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160" activeTab="0"/>
  </bookViews>
  <sheets>
    <sheet name="国有林野" sheetId="1" r:id="rId1"/>
  </sheets>
  <definedNames>
    <definedName name="_xlnm.Print_Area" localSheetId="0">'国有林野'!$B$1:$AD$164</definedName>
    <definedName name="_xlnm.Print_Titles" localSheetId="0">'国有林野'!$5:$7</definedName>
  </definedNames>
  <calcPr calcMode="manual" fullCalcOnLoad="1"/>
</workbook>
</file>

<file path=xl/sharedStrings.xml><?xml version="1.0" encoding="utf-8"?>
<sst xmlns="http://schemas.openxmlformats.org/spreadsheetml/2006/main" count="127" uniqueCount="105">
  <si>
    <t>歳出予算現額</t>
  </si>
  <si>
    <t>支出済歳出額</t>
  </si>
  <si>
    <t>支出歩合（％）</t>
  </si>
  <si>
    <t>４月分</t>
  </si>
  <si>
    <t>５月分</t>
  </si>
  <si>
    <t>６月分</t>
  </si>
  <si>
    <t>計</t>
  </si>
  <si>
    <t>13</t>
  </si>
  <si>
    <t>農林水産省所管</t>
  </si>
  <si>
    <t>国有林野事業特別会計</t>
  </si>
  <si>
    <t>０１</t>
  </si>
  <si>
    <t>国有林野事業費</t>
  </si>
  <si>
    <t>業務旅費</t>
  </si>
  <si>
    <t>赴任旅費</t>
  </si>
  <si>
    <t>委員等旅費</t>
  </si>
  <si>
    <t>業務費</t>
  </si>
  <si>
    <t>分収育林費</t>
  </si>
  <si>
    <t>自動車重量税</t>
  </si>
  <si>
    <t>消費税</t>
  </si>
  <si>
    <t>０２</t>
  </si>
  <si>
    <t>治山事業費</t>
  </si>
  <si>
    <t>０３</t>
  </si>
  <si>
    <t>北海道治山事業費</t>
  </si>
  <si>
    <t>０４</t>
  </si>
  <si>
    <t>離島治山事業費</t>
  </si>
  <si>
    <t>０５</t>
  </si>
  <si>
    <t>沖縄治山事業費</t>
  </si>
  <si>
    <t>０６</t>
  </si>
  <si>
    <t>国有林野森林整備事業費</t>
  </si>
  <si>
    <t>０７</t>
  </si>
  <si>
    <t>施設整備費</t>
  </si>
  <si>
    <t>０８</t>
  </si>
  <si>
    <t>治山事業工事諸費</t>
  </si>
  <si>
    <t>職員旅費</t>
  </si>
  <si>
    <t>日額旅費</t>
  </si>
  <si>
    <t>庁費</t>
  </si>
  <si>
    <t>車両費</t>
  </si>
  <si>
    <t>工事雑費</t>
  </si>
  <si>
    <t>１１</t>
  </si>
  <si>
    <t>国有林野森林整備事業工事諸費</t>
  </si>
  <si>
    <t>０９</t>
  </si>
  <si>
    <t>国有林野災害復旧事業費</t>
  </si>
  <si>
    <t>１０</t>
  </si>
  <si>
    <t>国債整理基金特別会計へ繰入</t>
  </si>
  <si>
    <t>１９</t>
  </si>
  <si>
    <t>予備費</t>
  </si>
  <si>
    <t>職員基本給</t>
  </si>
  <si>
    <t>職員諸手当</t>
  </si>
  <si>
    <t>超過勤務手当</t>
  </si>
  <si>
    <t>委員手当</t>
  </si>
  <si>
    <t>林野基幹作業職員給与</t>
  </si>
  <si>
    <t>非常勤職員手当</t>
  </si>
  <si>
    <t>休職者給与</t>
  </si>
  <si>
    <t>公務災害補償費</t>
  </si>
  <si>
    <t>退職手当</t>
  </si>
  <si>
    <t>諸謝金</t>
  </si>
  <si>
    <t>国有林野事業施設費</t>
  </si>
  <si>
    <t>官行造林費</t>
  </si>
  <si>
    <t>国家公務員共済組合負担金</t>
  </si>
  <si>
    <t>国有資産所在市町村交付金</t>
  </si>
  <si>
    <t>賠償償還及払戻金</t>
  </si>
  <si>
    <t>一般会計へ繰入</t>
  </si>
  <si>
    <t>国有林野内治山事業費</t>
  </si>
  <si>
    <t>治山事業調査費</t>
  </si>
  <si>
    <t>森林環境保全整備事業費</t>
  </si>
  <si>
    <t>森林居住環境整備事業費</t>
  </si>
  <si>
    <t>精算還付金</t>
  </si>
  <si>
    <t>林道施設等災害復旧事業費</t>
  </si>
  <si>
    <t>森林災害復旧造林事業費</t>
  </si>
  <si>
    <t>所　管　・　組　織　・項　・　目</t>
  </si>
  <si>
    <t>第　　１　　・　　四　　半　　期</t>
  </si>
  <si>
    <t>（単位：円）</t>
  </si>
  <si>
    <t>歳出予算残額</t>
  </si>
  <si>
    <t>平　成　２　４　年　度　予　算　支　出　状　況</t>
  </si>
  <si>
    <t>1２</t>
  </si>
  <si>
    <t>東日本大震災復興治山事業費</t>
  </si>
  <si>
    <t>１３</t>
  </si>
  <si>
    <t>東日本大震災復興北海道治山事業費</t>
  </si>
  <si>
    <t>１４</t>
  </si>
  <si>
    <t>東日本大震災復興国有林野森林整備事業費</t>
  </si>
  <si>
    <t>１５</t>
  </si>
  <si>
    <t>東日本大震災復旧・復興国有林野災害復旧事業費</t>
  </si>
  <si>
    <t>東日本大震災復旧・復興職員旅費</t>
  </si>
  <si>
    <t>東日本大震災復旧・復興日額旅費</t>
  </si>
  <si>
    <t>東日本大震災復旧・復興車両費</t>
  </si>
  <si>
    <t>東日本大震災復旧・復興工事雑費</t>
  </si>
  <si>
    <t>第　　2　　・　　四　　半　　期</t>
  </si>
  <si>
    <t>7月分</t>
  </si>
  <si>
    <t>9月分</t>
  </si>
  <si>
    <t>8月分</t>
  </si>
  <si>
    <t>累計</t>
  </si>
  <si>
    <t>第　　３　　・　　四　　半　　期</t>
  </si>
  <si>
    <t>10月分</t>
  </si>
  <si>
    <t>11月分</t>
  </si>
  <si>
    <t>12月分</t>
  </si>
  <si>
    <t>子どものための金銭の給付</t>
  </si>
  <si>
    <t>第　　４　　・　　四　　半　　期</t>
  </si>
  <si>
    <t>1月分</t>
  </si>
  <si>
    <t>２月分</t>
  </si>
  <si>
    <t>３月分</t>
  </si>
  <si>
    <t>業績賞与</t>
  </si>
  <si>
    <t>４月分</t>
  </si>
  <si>
    <t>５月分</t>
  </si>
  <si>
    <t>計</t>
  </si>
  <si>
    <t>翌年度へ繰越額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</si>
</sst>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48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49" fontId="0" fillId="0" borderId="15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49" fontId="0" fillId="7" borderId="13" xfId="0" applyNumberFormat="1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7" borderId="11" xfId="0" applyFont="1" applyFill="1" applyBorder="1" applyAlignment="1">
      <alignment vertical="center"/>
    </xf>
    <xf numFmtId="38" fontId="0" fillId="7" borderId="13" xfId="48" applyFont="1" applyFill="1" applyBorder="1" applyAlignment="1">
      <alignment vertical="center"/>
    </xf>
    <xf numFmtId="176" fontId="0" fillId="7" borderId="13" xfId="0" applyNumberFormat="1" applyFont="1" applyFill="1" applyBorder="1" applyAlignment="1">
      <alignment vertical="center"/>
    </xf>
    <xf numFmtId="49" fontId="0" fillId="7" borderId="15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39" fillId="7" borderId="13" xfId="48" applyFont="1" applyFill="1" applyBorder="1" applyAlignment="1">
      <alignment vertical="center"/>
    </xf>
    <xf numFmtId="38" fontId="39" fillId="0" borderId="13" xfId="48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 wrapText="1"/>
    </xf>
    <xf numFmtId="0" fontId="0" fillId="7" borderId="0" xfId="0" applyFont="1" applyFill="1" applyBorder="1" applyAlignment="1">
      <alignment vertical="center" wrapText="1"/>
    </xf>
    <xf numFmtId="0" fontId="0" fillId="7" borderId="11" xfId="0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AE199"/>
  <sheetViews>
    <sheetView tabSelected="1" zoomScalePageLayoutView="0" workbookViewId="0" topLeftCell="A1">
      <pane xSplit="8" topLeftCell="Y1" activePane="topRight" state="frozen"/>
      <selection pane="topLeft" activeCell="A1" sqref="A1"/>
      <selection pane="topRight" activeCell="AG151" sqref="AG151"/>
    </sheetView>
  </sheetViews>
  <sheetFormatPr defaultColWidth="9.140625" defaultRowHeight="15"/>
  <cols>
    <col min="1" max="2" width="1.421875" style="0" customWidth="1"/>
    <col min="3" max="3" width="1.57421875" style="0" customWidth="1"/>
    <col min="4" max="4" width="0.85546875" style="0" customWidth="1"/>
    <col min="5" max="5" width="0.9921875" style="0" customWidth="1"/>
    <col min="6" max="6" width="2.00390625" style="0" customWidth="1"/>
    <col min="7" max="7" width="27.421875" style="0" customWidth="1"/>
    <col min="8" max="8" width="16.421875" style="0" customWidth="1"/>
    <col min="9" max="11" width="14.8515625" style="0" customWidth="1"/>
    <col min="12" max="29" width="15.421875" style="0" customWidth="1"/>
    <col min="30" max="30" width="11.421875" style="0" customWidth="1"/>
  </cols>
  <sheetData>
    <row r="2" spans="1:31" ht="17.25" customHeight="1">
      <c r="A2" s="1"/>
      <c r="B2" s="50" t="s">
        <v>73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2"/>
    </row>
    <row r="3" spans="1:31" ht="13.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2"/>
    </row>
    <row r="4" spans="1:31" ht="13.5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 t="s">
        <v>71</v>
      </c>
      <c r="AE4" s="2"/>
    </row>
    <row r="5" spans="1:31" ht="13.5" customHeight="1">
      <c r="A5" s="5"/>
      <c r="B5" s="53" t="s">
        <v>69</v>
      </c>
      <c r="C5" s="54"/>
      <c r="D5" s="54"/>
      <c r="E5" s="54"/>
      <c r="F5" s="54"/>
      <c r="G5" s="55"/>
      <c r="H5" s="51" t="s">
        <v>0</v>
      </c>
      <c r="I5" s="52" t="s">
        <v>1</v>
      </c>
      <c r="J5" s="52"/>
      <c r="K5" s="52"/>
      <c r="L5" s="52"/>
      <c r="M5" s="52" t="s">
        <v>1</v>
      </c>
      <c r="N5" s="52"/>
      <c r="O5" s="52"/>
      <c r="P5" s="52"/>
      <c r="Q5" s="52" t="s">
        <v>1</v>
      </c>
      <c r="R5" s="52"/>
      <c r="S5" s="52"/>
      <c r="T5" s="52"/>
      <c r="U5" s="71" t="s">
        <v>1</v>
      </c>
      <c r="V5" s="72"/>
      <c r="W5" s="72"/>
      <c r="X5" s="63"/>
      <c r="Y5" s="63"/>
      <c r="Z5" s="64"/>
      <c r="AA5" s="68" t="s">
        <v>90</v>
      </c>
      <c r="AB5" s="45"/>
      <c r="AC5" s="65" t="s">
        <v>72</v>
      </c>
      <c r="AD5" s="51" t="s">
        <v>2</v>
      </c>
      <c r="AE5" s="2"/>
    </row>
    <row r="6" spans="1:31" ht="13.5" customHeight="1">
      <c r="A6" s="5"/>
      <c r="B6" s="56"/>
      <c r="C6" s="57"/>
      <c r="D6" s="57"/>
      <c r="E6" s="57"/>
      <c r="F6" s="57"/>
      <c r="G6" s="58"/>
      <c r="H6" s="51"/>
      <c r="I6" s="62" t="s">
        <v>70</v>
      </c>
      <c r="J6" s="63"/>
      <c r="K6" s="63"/>
      <c r="L6" s="64"/>
      <c r="M6" s="62" t="s">
        <v>86</v>
      </c>
      <c r="N6" s="63"/>
      <c r="O6" s="63"/>
      <c r="P6" s="64"/>
      <c r="Q6" s="62" t="s">
        <v>91</v>
      </c>
      <c r="R6" s="63"/>
      <c r="S6" s="63"/>
      <c r="T6" s="64"/>
      <c r="U6" s="62" t="s">
        <v>96</v>
      </c>
      <c r="V6" s="63"/>
      <c r="W6" s="63"/>
      <c r="X6" s="63"/>
      <c r="Y6" s="63"/>
      <c r="Z6" s="64"/>
      <c r="AA6" s="69"/>
      <c r="AB6" s="46" t="s">
        <v>104</v>
      </c>
      <c r="AC6" s="66"/>
      <c r="AD6" s="51"/>
      <c r="AE6" s="2"/>
    </row>
    <row r="7" spans="1:31" ht="13.5" customHeight="1">
      <c r="A7" s="5"/>
      <c r="B7" s="59"/>
      <c r="C7" s="60"/>
      <c r="D7" s="60"/>
      <c r="E7" s="60"/>
      <c r="F7" s="60"/>
      <c r="G7" s="61"/>
      <c r="H7" s="51"/>
      <c r="I7" s="24" t="s">
        <v>3</v>
      </c>
      <c r="J7" s="24" t="s">
        <v>4</v>
      </c>
      <c r="K7" s="24" t="s">
        <v>5</v>
      </c>
      <c r="L7" s="24" t="s">
        <v>6</v>
      </c>
      <c r="M7" s="33" t="s">
        <v>87</v>
      </c>
      <c r="N7" s="33" t="s">
        <v>89</v>
      </c>
      <c r="O7" s="33" t="s">
        <v>88</v>
      </c>
      <c r="P7" s="33" t="s">
        <v>6</v>
      </c>
      <c r="Q7" s="35" t="s">
        <v>92</v>
      </c>
      <c r="R7" s="35" t="s">
        <v>93</v>
      </c>
      <c r="S7" s="35" t="s">
        <v>94</v>
      </c>
      <c r="T7" s="35" t="s">
        <v>6</v>
      </c>
      <c r="U7" s="36" t="s">
        <v>97</v>
      </c>
      <c r="V7" s="36" t="s">
        <v>98</v>
      </c>
      <c r="W7" s="36" t="s">
        <v>99</v>
      </c>
      <c r="X7" s="38" t="s">
        <v>101</v>
      </c>
      <c r="Y7" s="38" t="s">
        <v>102</v>
      </c>
      <c r="Z7" s="38" t="s">
        <v>103</v>
      </c>
      <c r="AA7" s="70"/>
      <c r="AB7" s="47"/>
      <c r="AC7" s="67"/>
      <c r="AD7" s="51"/>
      <c r="AE7" s="2"/>
    </row>
    <row r="8" spans="1:31" ht="9.75" customHeight="1">
      <c r="A8" s="5"/>
      <c r="B8" s="15"/>
      <c r="C8" s="16"/>
      <c r="D8" s="16"/>
      <c r="E8" s="16"/>
      <c r="F8" s="16"/>
      <c r="G8" s="5"/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2"/>
    </row>
    <row r="9" spans="1:31" ht="15" customHeight="1">
      <c r="A9" s="5"/>
      <c r="B9" s="28" t="s">
        <v>7</v>
      </c>
      <c r="C9" s="16"/>
      <c r="D9" s="16" t="s">
        <v>8</v>
      </c>
      <c r="E9" s="16"/>
      <c r="F9" s="16"/>
      <c r="G9" s="5"/>
      <c r="H9" s="10"/>
      <c r="I9" s="10"/>
      <c r="J9" s="10"/>
      <c r="K9" s="10"/>
      <c r="L9" s="10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11"/>
      <c r="AE9" s="2"/>
    </row>
    <row r="10" spans="1:31" ht="15" customHeight="1">
      <c r="A10" s="5"/>
      <c r="B10" s="15"/>
      <c r="C10" s="16"/>
      <c r="D10" s="16"/>
      <c r="E10" s="16"/>
      <c r="F10" s="16"/>
      <c r="G10" s="5"/>
      <c r="H10" s="10"/>
      <c r="I10" s="10"/>
      <c r="J10" s="10"/>
      <c r="K10" s="10"/>
      <c r="L10" s="10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11"/>
      <c r="AE10" s="2"/>
    </row>
    <row r="11" spans="1:31" ht="15" customHeight="1">
      <c r="A11" s="5"/>
      <c r="B11" s="15"/>
      <c r="C11" s="16"/>
      <c r="D11" s="16"/>
      <c r="E11" s="16" t="s">
        <v>9</v>
      </c>
      <c r="F11" s="16"/>
      <c r="G11" s="5"/>
      <c r="H11" s="10"/>
      <c r="I11" s="10"/>
      <c r="J11" s="10"/>
      <c r="K11" s="10"/>
      <c r="L11" s="12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5"/>
      <c r="AE11" s="2"/>
    </row>
    <row r="12" spans="1:31" ht="15" customHeight="1">
      <c r="A12" s="5"/>
      <c r="B12" s="15"/>
      <c r="C12" s="16"/>
      <c r="D12" s="16"/>
      <c r="E12" s="16"/>
      <c r="F12" s="16"/>
      <c r="G12" s="5"/>
      <c r="H12" s="10"/>
      <c r="I12" s="10"/>
      <c r="J12" s="10"/>
      <c r="K12" s="10"/>
      <c r="L12" s="10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11"/>
      <c r="AE12" s="2"/>
    </row>
    <row r="13" spans="1:31" ht="15" customHeight="1">
      <c r="A13" s="5"/>
      <c r="B13" s="39" t="s">
        <v>10</v>
      </c>
      <c r="C13" s="40"/>
      <c r="D13" s="40"/>
      <c r="E13" s="40"/>
      <c r="F13" s="40" t="s">
        <v>11</v>
      </c>
      <c r="G13" s="41"/>
      <c r="H13" s="42">
        <v>81327751690</v>
      </c>
      <c r="I13" s="42">
        <v>12755565206</v>
      </c>
      <c r="J13" s="42">
        <v>2727446715</v>
      </c>
      <c r="K13" s="42">
        <v>12266559829</v>
      </c>
      <c r="L13" s="42">
        <f>SUM(I13:K13)</f>
        <v>27749571750</v>
      </c>
      <c r="M13" s="42">
        <v>3420954239</v>
      </c>
      <c r="N13" s="42">
        <v>4613939347</v>
      </c>
      <c r="O13" s="42">
        <v>3100431311</v>
      </c>
      <c r="P13" s="42">
        <f>SUM(M13:O13)</f>
        <v>11135324897</v>
      </c>
      <c r="Q13" s="42">
        <v>4537419683</v>
      </c>
      <c r="R13" s="42">
        <v>3609162987</v>
      </c>
      <c r="S13" s="42">
        <v>7929881259</v>
      </c>
      <c r="T13" s="42">
        <f>SUM(Q13:S13)</f>
        <v>16076463929</v>
      </c>
      <c r="U13" s="42">
        <v>4212004835</v>
      </c>
      <c r="V13" s="42">
        <v>5085800944</v>
      </c>
      <c r="W13" s="42">
        <v>7499966299</v>
      </c>
      <c r="X13" s="42">
        <v>0</v>
      </c>
      <c r="Y13" s="42">
        <v>0</v>
      </c>
      <c r="Z13" s="42">
        <f>SUM(U13:Y13)</f>
        <v>16797772078</v>
      </c>
      <c r="AA13" s="42">
        <f>L13+P13+T13+Z13</f>
        <v>71759132654</v>
      </c>
      <c r="AB13" s="48">
        <v>6848604131</v>
      </c>
      <c r="AC13" s="42">
        <f>H13-AA13-AB13</f>
        <v>2720014905</v>
      </c>
      <c r="AD13" s="43">
        <f>ROUNDDOWN(AA13/H13,3)*100</f>
        <v>88.2</v>
      </c>
      <c r="AE13" s="2"/>
    </row>
    <row r="14" spans="1:31" ht="15" customHeight="1">
      <c r="A14" s="5"/>
      <c r="B14" s="28"/>
      <c r="C14" s="16"/>
      <c r="D14" s="16"/>
      <c r="E14" s="16"/>
      <c r="F14" s="16"/>
      <c r="G14" s="5"/>
      <c r="H14" s="12"/>
      <c r="I14" s="12"/>
      <c r="J14" s="12"/>
      <c r="K14" s="12"/>
      <c r="L14" s="12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49"/>
      <c r="AC14" s="26"/>
      <c r="AD14" s="25"/>
      <c r="AE14" s="2"/>
    </row>
    <row r="15" spans="1:31" ht="15" customHeight="1">
      <c r="A15" s="5"/>
      <c r="B15" s="28"/>
      <c r="C15" s="16"/>
      <c r="D15" s="16"/>
      <c r="E15" s="16"/>
      <c r="F15" s="16"/>
      <c r="G15" s="29" t="s">
        <v>46</v>
      </c>
      <c r="H15" s="12">
        <v>18163479000</v>
      </c>
      <c r="I15" s="12">
        <v>1587848287</v>
      </c>
      <c r="J15" s="12">
        <v>1586531237</v>
      </c>
      <c r="K15" s="12">
        <v>1472209284</v>
      </c>
      <c r="L15" s="12">
        <f>SUM(I15:K15)</f>
        <v>4646588808</v>
      </c>
      <c r="M15" s="26">
        <v>1467481434</v>
      </c>
      <c r="N15" s="26">
        <v>1468893621</v>
      </c>
      <c r="O15" s="26">
        <v>1469069623</v>
      </c>
      <c r="P15" s="26">
        <f>SUM(M15:O15)</f>
        <v>4405444678</v>
      </c>
      <c r="Q15" s="26">
        <v>1476922938</v>
      </c>
      <c r="R15" s="26">
        <v>1470511408</v>
      </c>
      <c r="S15" s="26">
        <v>1481452990</v>
      </c>
      <c r="T15" s="26">
        <f>SUM(Q15:S15)</f>
        <v>4428887336</v>
      </c>
      <c r="U15" s="26">
        <v>1457986142</v>
      </c>
      <c r="V15" s="26">
        <v>1463801014</v>
      </c>
      <c r="W15" s="26">
        <v>1463053999</v>
      </c>
      <c r="X15" s="26">
        <v>0</v>
      </c>
      <c r="Y15" s="26">
        <v>0</v>
      </c>
      <c r="Z15" s="26">
        <f>SUM(U15:Y15)</f>
        <v>4384841155</v>
      </c>
      <c r="AA15" s="26">
        <f>L15+P15+T15+Z15</f>
        <v>17865761977</v>
      </c>
      <c r="AB15" s="49">
        <v>0</v>
      </c>
      <c r="AC15" s="26">
        <f>H15-AA15-AB15</f>
        <v>297717023</v>
      </c>
      <c r="AD15" s="25">
        <f>ROUNDDOWN(AA15/H15,3)*100</f>
        <v>98.3</v>
      </c>
      <c r="AE15" s="2"/>
    </row>
    <row r="16" spans="1:31" ht="15" customHeight="1">
      <c r="A16" s="5"/>
      <c r="B16" s="28"/>
      <c r="C16" s="16"/>
      <c r="D16" s="16"/>
      <c r="E16" s="16"/>
      <c r="F16" s="16"/>
      <c r="G16" s="5"/>
      <c r="H16" s="12"/>
      <c r="I16" s="12"/>
      <c r="J16" s="12"/>
      <c r="K16" s="12"/>
      <c r="L16" s="12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49"/>
      <c r="AC16" s="26"/>
      <c r="AD16" s="25"/>
      <c r="AE16" s="2"/>
    </row>
    <row r="17" spans="1:31" ht="15" customHeight="1">
      <c r="A17" s="5"/>
      <c r="B17" s="28"/>
      <c r="C17" s="16"/>
      <c r="D17" s="16"/>
      <c r="E17" s="16"/>
      <c r="F17" s="16"/>
      <c r="G17" s="29" t="s">
        <v>47</v>
      </c>
      <c r="H17" s="12">
        <v>7726785750</v>
      </c>
      <c r="I17" s="12">
        <v>181198286</v>
      </c>
      <c r="J17" s="12">
        <v>158529068</v>
      </c>
      <c r="K17" s="12">
        <v>3017828893</v>
      </c>
      <c r="L17" s="12">
        <f>SUM(I17:K17)</f>
        <v>3357556247</v>
      </c>
      <c r="M17" s="26">
        <v>148453121</v>
      </c>
      <c r="N17" s="26">
        <v>148093917</v>
      </c>
      <c r="O17" s="26">
        <v>145753670</v>
      </c>
      <c r="P17" s="26">
        <f>SUM(M17:O17)</f>
        <v>442300708</v>
      </c>
      <c r="Q17" s="26">
        <v>179523263</v>
      </c>
      <c r="R17" s="26">
        <v>188654688</v>
      </c>
      <c r="S17" s="26">
        <v>2827485212</v>
      </c>
      <c r="T17" s="26">
        <f>SUM(Q17:S17)</f>
        <v>3195663163</v>
      </c>
      <c r="U17" s="26">
        <v>172768473</v>
      </c>
      <c r="V17" s="26">
        <v>187988752</v>
      </c>
      <c r="W17" s="26">
        <v>201658372</v>
      </c>
      <c r="X17" s="26">
        <v>0</v>
      </c>
      <c r="Y17" s="26">
        <v>0</v>
      </c>
      <c r="Z17" s="26">
        <f>SUM(U17:Y17)</f>
        <v>562415597</v>
      </c>
      <c r="AA17" s="26">
        <f>L17+P17+T17+Z17</f>
        <v>7557935715</v>
      </c>
      <c r="AB17" s="49">
        <v>11832837</v>
      </c>
      <c r="AC17" s="26">
        <f>H17-AA17-AB17</f>
        <v>157017198</v>
      </c>
      <c r="AD17" s="25">
        <f>ROUNDDOWN(AA17/H17,3)*100</f>
        <v>97.8</v>
      </c>
      <c r="AE17" s="2"/>
    </row>
    <row r="18" spans="1:31" ht="15" customHeight="1">
      <c r="A18" s="5"/>
      <c r="B18" s="28"/>
      <c r="C18" s="16"/>
      <c r="D18" s="16"/>
      <c r="E18" s="16"/>
      <c r="F18" s="16"/>
      <c r="G18" s="5"/>
      <c r="H18" s="12"/>
      <c r="I18" s="12"/>
      <c r="J18" s="12"/>
      <c r="K18" s="12"/>
      <c r="L18" s="12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49"/>
      <c r="AC18" s="26"/>
      <c r="AD18" s="25"/>
      <c r="AE18" s="2"/>
    </row>
    <row r="19" spans="1:31" ht="15" customHeight="1">
      <c r="A19" s="5"/>
      <c r="B19" s="28"/>
      <c r="C19" s="16"/>
      <c r="D19" s="16"/>
      <c r="E19" s="16"/>
      <c r="F19" s="16"/>
      <c r="G19" s="5" t="s">
        <v>100</v>
      </c>
      <c r="H19" s="26">
        <v>444895000</v>
      </c>
      <c r="I19" s="26">
        <v>0</v>
      </c>
      <c r="J19" s="26">
        <v>0</v>
      </c>
      <c r="K19" s="26">
        <v>0</v>
      </c>
      <c r="L19" s="26">
        <f>SUM(I19:K19)</f>
        <v>0</v>
      </c>
      <c r="M19" s="26">
        <v>0</v>
      </c>
      <c r="N19" s="26">
        <v>0</v>
      </c>
      <c r="O19" s="26">
        <v>0</v>
      </c>
      <c r="P19" s="26">
        <f>SUM(M19:O19)</f>
        <v>0</v>
      </c>
      <c r="Q19" s="26">
        <v>0</v>
      </c>
      <c r="R19" s="26">
        <v>0</v>
      </c>
      <c r="S19" s="26">
        <v>0</v>
      </c>
      <c r="T19" s="26">
        <f>SUM(Q19:S19)</f>
        <v>0</v>
      </c>
      <c r="U19" s="26">
        <v>0</v>
      </c>
      <c r="V19" s="26">
        <v>0</v>
      </c>
      <c r="W19" s="26">
        <v>444894603</v>
      </c>
      <c r="X19" s="26">
        <v>0</v>
      </c>
      <c r="Y19" s="26">
        <v>0</v>
      </c>
      <c r="Z19" s="26">
        <f>SUM(U19:Y19)</f>
        <v>444894603</v>
      </c>
      <c r="AA19" s="26">
        <f>L19+P19+T19+Z19</f>
        <v>444894603</v>
      </c>
      <c r="AB19" s="49">
        <v>0</v>
      </c>
      <c r="AC19" s="26">
        <f>H19-AA19-AB19</f>
        <v>397</v>
      </c>
      <c r="AD19" s="25">
        <f>ROUNDDOWN(AA19/H19,3)*100</f>
        <v>99.9</v>
      </c>
      <c r="AE19" s="2"/>
    </row>
    <row r="20" spans="1:31" ht="15" customHeight="1">
      <c r="A20" s="5"/>
      <c r="B20" s="28"/>
      <c r="C20" s="16"/>
      <c r="D20" s="16"/>
      <c r="E20" s="16"/>
      <c r="F20" s="16"/>
      <c r="G20" s="5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49"/>
      <c r="AC20" s="26"/>
      <c r="AD20" s="25"/>
      <c r="AE20" s="2"/>
    </row>
    <row r="21" spans="1:31" ht="15" customHeight="1">
      <c r="A21" s="5"/>
      <c r="B21" s="28"/>
      <c r="C21" s="16"/>
      <c r="D21" s="16"/>
      <c r="E21" s="16"/>
      <c r="F21" s="16"/>
      <c r="G21" s="29" t="s">
        <v>48</v>
      </c>
      <c r="H21" s="12">
        <v>1039008517</v>
      </c>
      <c r="I21" s="12">
        <v>100281781</v>
      </c>
      <c r="J21" s="12">
        <v>55038218</v>
      </c>
      <c r="K21" s="12">
        <v>55460297</v>
      </c>
      <c r="L21" s="12">
        <f>SUM(I21:K21)</f>
        <v>210780296</v>
      </c>
      <c r="M21" s="26">
        <v>47611031</v>
      </c>
      <c r="N21" s="26">
        <v>44708758</v>
      </c>
      <c r="O21" s="26">
        <v>37868973</v>
      </c>
      <c r="P21" s="26">
        <f>SUM(M21:O21)</f>
        <v>130188762</v>
      </c>
      <c r="Q21" s="26">
        <v>45149343</v>
      </c>
      <c r="R21" s="26">
        <v>46714576</v>
      </c>
      <c r="S21" s="26">
        <v>52744535</v>
      </c>
      <c r="T21" s="26">
        <f>SUM(Q21:S21)</f>
        <v>144608454</v>
      </c>
      <c r="U21" s="26">
        <v>44790427</v>
      </c>
      <c r="V21" s="26">
        <v>48532073</v>
      </c>
      <c r="W21" s="26">
        <v>61414383</v>
      </c>
      <c r="X21" s="26">
        <v>0</v>
      </c>
      <c r="Y21" s="26">
        <v>0</v>
      </c>
      <c r="Z21" s="26">
        <f>SUM(U21:Y21)</f>
        <v>154736883</v>
      </c>
      <c r="AA21" s="26">
        <f>L21+P21+T21+Z21</f>
        <v>640314395</v>
      </c>
      <c r="AB21" s="49">
        <v>101567211</v>
      </c>
      <c r="AC21" s="26">
        <f>H21-AA21-AB21</f>
        <v>297126911</v>
      </c>
      <c r="AD21" s="25">
        <f>ROUNDDOWN(AA21/H21,3)*100</f>
        <v>61.6</v>
      </c>
      <c r="AE21" s="2"/>
    </row>
    <row r="22" spans="1:31" ht="15" customHeight="1">
      <c r="A22" s="5"/>
      <c r="B22" s="28"/>
      <c r="C22" s="16"/>
      <c r="D22" s="16"/>
      <c r="E22" s="16"/>
      <c r="F22" s="16"/>
      <c r="G22" s="5"/>
      <c r="H22" s="12"/>
      <c r="I22" s="12"/>
      <c r="J22" s="12"/>
      <c r="K22" s="12"/>
      <c r="L22" s="12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49"/>
      <c r="AC22" s="26"/>
      <c r="AD22" s="25"/>
      <c r="AE22" s="2"/>
    </row>
    <row r="23" spans="1:31" ht="15" customHeight="1">
      <c r="A23" s="5"/>
      <c r="B23" s="28"/>
      <c r="C23" s="16"/>
      <c r="D23" s="16"/>
      <c r="E23" s="16"/>
      <c r="F23" s="16"/>
      <c r="G23" s="29" t="s">
        <v>49</v>
      </c>
      <c r="H23" s="12">
        <v>406000</v>
      </c>
      <c r="I23" s="12">
        <v>0</v>
      </c>
      <c r="J23" s="12">
        <v>0</v>
      </c>
      <c r="K23" s="12">
        <v>0</v>
      </c>
      <c r="L23" s="12">
        <f>SUM(I23:K23)</f>
        <v>0</v>
      </c>
      <c r="M23" s="26">
        <v>0</v>
      </c>
      <c r="N23" s="26">
        <v>0</v>
      </c>
      <c r="O23" s="26">
        <v>0</v>
      </c>
      <c r="P23" s="26">
        <f>SUM(M23:O23)</f>
        <v>0</v>
      </c>
      <c r="Q23" s="26">
        <v>0</v>
      </c>
      <c r="R23" s="26">
        <v>0</v>
      </c>
      <c r="S23" s="26">
        <v>0</v>
      </c>
      <c r="T23" s="26">
        <f>SUM(Q23:S23)</f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f>SUM(U23:Y23)</f>
        <v>0</v>
      </c>
      <c r="AA23" s="26">
        <f>L23+P23+T23+Z23</f>
        <v>0</v>
      </c>
      <c r="AB23" s="49">
        <v>0</v>
      </c>
      <c r="AC23" s="26">
        <f>H23-AA23-AB23</f>
        <v>406000</v>
      </c>
      <c r="AD23" s="25">
        <f>ROUNDDOWN(AA23/H23,3)*100</f>
        <v>0</v>
      </c>
      <c r="AE23" s="2"/>
    </row>
    <row r="24" spans="1:31" ht="15" customHeight="1">
      <c r="A24" s="5"/>
      <c r="B24" s="28"/>
      <c r="C24" s="16"/>
      <c r="D24" s="16"/>
      <c r="E24" s="16"/>
      <c r="F24" s="16"/>
      <c r="G24" s="5"/>
      <c r="H24" s="12"/>
      <c r="I24" s="12"/>
      <c r="J24" s="12"/>
      <c r="K24" s="12"/>
      <c r="L24" s="12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49"/>
      <c r="AC24" s="26"/>
      <c r="AD24" s="25"/>
      <c r="AE24" s="2"/>
    </row>
    <row r="25" spans="1:31" ht="15" customHeight="1">
      <c r="A25" s="5"/>
      <c r="B25" s="28"/>
      <c r="C25" s="16"/>
      <c r="D25" s="16"/>
      <c r="E25" s="16"/>
      <c r="F25" s="16"/>
      <c r="G25" s="29" t="s">
        <v>50</v>
      </c>
      <c r="H25" s="12">
        <v>3219792907</v>
      </c>
      <c r="I25" s="12">
        <v>211909750</v>
      </c>
      <c r="J25" s="12">
        <v>210539720</v>
      </c>
      <c r="K25" s="12">
        <v>546285768</v>
      </c>
      <c r="L25" s="12">
        <f>SUM(I25:K25)</f>
        <v>968735238</v>
      </c>
      <c r="M25" s="26">
        <v>201396393</v>
      </c>
      <c r="N25" s="26">
        <v>201262294</v>
      </c>
      <c r="O25" s="26">
        <v>201099042</v>
      </c>
      <c r="P25" s="26">
        <f>SUM(M25:O25)</f>
        <v>603757729</v>
      </c>
      <c r="Q25" s="26">
        <v>201975332</v>
      </c>
      <c r="R25" s="26">
        <v>206575626</v>
      </c>
      <c r="S25" s="26">
        <v>518965518</v>
      </c>
      <c r="T25" s="26">
        <f>SUM(Q25:S25)</f>
        <v>927516476</v>
      </c>
      <c r="U25" s="26">
        <v>203631565</v>
      </c>
      <c r="V25" s="26">
        <v>204268958</v>
      </c>
      <c r="W25" s="26">
        <v>257302741</v>
      </c>
      <c r="X25" s="26">
        <v>0</v>
      </c>
      <c r="Y25" s="26">
        <v>0</v>
      </c>
      <c r="Z25" s="26">
        <f>SUM(U25:Y25)</f>
        <v>665203264</v>
      </c>
      <c r="AA25" s="26">
        <f>L25+P25+T25+Z25</f>
        <v>3165212707</v>
      </c>
      <c r="AB25" s="49">
        <v>10237483</v>
      </c>
      <c r="AC25" s="26">
        <f>H25-AA25-AB25</f>
        <v>44342717</v>
      </c>
      <c r="AD25" s="25">
        <f>ROUNDDOWN(AA25/H25,3)*100</f>
        <v>98.3</v>
      </c>
      <c r="AE25" s="2"/>
    </row>
    <row r="26" spans="1:31" ht="15" customHeight="1">
      <c r="A26" s="5"/>
      <c r="B26" s="28"/>
      <c r="C26" s="16"/>
      <c r="D26" s="16"/>
      <c r="E26" s="16"/>
      <c r="F26" s="16"/>
      <c r="G26" s="5"/>
      <c r="H26" s="12"/>
      <c r="I26" s="12"/>
      <c r="J26" s="12"/>
      <c r="K26" s="12"/>
      <c r="L26" s="12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49"/>
      <c r="AC26" s="26"/>
      <c r="AD26" s="25"/>
      <c r="AE26" s="2"/>
    </row>
    <row r="27" spans="1:31" ht="15" customHeight="1">
      <c r="A27" s="5"/>
      <c r="B27" s="28"/>
      <c r="C27" s="16"/>
      <c r="D27" s="16"/>
      <c r="E27" s="16"/>
      <c r="F27" s="16"/>
      <c r="G27" s="29" t="s">
        <v>51</v>
      </c>
      <c r="H27" s="12">
        <v>77617092</v>
      </c>
      <c r="I27" s="12">
        <v>5064122</v>
      </c>
      <c r="J27" s="12">
        <v>4705382</v>
      </c>
      <c r="K27" s="12">
        <v>4834482</v>
      </c>
      <c r="L27" s="12">
        <f>SUM(I27:K27)</f>
        <v>14603986</v>
      </c>
      <c r="M27" s="26">
        <v>4985682</v>
      </c>
      <c r="N27" s="26">
        <v>4943282</v>
      </c>
      <c r="O27" s="26">
        <v>4895697</v>
      </c>
      <c r="P27" s="26">
        <f>SUM(M27:O27)</f>
        <v>14824661</v>
      </c>
      <c r="Q27" s="26">
        <v>5039997</v>
      </c>
      <c r="R27" s="26">
        <v>5217298</v>
      </c>
      <c r="S27" s="26">
        <v>4661697</v>
      </c>
      <c r="T27" s="26">
        <f>SUM(Q27:S27)</f>
        <v>14918992</v>
      </c>
      <c r="U27" s="26">
        <v>4930166</v>
      </c>
      <c r="V27" s="26">
        <v>4595997</v>
      </c>
      <c r="W27" s="26">
        <v>4767116</v>
      </c>
      <c r="X27" s="26">
        <v>0</v>
      </c>
      <c r="Y27" s="26">
        <v>0</v>
      </c>
      <c r="Z27" s="26">
        <f>SUM(U27:Y27)</f>
        <v>14293279</v>
      </c>
      <c r="AA27" s="26">
        <f>L27+P27+T27+Z27</f>
        <v>58640918</v>
      </c>
      <c r="AB27" s="49">
        <v>1586863</v>
      </c>
      <c r="AC27" s="26">
        <f>H27-AA27-AB27</f>
        <v>17389311</v>
      </c>
      <c r="AD27" s="25">
        <f>ROUNDDOWN(AA27/H27,3)*100</f>
        <v>75.5</v>
      </c>
      <c r="AE27" s="2"/>
    </row>
    <row r="28" spans="1:31" ht="15" customHeight="1">
      <c r="A28" s="5"/>
      <c r="B28" s="28"/>
      <c r="C28" s="16"/>
      <c r="D28" s="16"/>
      <c r="E28" s="16"/>
      <c r="F28" s="16"/>
      <c r="G28" s="5"/>
      <c r="H28" s="12"/>
      <c r="I28" s="12"/>
      <c r="J28" s="12"/>
      <c r="K28" s="12"/>
      <c r="L28" s="12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49"/>
      <c r="AC28" s="26"/>
      <c r="AD28" s="25"/>
      <c r="AE28" s="2"/>
    </row>
    <row r="29" spans="1:31" ht="15" customHeight="1">
      <c r="A29" s="5"/>
      <c r="B29" s="28"/>
      <c r="C29" s="16"/>
      <c r="D29" s="16"/>
      <c r="E29" s="16"/>
      <c r="F29" s="16"/>
      <c r="G29" s="29" t="s">
        <v>52</v>
      </c>
      <c r="H29" s="26">
        <v>47376000</v>
      </c>
      <c r="I29" s="12">
        <v>3641352</v>
      </c>
      <c r="J29" s="12">
        <v>3641509</v>
      </c>
      <c r="K29" s="12">
        <v>8460080</v>
      </c>
      <c r="L29" s="12">
        <f>SUM(I29:K29)</f>
        <v>15742941</v>
      </c>
      <c r="M29" s="26">
        <v>3894712</v>
      </c>
      <c r="N29" s="26">
        <v>3120199</v>
      </c>
      <c r="O29" s="26">
        <v>2738815</v>
      </c>
      <c r="P29" s="26">
        <f>SUM(M29:O29)</f>
        <v>9753726</v>
      </c>
      <c r="Q29" s="26">
        <v>3172038</v>
      </c>
      <c r="R29" s="26">
        <v>2420502</v>
      </c>
      <c r="S29" s="26">
        <v>5926803</v>
      </c>
      <c r="T29" s="26">
        <f>SUM(Q29:S29)</f>
        <v>11519343</v>
      </c>
      <c r="U29" s="26">
        <v>2166638</v>
      </c>
      <c r="V29" s="26">
        <v>1913018</v>
      </c>
      <c r="W29" s="26">
        <v>2289235</v>
      </c>
      <c r="X29" s="26">
        <v>0</v>
      </c>
      <c r="Y29" s="26">
        <v>0</v>
      </c>
      <c r="Z29" s="26">
        <f>SUM(U29:Y29)</f>
        <v>6368891</v>
      </c>
      <c r="AA29" s="26">
        <f>L29+P29+T29+Z29</f>
        <v>43384901</v>
      </c>
      <c r="AB29" s="49">
        <v>0</v>
      </c>
      <c r="AC29" s="26">
        <f>H29-AA29-AB29</f>
        <v>3991099</v>
      </c>
      <c r="AD29" s="25">
        <f>ROUNDDOWN(AA29/H29,3)*100</f>
        <v>91.5</v>
      </c>
      <c r="AE29" s="2"/>
    </row>
    <row r="30" spans="1:31" ht="15" customHeight="1">
      <c r="A30" s="5"/>
      <c r="B30" s="28"/>
      <c r="C30" s="16"/>
      <c r="D30" s="16"/>
      <c r="E30" s="16"/>
      <c r="F30" s="16"/>
      <c r="G30" s="5"/>
      <c r="H30" s="10"/>
      <c r="I30" s="10"/>
      <c r="J30" s="10"/>
      <c r="K30" s="10"/>
      <c r="L30" s="12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49"/>
      <c r="AC30" s="26"/>
      <c r="AD30" s="25"/>
      <c r="AE30" s="2"/>
    </row>
    <row r="31" spans="1:31" ht="15" customHeight="1">
      <c r="A31" s="5"/>
      <c r="B31" s="28"/>
      <c r="C31" s="16"/>
      <c r="D31" s="16"/>
      <c r="E31" s="16"/>
      <c r="F31" s="16"/>
      <c r="G31" s="29" t="s">
        <v>53</v>
      </c>
      <c r="H31" s="12">
        <v>1921180720</v>
      </c>
      <c r="I31" s="12">
        <v>197808874</v>
      </c>
      <c r="J31" s="12">
        <v>99678776</v>
      </c>
      <c r="K31" s="12">
        <v>194769926</v>
      </c>
      <c r="L31" s="12">
        <f>SUM(I31:K31)</f>
        <v>492257576</v>
      </c>
      <c r="M31" s="26">
        <v>107048869</v>
      </c>
      <c r="N31" s="26">
        <v>180387107</v>
      </c>
      <c r="O31" s="26">
        <v>97875818</v>
      </c>
      <c r="P31" s="26">
        <f>SUM(M31:O31)</f>
        <v>385311794</v>
      </c>
      <c r="Q31" s="26">
        <v>170941504</v>
      </c>
      <c r="R31" s="26">
        <v>134835943</v>
      </c>
      <c r="S31" s="26">
        <v>186926588</v>
      </c>
      <c r="T31" s="26">
        <f>SUM(Q31:S31)</f>
        <v>492704035</v>
      </c>
      <c r="U31" s="26">
        <v>96086345</v>
      </c>
      <c r="V31" s="26">
        <v>177023936</v>
      </c>
      <c r="W31" s="26">
        <v>157466882</v>
      </c>
      <c r="X31" s="26">
        <v>0</v>
      </c>
      <c r="Y31" s="26">
        <v>0</v>
      </c>
      <c r="Z31" s="26">
        <f>SUM(U31:Y31)</f>
        <v>430577163</v>
      </c>
      <c r="AA31" s="26">
        <f>L31+P31+T31+Z31</f>
        <v>1800850568</v>
      </c>
      <c r="AB31" s="49">
        <v>34296886</v>
      </c>
      <c r="AC31" s="26">
        <f>H31-AA31-AB31</f>
        <v>86033266</v>
      </c>
      <c r="AD31" s="25">
        <f>ROUNDDOWN(AA31/H31,3)*100</f>
        <v>93.7</v>
      </c>
      <c r="AE31" s="2"/>
    </row>
    <row r="32" spans="1:31" ht="15" customHeight="1">
      <c r="A32" s="5"/>
      <c r="B32" s="28"/>
      <c r="C32" s="16"/>
      <c r="D32" s="16"/>
      <c r="E32" s="16"/>
      <c r="F32" s="16"/>
      <c r="G32" s="5"/>
      <c r="H32" s="12"/>
      <c r="I32" s="12"/>
      <c r="J32" s="12"/>
      <c r="K32" s="12"/>
      <c r="L32" s="12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49"/>
      <c r="AC32" s="26"/>
      <c r="AD32" s="25"/>
      <c r="AE32" s="2"/>
    </row>
    <row r="33" spans="1:31" ht="15" customHeight="1">
      <c r="A33" s="5"/>
      <c r="B33" s="28"/>
      <c r="C33" s="16"/>
      <c r="D33" s="16"/>
      <c r="E33" s="16"/>
      <c r="F33" s="16"/>
      <c r="G33" s="29" t="s">
        <v>54</v>
      </c>
      <c r="H33" s="12">
        <v>13071104531</v>
      </c>
      <c r="I33" s="12">
        <v>6744920621</v>
      </c>
      <c r="J33" s="12">
        <v>21821820</v>
      </c>
      <c r="K33" s="12">
        <v>34032807</v>
      </c>
      <c r="L33" s="12">
        <f>SUM(I33:K33)</f>
        <v>6800775248</v>
      </c>
      <c r="M33" s="26">
        <v>17858912</v>
      </c>
      <c r="N33" s="26">
        <v>50111857</v>
      </c>
      <c r="O33" s="26">
        <v>19797260</v>
      </c>
      <c r="P33" s="26">
        <f>SUM(M33:O33)</f>
        <v>87768029</v>
      </c>
      <c r="Q33" s="26">
        <v>520053</v>
      </c>
      <c r="R33" s="26">
        <v>200340</v>
      </c>
      <c r="S33" s="26">
        <v>18527450</v>
      </c>
      <c r="T33" s="26">
        <f>SUM(Q33:S33)</f>
        <v>19247843</v>
      </c>
      <c r="U33" s="26">
        <v>330338856</v>
      </c>
      <c r="V33" s="26">
        <v>3736900</v>
      </c>
      <c r="W33" s="26">
        <v>33546851</v>
      </c>
      <c r="X33" s="26">
        <v>0</v>
      </c>
      <c r="Y33" s="26">
        <v>0</v>
      </c>
      <c r="Z33" s="26">
        <f>SUM(U33:Y33)</f>
        <v>367622607</v>
      </c>
      <c r="AA33" s="26">
        <f>L33+P33+T33+Z33</f>
        <v>7275413727</v>
      </c>
      <c r="AB33" s="49">
        <v>5087991189</v>
      </c>
      <c r="AC33" s="26">
        <f>H33-AA33-AB33</f>
        <v>707699615</v>
      </c>
      <c r="AD33" s="25">
        <f>ROUNDDOWN(AA33/H33,3)*100</f>
        <v>55.60000000000001</v>
      </c>
      <c r="AE33" s="2"/>
    </row>
    <row r="34" spans="1:31" ht="15" customHeight="1">
      <c r="A34" s="5"/>
      <c r="B34" s="28"/>
      <c r="C34" s="16"/>
      <c r="D34" s="16"/>
      <c r="E34" s="16"/>
      <c r="F34" s="16"/>
      <c r="G34" s="29"/>
      <c r="H34" s="12"/>
      <c r="I34" s="12"/>
      <c r="J34" s="12"/>
      <c r="K34" s="12"/>
      <c r="L34" s="12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49"/>
      <c r="AC34" s="26"/>
      <c r="AD34" s="25"/>
      <c r="AE34" s="2"/>
    </row>
    <row r="35" spans="1:31" ht="15" customHeight="1">
      <c r="A35" s="5"/>
      <c r="B35" s="28"/>
      <c r="C35" s="16"/>
      <c r="D35" s="16"/>
      <c r="E35" s="16"/>
      <c r="F35" s="16"/>
      <c r="G35" s="29" t="s">
        <v>95</v>
      </c>
      <c r="H35" s="12">
        <v>334160000</v>
      </c>
      <c r="I35" s="12">
        <v>450000</v>
      </c>
      <c r="J35" s="12">
        <v>0</v>
      </c>
      <c r="K35" s="12">
        <v>108615000</v>
      </c>
      <c r="L35" s="12">
        <f>SUM(I35:K35)</f>
        <v>109065000</v>
      </c>
      <c r="M35" s="26">
        <v>230000</v>
      </c>
      <c r="N35" s="26">
        <v>0</v>
      </c>
      <c r="O35" s="26">
        <v>30000</v>
      </c>
      <c r="P35" s="26">
        <f>SUM(M35:O35)</f>
        <v>260000</v>
      </c>
      <c r="Q35" s="26">
        <v>104065000</v>
      </c>
      <c r="R35" s="26">
        <v>0</v>
      </c>
      <c r="S35" s="26">
        <v>0</v>
      </c>
      <c r="T35" s="26">
        <f>SUM(Q35:S35)</f>
        <v>104065000</v>
      </c>
      <c r="U35" s="26">
        <v>75000</v>
      </c>
      <c r="V35" s="26">
        <v>104710000</v>
      </c>
      <c r="W35" s="26">
        <v>155000</v>
      </c>
      <c r="X35" s="26">
        <v>0</v>
      </c>
      <c r="Y35" s="26">
        <v>0</v>
      </c>
      <c r="Z35" s="26">
        <f>SUM(U35:Y35)</f>
        <v>104940000</v>
      </c>
      <c r="AA35" s="26">
        <f>L35+P35+T35+Z35</f>
        <v>318330000</v>
      </c>
      <c r="AB35" s="49">
        <v>0</v>
      </c>
      <c r="AC35" s="26">
        <f>H35-AA35-AB35</f>
        <v>15830000</v>
      </c>
      <c r="AD35" s="25">
        <f>ROUNDDOWN(AA35/H35,3)*100</f>
        <v>95.19999999999999</v>
      </c>
      <c r="AE35" s="2"/>
    </row>
    <row r="36" spans="1:31" ht="15" customHeight="1">
      <c r="A36" s="5"/>
      <c r="B36" s="28"/>
      <c r="C36" s="16"/>
      <c r="D36" s="16"/>
      <c r="E36" s="16"/>
      <c r="F36" s="16"/>
      <c r="G36" s="29"/>
      <c r="H36" s="12"/>
      <c r="I36" s="12"/>
      <c r="J36" s="12"/>
      <c r="K36" s="12"/>
      <c r="L36" s="12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49"/>
      <c r="AC36" s="26"/>
      <c r="AD36" s="25"/>
      <c r="AE36" s="2"/>
    </row>
    <row r="37" spans="1:31" ht="15" customHeight="1">
      <c r="A37" s="5"/>
      <c r="B37" s="28"/>
      <c r="C37" s="16"/>
      <c r="D37" s="16"/>
      <c r="E37" s="16"/>
      <c r="F37" s="16"/>
      <c r="G37" s="29" t="s">
        <v>55</v>
      </c>
      <c r="H37" s="12">
        <v>14674200</v>
      </c>
      <c r="I37" s="12">
        <v>658940</v>
      </c>
      <c r="J37" s="12">
        <v>436310</v>
      </c>
      <c r="K37" s="12">
        <v>1086395</v>
      </c>
      <c r="L37" s="12">
        <f>SUM(I37:K37)</f>
        <v>2181645</v>
      </c>
      <c r="M37" s="26">
        <v>1212898</v>
      </c>
      <c r="N37" s="26">
        <v>670540</v>
      </c>
      <c r="O37" s="26">
        <v>637620</v>
      </c>
      <c r="P37" s="26">
        <f>SUM(M37:O37)</f>
        <v>2521058</v>
      </c>
      <c r="Q37" s="26">
        <v>1424024</v>
      </c>
      <c r="R37" s="26">
        <v>1801930</v>
      </c>
      <c r="S37" s="26">
        <v>622280</v>
      </c>
      <c r="T37" s="26">
        <f>SUM(Q37:S37)</f>
        <v>3848234</v>
      </c>
      <c r="U37" s="26">
        <v>913595</v>
      </c>
      <c r="V37" s="26">
        <v>451000</v>
      </c>
      <c r="W37" s="26">
        <v>1213475</v>
      </c>
      <c r="X37" s="26">
        <v>0</v>
      </c>
      <c r="Y37" s="26">
        <v>0</v>
      </c>
      <c r="Z37" s="26">
        <f>SUM(U37:Y37)</f>
        <v>2578070</v>
      </c>
      <c r="AA37" s="26">
        <f>L37+P37+T37+Z37</f>
        <v>11129007</v>
      </c>
      <c r="AB37" s="49">
        <v>441900</v>
      </c>
      <c r="AC37" s="26">
        <f>H37-AA37-AB37</f>
        <v>3103293</v>
      </c>
      <c r="AD37" s="25">
        <f>ROUNDDOWN(AA37/H37,3)*100</f>
        <v>75.8</v>
      </c>
      <c r="AE37" s="2"/>
    </row>
    <row r="38" spans="1:31" ht="15" customHeight="1">
      <c r="A38" s="5"/>
      <c r="B38" s="28"/>
      <c r="C38" s="16"/>
      <c r="D38" s="16"/>
      <c r="E38" s="16"/>
      <c r="F38" s="16"/>
      <c r="G38" s="29"/>
      <c r="H38" s="12"/>
      <c r="I38" s="12"/>
      <c r="J38" s="12"/>
      <c r="K38" s="12"/>
      <c r="L38" s="12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49"/>
      <c r="AC38" s="26"/>
      <c r="AD38" s="25"/>
      <c r="AE38" s="2"/>
    </row>
    <row r="39" spans="1:31" ht="15" customHeight="1">
      <c r="A39" s="5"/>
      <c r="B39" s="28"/>
      <c r="C39" s="16"/>
      <c r="D39" s="16"/>
      <c r="E39" s="16"/>
      <c r="F39" s="16"/>
      <c r="G39" s="5" t="s">
        <v>12</v>
      </c>
      <c r="H39" s="10">
        <v>632394997</v>
      </c>
      <c r="I39" s="10">
        <v>47126315</v>
      </c>
      <c r="J39" s="26">
        <v>36124012</v>
      </c>
      <c r="K39" s="10">
        <v>44788646</v>
      </c>
      <c r="L39" s="12">
        <f>SUM(I39:K39)</f>
        <v>128038973</v>
      </c>
      <c r="M39" s="26">
        <v>61771353</v>
      </c>
      <c r="N39" s="26">
        <v>49487049</v>
      </c>
      <c r="O39" s="26">
        <v>37727015</v>
      </c>
      <c r="P39" s="26">
        <f>SUM(M39:O39)</f>
        <v>148985417</v>
      </c>
      <c r="Q39" s="26">
        <v>50072817</v>
      </c>
      <c r="R39" s="26">
        <v>59451127</v>
      </c>
      <c r="S39" s="26">
        <v>52594520</v>
      </c>
      <c r="T39" s="26">
        <f>SUM(Q39:S39)</f>
        <v>162118464</v>
      </c>
      <c r="U39" s="26">
        <v>30046269</v>
      </c>
      <c r="V39" s="26">
        <v>40932457</v>
      </c>
      <c r="W39" s="26">
        <v>47729363</v>
      </c>
      <c r="X39" s="26">
        <v>0</v>
      </c>
      <c r="Y39" s="26">
        <v>0</v>
      </c>
      <c r="Z39" s="26">
        <f>SUM(U39:Y39)</f>
        <v>118708089</v>
      </c>
      <c r="AA39" s="26">
        <f>L39+P39+T39+Z39</f>
        <v>557850943</v>
      </c>
      <c r="AB39" s="49">
        <v>40725820</v>
      </c>
      <c r="AC39" s="26">
        <f>H39-AA39-AB39</f>
        <v>33818234</v>
      </c>
      <c r="AD39" s="25">
        <f>ROUNDDOWN(AA39/H39,3)*100</f>
        <v>88.2</v>
      </c>
      <c r="AE39" s="2"/>
    </row>
    <row r="40" spans="1:31" ht="15" customHeight="1">
      <c r="A40" s="5"/>
      <c r="B40" s="28"/>
      <c r="C40" s="16"/>
      <c r="D40" s="16"/>
      <c r="E40" s="16"/>
      <c r="F40" s="16"/>
      <c r="G40" s="5"/>
      <c r="H40" s="12"/>
      <c r="I40" s="12"/>
      <c r="J40" s="12"/>
      <c r="K40" s="12"/>
      <c r="L40" s="12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49"/>
      <c r="AC40" s="26"/>
      <c r="AD40" s="25"/>
      <c r="AE40" s="2"/>
    </row>
    <row r="41" spans="1:31" ht="15" customHeight="1">
      <c r="A41" s="5"/>
      <c r="B41" s="28"/>
      <c r="C41" s="16"/>
      <c r="D41" s="16"/>
      <c r="E41" s="16"/>
      <c r="F41" s="16"/>
      <c r="G41" s="5" t="s">
        <v>13</v>
      </c>
      <c r="H41" s="10">
        <v>180285000</v>
      </c>
      <c r="I41" s="10">
        <v>78473825</v>
      </c>
      <c r="J41" s="10">
        <v>49151307</v>
      </c>
      <c r="K41" s="10">
        <v>10763525</v>
      </c>
      <c r="L41" s="12">
        <f>SUM(I41:K41)</f>
        <v>138388657</v>
      </c>
      <c r="M41" s="26">
        <v>1149694</v>
      </c>
      <c r="N41" s="26">
        <v>9281366</v>
      </c>
      <c r="O41" s="26">
        <v>2963298</v>
      </c>
      <c r="P41" s="26">
        <f>SUM(M41:O41)</f>
        <v>13394358</v>
      </c>
      <c r="Q41" s="26">
        <v>1417965</v>
      </c>
      <c r="R41" s="26">
        <v>1072588</v>
      </c>
      <c r="S41" s="26">
        <v>998494</v>
      </c>
      <c r="T41" s="26">
        <f>SUM(Q41:S41)</f>
        <v>3489047</v>
      </c>
      <c r="U41" s="26">
        <v>496038</v>
      </c>
      <c r="V41" s="26">
        <v>111403</v>
      </c>
      <c r="W41" s="26">
        <v>349623</v>
      </c>
      <c r="X41" s="26">
        <v>0</v>
      </c>
      <c r="Y41" s="26">
        <v>0</v>
      </c>
      <c r="Z41" s="26">
        <f>SUM(U41:Y41)</f>
        <v>957064</v>
      </c>
      <c r="AA41" s="26">
        <f>L41+P41+T41+Z41</f>
        <v>156229126</v>
      </c>
      <c r="AB41" s="49">
        <v>0</v>
      </c>
      <c r="AC41" s="26">
        <f>H41-AA41-AB41</f>
        <v>24055874</v>
      </c>
      <c r="AD41" s="25">
        <f>ROUNDDOWN(AA41/H41,3)*100</f>
        <v>86.6</v>
      </c>
      <c r="AE41" s="2"/>
    </row>
    <row r="42" spans="1:31" ht="15" customHeight="1">
      <c r="A42" s="5"/>
      <c r="B42" s="28"/>
      <c r="C42" s="16"/>
      <c r="D42" s="16"/>
      <c r="E42" s="16"/>
      <c r="F42" s="16"/>
      <c r="G42" s="5"/>
      <c r="H42" s="12"/>
      <c r="I42" s="12"/>
      <c r="J42" s="12"/>
      <c r="K42" s="12"/>
      <c r="L42" s="12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49"/>
      <c r="AC42" s="26"/>
      <c r="AD42" s="25"/>
      <c r="AE42" s="2"/>
    </row>
    <row r="43" spans="1:31" s="21" customFormat="1" ht="15" customHeight="1">
      <c r="A43" s="5"/>
      <c r="B43" s="28"/>
      <c r="C43" s="16"/>
      <c r="D43" s="16"/>
      <c r="E43" s="16"/>
      <c r="F43" s="16"/>
      <c r="G43" s="30" t="s">
        <v>14</v>
      </c>
      <c r="H43" s="26">
        <v>2384152</v>
      </c>
      <c r="I43" s="26">
        <v>209152</v>
      </c>
      <c r="J43" s="26">
        <v>2016</v>
      </c>
      <c r="K43" s="26">
        <v>10820</v>
      </c>
      <c r="L43" s="26">
        <f>SUM(I43:K43)</f>
        <v>221988</v>
      </c>
      <c r="M43" s="26">
        <v>42689</v>
      </c>
      <c r="N43" s="26">
        <v>10448</v>
      </c>
      <c r="O43" s="26">
        <v>13796</v>
      </c>
      <c r="P43" s="26">
        <f>SUM(M43:O43)</f>
        <v>66933</v>
      </c>
      <c r="Q43" s="26">
        <v>31917</v>
      </c>
      <c r="R43" s="26">
        <v>74205</v>
      </c>
      <c r="S43" s="26">
        <v>13790</v>
      </c>
      <c r="T43" s="26">
        <f>SUM(Q43:S43)</f>
        <v>119912</v>
      </c>
      <c r="U43" s="26">
        <v>20464</v>
      </c>
      <c r="V43" s="26">
        <v>14286</v>
      </c>
      <c r="W43" s="26">
        <v>377321</v>
      </c>
      <c r="X43" s="26">
        <v>0</v>
      </c>
      <c r="Y43" s="26">
        <v>0</v>
      </c>
      <c r="Z43" s="26">
        <f>SUM(U43:Y43)</f>
        <v>412071</v>
      </c>
      <c r="AA43" s="26">
        <f>L43+P43+T43+Z43</f>
        <v>820904</v>
      </c>
      <c r="AB43" s="49">
        <v>156196</v>
      </c>
      <c r="AC43" s="26">
        <f>H43-AA43-AB43</f>
        <v>1407052</v>
      </c>
      <c r="AD43" s="25">
        <f>ROUNDDOWN(AA43/H43,3)*100</f>
        <v>34.4</v>
      </c>
      <c r="AE43" s="20"/>
    </row>
    <row r="44" spans="1:31" ht="15" customHeight="1">
      <c r="A44" s="5"/>
      <c r="B44" s="28"/>
      <c r="C44" s="16"/>
      <c r="D44" s="16"/>
      <c r="E44" s="16"/>
      <c r="F44" s="16"/>
      <c r="G44" s="30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49"/>
      <c r="AC44" s="26"/>
      <c r="AD44" s="25"/>
      <c r="AE44" s="2"/>
    </row>
    <row r="45" spans="1:31" ht="15" customHeight="1">
      <c r="A45" s="5"/>
      <c r="B45" s="28"/>
      <c r="C45" s="16"/>
      <c r="D45" s="16"/>
      <c r="E45" s="16"/>
      <c r="F45" s="16"/>
      <c r="G45" s="30" t="s">
        <v>15</v>
      </c>
      <c r="H45" s="26">
        <v>15489193028</v>
      </c>
      <c r="I45" s="26">
        <v>1786344276</v>
      </c>
      <c r="J45" s="26">
        <v>190252685</v>
      </c>
      <c r="K45" s="26">
        <v>385790121</v>
      </c>
      <c r="L45" s="26">
        <f>SUM(I45:K45)</f>
        <v>2362387082</v>
      </c>
      <c r="M45" s="26">
        <v>578132103</v>
      </c>
      <c r="N45" s="26">
        <v>740358834</v>
      </c>
      <c r="O45" s="26">
        <v>762022301</v>
      </c>
      <c r="P45" s="26">
        <f>SUM(M45:O45)</f>
        <v>2080513238</v>
      </c>
      <c r="Q45" s="26">
        <v>736322669</v>
      </c>
      <c r="R45" s="26">
        <v>809514913</v>
      </c>
      <c r="S45" s="26">
        <v>1134370323</v>
      </c>
      <c r="T45" s="26">
        <f>SUM(Q45:S45)</f>
        <v>2680207905</v>
      </c>
      <c r="U45" s="26">
        <v>1059423302</v>
      </c>
      <c r="V45" s="26">
        <v>1171651999</v>
      </c>
      <c r="W45" s="26">
        <v>3833697335</v>
      </c>
      <c r="X45" s="26">
        <v>0</v>
      </c>
      <c r="Y45" s="26">
        <v>0</v>
      </c>
      <c r="Z45" s="26">
        <f>SUM(U45:Y45)</f>
        <v>6064772636</v>
      </c>
      <c r="AA45" s="26">
        <f>L45+P45+T45+Z45</f>
        <v>13187880861</v>
      </c>
      <c r="AB45" s="49">
        <v>1386260266</v>
      </c>
      <c r="AC45" s="26">
        <f>H45-AA45-AB45</f>
        <v>915051901</v>
      </c>
      <c r="AD45" s="25">
        <f>ROUNDDOWN(AA45/H45,3)*100</f>
        <v>85.1</v>
      </c>
      <c r="AE45" s="2"/>
    </row>
    <row r="46" spans="1:31" ht="15" customHeight="1">
      <c r="A46" s="5"/>
      <c r="B46" s="28"/>
      <c r="C46" s="16"/>
      <c r="D46" s="16"/>
      <c r="E46" s="16"/>
      <c r="F46" s="16"/>
      <c r="G46" s="30"/>
      <c r="H46" s="12"/>
      <c r="I46" s="12"/>
      <c r="J46" s="12"/>
      <c r="K46" s="12"/>
      <c r="L46" s="12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49"/>
      <c r="AC46" s="26"/>
      <c r="AD46" s="25"/>
      <c r="AE46" s="2"/>
    </row>
    <row r="47" spans="1:31" ht="15" customHeight="1">
      <c r="A47" s="5"/>
      <c r="B47" s="28"/>
      <c r="C47" s="16"/>
      <c r="D47" s="16"/>
      <c r="E47" s="16"/>
      <c r="F47" s="16"/>
      <c r="G47" s="30" t="s">
        <v>16</v>
      </c>
      <c r="H47" s="10">
        <v>362494343</v>
      </c>
      <c r="I47" s="10">
        <v>40137343</v>
      </c>
      <c r="J47" s="10">
        <v>2099549</v>
      </c>
      <c r="K47" s="10">
        <v>19510813</v>
      </c>
      <c r="L47" s="12">
        <f>SUM(I47:K47)</f>
        <v>61747705</v>
      </c>
      <c r="M47" s="26">
        <v>5513773</v>
      </c>
      <c r="N47" s="26">
        <v>7003340</v>
      </c>
      <c r="O47" s="26">
        <v>18215539</v>
      </c>
      <c r="P47" s="26">
        <f>SUM(M47:O47)</f>
        <v>30732652</v>
      </c>
      <c r="Q47" s="26">
        <v>6300046</v>
      </c>
      <c r="R47" s="26">
        <v>51135875</v>
      </c>
      <c r="S47" s="26">
        <v>59109172</v>
      </c>
      <c r="T47" s="26">
        <f>SUM(Q47:S47)</f>
        <v>116545093</v>
      </c>
      <c r="U47" s="26">
        <v>13978903</v>
      </c>
      <c r="V47" s="26">
        <v>29035483</v>
      </c>
      <c r="W47" s="26">
        <v>69516816</v>
      </c>
      <c r="X47" s="26">
        <v>0</v>
      </c>
      <c r="Y47" s="26">
        <v>0</v>
      </c>
      <c r="Z47" s="26">
        <f>SUM(U47:Y47)</f>
        <v>112531202</v>
      </c>
      <c r="AA47" s="26">
        <f>L47+P47+T47+Z47</f>
        <v>321556652</v>
      </c>
      <c r="AB47" s="49">
        <v>37259884</v>
      </c>
      <c r="AC47" s="26">
        <f>H47-AA47-AB47</f>
        <v>3677807</v>
      </c>
      <c r="AD47" s="25">
        <f>ROUNDDOWN(AA47/H47,3)*100</f>
        <v>88.7</v>
      </c>
      <c r="AE47" s="2"/>
    </row>
    <row r="48" spans="1:31" ht="15" customHeight="1">
      <c r="A48" s="5"/>
      <c r="B48" s="28"/>
      <c r="C48" s="16"/>
      <c r="D48" s="16"/>
      <c r="E48" s="16"/>
      <c r="F48" s="16"/>
      <c r="G48" s="30"/>
      <c r="H48" s="12"/>
      <c r="I48" s="12"/>
      <c r="J48" s="12"/>
      <c r="K48" s="12"/>
      <c r="L48" s="12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49"/>
      <c r="AC48" s="26"/>
      <c r="AD48" s="25"/>
      <c r="AE48" s="2"/>
    </row>
    <row r="49" spans="1:31" ht="15" customHeight="1">
      <c r="A49" s="5"/>
      <c r="B49" s="28"/>
      <c r="C49" s="16"/>
      <c r="D49" s="16"/>
      <c r="E49" s="16"/>
      <c r="F49" s="16"/>
      <c r="G49" s="30" t="s">
        <v>17</v>
      </c>
      <c r="H49" s="10">
        <v>7477400</v>
      </c>
      <c r="I49" s="10">
        <v>1217400</v>
      </c>
      <c r="J49" s="10">
        <v>12800</v>
      </c>
      <c r="K49" s="10">
        <v>23000</v>
      </c>
      <c r="L49" s="12">
        <f>SUM(I49:K49)</f>
        <v>1253200</v>
      </c>
      <c r="M49" s="26">
        <v>142600</v>
      </c>
      <c r="N49" s="26">
        <v>95800</v>
      </c>
      <c r="O49" s="26">
        <v>41100</v>
      </c>
      <c r="P49" s="26">
        <f>SUM(M49:O49)</f>
        <v>279500</v>
      </c>
      <c r="Q49" s="26">
        <v>42600</v>
      </c>
      <c r="R49" s="26">
        <v>157700</v>
      </c>
      <c r="S49" s="26">
        <v>467500</v>
      </c>
      <c r="T49" s="26">
        <f>SUM(Q49:S49)</f>
        <v>667800</v>
      </c>
      <c r="U49" s="26">
        <v>840000</v>
      </c>
      <c r="V49" s="26">
        <v>844400</v>
      </c>
      <c r="W49" s="26">
        <v>2831300</v>
      </c>
      <c r="X49" s="26">
        <v>0</v>
      </c>
      <c r="Y49" s="26">
        <v>0</v>
      </c>
      <c r="Z49" s="26">
        <f>SUM(U49:Y49)</f>
        <v>4515700</v>
      </c>
      <c r="AA49" s="26">
        <f>L49+P49+T49+Z49</f>
        <v>6716200</v>
      </c>
      <c r="AB49" s="49">
        <v>357800</v>
      </c>
      <c r="AC49" s="26">
        <f>H49-AA49-AB49</f>
        <v>403400</v>
      </c>
      <c r="AD49" s="25">
        <f>ROUNDDOWN(AA49/H49,3)*100</f>
        <v>89.8</v>
      </c>
      <c r="AE49" s="2"/>
    </row>
    <row r="50" spans="1:31" ht="15" customHeight="1">
      <c r="A50" s="5"/>
      <c r="B50" s="28"/>
      <c r="C50" s="16"/>
      <c r="D50" s="16"/>
      <c r="E50" s="16"/>
      <c r="F50" s="16"/>
      <c r="G50" s="30"/>
      <c r="H50" s="12"/>
      <c r="I50" s="12"/>
      <c r="J50" s="12"/>
      <c r="K50" s="12"/>
      <c r="L50" s="12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49"/>
      <c r="AC50" s="26"/>
      <c r="AD50" s="25"/>
      <c r="AE50" s="2"/>
    </row>
    <row r="51" spans="1:31" ht="15" customHeight="1">
      <c r="A51" s="5"/>
      <c r="B51" s="28"/>
      <c r="C51" s="16"/>
      <c r="D51" s="16"/>
      <c r="E51" s="16"/>
      <c r="F51" s="16"/>
      <c r="G51" s="30" t="s">
        <v>18</v>
      </c>
      <c r="H51" s="10">
        <v>786904000</v>
      </c>
      <c r="I51" s="10">
        <v>59782000</v>
      </c>
      <c r="J51" s="10">
        <v>59782000</v>
      </c>
      <c r="K51" s="10">
        <v>59782000</v>
      </c>
      <c r="L51" s="12">
        <f>SUM(I51:K51)</f>
        <v>179346000</v>
      </c>
      <c r="M51" s="26">
        <v>59782000</v>
      </c>
      <c r="N51" s="26">
        <v>112953500</v>
      </c>
      <c r="O51" s="26">
        <v>0</v>
      </c>
      <c r="P51" s="26">
        <f>SUM(M51:O51)</f>
        <v>172735500</v>
      </c>
      <c r="Q51" s="26">
        <v>0</v>
      </c>
      <c r="R51" s="26">
        <v>192638400</v>
      </c>
      <c r="S51" s="26">
        <v>64212800</v>
      </c>
      <c r="T51" s="26">
        <f>SUM(Q51:S51)</f>
        <v>256851200</v>
      </c>
      <c r="U51" s="26">
        <v>64212800</v>
      </c>
      <c r="V51" s="26">
        <v>64212800</v>
      </c>
      <c r="W51" s="26">
        <v>49545700</v>
      </c>
      <c r="X51" s="26">
        <v>0</v>
      </c>
      <c r="Y51" s="26">
        <v>0</v>
      </c>
      <c r="Z51" s="26">
        <f>SUM(U51:Y51)</f>
        <v>177971300</v>
      </c>
      <c r="AA51" s="26">
        <f>L51+P51+T51+Z51</f>
        <v>786904000</v>
      </c>
      <c r="AB51" s="49">
        <v>0</v>
      </c>
      <c r="AC51" s="26">
        <f>H51-AA51-AB51</f>
        <v>0</v>
      </c>
      <c r="AD51" s="25">
        <f>ROUNDDOWN(AA51/H51,3)*100</f>
        <v>100</v>
      </c>
      <c r="AE51" s="2"/>
    </row>
    <row r="52" spans="1:31" ht="15" customHeight="1">
      <c r="A52" s="5"/>
      <c r="B52" s="28"/>
      <c r="C52" s="16"/>
      <c r="D52" s="16"/>
      <c r="E52" s="16"/>
      <c r="F52" s="16"/>
      <c r="G52" s="5"/>
      <c r="H52" s="10"/>
      <c r="I52" s="10"/>
      <c r="J52" s="10"/>
      <c r="K52" s="10"/>
      <c r="L52" s="12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49"/>
      <c r="AC52" s="26"/>
      <c r="AD52" s="25"/>
      <c r="AE52" s="2"/>
    </row>
    <row r="53" spans="1:31" ht="15" customHeight="1">
      <c r="A53" s="5"/>
      <c r="B53" s="28"/>
      <c r="C53" s="16"/>
      <c r="D53" s="16"/>
      <c r="E53" s="16"/>
      <c r="F53" s="16"/>
      <c r="G53" s="29" t="s">
        <v>56</v>
      </c>
      <c r="H53" s="12">
        <v>805224686</v>
      </c>
      <c r="I53" s="12">
        <v>148590136</v>
      </c>
      <c r="J53" s="12">
        <v>0</v>
      </c>
      <c r="K53" s="12">
        <v>6116000</v>
      </c>
      <c r="L53" s="12">
        <f>SUM(I53:K53)</f>
        <v>154706136</v>
      </c>
      <c r="M53" s="26">
        <v>96911850</v>
      </c>
      <c r="N53" s="26">
        <v>44000</v>
      </c>
      <c r="O53" s="26">
        <v>23774500</v>
      </c>
      <c r="P53" s="26">
        <f>SUM(M53:O53)</f>
        <v>120730350</v>
      </c>
      <c r="Q53" s="26">
        <v>10411671</v>
      </c>
      <c r="R53" s="26">
        <v>162918365</v>
      </c>
      <c r="S53" s="26">
        <v>3370500</v>
      </c>
      <c r="T53" s="26">
        <f>SUM(Q53:S53)</f>
        <v>176700536</v>
      </c>
      <c r="U53" s="26">
        <v>75982250</v>
      </c>
      <c r="V53" s="26">
        <v>69426000</v>
      </c>
      <c r="W53" s="26">
        <v>74545997</v>
      </c>
      <c r="X53" s="26">
        <v>0</v>
      </c>
      <c r="Y53" s="26">
        <v>0</v>
      </c>
      <c r="Z53" s="26">
        <f>SUM(U53:Y53)</f>
        <v>219954247</v>
      </c>
      <c r="AA53" s="26">
        <f>L53+P53+T53+Z53</f>
        <v>672091269</v>
      </c>
      <c r="AB53" s="49">
        <v>125815900</v>
      </c>
      <c r="AC53" s="26">
        <f>H53-AA53-AB53</f>
        <v>7317517</v>
      </c>
      <c r="AD53" s="25">
        <f>ROUNDDOWN(AA53/H53,3)*100</f>
        <v>83.39999999999999</v>
      </c>
      <c r="AE53" s="2"/>
    </row>
    <row r="54" spans="1:31" ht="15" customHeight="1">
      <c r="A54" s="5"/>
      <c r="B54" s="28"/>
      <c r="C54" s="16"/>
      <c r="D54" s="16"/>
      <c r="E54" s="16"/>
      <c r="F54" s="16"/>
      <c r="G54" s="5"/>
      <c r="H54" s="12"/>
      <c r="I54" s="12"/>
      <c r="J54" s="12"/>
      <c r="K54" s="12"/>
      <c r="L54" s="12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49"/>
      <c r="AC54" s="26"/>
      <c r="AD54" s="25"/>
      <c r="AE54" s="2"/>
    </row>
    <row r="55" spans="1:31" ht="15" customHeight="1">
      <c r="A55" s="5"/>
      <c r="B55" s="28"/>
      <c r="C55" s="16"/>
      <c r="D55" s="16"/>
      <c r="E55" s="16"/>
      <c r="F55" s="16"/>
      <c r="G55" s="29" t="s">
        <v>57</v>
      </c>
      <c r="H55" s="12">
        <v>211644367</v>
      </c>
      <c r="I55" s="12">
        <v>28083367</v>
      </c>
      <c r="J55" s="12">
        <v>0</v>
      </c>
      <c r="K55" s="12">
        <v>25800</v>
      </c>
      <c r="L55" s="12">
        <f>SUM(I55:K55)</f>
        <v>28109167</v>
      </c>
      <c r="M55" s="26">
        <v>218524</v>
      </c>
      <c r="N55" s="26">
        <v>23139345</v>
      </c>
      <c r="O55" s="26">
        <v>8979694</v>
      </c>
      <c r="P55" s="26">
        <f>SUM(M55:O55)</f>
        <v>32337563</v>
      </c>
      <c r="Q55" s="26">
        <v>4925699</v>
      </c>
      <c r="R55" s="26">
        <v>25399756</v>
      </c>
      <c r="S55" s="26">
        <v>28884195</v>
      </c>
      <c r="T55" s="26">
        <f>SUM(Q55:S55)</f>
        <v>59209650</v>
      </c>
      <c r="U55" s="26">
        <v>15455269</v>
      </c>
      <c r="V55" s="26">
        <v>22220087</v>
      </c>
      <c r="W55" s="26">
        <v>34179138</v>
      </c>
      <c r="X55" s="26">
        <v>0</v>
      </c>
      <c r="Y55" s="26">
        <v>0</v>
      </c>
      <c r="Z55" s="26">
        <f>SUM(U55:Y55)</f>
        <v>71854494</v>
      </c>
      <c r="AA55" s="26">
        <f>L55+P55+T55+Z55</f>
        <v>191510874</v>
      </c>
      <c r="AB55" s="49">
        <v>10073896</v>
      </c>
      <c r="AC55" s="26">
        <f>H55-AA55-AB55</f>
        <v>10059597</v>
      </c>
      <c r="AD55" s="25">
        <f>ROUNDDOWN(AA55/H55,3)*100</f>
        <v>90.4</v>
      </c>
      <c r="AE55" s="2"/>
    </row>
    <row r="56" spans="1:31" ht="15" customHeight="1">
      <c r="A56" s="5"/>
      <c r="B56" s="28"/>
      <c r="C56" s="16"/>
      <c r="D56" s="16"/>
      <c r="E56" s="16"/>
      <c r="F56" s="16"/>
      <c r="G56" s="5"/>
      <c r="H56" s="12"/>
      <c r="I56" s="12"/>
      <c r="J56" s="12"/>
      <c r="K56" s="12"/>
      <c r="L56" s="12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49"/>
      <c r="AC56" s="26"/>
      <c r="AD56" s="25"/>
      <c r="AE56" s="2"/>
    </row>
    <row r="57" spans="1:31" ht="15" customHeight="1">
      <c r="A57" s="5"/>
      <c r="B57" s="28"/>
      <c r="C57" s="16"/>
      <c r="D57" s="16"/>
      <c r="E57" s="16"/>
      <c r="F57" s="16"/>
      <c r="G57" s="29" t="s">
        <v>58</v>
      </c>
      <c r="H57" s="12">
        <v>11828690000</v>
      </c>
      <c r="I57" s="12">
        <v>1531819379</v>
      </c>
      <c r="J57" s="12">
        <v>249084397</v>
      </c>
      <c r="K57" s="12">
        <v>1506393922</v>
      </c>
      <c r="L57" s="12">
        <f>SUM(I57:K57)</f>
        <v>3287297698</v>
      </c>
      <c r="M57" s="26">
        <v>617001020</v>
      </c>
      <c r="N57" s="26">
        <v>1569202908</v>
      </c>
      <c r="O57" s="26">
        <v>265506568</v>
      </c>
      <c r="P57" s="26">
        <f>SUM(M57:O57)</f>
        <v>2451710496</v>
      </c>
      <c r="Q57" s="26">
        <v>1538578024</v>
      </c>
      <c r="R57" s="26">
        <v>248963124</v>
      </c>
      <c r="S57" s="26">
        <v>1487171893</v>
      </c>
      <c r="T57" s="26">
        <f>SUM(Q57:S57)</f>
        <v>3274713041</v>
      </c>
      <c r="U57" s="26">
        <v>635526669</v>
      </c>
      <c r="V57" s="26">
        <v>1487356779</v>
      </c>
      <c r="W57" s="26">
        <v>661837707</v>
      </c>
      <c r="X57" s="26">
        <v>0</v>
      </c>
      <c r="Y57" s="26">
        <v>0</v>
      </c>
      <c r="Z57" s="26">
        <f>SUM(U57:Y57)</f>
        <v>2784721155</v>
      </c>
      <c r="AA57" s="26">
        <f>L57+P57+T57+Z57</f>
        <v>11798442390</v>
      </c>
      <c r="AB57" s="49">
        <v>0</v>
      </c>
      <c r="AC57" s="26">
        <f>H57-AA57-AB57</f>
        <v>30247610</v>
      </c>
      <c r="AD57" s="25">
        <f>ROUNDDOWN(AA57/H57,3)*100</f>
        <v>99.7</v>
      </c>
      <c r="AE57" s="2"/>
    </row>
    <row r="58" spans="1:31" ht="15" customHeight="1">
      <c r="A58" s="5"/>
      <c r="B58" s="28"/>
      <c r="C58" s="16"/>
      <c r="D58" s="16"/>
      <c r="E58" s="16"/>
      <c r="F58" s="16"/>
      <c r="G58" s="5"/>
      <c r="H58" s="12"/>
      <c r="I58" s="12"/>
      <c r="J58" s="12"/>
      <c r="K58" s="12"/>
      <c r="L58" s="12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49"/>
      <c r="AC58" s="26"/>
      <c r="AD58" s="25"/>
      <c r="AE58" s="2"/>
    </row>
    <row r="59" spans="1:31" ht="15" customHeight="1">
      <c r="A59" s="5"/>
      <c r="B59" s="28"/>
      <c r="C59" s="16"/>
      <c r="D59" s="16"/>
      <c r="E59" s="16"/>
      <c r="F59" s="16"/>
      <c r="G59" s="29" t="s">
        <v>59</v>
      </c>
      <c r="H59" s="12">
        <v>4810736000</v>
      </c>
      <c r="I59" s="12">
        <v>0</v>
      </c>
      <c r="J59" s="12">
        <v>0</v>
      </c>
      <c r="K59" s="12">
        <v>4788900300</v>
      </c>
      <c r="L59" s="12">
        <f>SUM(I59:K59)</f>
        <v>4788900300</v>
      </c>
      <c r="M59" s="26">
        <v>0</v>
      </c>
      <c r="N59" s="26">
        <v>0</v>
      </c>
      <c r="O59" s="26">
        <v>0</v>
      </c>
      <c r="P59" s="26">
        <f>SUM(M59:O59)</f>
        <v>0</v>
      </c>
      <c r="Q59" s="26">
        <v>0</v>
      </c>
      <c r="R59" s="26">
        <v>0</v>
      </c>
      <c r="S59" s="26">
        <v>0</v>
      </c>
      <c r="T59" s="26">
        <f>SUM(Q59:S59)</f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f>SUM(U59:Y59)</f>
        <v>0</v>
      </c>
      <c r="AA59" s="26">
        <f>L59+P59+T59+Z59</f>
        <v>4788900300</v>
      </c>
      <c r="AB59" s="49">
        <v>0</v>
      </c>
      <c r="AC59" s="26">
        <f>H59-AA59-AB59</f>
        <v>21835700</v>
      </c>
      <c r="AD59" s="25">
        <f>ROUNDDOWN(AA59/H59,3)*100</f>
        <v>99.5</v>
      </c>
      <c r="AE59" s="2"/>
    </row>
    <row r="60" spans="1:31" ht="15" customHeight="1">
      <c r="A60" s="5"/>
      <c r="B60" s="28"/>
      <c r="C60" s="16"/>
      <c r="D60" s="16"/>
      <c r="E60" s="16"/>
      <c r="F60" s="16"/>
      <c r="G60" s="5"/>
      <c r="H60" s="12"/>
      <c r="I60" s="12"/>
      <c r="J60" s="12"/>
      <c r="K60" s="12"/>
      <c r="L60" s="12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49"/>
      <c r="AC60" s="26"/>
      <c r="AD60" s="25"/>
      <c r="AE60" s="2"/>
    </row>
    <row r="61" spans="1:31" ht="15" customHeight="1">
      <c r="A61" s="5"/>
      <c r="B61" s="28"/>
      <c r="C61" s="16"/>
      <c r="D61" s="16"/>
      <c r="E61" s="16"/>
      <c r="F61" s="16"/>
      <c r="G61" s="29" t="s">
        <v>60</v>
      </c>
      <c r="H61" s="12">
        <v>56598000</v>
      </c>
      <c r="I61" s="12">
        <v>0</v>
      </c>
      <c r="J61" s="12">
        <v>15909</v>
      </c>
      <c r="K61" s="12">
        <v>871950</v>
      </c>
      <c r="L61" s="12">
        <f>SUM(I61:K61)</f>
        <v>887859</v>
      </c>
      <c r="M61" s="26">
        <v>115581</v>
      </c>
      <c r="N61" s="26">
        <v>171182</v>
      </c>
      <c r="O61" s="26">
        <v>1420982</v>
      </c>
      <c r="P61" s="26">
        <f>SUM(M61:O61)</f>
        <v>1707745</v>
      </c>
      <c r="Q61" s="26">
        <v>582783</v>
      </c>
      <c r="R61" s="26">
        <v>904623</v>
      </c>
      <c r="S61" s="26">
        <v>1374999</v>
      </c>
      <c r="T61" s="26">
        <f>SUM(Q61:S61)</f>
        <v>2862405</v>
      </c>
      <c r="U61" s="26">
        <v>2335664</v>
      </c>
      <c r="V61" s="26">
        <v>2973602</v>
      </c>
      <c r="W61" s="26">
        <v>4349342</v>
      </c>
      <c r="X61" s="26">
        <v>0</v>
      </c>
      <c r="Y61" s="26">
        <v>0</v>
      </c>
      <c r="Z61" s="26">
        <f>SUM(U61:Y61)</f>
        <v>9658608</v>
      </c>
      <c r="AA61" s="26">
        <f>L61+P61+T61+Z61</f>
        <v>15116617</v>
      </c>
      <c r="AB61" s="49">
        <v>0</v>
      </c>
      <c r="AC61" s="26">
        <f>H61-AA61-AB61</f>
        <v>41481383</v>
      </c>
      <c r="AD61" s="25">
        <f>ROUNDDOWN(AA61/H61,3)*100</f>
        <v>26.700000000000003</v>
      </c>
      <c r="AE61" s="2"/>
    </row>
    <row r="62" spans="1:31" ht="15" customHeight="1">
      <c r="A62" s="5"/>
      <c r="B62" s="28"/>
      <c r="C62" s="16"/>
      <c r="D62" s="16"/>
      <c r="E62" s="16"/>
      <c r="F62" s="16"/>
      <c r="G62" s="5"/>
      <c r="H62" s="12"/>
      <c r="I62" s="12"/>
      <c r="J62" s="12"/>
      <c r="K62" s="12"/>
      <c r="L62" s="12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49"/>
      <c r="AC62" s="26"/>
      <c r="AD62" s="25"/>
      <c r="AE62" s="2"/>
    </row>
    <row r="63" spans="1:31" ht="15" customHeight="1">
      <c r="A63" s="5"/>
      <c r="B63" s="28"/>
      <c r="C63" s="16"/>
      <c r="D63" s="16"/>
      <c r="E63" s="16"/>
      <c r="F63" s="16"/>
      <c r="G63" s="29" t="s">
        <v>61</v>
      </c>
      <c r="H63" s="12">
        <v>93246000</v>
      </c>
      <c r="I63" s="12">
        <v>0</v>
      </c>
      <c r="J63" s="12">
        <v>0</v>
      </c>
      <c r="K63" s="12">
        <v>0</v>
      </c>
      <c r="L63" s="12">
        <f>SUM(I63:K63)</f>
        <v>0</v>
      </c>
      <c r="M63" s="26">
        <v>0</v>
      </c>
      <c r="N63" s="26">
        <v>0</v>
      </c>
      <c r="O63" s="26">
        <v>0</v>
      </c>
      <c r="P63" s="26">
        <f>SUM(M63:O63)</f>
        <v>0</v>
      </c>
      <c r="Q63" s="26">
        <v>0</v>
      </c>
      <c r="R63" s="26">
        <v>0</v>
      </c>
      <c r="S63" s="26">
        <v>0</v>
      </c>
      <c r="T63" s="26">
        <f>SUM(Q63:S63)</f>
        <v>0</v>
      </c>
      <c r="U63" s="26">
        <v>0</v>
      </c>
      <c r="V63" s="26">
        <v>0</v>
      </c>
      <c r="W63" s="26">
        <v>93244000</v>
      </c>
      <c r="X63" s="26">
        <v>0</v>
      </c>
      <c r="Y63" s="26">
        <v>0</v>
      </c>
      <c r="Z63" s="26">
        <f>SUM(U63:Y63)</f>
        <v>93244000</v>
      </c>
      <c r="AA63" s="26">
        <f>L63+P63+T63+Z63</f>
        <v>93244000</v>
      </c>
      <c r="AB63" s="49">
        <v>0</v>
      </c>
      <c r="AC63" s="26">
        <f>H63-AA63-AB63</f>
        <v>2000</v>
      </c>
      <c r="AD63" s="25">
        <f>ROUNDDOWN(AA63/H63,3)*100</f>
        <v>99.9</v>
      </c>
      <c r="AE63" s="2"/>
    </row>
    <row r="64" spans="1:31" ht="15" customHeight="1">
      <c r="A64" s="5"/>
      <c r="B64" s="28"/>
      <c r="C64" s="16"/>
      <c r="D64" s="16"/>
      <c r="E64" s="16"/>
      <c r="F64" s="16"/>
      <c r="G64" s="5"/>
      <c r="H64" s="12"/>
      <c r="I64" s="12"/>
      <c r="J64" s="12"/>
      <c r="K64" s="12"/>
      <c r="L64" s="12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49"/>
      <c r="AC64" s="26"/>
      <c r="AD64" s="25"/>
      <c r="AE64" s="2"/>
    </row>
    <row r="65" spans="1:31" ht="15" customHeight="1">
      <c r="A65" s="5"/>
      <c r="B65" s="39" t="s">
        <v>19</v>
      </c>
      <c r="C65" s="40"/>
      <c r="D65" s="40"/>
      <c r="E65" s="40"/>
      <c r="F65" s="40" t="s">
        <v>20</v>
      </c>
      <c r="G65" s="41"/>
      <c r="H65" s="42">
        <v>58099603827</v>
      </c>
      <c r="I65" s="42">
        <v>1007450250</v>
      </c>
      <c r="J65" s="42">
        <v>1163735715</v>
      </c>
      <c r="K65" s="42">
        <v>866512582</v>
      </c>
      <c r="L65" s="42">
        <f>SUM(I65:K65)</f>
        <v>3037698547</v>
      </c>
      <c r="M65" s="42">
        <v>2191413206</v>
      </c>
      <c r="N65" s="42">
        <v>867350534</v>
      </c>
      <c r="O65" s="42">
        <v>543965519</v>
      </c>
      <c r="P65" s="42">
        <f>SUM(M65:O65)</f>
        <v>3602729259</v>
      </c>
      <c r="Q65" s="42">
        <v>788566418</v>
      </c>
      <c r="R65" s="42">
        <v>1805809514</v>
      </c>
      <c r="S65" s="42">
        <v>2800074478</v>
      </c>
      <c r="T65" s="42">
        <f>SUM(Q65:S65)</f>
        <v>5394450410</v>
      </c>
      <c r="U65" s="42">
        <v>2169435898</v>
      </c>
      <c r="V65" s="42">
        <v>1941974926</v>
      </c>
      <c r="W65" s="42">
        <v>4775920733</v>
      </c>
      <c r="X65" s="42">
        <v>0</v>
      </c>
      <c r="Y65" s="42">
        <v>0</v>
      </c>
      <c r="Z65" s="42">
        <f>SUM(U65:Y65)</f>
        <v>8887331557</v>
      </c>
      <c r="AA65" s="42">
        <f>L65+P65+T65+Z65</f>
        <v>20922209773</v>
      </c>
      <c r="AB65" s="48">
        <v>36733754124</v>
      </c>
      <c r="AC65" s="42">
        <f>H65-AA65-AB65</f>
        <v>443639930</v>
      </c>
      <c r="AD65" s="43">
        <f>ROUNDDOWN(AA65/H65,3)*100</f>
        <v>36</v>
      </c>
      <c r="AE65" s="2"/>
    </row>
    <row r="66" spans="1:31" ht="15" customHeight="1">
      <c r="A66" s="5"/>
      <c r="B66" s="28"/>
      <c r="C66" s="16"/>
      <c r="D66" s="16"/>
      <c r="E66" s="16"/>
      <c r="F66" s="16"/>
      <c r="G66" s="5"/>
      <c r="H66" s="10"/>
      <c r="I66" s="10"/>
      <c r="J66" s="10"/>
      <c r="K66" s="10"/>
      <c r="L66" s="12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49"/>
      <c r="AC66" s="26"/>
      <c r="AD66" s="25"/>
      <c r="AE66" s="2"/>
    </row>
    <row r="67" spans="1:31" ht="15" customHeight="1">
      <c r="A67" s="5"/>
      <c r="B67" s="28"/>
      <c r="C67" s="16"/>
      <c r="D67" s="16"/>
      <c r="E67" s="16"/>
      <c r="F67" s="16"/>
      <c r="G67" s="5" t="s">
        <v>20</v>
      </c>
      <c r="H67" s="12">
        <v>19464698354</v>
      </c>
      <c r="I67" s="12">
        <v>379920000</v>
      </c>
      <c r="J67" s="12">
        <v>430887587</v>
      </c>
      <c r="K67" s="12">
        <v>364154364</v>
      </c>
      <c r="L67" s="12">
        <f>SUM(I67:K67)</f>
        <v>1174961951</v>
      </c>
      <c r="M67" s="26">
        <v>1302907008</v>
      </c>
      <c r="N67" s="26">
        <v>326582292</v>
      </c>
      <c r="O67" s="26">
        <v>205126070</v>
      </c>
      <c r="P67" s="26">
        <f>SUM(M67:O67)</f>
        <v>1834615370</v>
      </c>
      <c r="Q67" s="26">
        <v>101122101</v>
      </c>
      <c r="R67" s="26">
        <v>500354181</v>
      </c>
      <c r="S67" s="26">
        <v>909466466</v>
      </c>
      <c r="T67" s="26">
        <f>SUM(Q67:S67)</f>
        <v>1510942748</v>
      </c>
      <c r="U67" s="26">
        <v>1108358490</v>
      </c>
      <c r="V67" s="26">
        <v>538455563</v>
      </c>
      <c r="W67" s="26">
        <v>2534811129</v>
      </c>
      <c r="X67" s="26">
        <v>0</v>
      </c>
      <c r="Y67" s="26">
        <v>0</v>
      </c>
      <c r="Z67" s="26">
        <f>SUM(U67:Y67)</f>
        <v>4181625182</v>
      </c>
      <c r="AA67" s="26">
        <f>L67+P67+T67+Z67</f>
        <v>8702145251</v>
      </c>
      <c r="AB67" s="49">
        <v>10713081198</v>
      </c>
      <c r="AC67" s="26">
        <f>H67-AA67-AB67</f>
        <v>49471905</v>
      </c>
      <c r="AD67" s="25">
        <f>ROUNDDOWN(AA67/H67,3)*100</f>
        <v>44.7</v>
      </c>
      <c r="AE67" s="2"/>
    </row>
    <row r="68" spans="1:31" ht="15" customHeight="1">
      <c r="A68" s="5"/>
      <c r="B68" s="28"/>
      <c r="C68" s="16"/>
      <c r="D68" s="16"/>
      <c r="E68" s="16"/>
      <c r="F68" s="16"/>
      <c r="G68" s="5"/>
      <c r="H68" s="12"/>
      <c r="I68" s="12"/>
      <c r="J68" s="12"/>
      <c r="K68" s="12"/>
      <c r="L68" s="12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49"/>
      <c r="AC68" s="26"/>
      <c r="AD68" s="25"/>
      <c r="AE68" s="2"/>
    </row>
    <row r="69" spans="1:31" ht="15" customHeight="1">
      <c r="A69" s="5"/>
      <c r="B69" s="28"/>
      <c r="C69" s="16"/>
      <c r="D69" s="16"/>
      <c r="E69" s="16"/>
      <c r="F69" s="16"/>
      <c r="G69" s="29" t="s">
        <v>62</v>
      </c>
      <c r="H69" s="12">
        <v>38624442973</v>
      </c>
      <c r="I69" s="12">
        <v>623067750</v>
      </c>
      <c r="J69" s="12">
        <v>732848128</v>
      </c>
      <c r="K69" s="12">
        <v>502358218</v>
      </c>
      <c r="L69" s="12">
        <f>SUM(I69:K69)</f>
        <v>1858274096</v>
      </c>
      <c r="M69" s="26">
        <v>888506198</v>
      </c>
      <c r="N69" s="26">
        <v>540768242</v>
      </c>
      <c r="O69" s="26">
        <v>338839449</v>
      </c>
      <c r="P69" s="26">
        <f>SUM(M69:O69)</f>
        <v>1768113889</v>
      </c>
      <c r="Q69" s="26">
        <v>687444317</v>
      </c>
      <c r="R69" s="26">
        <v>1305455333</v>
      </c>
      <c r="S69" s="26">
        <v>1890608012</v>
      </c>
      <c r="T69" s="26">
        <f>SUM(Q69:S69)</f>
        <v>3883507662</v>
      </c>
      <c r="U69" s="26">
        <v>1061077408</v>
      </c>
      <c r="V69" s="26">
        <v>1403519363</v>
      </c>
      <c r="W69" s="26">
        <v>2241109604</v>
      </c>
      <c r="X69" s="26">
        <v>0</v>
      </c>
      <c r="Y69" s="26">
        <v>0</v>
      </c>
      <c r="Z69" s="26">
        <f>SUM(U69:Y69)</f>
        <v>4705706375</v>
      </c>
      <c r="AA69" s="26">
        <f>L69+P69+T69+Z69</f>
        <v>12215602022</v>
      </c>
      <c r="AB69" s="49">
        <v>26015422926</v>
      </c>
      <c r="AC69" s="26">
        <f>H69-AA69-AB69</f>
        <v>393418025</v>
      </c>
      <c r="AD69" s="25">
        <f>ROUNDDOWN(AA69/H69,3)*100</f>
        <v>31.6</v>
      </c>
      <c r="AE69" s="2"/>
    </row>
    <row r="70" spans="1:31" ht="15" customHeight="1">
      <c r="A70" s="5"/>
      <c r="B70" s="28"/>
      <c r="C70" s="16"/>
      <c r="D70" s="16"/>
      <c r="E70" s="16"/>
      <c r="F70" s="16"/>
      <c r="G70" s="5"/>
      <c r="H70" s="12"/>
      <c r="I70" s="12"/>
      <c r="J70" s="12"/>
      <c r="K70" s="12"/>
      <c r="L70" s="12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49"/>
      <c r="AC70" s="26"/>
      <c r="AD70" s="25"/>
      <c r="AE70" s="2"/>
    </row>
    <row r="71" spans="1:31" ht="15" customHeight="1">
      <c r="A71" s="5"/>
      <c r="B71" s="28"/>
      <c r="C71" s="16"/>
      <c r="D71" s="16"/>
      <c r="E71" s="16"/>
      <c r="F71" s="16"/>
      <c r="G71" s="29" t="s">
        <v>63</v>
      </c>
      <c r="H71" s="12">
        <v>10462500</v>
      </c>
      <c r="I71" s="12">
        <v>4462500</v>
      </c>
      <c r="J71" s="12">
        <v>0</v>
      </c>
      <c r="K71" s="12">
        <v>0</v>
      </c>
      <c r="L71" s="12">
        <f>SUM(I71:K71)</f>
        <v>4462500</v>
      </c>
      <c r="M71" s="26">
        <v>0</v>
      </c>
      <c r="N71" s="26">
        <v>0</v>
      </c>
      <c r="O71" s="26">
        <v>0</v>
      </c>
      <c r="P71" s="26">
        <f>SUM(M71:O71)</f>
        <v>0</v>
      </c>
      <c r="Q71" s="26">
        <v>0</v>
      </c>
      <c r="R71" s="26">
        <v>0</v>
      </c>
      <c r="S71" s="26">
        <v>0</v>
      </c>
      <c r="T71" s="26">
        <f>SUM(Q71:S71)</f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f>SUM(U71:Y71)</f>
        <v>0</v>
      </c>
      <c r="AA71" s="26">
        <f>L71+P71+T71+Z71</f>
        <v>4462500</v>
      </c>
      <c r="AB71" s="49">
        <v>5250000</v>
      </c>
      <c r="AC71" s="26">
        <f>H71-AA71-AB71</f>
        <v>750000</v>
      </c>
      <c r="AD71" s="25">
        <f>ROUNDDOWN(AA71/H71,3)*100</f>
        <v>42.6</v>
      </c>
      <c r="AE71" s="2"/>
    </row>
    <row r="72" spans="1:31" ht="15" customHeight="1">
      <c r="A72" s="5"/>
      <c r="B72" s="28"/>
      <c r="C72" s="16"/>
      <c r="D72" s="16"/>
      <c r="E72" s="16"/>
      <c r="F72" s="16"/>
      <c r="G72" s="5"/>
      <c r="H72" s="12"/>
      <c r="I72" s="12"/>
      <c r="J72" s="12"/>
      <c r="K72" s="12"/>
      <c r="L72" s="12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49"/>
      <c r="AC72" s="26"/>
      <c r="AD72" s="25"/>
      <c r="AE72" s="2"/>
    </row>
    <row r="73" spans="1:31" ht="15" customHeight="1">
      <c r="A73" s="5"/>
      <c r="B73" s="39" t="s">
        <v>74</v>
      </c>
      <c r="C73" s="40"/>
      <c r="D73" s="40"/>
      <c r="E73" s="40"/>
      <c r="F73" s="40" t="s">
        <v>75</v>
      </c>
      <c r="G73" s="41"/>
      <c r="H73" s="42">
        <v>12690467359</v>
      </c>
      <c r="I73" s="42">
        <v>147848500</v>
      </c>
      <c r="J73" s="42">
        <v>111177500</v>
      </c>
      <c r="K73" s="42">
        <v>337410506</v>
      </c>
      <c r="L73" s="42">
        <f>SUM(I73:K73)</f>
        <v>596436506</v>
      </c>
      <c r="M73" s="42">
        <v>396943282</v>
      </c>
      <c r="N73" s="42">
        <v>565864850</v>
      </c>
      <c r="O73" s="42">
        <v>918936483</v>
      </c>
      <c r="P73" s="42">
        <f>SUM(M73:O73)</f>
        <v>1881744615</v>
      </c>
      <c r="Q73" s="42">
        <v>701373790</v>
      </c>
      <c r="R73" s="42">
        <v>818539904</v>
      </c>
      <c r="S73" s="42">
        <v>1697986095</v>
      </c>
      <c r="T73" s="42">
        <f>SUM(Q73:S73)</f>
        <v>3217899789</v>
      </c>
      <c r="U73" s="42">
        <v>1558637619</v>
      </c>
      <c r="V73" s="42">
        <v>836022546</v>
      </c>
      <c r="W73" s="42">
        <v>611349300</v>
      </c>
      <c r="X73" s="42">
        <v>0</v>
      </c>
      <c r="Y73" s="42">
        <v>0</v>
      </c>
      <c r="Z73" s="42">
        <f>SUM(U73:Y73)</f>
        <v>3006009465</v>
      </c>
      <c r="AA73" s="42">
        <f>L73+P73+T73+Z73</f>
        <v>8702090375</v>
      </c>
      <c r="AB73" s="48">
        <v>3418515694</v>
      </c>
      <c r="AC73" s="42">
        <f>H73-AA73-AB73</f>
        <v>569861290</v>
      </c>
      <c r="AD73" s="43">
        <f>ROUNDDOWN(AA73/H73,3)*100</f>
        <v>68.5</v>
      </c>
      <c r="AE73" s="2"/>
    </row>
    <row r="74" spans="1:31" ht="15" customHeight="1">
      <c r="A74" s="5"/>
      <c r="B74" s="28"/>
      <c r="C74" s="16"/>
      <c r="D74" s="16"/>
      <c r="E74" s="16"/>
      <c r="F74" s="16"/>
      <c r="G74" s="5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49"/>
      <c r="AC74" s="26"/>
      <c r="AD74" s="25"/>
      <c r="AE74" s="2"/>
    </row>
    <row r="75" spans="1:31" ht="15" customHeight="1">
      <c r="A75" s="5"/>
      <c r="B75" s="28"/>
      <c r="C75" s="16"/>
      <c r="D75" s="16"/>
      <c r="E75" s="16"/>
      <c r="F75" s="16"/>
      <c r="G75" s="5" t="s">
        <v>20</v>
      </c>
      <c r="H75" s="26">
        <v>2434847550</v>
      </c>
      <c r="I75" s="26">
        <v>0</v>
      </c>
      <c r="J75" s="26">
        <v>43857500</v>
      </c>
      <c r="K75" s="26">
        <v>0</v>
      </c>
      <c r="L75" s="26">
        <f>SUM(I75:K75)</f>
        <v>43857500</v>
      </c>
      <c r="M75" s="26">
        <v>50000000</v>
      </c>
      <c r="N75" s="26">
        <v>0</v>
      </c>
      <c r="O75" s="26">
        <v>34713000</v>
      </c>
      <c r="P75" s="26">
        <f>SUM(M75:O75)</f>
        <v>84713000</v>
      </c>
      <c r="Q75" s="26">
        <v>16164000</v>
      </c>
      <c r="R75" s="26">
        <v>0</v>
      </c>
      <c r="S75" s="26">
        <v>351247400</v>
      </c>
      <c r="T75" s="26">
        <f>SUM(Q75:S75)</f>
        <v>367411400</v>
      </c>
      <c r="U75" s="26">
        <v>130377900</v>
      </c>
      <c r="V75" s="26">
        <v>95931796</v>
      </c>
      <c r="W75" s="26">
        <v>181274500</v>
      </c>
      <c r="X75" s="26">
        <v>0</v>
      </c>
      <c r="Y75" s="26">
        <v>0</v>
      </c>
      <c r="Z75" s="26">
        <f>SUM(U75:Y75)</f>
        <v>407584196</v>
      </c>
      <c r="AA75" s="26">
        <f>L75+P75+T75+Z75</f>
        <v>903566096</v>
      </c>
      <c r="AB75" s="49">
        <v>1391113454</v>
      </c>
      <c r="AC75" s="26">
        <f>H75-AA75-AB75</f>
        <v>140168000</v>
      </c>
      <c r="AD75" s="25">
        <f>ROUNDDOWN(AA75/H75,3)*100</f>
        <v>37.1</v>
      </c>
      <c r="AE75" s="2"/>
    </row>
    <row r="76" spans="1:31" ht="15" customHeight="1">
      <c r="A76" s="5"/>
      <c r="B76" s="28"/>
      <c r="C76" s="16"/>
      <c r="D76" s="16"/>
      <c r="E76" s="16"/>
      <c r="F76" s="16"/>
      <c r="G76" s="5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49"/>
      <c r="AC76" s="26"/>
      <c r="AD76" s="25"/>
      <c r="AE76" s="2"/>
    </row>
    <row r="77" spans="1:31" ht="15" customHeight="1">
      <c r="A77" s="5"/>
      <c r="B77" s="28"/>
      <c r="C77" s="16"/>
      <c r="D77" s="16"/>
      <c r="E77" s="16"/>
      <c r="F77" s="16"/>
      <c r="G77" s="29" t="s">
        <v>62</v>
      </c>
      <c r="H77" s="26">
        <v>10255619809</v>
      </c>
      <c r="I77" s="26">
        <v>147848500</v>
      </c>
      <c r="J77" s="26">
        <v>67320000</v>
      </c>
      <c r="K77" s="26">
        <v>337410506</v>
      </c>
      <c r="L77" s="26">
        <f>SUM(I77:K77)</f>
        <v>552579006</v>
      </c>
      <c r="M77" s="26">
        <v>346943282</v>
      </c>
      <c r="N77" s="26">
        <v>565864850</v>
      </c>
      <c r="O77" s="26">
        <v>884223483</v>
      </c>
      <c r="P77" s="26">
        <f>SUM(M77:O77)</f>
        <v>1797031615</v>
      </c>
      <c r="Q77" s="26">
        <v>685209790</v>
      </c>
      <c r="R77" s="26">
        <v>818539904</v>
      </c>
      <c r="S77" s="26">
        <v>1346738695</v>
      </c>
      <c r="T77" s="26">
        <f>SUM(Q77:S77)</f>
        <v>2850488389</v>
      </c>
      <c r="U77" s="26">
        <v>1428259719</v>
      </c>
      <c r="V77" s="26">
        <v>740090750</v>
      </c>
      <c r="W77" s="26">
        <v>430074800</v>
      </c>
      <c r="X77" s="26">
        <v>0</v>
      </c>
      <c r="Y77" s="26">
        <v>0</v>
      </c>
      <c r="Z77" s="26">
        <f>SUM(U77:Y77)</f>
        <v>2598425269</v>
      </c>
      <c r="AA77" s="26">
        <f>L77+P77+T77+Z77</f>
        <v>7798524279</v>
      </c>
      <c r="AB77" s="49">
        <v>2027402240</v>
      </c>
      <c r="AC77" s="26">
        <f>H77-AA77-AB77</f>
        <v>429693290</v>
      </c>
      <c r="AD77" s="25">
        <f>ROUNDDOWN(AA77/H77,3)*100</f>
        <v>76</v>
      </c>
      <c r="AE77" s="2"/>
    </row>
    <row r="78" spans="1:31" ht="15" customHeight="1">
      <c r="A78" s="5"/>
      <c r="B78" s="28"/>
      <c r="C78" s="16"/>
      <c r="D78" s="16"/>
      <c r="E78" s="16"/>
      <c r="F78" s="16"/>
      <c r="G78" s="5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49"/>
      <c r="AC78" s="26"/>
      <c r="AD78" s="25"/>
      <c r="AE78" s="2"/>
    </row>
    <row r="79" spans="1:31" ht="15" customHeight="1">
      <c r="A79" s="5"/>
      <c r="B79" s="44" t="s">
        <v>21</v>
      </c>
      <c r="C79" s="40"/>
      <c r="D79" s="40"/>
      <c r="E79" s="40"/>
      <c r="F79" s="40" t="s">
        <v>22</v>
      </c>
      <c r="G79" s="41"/>
      <c r="H79" s="42">
        <v>7564746459</v>
      </c>
      <c r="I79" s="42">
        <v>51155964</v>
      </c>
      <c r="J79" s="42">
        <v>81458626</v>
      </c>
      <c r="K79" s="42">
        <v>110867949</v>
      </c>
      <c r="L79" s="42">
        <f>SUM(I79:K79)</f>
        <v>243482539</v>
      </c>
      <c r="M79" s="42">
        <v>149857214</v>
      </c>
      <c r="N79" s="42">
        <v>142883518</v>
      </c>
      <c r="O79" s="42">
        <v>196819657</v>
      </c>
      <c r="P79" s="42">
        <f>SUM(M79:O79)</f>
        <v>489560389</v>
      </c>
      <c r="Q79" s="42">
        <v>299534745</v>
      </c>
      <c r="R79" s="42">
        <v>315595573</v>
      </c>
      <c r="S79" s="42">
        <v>431896668</v>
      </c>
      <c r="T79" s="42">
        <f>SUM(Q79:S79)</f>
        <v>1047026986</v>
      </c>
      <c r="U79" s="42">
        <v>218959248</v>
      </c>
      <c r="V79" s="42">
        <v>148135113</v>
      </c>
      <c r="W79" s="42">
        <v>683352829</v>
      </c>
      <c r="X79" s="42">
        <v>0</v>
      </c>
      <c r="Y79" s="42">
        <v>0</v>
      </c>
      <c r="Z79" s="42">
        <f>SUM(U79:Y79)</f>
        <v>1050447190</v>
      </c>
      <c r="AA79" s="42">
        <f>L79+P79+T79+Z79</f>
        <v>2830517104</v>
      </c>
      <c r="AB79" s="48">
        <v>4618932700</v>
      </c>
      <c r="AC79" s="42">
        <f>H79-AA79-AB79</f>
        <v>115296655</v>
      </c>
      <c r="AD79" s="43">
        <f>ROUNDDOWN(AA79/H79,3)*100</f>
        <v>37.4</v>
      </c>
      <c r="AE79" s="2"/>
    </row>
    <row r="80" spans="1:31" ht="15" customHeight="1">
      <c r="A80" s="5"/>
      <c r="B80" s="28"/>
      <c r="C80" s="16"/>
      <c r="D80" s="16"/>
      <c r="E80" s="16"/>
      <c r="F80" s="16"/>
      <c r="G80" s="5"/>
      <c r="H80" s="10"/>
      <c r="I80" s="10"/>
      <c r="J80" s="10"/>
      <c r="K80" s="10"/>
      <c r="L80" s="12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49"/>
      <c r="AC80" s="26"/>
      <c r="AD80" s="25"/>
      <c r="AE80" s="2"/>
    </row>
    <row r="81" spans="1:31" ht="15" customHeight="1">
      <c r="A81" s="5"/>
      <c r="B81" s="28"/>
      <c r="C81" s="16"/>
      <c r="D81" s="16"/>
      <c r="E81" s="16"/>
      <c r="F81" s="16"/>
      <c r="G81" s="29" t="s">
        <v>62</v>
      </c>
      <c r="H81" s="12">
        <v>7564746459</v>
      </c>
      <c r="I81" s="12">
        <v>51155964</v>
      </c>
      <c r="J81" s="12">
        <v>81458626</v>
      </c>
      <c r="K81" s="12">
        <v>110867949</v>
      </c>
      <c r="L81" s="12">
        <f>SUM(I81:K81)</f>
        <v>243482539</v>
      </c>
      <c r="M81" s="26">
        <v>149857214</v>
      </c>
      <c r="N81" s="26">
        <v>142883518</v>
      </c>
      <c r="O81" s="26">
        <v>196819657</v>
      </c>
      <c r="P81" s="26">
        <f>SUM(M81:O81)</f>
        <v>489560389</v>
      </c>
      <c r="Q81" s="26">
        <v>299534745</v>
      </c>
      <c r="R81" s="26">
        <v>315595573</v>
      </c>
      <c r="S81" s="26">
        <v>431896668</v>
      </c>
      <c r="T81" s="26">
        <f>SUM(Q81:S81)</f>
        <v>1047026986</v>
      </c>
      <c r="U81" s="26">
        <v>218959248</v>
      </c>
      <c r="V81" s="26">
        <v>148135113</v>
      </c>
      <c r="W81" s="26">
        <v>683352829</v>
      </c>
      <c r="X81" s="26">
        <v>0</v>
      </c>
      <c r="Y81" s="26">
        <v>0</v>
      </c>
      <c r="Z81" s="26">
        <f>SUM(U81:Y81)</f>
        <v>1050447190</v>
      </c>
      <c r="AA81" s="26">
        <f>L81+P81+T81+Z81</f>
        <v>2830517104</v>
      </c>
      <c r="AB81" s="49">
        <v>4618932700</v>
      </c>
      <c r="AC81" s="26">
        <f>H81-AA81-AB81</f>
        <v>115296655</v>
      </c>
      <c r="AD81" s="25">
        <f>ROUNDDOWN(AA81/H81,3)*100</f>
        <v>37.4</v>
      </c>
      <c r="AE81" s="2"/>
    </row>
    <row r="82" spans="1:31" ht="15" customHeight="1">
      <c r="A82" s="5"/>
      <c r="B82" s="28"/>
      <c r="C82" s="16"/>
      <c r="D82" s="16"/>
      <c r="E82" s="16"/>
      <c r="F82" s="16"/>
      <c r="G82" s="5"/>
      <c r="H82" s="12"/>
      <c r="I82" s="12"/>
      <c r="J82" s="12"/>
      <c r="K82" s="12"/>
      <c r="L82" s="12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49"/>
      <c r="AC82" s="26"/>
      <c r="AD82" s="25"/>
      <c r="AE82" s="2"/>
    </row>
    <row r="83" spans="1:31" ht="30" customHeight="1">
      <c r="A83" s="5"/>
      <c r="B83" s="44" t="s">
        <v>76</v>
      </c>
      <c r="C83" s="40"/>
      <c r="D83" s="40"/>
      <c r="E83" s="40"/>
      <c r="F83" s="74" t="s">
        <v>77</v>
      </c>
      <c r="G83" s="75"/>
      <c r="H83" s="42">
        <v>299745500</v>
      </c>
      <c r="I83" s="42">
        <v>0</v>
      </c>
      <c r="J83" s="42">
        <v>0</v>
      </c>
      <c r="K83" s="42">
        <v>0</v>
      </c>
      <c r="L83" s="42">
        <f>SUM(I83:K83)</f>
        <v>0</v>
      </c>
      <c r="M83" s="42">
        <v>0</v>
      </c>
      <c r="N83" s="42">
        <v>11940000</v>
      </c>
      <c r="O83" s="42">
        <v>54568000</v>
      </c>
      <c r="P83" s="42">
        <f>SUM(M83:O83)</f>
        <v>66508000</v>
      </c>
      <c r="Q83" s="42">
        <v>85096500</v>
      </c>
      <c r="R83" s="42">
        <v>70754000</v>
      </c>
      <c r="S83" s="42">
        <v>49845000</v>
      </c>
      <c r="T83" s="42">
        <f>SUM(Q83:S83)</f>
        <v>205695500</v>
      </c>
      <c r="U83" s="42">
        <v>4090000</v>
      </c>
      <c r="V83" s="42">
        <v>15960000</v>
      </c>
      <c r="W83" s="42">
        <v>7450000</v>
      </c>
      <c r="X83" s="42">
        <v>0</v>
      </c>
      <c r="Y83" s="42">
        <v>0</v>
      </c>
      <c r="Z83" s="42">
        <f>SUM(U83:Y83)</f>
        <v>27500000</v>
      </c>
      <c r="AA83" s="42">
        <f>L83+P83+T83+Z83</f>
        <v>299703500</v>
      </c>
      <c r="AB83" s="48">
        <v>0</v>
      </c>
      <c r="AC83" s="42">
        <f>H83-AA83-AB83</f>
        <v>42000</v>
      </c>
      <c r="AD83" s="43">
        <f>ROUNDDOWN(AA83/H83,3)*100</f>
        <v>99.9</v>
      </c>
      <c r="AE83" s="2"/>
    </row>
    <row r="84" spans="1:31" ht="15" customHeight="1">
      <c r="A84" s="5"/>
      <c r="B84" s="28"/>
      <c r="C84" s="16"/>
      <c r="D84" s="16"/>
      <c r="E84" s="16"/>
      <c r="F84" s="16"/>
      <c r="G84" s="5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49"/>
      <c r="AC84" s="26"/>
      <c r="AD84" s="25"/>
      <c r="AE84" s="2"/>
    </row>
    <row r="85" spans="1:31" ht="15" customHeight="1">
      <c r="A85" s="5"/>
      <c r="B85" s="28"/>
      <c r="C85" s="16"/>
      <c r="D85" s="16"/>
      <c r="E85" s="16"/>
      <c r="F85" s="16"/>
      <c r="G85" s="29" t="s">
        <v>62</v>
      </c>
      <c r="H85" s="26">
        <v>299745500</v>
      </c>
      <c r="I85" s="26">
        <v>0</v>
      </c>
      <c r="J85" s="26">
        <v>0</v>
      </c>
      <c r="K85" s="26">
        <v>0</v>
      </c>
      <c r="L85" s="26">
        <f>SUM(I85:K85)</f>
        <v>0</v>
      </c>
      <c r="M85" s="26">
        <v>0</v>
      </c>
      <c r="N85" s="26">
        <v>11940000</v>
      </c>
      <c r="O85" s="26">
        <v>54568000</v>
      </c>
      <c r="P85" s="26">
        <f>SUM(M85:O85)</f>
        <v>66508000</v>
      </c>
      <c r="Q85" s="26">
        <v>85096500</v>
      </c>
      <c r="R85" s="26">
        <v>70754000</v>
      </c>
      <c r="S85" s="26">
        <v>49845000</v>
      </c>
      <c r="T85" s="26">
        <f>SUM(Q85:S85)</f>
        <v>205695500</v>
      </c>
      <c r="U85" s="26">
        <v>4090000</v>
      </c>
      <c r="V85" s="26">
        <v>15960000</v>
      </c>
      <c r="W85" s="26">
        <v>7450000</v>
      </c>
      <c r="X85" s="26">
        <v>0</v>
      </c>
      <c r="Y85" s="26">
        <v>0</v>
      </c>
      <c r="Z85" s="26">
        <f>SUM(U85:Y85)</f>
        <v>27500000</v>
      </c>
      <c r="AA85" s="26">
        <f>L85+P85+T85+Z85</f>
        <v>299703500</v>
      </c>
      <c r="AB85" s="49">
        <v>0</v>
      </c>
      <c r="AC85" s="26">
        <f>H85-AA85-AB85</f>
        <v>42000</v>
      </c>
      <c r="AD85" s="25">
        <f>ROUNDDOWN(AA85/H85,3)*100</f>
        <v>99.9</v>
      </c>
      <c r="AE85" s="2"/>
    </row>
    <row r="86" spans="1:31" ht="15" customHeight="1">
      <c r="A86" s="5"/>
      <c r="B86" s="28"/>
      <c r="C86" s="16"/>
      <c r="D86" s="16"/>
      <c r="E86" s="16"/>
      <c r="F86" s="16"/>
      <c r="G86" s="5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49"/>
      <c r="AC86" s="26"/>
      <c r="AD86" s="25"/>
      <c r="AE86" s="2"/>
    </row>
    <row r="87" spans="1:31" ht="15" customHeight="1">
      <c r="A87" s="5"/>
      <c r="B87" s="44" t="s">
        <v>23</v>
      </c>
      <c r="C87" s="40"/>
      <c r="D87" s="40"/>
      <c r="E87" s="40"/>
      <c r="F87" s="40" t="s">
        <v>24</v>
      </c>
      <c r="G87" s="41"/>
      <c r="H87" s="42">
        <v>332565895</v>
      </c>
      <c r="I87" s="42">
        <v>32479995</v>
      </c>
      <c r="J87" s="42">
        <v>0</v>
      </c>
      <c r="K87" s="42">
        <v>0</v>
      </c>
      <c r="L87" s="42">
        <f>SUM(I87:K87)</f>
        <v>32479995</v>
      </c>
      <c r="M87" s="42">
        <v>0</v>
      </c>
      <c r="N87" s="42">
        <v>2415000</v>
      </c>
      <c r="O87" s="42">
        <v>5300000</v>
      </c>
      <c r="P87" s="42">
        <f>SUM(M87:O87)</f>
        <v>7715000</v>
      </c>
      <c r="Q87" s="42">
        <v>32000000</v>
      </c>
      <c r="R87" s="42">
        <v>7940500</v>
      </c>
      <c r="S87" s="42">
        <v>0</v>
      </c>
      <c r="T87" s="42">
        <f>SUM(Q87:S87)</f>
        <v>39940500</v>
      </c>
      <c r="U87" s="42">
        <v>12287500</v>
      </c>
      <c r="V87" s="42">
        <v>5355000</v>
      </c>
      <c r="W87" s="42">
        <v>60874200</v>
      </c>
      <c r="X87" s="42">
        <v>0</v>
      </c>
      <c r="Y87" s="42">
        <v>0</v>
      </c>
      <c r="Z87" s="42">
        <f>SUM(U87:Y87)</f>
        <v>78516700</v>
      </c>
      <c r="AA87" s="42">
        <f>L87+P87+T87+Z87</f>
        <v>158652195</v>
      </c>
      <c r="AB87" s="48">
        <v>173910000</v>
      </c>
      <c r="AC87" s="42">
        <f>H87-AA87-AB87</f>
        <v>3700</v>
      </c>
      <c r="AD87" s="43">
        <f>ROUNDDOWN(AA87/H87,3)*100</f>
        <v>47.699999999999996</v>
      </c>
      <c r="AE87" s="2"/>
    </row>
    <row r="88" spans="1:31" ht="15" customHeight="1">
      <c r="A88" s="5"/>
      <c r="B88" s="28"/>
      <c r="C88" s="16"/>
      <c r="D88" s="16"/>
      <c r="E88" s="16"/>
      <c r="F88" s="16"/>
      <c r="G88" s="5"/>
      <c r="H88" s="10"/>
      <c r="I88" s="10"/>
      <c r="J88" s="10"/>
      <c r="K88" s="10"/>
      <c r="L88" s="12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49"/>
      <c r="AC88" s="26"/>
      <c r="AD88" s="25"/>
      <c r="AE88" s="2"/>
    </row>
    <row r="89" spans="1:31" ht="15" customHeight="1">
      <c r="A89" s="5"/>
      <c r="B89" s="28"/>
      <c r="C89" s="16"/>
      <c r="D89" s="16"/>
      <c r="E89" s="16"/>
      <c r="F89" s="16"/>
      <c r="G89" s="29" t="s">
        <v>62</v>
      </c>
      <c r="H89" s="12">
        <v>332565895</v>
      </c>
      <c r="I89" s="12">
        <v>32479995</v>
      </c>
      <c r="J89" s="12">
        <v>0</v>
      </c>
      <c r="K89" s="12">
        <v>0</v>
      </c>
      <c r="L89" s="12">
        <f>SUM(I89:K89)</f>
        <v>32479995</v>
      </c>
      <c r="M89" s="26">
        <v>0</v>
      </c>
      <c r="N89" s="26">
        <v>2415000</v>
      </c>
      <c r="O89" s="26">
        <v>5300000</v>
      </c>
      <c r="P89" s="26">
        <f>SUM(M89:O89)</f>
        <v>7715000</v>
      </c>
      <c r="Q89" s="26">
        <v>32000000</v>
      </c>
      <c r="R89" s="26">
        <v>7940500</v>
      </c>
      <c r="S89" s="26">
        <v>0</v>
      </c>
      <c r="T89" s="26">
        <f>SUM(Q89:S89)</f>
        <v>39940500</v>
      </c>
      <c r="U89" s="26">
        <v>12287500</v>
      </c>
      <c r="V89" s="26">
        <v>5355000</v>
      </c>
      <c r="W89" s="26">
        <v>60874200</v>
      </c>
      <c r="X89" s="26">
        <v>0</v>
      </c>
      <c r="Y89" s="26">
        <v>0</v>
      </c>
      <c r="Z89" s="26">
        <f>SUM(U89:Y89)</f>
        <v>78516700</v>
      </c>
      <c r="AA89" s="26">
        <f>L89+P89+T89+Z89</f>
        <v>158652195</v>
      </c>
      <c r="AB89" s="49">
        <v>173910000</v>
      </c>
      <c r="AC89" s="26">
        <f>H89-AA89-AB89</f>
        <v>3700</v>
      </c>
      <c r="AD89" s="25">
        <f>ROUNDDOWN(AA89/H89,3)*100</f>
        <v>47.699999999999996</v>
      </c>
      <c r="AE89" s="2"/>
    </row>
    <row r="90" spans="1:31" ht="15" customHeight="1">
      <c r="A90" s="5"/>
      <c r="B90" s="28"/>
      <c r="C90" s="16"/>
      <c r="D90" s="16"/>
      <c r="E90" s="16"/>
      <c r="F90" s="16"/>
      <c r="G90" s="5"/>
      <c r="H90" s="12"/>
      <c r="I90" s="12"/>
      <c r="J90" s="12"/>
      <c r="K90" s="12"/>
      <c r="L90" s="12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49"/>
      <c r="AC90" s="26"/>
      <c r="AD90" s="25"/>
      <c r="AE90" s="2"/>
    </row>
    <row r="91" spans="1:31" ht="15" customHeight="1">
      <c r="A91" s="5"/>
      <c r="B91" s="44" t="s">
        <v>25</v>
      </c>
      <c r="C91" s="40"/>
      <c r="D91" s="40"/>
      <c r="E91" s="40"/>
      <c r="F91" s="40" t="s">
        <v>26</v>
      </c>
      <c r="G91" s="41"/>
      <c r="H91" s="42">
        <v>19810000</v>
      </c>
      <c r="I91" s="42">
        <v>0</v>
      </c>
      <c r="J91" s="42">
        <v>0</v>
      </c>
      <c r="K91" s="42">
        <v>2940000</v>
      </c>
      <c r="L91" s="42">
        <f>SUM(I91:K91)</f>
        <v>2940000</v>
      </c>
      <c r="M91" s="42">
        <v>2289000</v>
      </c>
      <c r="N91" s="42">
        <v>0</v>
      </c>
      <c r="O91" s="42">
        <v>240000</v>
      </c>
      <c r="P91" s="42">
        <f>SUM(M91:O91)</f>
        <v>2529000</v>
      </c>
      <c r="Q91" s="42">
        <v>0</v>
      </c>
      <c r="R91" s="42">
        <v>0</v>
      </c>
      <c r="S91" s="42">
        <v>5292000</v>
      </c>
      <c r="T91" s="42">
        <f>SUM(Q91:S91)</f>
        <v>5292000</v>
      </c>
      <c r="U91" s="42">
        <v>0</v>
      </c>
      <c r="V91" s="42">
        <v>0</v>
      </c>
      <c r="W91" s="42">
        <v>570000</v>
      </c>
      <c r="X91" s="42">
        <v>0</v>
      </c>
      <c r="Y91" s="42">
        <v>0</v>
      </c>
      <c r="Z91" s="42">
        <f>SUM(U91:Y91)</f>
        <v>570000</v>
      </c>
      <c r="AA91" s="42">
        <f>L91+P91+T91+Z91</f>
        <v>11331000</v>
      </c>
      <c r="AB91" s="48">
        <v>8473500</v>
      </c>
      <c r="AC91" s="42">
        <f>H91-AA91-AB91</f>
        <v>5500</v>
      </c>
      <c r="AD91" s="43">
        <f>ROUNDDOWN(AA91/H91,3)*100</f>
        <v>57.099999999999994</v>
      </c>
      <c r="AE91" s="2"/>
    </row>
    <row r="92" spans="1:31" ht="15" customHeight="1">
      <c r="A92" s="5"/>
      <c r="B92" s="28"/>
      <c r="C92" s="16"/>
      <c r="D92" s="16"/>
      <c r="E92" s="16"/>
      <c r="F92" s="16"/>
      <c r="G92" s="30"/>
      <c r="H92" s="10"/>
      <c r="I92" s="10"/>
      <c r="J92" s="10"/>
      <c r="K92" s="10"/>
      <c r="L92" s="12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49"/>
      <c r="AC92" s="26"/>
      <c r="AD92" s="25"/>
      <c r="AE92" s="2"/>
    </row>
    <row r="93" spans="1:31" ht="15" customHeight="1">
      <c r="A93" s="5"/>
      <c r="B93" s="28"/>
      <c r="C93" s="16"/>
      <c r="D93" s="16"/>
      <c r="E93" s="16"/>
      <c r="F93" s="16"/>
      <c r="G93" s="29" t="s">
        <v>62</v>
      </c>
      <c r="H93" s="26">
        <v>19810000</v>
      </c>
      <c r="I93" s="26">
        <v>0</v>
      </c>
      <c r="J93" s="26">
        <v>0</v>
      </c>
      <c r="K93" s="26">
        <v>2940000</v>
      </c>
      <c r="L93" s="26">
        <f>SUM(I93:K93)</f>
        <v>2940000</v>
      </c>
      <c r="M93" s="26">
        <v>2289000</v>
      </c>
      <c r="N93" s="26">
        <v>0</v>
      </c>
      <c r="O93" s="26">
        <v>240000</v>
      </c>
      <c r="P93" s="26">
        <f>SUM(M93:O93)</f>
        <v>2529000</v>
      </c>
      <c r="Q93" s="26">
        <v>0</v>
      </c>
      <c r="R93" s="26">
        <v>0</v>
      </c>
      <c r="S93" s="26">
        <v>5292000</v>
      </c>
      <c r="T93" s="26">
        <f>SUM(Q93:S93)</f>
        <v>5292000</v>
      </c>
      <c r="U93" s="26">
        <v>0</v>
      </c>
      <c r="V93" s="26">
        <v>0</v>
      </c>
      <c r="W93" s="26">
        <v>570000</v>
      </c>
      <c r="X93" s="26">
        <v>0</v>
      </c>
      <c r="Y93" s="26">
        <v>0</v>
      </c>
      <c r="Z93" s="26">
        <f>SUM(U93:Y93)</f>
        <v>570000</v>
      </c>
      <c r="AA93" s="26">
        <f>L93+P93+T93+Z93</f>
        <v>11331000</v>
      </c>
      <c r="AB93" s="49">
        <v>8473500</v>
      </c>
      <c r="AC93" s="26">
        <f>H93-AA93-AB93</f>
        <v>5500</v>
      </c>
      <c r="AD93" s="25">
        <f>ROUNDDOWN(AA93/H93,3)*100</f>
        <v>57.099999999999994</v>
      </c>
      <c r="AE93" s="2"/>
    </row>
    <row r="94" spans="1:31" ht="15" customHeight="1">
      <c r="A94" s="5"/>
      <c r="B94" s="28"/>
      <c r="C94" s="16"/>
      <c r="D94" s="16"/>
      <c r="E94" s="16"/>
      <c r="F94" s="16"/>
      <c r="G94" s="30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49"/>
      <c r="AC94" s="26"/>
      <c r="AD94" s="25"/>
      <c r="AE94" s="2"/>
    </row>
    <row r="95" spans="1:31" ht="15" customHeight="1">
      <c r="A95" s="5"/>
      <c r="B95" s="44" t="s">
        <v>27</v>
      </c>
      <c r="C95" s="40"/>
      <c r="D95" s="40"/>
      <c r="E95" s="40"/>
      <c r="F95" s="40" t="s">
        <v>28</v>
      </c>
      <c r="G95" s="41"/>
      <c r="H95" s="42">
        <v>79602169531</v>
      </c>
      <c r="I95" s="42">
        <v>3255654392</v>
      </c>
      <c r="J95" s="42">
        <v>510495788</v>
      </c>
      <c r="K95" s="42">
        <v>1353223878</v>
      </c>
      <c r="L95" s="42">
        <f>SUM(I95:K95)</f>
        <v>5119374058</v>
      </c>
      <c r="M95" s="42">
        <v>2792398357</v>
      </c>
      <c r="N95" s="42">
        <v>3215909952</v>
      </c>
      <c r="O95" s="42">
        <v>4011022047</v>
      </c>
      <c r="P95" s="42">
        <f>SUM(M95:O95)</f>
        <v>10019330356</v>
      </c>
      <c r="Q95" s="42">
        <v>4445649324</v>
      </c>
      <c r="R95" s="42">
        <v>5016046363</v>
      </c>
      <c r="S95" s="42">
        <v>7078564995</v>
      </c>
      <c r="T95" s="42">
        <f>SUM(Q95:S95)</f>
        <v>16540260682</v>
      </c>
      <c r="U95" s="42">
        <v>4954649192</v>
      </c>
      <c r="V95" s="42">
        <v>4852125267</v>
      </c>
      <c r="W95" s="42">
        <v>9409292401</v>
      </c>
      <c r="X95" s="42">
        <v>0</v>
      </c>
      <c r="Y95" s="42">
        <v>0</v>
      </c>
      <c r="Z95" s="42">
        <f>SUM(U95:Y95)</f>
        <v>19216066860</v>
      </c>
      <c r="AA95" s="42">
        <f>L95+P95+T95+Z95</f>
        <v>50895031956</v>
      </c>
      <c r="AB95" s="48">
        <v>27344954850</v>
      </c>
      <c r="AC95" s="42">
        <f>H95-AA95-AB95</f>
        <v>1362182725</v>
      </c>
      <c r="AD95" s="43">
        <f>ROUNDDOWN(AA95/H95,3)*100</f>
        <v>63.9</v>
      </c>
      <c r="AE95" s="2"/>
    </row>
    <row r="96" spans="1:31" ht="15" customHeight="1">
      <c r="A96" s="5"/>
      <c r="B96" s="28"/>
      <c r="C96" s="16"/>
      <c r="D96" s="16"/>
      <c r="E96" s="16"/>
      <c r="F96" s="16"/>
      <c r="G96" s="30"/>
      <c r="H96" s="10"/>
      <c r="I96" s="10"/>
      <c r="J96" s="10"/>
      <c r="K96" s="10"/>
      <c r="L96" s="12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49"/>
      <c r="AC96" s="26"/>
      <c r="AD96" s="25"/>
      <c r="AE96" s="2"/>
    </row>
    <row r="97" spans="1:31" ht="15" customHeight="1">
      <c r="A97" s="5"/>
      <c r="B97" s="28"/>
      <c r="C97" s="16"/>
      <c r="D97" s="16"/>
      <c r="E97" s="16"/>
      <c r="F97" s="16"/>
      <c r="G97" s="31" t="s">
        <v>64</v>
      </c>
      <c r="H97" s="12">
        <v>79503991536</v>
      </c>
      <c r="I97" s="12">
        <v>3248772797</v>
      </c>
      <c r="J97" s="12">
        <v>510495788</v>
      </c>
      <c r="K97" s="12">
        <v>1353223878</v>
      </c>
      <c r="L97" s="12">
        <f>SUM(I97:K97)</f>
        <v>5112492463</v>
      </c>
      <c r="M97" s="26">
        <v>2773771357</v>
      </c>
      <c r="N97" s="26">
        <v>3204369163</v>
      </c>
      <c r="O97" s="26">
        <v>4009211347</v>
      </c>
      <c r="P97" s="26">
        <f>SUM(M97:O97)</f>
        <v>9987351867</v>
      </c>
      <c r="Q97" s="26">
        <v>4445649324</v>
      </c>
      <c r="R97" s="26">
        <v>5012881063</v>
      </c>
      <c r="S97" s="26">
        <v>7070712442</v>
      </c>
      <c r="T97" s="26">
        <f>SUM(Q97:S97)</f>
        <v>16529242829</v>
      </c>
      <c r="U97" s="26">
        <v>4954123159</v>
      </c>
      <c r="V97" s="26">
        <v>4852125267</v>
      </c>
      <c r="W97" s="26">
        <v>9370941131</v>
      </c>
      <c r="X97" s="26">
        <v>0</v>
      </c>
      <c r="Y97" s="26">
        <v>0</v>
      </c>
      <c r="Z97" s="26">
        <f>SUM(U97:Y97)</f>
        <v>19177189557</v>
      </c>
      <c r="AA97" s="26">
        <f>L97+P97+T97+Z97</f>
        <v>50806276716</v>
      </c>
      <c r="AB97" s="49">
        <v>27339414050</v>
      </c>
      <c r="AC97" s="26">
        <f>H97-AA97-AB97</f>
        <v>1358300770</v>
      </c>
      <c r="AD97" s="25">
        <f>ROUNDDOWN(AA97/H97,3)*100</f>
        <v>63.9</v>
      </c>
      <c r="AE97" s="2"/>
    </row>
    <row r="98" spans="1:31" ht="15" customHeight="1">
      <c r="A98" s="5"/>
      <c r="B98" s="28"/>
      <c r="C98" s="16"/>
      <c r="D98" s="16"/>
      <c r="E98" s="16"/>
      <c r="F98" s="16"/>
      <c r="G98" s="30"/>
      <c r="H98" s="12"/>
      <c r="I98" s="12"/>
      <c r="J98" s="12"/>
      <c r="K98" s="12"/>
      <c r="L98" s="12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49"/>
      <c r="AC98" s="26"/>
      <c r="AD98" s="25"/>
      <c r="AE98" s="2"/>
    </row>
    <row r="99" spans="1:31" ht="15" customHeight="1">
      <c r="A99" s="5"/>
      <c r="B99" s="28"/>
      <c r="C99" s="16"/>
      <c r="D99" s="16"/>
      <c r="E99" s="16"/>
      <c r="F99" s="16"/>
      <c r="G99" s="31" t="s">
        <v>65</v>
      </c>
      <c r="H99" s="12">
        <v>98177995</v>
      </c>
      <c r="I99" s="12">
        <v>6881595</v>
      </c>
      <c r="J99" s="12">
        <v>0</v>
      </c>
      <c r="K99" s="12">
        <v>0</v>
      </c>
      <c r="L99" s="12">
        <f>SUM(I99:K99)</f>
        <v>6881595</v>
      </c>
      <c r="M99" s="26">
        <v>18627000</v>
      </c>
      <c r="N99" s="26">
        <v>11540789</v>
      </c>
      <c r="O99" s="26">
        <v>1810700</v>
      </c>
      <c r="P99" s="26">
        <f>SUM(M99:O99)</f>
        <v>31978489</v>
      </c>
      <c r="Q99" s="26">
        <v>0</v>
      </c>
      <c r="R99" s="26">
        <v>3165300</v>
      </c>
      <c r="S99" s="26">
        <v>7852553</v>
      </c>
      <c r="T99" s="26">
        <f>SUM(Q99:S99)</f>
        <v>11017853</v>
      </c>
      <c r="U99" s="26">
        <v>526033</v>
      </c>
      <c r="V99" s="26">
        <v>0</v>
      </c>
      <c r="W99" s="26">
        <v>38351270</v>
      </c>
      <c r="X99" s="26">
        <v>0</v>
      </c>
      <c r="Y99" s="26">
        <v>0</v>
      </c>
      <c r="Z99" s="26">
        <f>SUM(U99:Y99)</f>
        <v>38877303</v>
      </c>
      <c r="AA99" s="26">
        <f>L99+P99+T99+Z99</f>
        <v>88755240</v>
      </c>
      <c r="AB99" s="49">
        <v>5540800</v>
      </c>
      <c r="AC99" s="26">
        <f>H99-AA99-AB99</f>
        <v>3881955</v>
      </c>
      <c r="AD99" s="25">
        <f>ROUNDDOWN(AA99/H99,3)*100</f>
        <v>90.4</v>
      </c>
      <c r="AE99" s="2"/>
    </row>
    <row r="100" spans="1:31" ht="15" customHeight="1">
      <c r="A100" s="5"/>
      <c r="B100" s="28"/>
      <c r="C100" s="16"/>
      <c r="D100" s="16"/>
      <c r="E100" s="16"/>
      <c r="F100" s="16"/>
      <c r="G100" s="30"/>
      <c r="H100" s="12"/>
      <c r="I100" s="12"/>
      <c r="J100" s="12"/>
      <c r="K100" s="12"/>
      <c r="L100" s="12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49"/>
      <c r="AC100" s="26"/>
      <c r="AD100" s="25"/>
      <c r="AE100" s="2"/>
    </row>
    <row r="101" spans="1:31" ht="29.25" customHeight="1">
      <c r="A101" s="5"/>
      <c r="B101" s="44" t="s">
        <v>78</v>
      </c>
      <c r="C101" s="40"/>
      <c r="D101" s="40"/>
      <c r="E101" s="40"/>
      <c r="F101" s="74" t="s">
        <v>79</v>
      </c>
      <c r="G101" s="75"/>
      <c r="H101" s="42">
        <v>10276411643</v>
      </c>
      <c r="I101" s="42">
        <v>29095100</v>
      </c>
      <c r="J101" s="42">
        <v>238418500</v>
      </c>
      <c r="K101" s="42">
        <v>437734677</v>
      </c>
      <c r="L101" s="42">
        <f>SUM(I101:K101)</f>
        <v>705248277</v>
      </c>
      <c r="M101" s="42">
        <v>862867352</v>
      </c>
      <c r="N101" s="42">
        <v>672595619</v>
      </c>
      <c r="O101" s="42">
        <v>839129432</v>
      </c>
      <c r="P101" s="42">
        <f>SUM(M101:O101)</f>
        <v>2374592403</v>
      </c>
      <c r="Q101" s="42">
        <v>1022912968</v>
      </c>
      <c r="R101" s="42">
        <v>1142225914</v>
      </c>
      <c r="S101" s="42">
        <v>1613290926</v>
      </c>
      <c r="T101" s="42">
        <f>SUM(Q101:S101)</f>
        <v>3778429808</v>
      </c>
      <c r="U101" s="42">
        <v>1010196387</v>
      </c>
      <c r="V101" s="42">
        <v>564794427</v>
      </c>
      <c r="W101" s="42">
        <v>1250290832</v>
      </c>
      <c r="X101" s="42">
        <v>0</v>
      </c>
      <c r="Y101" s="42">
        <v>0</v>
      </c>
      <c r="Z101" s="42">
        <f>SUM(U101:Y101)</f>
        <v>2825281646</v>
      </c>
      <c r="AA101" s="42">
        <f>L101+P101+T101+Z101</f>
        <v>9683552134</v>
      </c>
      <c r="AB101" s="48">
        <v>143301948</v>
      </c>
      <c r="AC101" s="42">
        <f>H101-AA101-AB101</f>
        <v>449557561</v>
      </c>
      <c r="AD101" s="43">
        <f>ROUNDDOWN(AA101/H101,3)*100</f>
        <v>94.19999999999999</v>
      </c>
      <c r="AE101" s="2"/>
    </row>
    <row r="102" spans="1:31" ht="15" customHeight="1">
      <c r="A102" s="5"/>
      <c r="B102" s="28"/>
      <c r="C102" s="16"/>
      <c r="D102" s="16"/>
      <c r="E102" s="16"/>
      <c r="F102" s="16"/>
      <c r="G102" s="30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49"/>
      <c r="AC102" s="26"/>
      <c r="AD102" s="25"/>
      <c r="AE102" s="2"/>
    </row>
    <row r="103" spans="1:31" ht="15" customHeight="1">
      <c r="A103" s="5"/>
      <c r="B103" s="28"/>
      <c r="C103" s="16"/>
      <c r="D103" s="16"/>
      <c r="E103" s="16"/>
      <c r="F103" s="16"/>
      <c r="G103" s="31" t="s">
        <v>64</v>
      </c>
      <c r="H103" s="26">
        <v>10276411643</v>
      </c>
      <c r="I103" s="26">
        <v>29095100</v>
      </c>
      <c r="J103" s="26">
        <v>238418500</v>
      </c>
      <c r="K103" s="26">
        <v>437734677</v>
      </c>
      <c r="L103" s="26">
        <f>SUM(I103:K103)</f>
        <v>705248277</v>
      </c>
      <c r="M103" s="26">
        <v>862867352</v>
      </c>
      <c r="N103" s="26">
        <v>672595619</v>
      </c>
      <c r="O103" s="26">
        <v>839129432</v>
      </c>
      <c r="P103" s="26">
        <f>SUM(M103:O103)</f>
        <v>2374592403</v>
      </c>
      <c r="Q103" s="26">
        <v>1022912968</v>
      </c>
      <c r="R103" s="26">
        <v>1142225914</v>
      </c>
      <c r="S103" s="26">
        <v>1613290926</v>
      </c>
      <c r="T103" s="26">
        <f>SUM(Q103:S103)</f>
        <v>3778429808</v>
      </c>
      <c r="U103" s="26">
        <v>1010196387</v>
      </c>
      <c r="V103" s="26">
        <v>564794427</v>
      </c>
      <c r="W103" s="26">
        <v>1250290832</v>
      </c>
      <c r="X103" s="26">
        <v>0</v>
      </c>
      <c r="Y103" s="26">
        <v>0</v>
      </c>
      <c r="Z103" s="26">
        <f>SUM(U103:Y103)</f>
        <v>2825281646</v>
      </c>
      <c r="AA103" s="26">
        <f>L103+P103+T103+Z103</f>
        <v>9683552134</v>
      </c>
      <c r="AB103" s="49">
        <v>143301948</v>
      </c>
      <c r="AC103" s="26">
        <f>H103-AA103-AB103</f>
        <v>449557561</v>
      </c>
      <c r="AD103" s="25">
        <f>ROUNDDOWN(AA103/H103,3)*100</f>
        <v>94.19999999999999</v>
      </c>
      <c r="AE103" s="2"/>
    </row>
    <row r="104" spans="1:31" ht="15" customHeight="1">
      <c r="A104" s="5"/>
      <c r="B104" s="28"/>
      <c r="C104" s="16"/>
      <c r="D104" s="16"/>
      <c r="E104" s="16"/>
      <c r="F104" s="16"/>
      <c r="G104" s="30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49"/>
      <c r="AC104" s="26"/>
      <c r="AD104" s="25"/>
      <c r="AE104" s="2"/>
    </row>
    <row r="105" spans="1:31" ht="15" customHeight="1">
      <c r="A105" s="5"/>
      <c r="B105" s="44" t="s">
        <v>29</v>
      </c>
      <c r="C105" s="40"/>
      <c r="D105" s="40"/>
      <c r="E105" s="40"/>
      <c r="F105" s="40" t="s">
        <v>30</v>
      </c>
      <c r="G105" s="41"/>
      <c r="H105" s="42">
        <v>2286398937</v>
      </c>
      <c r="I105" s="42">
        <v>179893983</v>
      </c>
      <c r="J105" s="42">
        <v>460231820</v>
      </c>
      <c r="K105" s="42">
        <v>43666180</v>
      </c>
      <c r="L105" s="42">
        <f>SUM(I105:K105)</f>
        <v>683791983</v>
      </c>
      <c r="M105" s="42">
        <v>38290000</v>
      </c>
      <c r="N105" s="42">
        <v>430500</v>
      </c>
      <c r="O105" s="42">
        <v>28353820</v>
      </c>
      <c r="P105" s="42">
        <f>SUM(M105:O105)</f>
        <v>67074320</v>
      </c>
      <c r="Q105" s="42">
        <v>45537400</v>
      </c>
      <c r="R105" s="42">
        <v>17965500</v>
      </c>
      <c r="S105" s="42">
        <v>224464351</v>
      </c>
      <c r="T105" s="42">
        <f>SUM(Q105:S105)</f>
        <v>287967251</v>
      </c>
      <c r="U105" s="42">
        <v>128493616</v>
      </c>
      <c r="V105" s="42">
        <v>6268500</v>
      </c>
      <c r="W105" s="42">
        <v>626522850</v>
      </c>
      <c r="X105" s="42">
        <v>0</v>
      </c>
      <c r="Y105" s="42">
        <v>0</v>
      </c>
      <c r="Z105" s="42">
        <f>SUM(U105:Y105)</f>
        <v>761284966</v>
      </c>
      <c r="AA105" s="42">
        <f>L105+P105+T105+Z105</f>
        <v>1800118520</v>
      </c>
      <c r="AB105" s="48">
        <v>295471030</v>
      </c>
      <c r="AC105" s="42">
        <f>H105-AA105-AB105</f>
        <v>190809387</v>
      </c>
      <c r="AD105" s="43">
        <f>ROUNDDOWN(AA105/H105,3)*100</f>
        <v>78.7</v>
      </c>
      <c r="AE105" s="2"/>
    </row>
    <row r="106" spans="1:31" ht="15" customHeight="1">
      <c r="A106" s="5"/>
      <c r="B106" s="28"/>
      <c r="C106" s="16"/>
      <c r="D106" s="16"/>
      <c r="E106" s="16"/>
      <c r="F106" s="16"/>
      <c r="G106" s="30"/>
      <c r="H106" s="10"/>
      <c r="I106" s="10"/>
      <c r="J106" s="10"/>
      <c r="K106" s="10"/>
      <c r="L106" s="12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49"/>
      <c r="AC106" s="26"/>
      <c r="AD106" s="25"/>
      <c r="AE106" s="2"/>
    </row>
    <row r="107" spans="1:31" ht="15" customHeight="1">
      <c r="A107" s="5"/>
      <c r="B107" s="28"/>
      <c r="C107" s="16"/>
      <c r="D107" s="16"/>
      <c r="E107" s="16"/>
      <c r="F107" s="16"/>
      <c r="G107" s="5" t="s">
        <v>30</v>
      </c>
      <c r="H107" s="12">
        <v>2286398937</v>
      </c>
      <c r="I107" s="12">
        <v>179893983</v>
      </c>
      <c r="J107" s="12">
        <v>460231820</v>
      </c>
      <c r="K107" s="12">
        <v>43666180</v>
      </c>
      <c r="L107" s="12">
        <f>SUM(I107:K107)</f>
        <v>683791983</v>
      </c>
      <c r="M107" s="26">
        <v>38290000</v>
      </c>
      <c r="N107" s="26">
        <v>430500</v>
      </c>
      <c r="O107" s="26">
        <v>28353820</v>
      </c>
      <c r="P107" s="26">
        <f>SUM(M107:O107)</f>
        <v>67074320</v>
      </c>
      <c r="Q107" s="26">
        <v>45537400</v>
      </c>
      <c r="R107" s="26">
        <v>17965500</v>
      </c>
      <c r="S107" s="26">
        <v>224464351</v>
      </c>
      <c r="T107" s="26">
        <f>SUM(Q107:S107)</f>
        <v>287967251</v>
      </c>
      <c r="U107" s="26">
        <v>128493616</v>
      </c>
      <c r="V107" s="26">
        <v>6268500</v>
      </c>
      <c r="W107" s="26">
        <v>626522850</v>
      </c>
      <c r="X107" s="26">
        <v>0</v>
      </c>
      <c r="Y107" s="26">
        <v>0</v>
      </c>
      <c r="Z107" s="26">
        <f>SUM(U107:Y107)</f>
        <v>761284966</v>
      </c>
      <c r="AA107" s="26">
        <f>L107+P107+T107+Z107</f>
        <v>1800118520</v>
      </c>
      <c r="AB107" s="49">
        <v>295471030</v>
      </c>
      <c r="AC107" s="26">
        <f>H107-AA107-AB107</f>
        <v>190809387</v>
      </c>
      <c r="AD107" s="25">
        <f>ROUNDDOWN(AA107/H107,3)*100</f>
        <v>78.7</v>
      </c>
      <c r="AE107" s="2"/>
    </row>
    <row r="108" spans="1:31" ht="15" customHeight="1">
      <c r="A108" s="5"/>
      <c r="B108" s="28"/>
      <c r="C108" s="16"/>
      <c r="D108" s="16"/>
      <c r="E108" s="16"/>
      <c r="F108" s="16"/>
      <c r="G108" s="30"/>
      <c r="H108" s="12"/>
      <c r="I108" s="12"/>
      <c r="J108" s="12"/>
      <c r="K108" s="12"/>
      <c r="L108" s="12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49"/>
      <c r="AC108" s="26"/>
      <c r="AD108" s="25"/>
      <c r="AE108" s="2"/>
    </row>
    <row r="109" spans="1:31" ht="15" customHeight="1">
      <c r="A109" s="5"/>
      <c r="B109" s="44" t="s">
        <v>31</v>
      </c>
      <c r="C109" s="40"/>
      <c r="D109" s="40"/>
      <c r="E109" s="40"/>
      <c r="F109" s="40" t="s">
        <v>32</v>
      </c>
      <c r="G109" s="41"/>
      <c r="H109" s="42">
        <v>567197552</v>
      </c>
      <c r="I109" s="42">
        <v>37706315</v>
      </c>
      <c r="J109" s="42">
        <v>17344760</v>
      </c>
      <c r="K109" s="42">
        <v>28001704</v>
      </c>
      <c r="L109" s="42">
        <f>SUM(I109:K109)</f>
        <v>83052779</v>
      </c>
      <c r="M109" s="42">
        <v>29518758</v>
      </c>
      <c r="N109" s="42">
        <v>36740427</v>
      </c>
      <c r="O109" s="42">
        <v>31618517</v>
      </c>
      <c r="P109" s="42">
        <f>SUM(M109:O109)</f>
        <v>97877702</v>
      </c>
      <c r="Q109" s="42">
        <v>38099910</v>
      </c>
      <c r="R109" s="42">
        <v>33708925</v>
      </c>
      <c r="S109" s="42">
        <v>28787291</v>
      </c>
      <c r="T109" s="42">
        <f>SUM(Q109:S109)</f>
        <v>100596126</v>
      </c>
      <c r="U109" s="42">
        <v>35254199</v>
      </c>
      <c r="V109" s="42">
        <v>57680663</v>
      </c>
      <c r="W109" s="42">
        <v>69291308</v>
      </c>
      <c r="X109" s="42">
        <v>0</v>
      </c>
      <c r="Y109" s="42">
        <v>0</v>
      </c>
      <c r="Z109" s="42">
        <f>SUM(U109:Y109)</f>
        <v>162226170</v>
      </c>
      <c r="AA109" s="42">
        <f>L109+P109+T109+Z109</f>
        <v>443752777</v>
      </c>
      <c r="AB109" s="48">
        <v>81141993</v>
      </c>
      <c r="AC109" s="42">
        <f>H109-AA109-AB109</f>
        <v>42302782</v>
      </c>
      <c r="AD109" s="43">
        <f>ROUNDDOWN(AA109/H109,3)*100</f>
        <v>78.2</v>
      </c>
      <c r="AE109" s="2"/>
    </row>
    <row r="110" spans="1:31" ht="15" customHeight="1">
      <c r="A110" s="5"/>
      <c r="B110" s="28"/>
      <c r="C110" s="16"/>
      <c r="D110" s="16"/>
      <c r="E110" s="16"/>
      <c r="F110" s="16"/>
      <c r="G110" s="30"/>
      <c r="H110" s="10"/>
      <c r="I110" s="10"/>
      <c r="J110" s="10"/>
      <c r="K110" s="10"/>
      <c r="L110" s="12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49"/>
      <c r="AC110" s="26"/>
      <c r="AD110" s="25"/>
      <c r="AE110" s="2"/>
    </row>
    <row r="111" spans="1:31" ht="15" customHeight="1">
      <c r="A111" s="5"/>
      <c r="B111" s="28"/>
      <c r="C111" s="16"/>
      <c r="D111" s="16"/>
      <c r="E111" s="16"/>
      <c r="F111" s="16"/>
      <c r="G111" s="30" t="s">
        <v>33</v>
      </c>
      <c r="H111" s="10">
        <v>21726286</v>
      </c>
      <c r="I111" s="10">
        <v>880886</v>
      </c>
      <c r="J111" s="10">
        <v>1364916</v>
      </c>
      <c r="K111" s="10">
        <v>1309588</v>
      </c>
      <c r="L111" s="12">
        <f>SUM(I111:K111)</f>
        <v>3555390</v>
      </c>
      <c r="M111" s="26">
        <v>3134668</v>
      </c>
      <c r="N111" s="26">
        <v>1963066</v>
      </c>
      <c r="O111" s="26">
        <v>1692244</v>
      </c>
      <c r="P111" s="26">
        <f>SUM(M111:O111)</f>
        <v>6789978</v>
      </c>
      <c r="Q111" s="26">
        <v>2503226</v>
      </c>
      <c r="R111" s="26">
        <v>2610883</v>
      </c>
      <c r="S111" s="26">
        <v>1289090</v>
      </c>
      <c r="T111" s="26">
        <f>SUM(Q111:S111)</f>
        <v>6403199</v>
      </c>
      <c r="U111" s="26">
        <v>826613</v>
      </c>
      <c r="V111" s="26">
        <v>1033787</v>
      </c>
      <c r="W111" s="26">
        <v>1052162</v>
      </c>
      <c r="X111" s="26">
        <v>0</v>
      </c>
      <c r="Y111" s="26">
        <v>0</v>
      </c>
      <c r="Z111" s="26">
        <f>SUM(U111:Y111)</f>
        <v>2912562</v>
      </c>
      <c r="AA111" s="26">
        <f>L111+P111+T111+Z111</f>
        <v>19661129</v>
      </c>
      <c r="AB111" s="49">
        <v>602453</v>
      </c>
      <c r="AC111" s="26">
        <f>H111-AA111-AB111</f>
        <v>1462704</v>
      </c>
      <c r="AD111" s="25">
        <f>ROUNDDOWN(AA111/H111,3)*100</f>
        <v>90.4</v>
      </c>
      <c r="AE111" s="2"/>
    </row>
    <row r="112" spans="1:31" ht="15" customHeight="1">
      <c r="A112" s="5"/>
      <c r="B112" s="28"/>
      <c r="C112" s="16"/>
      <c r="D112" s="16"/>
      <c r="E112" s="16"/>
      <c r="F112" s="16"/>
      <c r="G112" s="30"/>
      <c r="H112" s="12"/>
      <c r="I112" s="12"/>
      <c r="J112" s="12"/>
      <c r="K112" s="12"/>
      <c r="L112" s="12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49"/>
      <c r="AC112" s="26"/>
      <c r="AD112" s="25"/>
      <c r="AE112" s="2"/>
    </row>
    <row r="113" spans="1:31" ht="15" customHeight="1">
      <c r="A113" s="5"/>
      <c r="B113" s="28"/>
      <c r="C113" s="16"/>
      <c r="D113" s="16"/>
      <c r="E113" s="16"/>
      <c r="F113" s="16"/>
      <c r="G113" s="30" t="s">
        <v>34</v>
      </c>
      <c r="H113" s="10">
        <v>124496484</v>
      </c>
      <c r="I113" s="10">
        <v>4246749</v>
      </c>
      <c r="J113" s="10">
        <v>3893888</v>
      </c>
      <c r="K113" s="10">
        <v>6098748</v>
      </c>
      <c r="L113" s="12">
        <f>SUM(I113:K113)</f>
        <v>14239385</v>
      </c>
      <c r="M113" s="26">
        <v>6728143</v>
      </c>
      <c r="N113" s="26">
        <v>6804664</v>
      </c>
      <c r="O113" s="26">
        <v>6538908</v>
      </c>
      <c r="P113" s="26">
        <f>SUM(M113:O113)</f>
        <v>20071715</v>
      </c>
      <c r="Q113" s="26">
        <v>6938591</v>
      </c>
      <c r="R113" s="26">
        <v>6978661</v>
      </c>
      <c r="S113" s="26">
        <v>5877394</v>
      </c>
      <c r="T113" s="26">
        <f>SUM(Q113:S113)</f>
        <v>19794646</v>
      </c>
      <c r="U113" s="26">
        <v>4973119</v>
      </c>
      <c r="V113" s="26">
        <v>4159245</v>
      </c>
      <c r="W113" s="26">
        <v>4566282</v>
      </c>
      <c r="X113" s="26">
        <v>0</v>
      </c>
      <c r="Y113" s="26">
        <v>0</v>
      </c>
      <c r="Z113" s="26">
        <f>SUM(U113:Y113)</f>
        <v>13698646</v>
      </c>
      <c r="AA113" s="26">
        <f>L113+P113+T113+Z113</f>
        <v>67804392</v>
      </c>
      <c r="AB113" s="49">
        <v>28274957</v>
      </c>
      <c r="AC113" s="26">
        <f>H113-AA113-AB113</f>
        <v>28417135</v>
      </c>
      <c r="AD113" s="25">
        <f>ROUNDDOWN(AA113/H113,3)*100</f>
        <v>54.400000000000006</v>
      </c>
      <c r="AE113" s="2"/>
    </row>
    <row r="114" spans="1:31" ht="15" customHeight="1">
      <c r="A114" s="5"/>
      <c r="B114" s="28"/>
      <c r="C114" s="16"/>
      <c r="D114" s="16"/>
      <c r="E114" s="16"/>
      <c r="F114" s="16"/>
      <c r="G114" s="30"/>
      <c r="H114" s="12"/>
      <c r="I114" s="12"/>
      <c r="J114" s="12"/>
      <c r="K114" s="12"/>
      <c r="L114" s="12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49"/>
      <c r="AC114" s="26"/>
      <c r="AD114" s="25"/>
      <c r="AE114" s="2"/>
    </row>
    <row r="115" spans="1:31" ht="15" customHeight="1">
      <c r="A115" s="5"/>
      <c r="B115" s="28"/>
      <c r="C115" s="16"/>
      <c r="D115" s="16"/>
      <c r="E115" s="16"/>
      <c r="F115" s="16"/>
      <c r="G115" s="30" t="s">
        <v>35</v>
      </c>
      <c r="H115" s="10">
        <v>17659140</v>
      </c>
      <c r="I115" s="10">
        <v>91140</v>
      </c>
      <c r="J115" s="10">
        <v>0</v>
      </c>
      <c r="K115" s="10">
        <v>2717162</v>
      </c>
      <c r="L115" s="12">
        <f>SUM(I115:K115)</f>
        <v>2808302</v>
      </c>
      <c r="M115" s="26">
        <v>1393468</v>
      </c>
      <c r="N115" s="26">
        <v>1565366</v>
      </c>
      <c r="O115" s="26">
        <v>4717503</v>
      </c>
      <c r="P115" s="26">
        <f>SUM(M115:O115)</f>
        <v>7676337</v>
      </c>
      <c r="Q115" s="26">
        <v>2521283</v>
      </c>
      <c r="R115" s="26">
        <v>207185</v>
      </c>
      <c r="S115" s="26">
        <v>0</v>
      </c>
      <c r="T115" s="26">
        <f>SUM(Q115:S115)</f>
        <v>2728468</v>
      </c>
      <c r="U115" s="26">
        <v>325237</v>
      </c>
      <c r="V115" s="26">
        <v>36854</v>
      </c>
      <c r="W115" s="26">
        <v>1330780</v>
      </c>
      <c r="X115" s="26">
        <v>0</v>
      </c>
      <c r="Y115" s="26">
        <v>0</v>
      </c>
      <c r="Z115" s="26">
        <f>SUM(U115:Y115)</f>
        <v>1692871</v>
      </c>
      <c r="AA115" s="26">
        <f>L115+P115+T115+Z115</f>
        <v>14905978</v>
      </c>
      <c r="AB115" s="49">
        <v>186382</v>
      </c>
      <c r="AC115" s="26">
        <f>H115-AA115-AB115</f>
        <v>2566780</v>
      </c>
      <c r="AD115" s="25">
        <f>ROUNDDOWN(AA115/H115,3)*100</f>
        <v>84.39999999999999</v>
      </c>
      <c r="AE115" s="2"/>
    </row>
    <row r="116" spans="1:31" ht="15" customHeight="1">
      <c r="A116" s="5"/>
      <c r="B116" s="28"/>
      <c r="C116" s="16"/>
      <c r="D116" s="16"/>
      <c r="E116" s="16"/>
      <c r="F116" s="16"/>
      <c r="G116" s="30"/>
      <c r="H116" s="12"/>
      <c r="I116" s="12"/>
      <c r="J116" s="12"/>
      <c r="K116" s="12"/>
      <c r="L116" s="12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49"/>
      <c r="AC116" s="26"/>
      <c r="AD116" s="25"/>
      <c r="AE116" s="2"/>
    </row>
    <row r="117" spans="1:31" ht="15" customHeight="1">
      <c r="A117" s="5"/>
      <c r="B117" s="28"/>
      <c r="C117" s="16"/>
      <c r="D117" s="16"/>
      <c r="E117" s="16"/>
      <c r="F117" s="16"/>
      <c r="G117" s="30" t="s">
        <v>36</v>
      </c>
      <c r="H117" s="10">
        <v>109874526</v>
      </c>
      <c r="I117" s="10">
        <v>3657359</v>
      </c>
      <c r="J117" s="10">
        <v>3092213</v>
      </c>
      <c r="K117" s="10">
        <v>6199229</v>
      </c>
      <c r="L117" s="12">
        <f>SUM(I117:K117)</f>
        <v>12948801</v>
      </c>
      <c r="M117" s="26">
        <v>5266584</v>
      </c>
      <c r="N117" s="26">
        <v>6151491</v>
      </c>
      <c r="O117" s="26">
        <v>6625462</v>
      </c>
      <c r="P117" s="26">
        <f>SUM(M117:O117)</f>
        <v>18043537</v>
      </c>
      <c r="Q117" s="26">
        <v>7830160</v>
      </c>
      <c r="R117" s="26">
        <v>10415943</v>
      </c>
      <c r="S117" s="26">
        <v>7864547</v>
      </c>
      <c r="T117" s="26">
        <f>SUM(Q117:S117)</f>
        <v>26110650</v>
      </c>
      <c r="U117" s="26">
        <v>7161169</v>
      </c>
      <c r="V117" s="26">
        <v>27076976</v>
      </c>
      <c r="W117" s="26">
        <v>11209619</v>
      </c>
      <c r="X117" s="26">
        <v>0</v>
      </c>
      <c r="Y117" s="26">
        <v>0</v>
      </c>
      <c r="Z117" s="26">
        <f>SUM(U117:Y117)</f>
        <v>45447764</v>
      </c>
      <c r="AA117" s="26">
        <f>L117+P117+T117+Z117</f>
        <v>102550752</v>
      </c>
      <c r="AB117" s="49">
        <v>4279309</v>
      </c>
      <c r="AC117" s="26">
        <f>H117-AA117-AB117</f>
        <v>3044465</v>
      </c>
      <c r="AD117" s="25">
        <f>ROUNDDOWN(AA117/H117,3)*100</f>
        <v>93.30000000000001</v>
      </c>
      <c r="AE117" s="2"/>
    </row>
    <row r="118" spans="1:31" ht="15" customHeight="1">
      <c r="A118" s="5"/>
      <c r="B118" s="28"/>
      <c r="C118" s="16"/>
      <c r="D118" s="16"/>
      <c r="E118" s="16"/>
      <c r="F118" s="16"/>
      <c r="G118" s="30"/>
      <c r="H118" s="12"/>
      <c r="I118" s="12"/>
      <c r="J118" s="12"/>
      <c r="K118" s="12"/>
      <c r="L118" s="12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49"/>
      <c r="AC118" s="26"/>
      <c r="AD118" s="25"/>
      <c r="AE118" s="2"/>
    </row>
    <row r="119" spans="1:31" ht="15" customHeight="1">
      <c r="A119" s="5"/>
      <c r="B119" s="28"/>
      <c r="C119" s="16"/>
      <c r="D119" s="16"/>
      <c r="E119" s="16"/>
      <c r="F119" s="16"/>
      <c r="G119" s="30" t="s">
        <v>37</v>
      </c>
      <c r="H119" s="10">
        <v>284938616</v>
      </c>
      <c r="I119" s="10">
        <v>28605681</v>
      </c>
      <c r="J119" s="10">
        <v>8944543</v>
      </c>
      <c r="K119" s="10">
        <v>11457942</v>
      </c>
      <c r="L119" s="12">
        <f>SUM(I119:K119)</f>
        <v>49008166</v>
      </c>
      <c r="M119" s="26">
        <v>12760515</v>
      </c>
      <c r="N119" s="26">
        <v>19909525</v>
      </c>
      <c r="O119" s="26">
        <v>11429345</v>
      </c>
      <c r="P119" s="26">
        <f>SUM(M119:O119)</f>
        <v>44099385</v>
      </c>
      <c r="Q119" s="26">
        <v>17430205</v>
      </c>
      <c r="R119" s="26">
        <v>13330843</v>
      </c>
      <c r="S119" s="26">
        <v>12862778</v>
      </c>
      <c r="T119" s="26">
        <f>SUM(Q119:S119)</f>
        <v>43623826</v>
      </c>
      <c r="U119" s="26">
        <v>21577898</v>
      </c>
      <c r="V119" s="26">
        <v>24607751</v>
      </c>
      <c r="W119" s="26">
        <v>48878116</v>
      </c>
      <c r="X119" s="26">
        <v>0</v>
      </c>
      <c r="Y119" s="26">
        <v>0</v>
      </c>
      <c r="Z119" s="26">
        <f>SUM(U119:Y119)</f>
        <v>95063765</v>
      </c>
      <c r="AA119" s="26">
        <f>L119+P119+T119+Z119</f>
        <v>231795142</v>
      </c>
      <c r="AB119" s="49">
        <v>47792292</v>
      </c>
      <c r="AC119" s="26">
        <f>H119-AA119-AB119</f>
        <v>5351182</v>
      </c>
      <c r="AD119" s="25">
        <f>ROUNDDOWN(AA119/H119,3)*100</f>
        <v>81.3</v>
      </c>
      <c r="AE119" s="2"/>
    </row>
    <row r="120" spans="1:31" ht="15" customHeight="1">
      <c r="A120" s="5"/>
      <c r="B120" s="28"/>
      <c r="C120" s="16"/>
      <c r="D120" s="16"/>
      <c r="E120" s="16"/>
      <c r="F120" s="16"/>
      <c r="G120" s="30"/>
      <c r="H120" s="12"/>
      <c r="I120" s="12"/>
      <c r="J120" s="12"/>
      <c r="K120" s="12"/>
      <c r="L120" s="12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49"/>
      <c r="AC120" s="26"/>
      <c r="AD120" s="25"/>
      <c r="AE120" s="2"/>
    </row>
    <row r="121" spans="1:31" ht="15" customHeight="1">
      <c r="A121" s="5"/>
      <c r="B121" s="28"/>
      <c r="C121" s="16"/>
      <c r="D121" s="16"/>
      <c r="E121" s="16"/>
      <c r="F121" s="16"/>
      <c r="G121" s="30" t="s">
        <v>17</v>
      </c>
      <c r="H121" s="10">
        <v>5066000</v>
      </c>
      <c r="I121" s="10">
        <v>0</v>
      </c>
      <c r="J121" s="10">
        <v>49200</v>
      </c>
      <c r="K121" s="10">
        <v>201200</v>
      </c>
      <c r="L121" s="12">
        <f>SUM(I121:K121)</f>
        <v>250400</v>
      </c>
      <c r="M121" s="26">
        <v>212200</v>
      </c>
      <c r="N121" s="26">
        <v>317000</v>
      </c>
      <c r="O121" s="26">
        <v>599800</v>
      </c>
      <c r="P121" s="26">
        <f>SUM(M121:O121)</f>
        <v>1129000</v>
      </c>
      <c r="Q121" s="26">
        <v>828200</v>
      </c>
      <c r="R121" s="26">
        <v>134800</v>
      </c>
      <c r="S121" s="26">
        <v>366200</v>
      </c>
      <c r="T121" s="26">
        <f>SUM(Q121:S121)</f>
        <v>1329200</v>
      </c>
      <c r="U121" s="26">
        <v>332100</v>
      </c>
      <c r="V121" s="26">
        <v>740500</v>
      </c>
      <c r="W121" s="26">
        <v>703300</v>
      </c>
      <c r="X121" s="26">
        <v>0</v>
      </c>
      <c r="Y121" s="26">
        <v>0</v>
      </c>
      <c r="Z121" s="26">
        <f>SUM(U121:Y121)</f>
        <v>1775900</v>
      </c>
      <c r="AA121" s="26">
        <f>L121+P121+T121+Z121</f>
        <v>4484500</v>
      </c>
      <c r="AB121" s="49">
        <v>6600</v>
      </c>
      <c r="AC121" s="26">
        <f>H121-AA121-AB121</f>
        <v>574900</v>
      </c>
      <c r="AD121" s="25">
        <f>ROUNDDOWN(AA121/H121,3)*100</f>
        <v>88.5</v>
      </c>
      <c r="AE121" s="2"/>
    </row>
    <row r="122" spans="1:31" ht="15" customHeight="1">
      <c r="A122" s="5"/>
      <c r="B122" s="28"/>
      <c r="C122" s="16"/>
      <c r="D122" s="16"/>
      <c r="E122" s="16"/>
      <c r="F122" s="16"/>
      <c r="G122" s="30"/>
      <c r="H122" s="12"/>
      <c r="I122" s="12"/>
      <c r="J122" s="12"/>
      <c r="K122" s="12"/>
      <c r="L122" s="12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49"/>
      <c r="AC122" s="26"/>
      <c r="AD122" s="25"/>
      <c r="AE122" s="2"/>
    </row>
    <row r="123" spans="1:31" ht="15" customHeight="1">
      <c r="A123" s="5"/>
      <c r="B123" s="28"/>
      <c r="C123" s="16"/>
      <c r="D123" s="16"/>
      <c r="E123" s="16"/>
      <c r="F123" s="16"/>
      <c r="G123" s="29" t="s">
        <v>60</v>
      </c>
      <c r="H123" s="12">
        <v>609000</v>
      </c>
      <c r="I123" s="12">
        <v>0</v>
      </c>
      <c r="J123" s="12">
        <v>0</v>
      </c>
      <c r="K123" s="12">
        <v>0</v>
      </c>
      <c r="L123" s="12">
        <f>SUM(I123:K123)</f>
        <v>0</v>
      </c>
      <c r="M123" s="26">
        <v>0</v>
      </c>
      <c r="N123" s="26">
        <v>0</v>
      </c>
      <c r="O123" s="26">
        <v>0</v>
      </c>
      <c r="P123" s="26">
        <f>SUM(M123:O123)</f>
        <v>0</v>
      </c>
      <c r="Q123" s="26">
        <v>0</v>
      </c>
      <c r="R123" s="26">
        <v>0</v>
      </c>
      <c r="S123" s="26">
        <v>0</v>
      </c>
      <c r="T123" s="26">
        <f>SUM(Q123:S123)</f>
        <v>0</v>
      </c>
      <c r="U123" s="26">
        <v>0</v>
      </c>
      <c r="V123" s="26">
        <v>0</v>
      </c>
      <c r="W123" s="26">
        <v>0</v>
      </c>
      <c r="X123" s="26">
        <v>0</v>
      </c>
      <c r="Y123" s="26">
        <v>0</v>
      </c>
      <c r="Z123" s="26">
        <f>SUM(U123:Y123)</f>
        <v>0</v>
      </c>
      <c r="AA123" s="26">
        <f>L123+P123+T123+Z123</f>
        <v>0</v>
      </c>
      <c r="AB123" s="49">
        <v>0</v>
      </c>
      <c r="AC123" s="26">
        <f>H123-AA123-AB123</f>
        <v>609000</v>
      </c>
      <c r="AD123" s="25">
        <f>ROUNDDOWN(AA123/H123,3)*100</f>
        <v>0</v>
      </c>
      <c r="AE123" s="2"/>
    </row>
    <row r="124" spans="1:31" ht="15" customHeight="1">
      <c r="A124" s="5"/>
      <c r="B124" s="28"/>
      <c r="C124" s="16"/>
      <c r="D124" s="16"/>
      <c r="E124" s="16"/>
      <c r="F124" s="16"/>
      <c r="G124" s="30"/>
      <c r="H124" s="12"/>
      <c r="I124" s="12"/>
      <c r="J124" s="12"/>
      <c r="K124" s="12"/>
      <c r="L124" s="12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49"/>
      <c r="AC124" s="26"/>
      <c r="AD124" s="25"/>
      <c r="AE124" s="2"/>
    </row>
    <row r="125" spans="1:31" ht="15" customHeight="1">
      <c r="A125" s="5"/>
      <c r="B125" s="28"/>
      <c r="C125" s="16"/>
      <c r="D125" s="16"/>
      <c r="E125" s="16"/>
      <c r="F125" s="16"/>
      <c r="G125" s="31" t="s">
        <v>66</v>
      </c>
      <c r="H125" s="12">
        <v>314000</v>
      </c>
      <c r="I125" s="12">
        <v>0</v>
      </c>
      <c r="J125" s="12">
        <v>0</v>
      </c>
      <c r="K125" s="12">
        <v>0</v>
      </c>
      <c r="L125" s="12">
        <f>SUM(I125:K125)</f>
        <v>0</v>
      </c>
      <c r="M125" s="26">
        <v>0</v>
      </c>
      <c r="N125" s="26">
        <v>0</v>
      </c>
      <c r="O125" s="26">
        <v>0</v>
      </c>
      <c r="P125" s="26">
        <f>SUM(M125:O125)</f>
        <v>0</v>
      </c>
      <c r="Q125" s="26">
        <v>0</v>
      </c>
      <c r="R125" s="26">
        <v>0</v>
      </c>
      <c r="S125" s="26">
        <v>313437</v>
      </c>
      <c r="T125" s="26">
        <f>SUM(Q125:S125)</f>
        <v>313437</v>
      </c>
      <c r="U125" s="26">
        <v>0</v>
      </c>
      <c r="V125" s="26">
        <v>0</v>
      </c>
      <c r="W125" s="26">
        <v>0</v>
      </c>
      <c r="X125" s="26">
        <v>0</v>
      </c>
      <c r="Y125" s="26">
        <v>0</v>
      </c>
      <c r="Z125" s="26">
        <f>SUM(U125:Y125)</f>
        <v>0</v>
      </c>
      <c r="AA125" s="26">
        <f>L125+P125+T125+Z125</f>
        <v>313437</v>
      </c>
      <c r="AB125" s="49">
        <v>0</v>
      </c>
      <c r="AC125" s="26">
        <f>H125-AA125-AB125</f>
        <v>563</v>
      </c>
      <c r="AD125" s="25">
        <f>ROUNDDOWN(AA125/H125,3)*100</f>
        <v>99.8</v>
      </c>
      <c r="AE125" s="2"/>
    </row>
    <row r="126" spans="1:31" ht="15" customHeight="1">
      <c r="A126" s="5"/>
      <c r="B126" s="28"/>
      <c r="C126" s="16"/>
      <c r="D126" s="16"/>
      <c r="E126" s="16"/>
      <c r="F126" s="16"/>
      <c r="G126" s="30"/>
      <c r="H126" s="12"/>
      <c r="I126" s="12"/>
      <c r="J126" s="12"/>
      <c r="K126" s="12"/>
      <c r="L126" s="12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49"/>
      <c r="AC126" s="26"/>
      <c r="AD126" s="25"/>
      <c r="AE126" s="2"/>
    </row>
    <row r="127" spans="1:31" ht="30" customHeight="1">
      <c r="A127" s="5"/>
      <c r="B127" s="28"/>
      <c r="C127" s="16"/>
      <c r="D127" s="16"/>
      <c r="E127" s="16"/>
      <c r="F127" s="16"/>
      <c r="G127" s="34" t="s">
        <v>82</v>
      </c>
      <c r="H127" s="26">
        <v>130000</v>
      </c>
      <c r="I127" s="26">
        <v>130000</v>
      </c>
      <c r="J127" s="26">
        <v>0</v>
      </c>
      <c r="K127" s="26">
        <v>0</v>
      </c>
      <c r="L127" s="26">
        <f>SUM(I127:K127)</f>
        <v>130000</v>
      </c>
      <c r="M127" s="26">
        <v>0</v>
      </c>
      <c r="N127" s="26">
        <v>0</v>
      </c>
      <c r="O127" s="26">
        <v>0</v>
      </c>
      <c r="P127" s="26">
        <f>SUM(M127:O127)</f>
        <v>0</v>
      </c>
      <c r="Q127" s="26">
        <v>0</v>
      </c>
      <c r="R127" s="26">
        <v>0</v>
      </c>
      <c r="S127" s="26">
        <v>0</v>
      </c>
      <c r="T127" s="26">
        <f>SUM(Q127:S127)</f>
        <v>0</v>
      </c>
      <c r="U127" s="26">
        <v>0</v>
      </c>
      <c r="V127" s="26">
        <v>0</v>
      </c>
      <c r="W127" s="26">
        <v>0</v>
      </c>
      <c r="X127" s="26">
        <v>0</v>
      </c>
      <c r="Y127" s="26">
        <v>0</v>
      </c>
      <c r="Z127" s="26">
        <f>SUM(U127:Y127)</f>
        <v>0</v>
      </c>
      <c r="AA127" s="26">
        <f>L127+P127+T127+Z127</f>
        <v>130000</v>
      </c>
      <c r="AB127" s="49">
        <v>0</v>
      </c>
      <c r="AC127" s="26">
        <f>H127-AA127-AB127</f>
        <v>0</v>
      </c>
      <c r="AD127" s="25">
        <f>ROUNDDOWN(AA127/H127,3)*100</f>
        <v>100</v>
      </c>
      <c r="AE127" s="2"/>
    </row>
    <row r="128" spans="1:31" ht="15" customHeight="1">
      <c r="A128" s="5"/>
      <c r="B128" s="28"/>
      <c r="C128" s="16"/>
      <c r="D128" s="16"/>
      <c r="E128" s="16"/>
      <c r="F128" s="16"/>
      <c r="G128" s="30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49"/>
      <c r="AC128" s="26"/>
      <c r="AD128" s="25"/>
      <c r="AE128" s="2"/>
    </row>
    <row r="129" spans="1:31" ht="29.25" customHeight="1">
      <c r="A129" s="5"/>
      <c r="B129" s="28"/>
      <c r="C129" s="16"/>
      <c r="D129" s="16"/>
      <c r="E129" s="16"/>
      <c r="F129" s="16"/>
      <c r="G129" s="34" t="s">
        <v>83</v>
      </c>
      <c r="H129" s="26">
        <v>293000</v>
      </c>
      <c r="I129" s="26">
        <v>0</v>
      </c>
      <c r="J129" s="26">
        <v>0</v>
      </c>
      <c r="K129" s="26">
        <v>17835</v>
      </c>
      <c r="L129" s="26">
        <f>SUM(I129:K129)</f>
        <v>17835</v>
      </c>
      <c r="M129" s="26">
        <v>23180</v>
      </c>
      <c r="N129" s="26">
        <v>29315</v>
      </c>
      <c r="O129" s="26">
        <v>15255</v>
      </c>
      <c r="P129" s="26">
        <f>SUM(M129:O129)</f>
        <v>67750</v>
      </c>
      <c r="Q129" s="26">
        <v>17165</v>
      </c>
      <c r="R129" s="26">
        <v>30610</v>
      </c>
      <c r="S129" s="26">
        <v>29150</v>
      </c>
      <c r="T129" s="26">
        <f>SUM(Q129:S129)</f>
        <v>76925</v>
      </c>
      <c r="U129" s="26">
        <v>13675</v>
      </c>
      <c r="V129" s="26">
        <v>25550</v>
      </c>
      <c r="W129" s="26">
        <v>23355</v>
      </c>
      <c r="X129" s="26">
        <v>0</v>
      </c>
      <c r="Y129" s="26">
        <v>0</v>
      </c>
      <c r="Z129" s="26">
        <f>SUM(U129:Y129)</f>
        <v>62580</v>
      </c>
      <c r="AA129" s="26">
        <f>L129+P129+T129+Z129</f>
        <v>225090</v>
      </c>
      <c r="AB129" s="49">
        <v>0</v>
      </c>
      <c r="AC129" s="26">
        <f>H129-AA129-AB129</f>
        <v>67910</v>
      </c>
      <c r="AD129" s="25">
        <f>ROUNDDOWN(AA129/H129,3)*100</f>
        <v>76.8</v>
      </c>
      <c r="AE129" s="2"/>
    </row>
    <row r="130" spans="1:31" ht="15" customHeight="1">
      <c r="A130" s="5"/>
      <c r="B130" s="28"/>
      <c r="C130" s="16"/>
      <c r="D130" s="16"/>
      <c r="E130" s="16"/>
      <c r="F130" s="16"/>
      <c r="G130" s="30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49"/>
      <c r="AC130" s="26"/>
      <c r="AD130" s="25"/>
      <c r="AE130" s="2"/>
    </row>
    <row r="131" spans="1:31" ht="15" customHeight="1">
      <c r="A131" s="5"/>
      <c r="B131" s="28"/>
      <c r="C131" s="16"/>
      <c r="D131" s="16"/>
      <c r="E131" s="16"/>
      <c r="F131" s="16"/>
      <c r="G131" t="s">
        <v>84</v>
      </c>
      <c r="H131" s="26">
        <v>94500</v>
      </c>
      <c r="I131" s="26">
        <v>94500</v>
      </c>
      <c r="J131" s="26">
        <v>0</v>
      </c>
      <c r="K131" s="26">
        <v>0</v>
      </c>
      <c r="L131" s="26">
        <f>SUM(I131:K131)</f>
        <v>94500</v>
      </c>
      <c r="M131" s="26">
        <v>0</v>
      </c>
      <c r="N131" s="26">
        <v>0</v>
      </c>
      <c r="O131" s="26">
        <v>0</v>
      </c>
      <c r="P131" s="26">
        <f>SUM(M131:O131)</f>
        <v>0</v>
      </c>
      <c r="Q131" s="26">
        <v>0</v>
      </c>
      <c r="R131" s="26">
        <v>0</v>
      </c>
      <c r="S131" s="26">
        <v>0</v>
      </c>
      <c r="T131" s="26">
        <f>SUM(Q131:S131)</f>
        <v>0</v>
      </c>
      <c r="U131" s="26">
        <v>0</v>
      </c>
      <c r="V131" s="26">
        <v>0</v>
      </c>
      <c r="W131" s="26">
        <v>0</v>
      </c>
      <c r="X131" s="26">
        <v>0</v>
      </c>
      <c r="Y131" s="26">
        <v>0</v>
      </c>
      <c r="Z131" s="26">
        <f>SUM(U131:Y131)</f>
        <v>0</v>
      </c>
      <c r="AA131" s="26">
        <f>L131+P131+T131+Z131</f>
        <v>94500</v>
      </c>
      <c r="AB131" s="49">
        <v>0</v>
      </c>
      <c r="AC131" s="26">
        <f>H131-AA131</f>
        <v>0</v>
      </c>
      <c r="AD131" s="25">
        <f>ROUNDDOWN(AA131/H131,3)*100</f>
        <v>100</v>
      </c>
      <c r="AE131" s="2"/>
    </row>
    <row r="132" spans="1:31" ht="15" customHeight="1">
      <c r="A132" s="5"/>
      <c r="B132" s="28"/>
      <c r="C132" s="16"/>
      <c r="D132" s="16"/>
      <c r="E132" s="16"/>
      <c r="F132" s="16"/>
      <c r="G132" s="30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49"/>
      <c r="AC132" s="26"/>
      <c r="AD132" s="25"/>
      <c r="AE132" s="2"/>
    </row>
    <row r="133" spans="1:31" ht="30" customHeight="1">
      <c r="A133" s="5"/>
      <c r="B133" s="28"/>
      <c r="C133" s="16"/>
      <c r="D133" s="16"/>
      <c r="E133" s="16"/>
      <c r="F133" s="16"/>
      <c r="G133" s="37" t="s">
        <v>85</v>
      </c>
      <c r="H133" s="26">
        <v>1996000</v>
      </c>
      <c r="I133" s="26">
        <v>0</v>
      </c>
      <c r="J133" s="26">
        <v>0</v>
      </c>
      <c r="K133" s="26">
        <v>0</v>
      </c>
      <c r="L133" s="26">
        <f>SUM(I133:K133)</f>
        <v>0</v>
      </c>
      <c r="M133" s="26">
        <v>0</v>
      </c>
      <c r="N133" s="26">
        <v>0</v>
      </c>
      <c r="O133" s="26">
        <v>0</v>
      </c>
      <c r="P133" s="26">
        <f>SUM(M133:O133)</f>
        <v>0</v>
      </c>
      <c r="Q133" s="26">
        <v>31080</v>
      </c>
      <c r="R133" s="26">
        <v>0</v>
      </c>
      <c r="S133" s="26">
        <v>184695</v>
      </c>
      <c r="T133" s="26">
        <f>SUM(Q133:S133)</f>
        <v>215775</v>
      </c>
      <c r="U133" s="26">
        <v>44388</v>
      </c>
      <c r="V133" s="26">
        <v>0</v>
      </c>
      <c r="W133" s="26">
        <v>1527694</v>
      </c>
      <c r="X133" s="26">
        <v>0</v>
      </c>
      <c r="Y133" s="26">
        <v>0</v>
      </c>
      <c r="Z133" s="26">
        <f>SUM(U133:Y133)</f>
        <v>1572082</v>
      </c>
      <c r="AA133" s="26">
        <f>L133+P133+T133+Z133</f>
        <v>1787857</v>
      </c>
      <c r="AB133" s="49">
        <v>0</v>
      </c>
      <c r="AC133" s="26">
        <f>H133-AA133-AB133</f>
        <v>208143</v>
      </c>
      <c r="AD133" s="25">
        <f>ROUNDDOWN(AA133/H133,3)*100</f>
        <v>89.5</v>
      </c>
      <c r="AE133" s="2"/>
    </row>
    <row r="134" spans="1:31" ht="15" customHeight="1">
      <c r="A134" s="5"/>
      <c r="B134" s="28"/>
      <c r="C134" s="16"/>
      <c r="D134" s="16"/>
      <c r="E134" s="16"/>
      <c r="F134" s="16"/>
      <c r="G134" s="30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49"/>
      <c r="AC134" s="26"/>
      <c r="AD134" s="25"/>
      <c r="AE134" s="2"/>
    </row>
    <row r="135" spans="1:31" ht="15" customHeight="1">
      <c r="A135" s="5"/>
      <c r="B135" s="44" t="s">
        <v>38</v>
      </c>
      <c r="C135" s="40"/>
      <c r="D135" s="40"/>
      <c r="E135" s="40"/>
      <c r="F135" s="40" t="s">
        <v>39</v>
      </c>
      <c r="G135" s="41"/>
      <c r="H135" s="42">
        <v>1853287637</v>
      </c>
      <c r="I135" s="42">
        <v>260852031</v>
      </c>
      <c r="J135" s="42">
        <v>82348586</v>
      </c>
      <c r="K135" s="42">
        <v>145736280</v>
      </c>
      <c r="L135" s="42">
        <f>SUM(I135:K135)</f>
        <v>488936897</v>
      </c>
      <c r="M135" s="42">
        <v>121863156</v>
      </c>
      <c r="N135" s="42">
        <v>113915409</v>
      </c>
      <c r="O135" s="42">
        <v>120662495</v>
      </c>
      <c r="P135" s="42">
        <f>SUM(M135:O135)</f>
        <v>356441060</v>
      </c>
      <c r="Q135" s="42">
        <v>125674856</v>
      </c>
      <c r="R135" s="42">
        <v>112167304</v>
      </c>
      <c r="S135" s="42">
        <v>123705566</v>
      </c>
      <c r="T135" s="42">
        <f>SUM(Q135:S135)</f>
        <v>361547726</v>
      </c>
      <c r="U135" s="42">
        <v>130334100</v>
      </c>
      <c r="V135" s="42">
        <v>183494557</v>
      </c>
      <c r="W135" s="42">
        <v>153910980</v>
      </c>
      <c r="X135" s="42">
        <v>0</v>
      </c>
      <c r="Y135" s="42">
        <v>0</v>
      </c>
      <c r="Z135" s="42">
        <f>SUM(U135:Y135)</f>
        <v>467739637</v>
      </c>
      <c r="AA135" s="42">
        <f>L135+P135+T135+Z135</f>
        <v>1674665320</v>
      </c>
      <c r="AB135" s="48">
        <v>146285749</v>
      </c>
      <c r="AC135" s="42">
        <f>H135-AA135-AB135</f>
        <v>32336568</v>
      </c>
      <c r="AD135" s="43">
        <f>ROUNDDOWN(AA135/H135,3)*100</f>
        <v>90.3</v>
      </c>
      <c r="AE135" s="2"/>
    </row>
    <row r="136" spans="1:31" ht="15" customHeight="1">
      <c r="A136" s="5"/>
      <c r="B136" s="28"/>
      <c r="C136" s="16"/>
      <c r="D136" s="16"/>
      <c r="E136" s="16"/>
      <c r="F136" s="16"/>
      <c r="G136" s="30"/>
      <c r="H136" s="10"/>
      <c r="I136" s="10"/>
      <c r="J136" s="10"/>
      <c r="K136" s="10"/>
      <c r="L136" s="12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49"/>
      <c r="AC136" s="26"/>
      <c r="AD136" s="25"/>
      <c r="AE136" s="2"/>
    </row>
    <row r="137" spans="1:31" ht="15" customHeight="1">
      <c r="A137" s="5"/>
      <c r="B137" s="28"/>
      <c r="C137" s="16"/>
      <c r="D137" s="16"/>
      <c r="E137" s="16"/>
      <c r="F137" s="16"/>
      <c r="G137" s="30" t="s">
        <v>34</v>
      </c>
      <c r="H137" s="10">
        <v>26423385</v>
      </c>
      <c r="I137" s="10">
        <v>1159385</v>
      </c>
      <c r="J137" s="10">
        <v>1490600</v>
      </c>
      <c r="K137" s="10">
        <v>2687998</v>
      </c>
      <c r="L137" s="12">
        <f>SUM(I137:K137)</f>
        <v>5337983</v>
      </c>
      <c r="M137" s="26">
        <v>2759293</v>
      </c>
      <c r="N137" s="26">
        <v>2843443</v>
      </c>
      <c r="O137" s="26">
        <v>2646263</v>
      </c>
      <c r="P137" s="26">
        <f>SUM(M137:O137)</f>
        <v>8248999</v>
      </c>
      <c r="Q137" s="26">
        <v>2738265</v>
      </c>
      <c r="R137" s="26">
        <v>2171176</v>
      </c>
      <c r="S137" s="26">
        <v>1844941</v>
      </c>
      <c r="T137" s="26">
        <f>SUM(Q137:S137)</f>
        <v>6754382</v>
      </c>
      <c r="U137" s="26">
        <v>1606247</v>
      </c>
      <c r="V137" s="26">
        <v>1408244</v>
      </c>
      <c r="W137" s="26">
        <v>985815</v>
      </c>
      <c r="X137" s="26">
        <v>0</v>
      </c>
      <c r="Y137" s="26">
        <v>0</v>
      </c>
      <c r="Z137" s="26">
        <f>SUM(U137:Y137)</f>
        <v>4000306</v>
      </c>
      <c r="AA137" s="26">
        <f>L137+P137+T137+Z137</f>
        <v>24341670</v>
      </c>
      <c r="AB137" s="49">
        <v>709296</v>
      </c>
      <c r="AC137" s="26">
        <f>H137-AA137-AB137</f>
        <v>1372419</v>
      </c>
      <c r="AD137" s="25">
        <f>ROUNDDOWN(AA137/H137,3)*100</f>
        <v>92.10000000000001</v>
      </c>
      <c r="AE137" s="2"/>
    </row>
    <row r="138" spans="1:31" ht="15" customHeight="1">
      <c r="A138" s="5"/>
      <c r="B138" s="28"/>
      <c r="C138" s="16"/>
      <c r="D138" s="16"/>
      <c r="E138" s="16"/>
      <c r="F138" s="16"/>
      <c r="G138" s="30"/>
      <c r="H138" s="12"/>
      <c r="I138" s="12"/>
      <c r="J138" s="12"/>
      <c r="K138" s="12"/>
      <c r="L138" s="12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49"/>
      <c r="AC138" s="26"/>
      <c r="AD138" s="25"/>
      <c r="AE138" s="2"/>
    </row>
    <row r="139" spans="1:31" ht="15" customHeight="1">
      <c r="A139" s="5"/>
      <c r="B139" s="28"/>
      <c r="C139" s="16"/>
      <c r="D139" s="16"/>
      <c r="E139" s="16"/>
      <c r="F139" s="16"/>
      <c r="G139" s="30" t="s">
        <v>35</v>
      </c>
      <c r="H139" s="10">
        <v>1291150176</v>
      </c>
      <c r="I139" s="10">
        <v>248374658</v>
      </c>
      <c r="J139" s="10">
        <v>55760463</v>
      </c>
      <c r="K139" s="10">
        <v>91988100</v>
      </c>
      <c r="L139" s="12">
        <f>SUM(I139:K139)</f>
        <v>396123221</v>
      </c>
      <c r="M139" s="26">
        <v>70454375</v>
      </c>
      <c r="N139" s="26">
        <v>65220610</v>
      </c>
      <c r="O139" s="26">
        <v>72730847</v>
      </c>
      <c r="P139" s="26">
        <f>SUM(M139:O139)</f>
        <v>208405832</v>
      </c>
      <c r="Q139" s="26">
        <v>68310513</v>
      </c>
      <c r="R139" s="26">
        <v>55319355</v>
      </c>
      <c r="S139" s="26">
        <v>62017841</v>
      </c>
      <c r="T139" s="26">
        <f>SUM(Q139:S139)</f>
        <v>185647709</v>
      </c>
      <c r="U139" s="26">
        <v>98962051</v>
      </c>
      <c r="V139" s="26">
        <v>148463155</v>
      </c>
      <c r="W139" s="26">
        <v>95373090</v>
      </c>
      <c r="X139" s="26">
        <v>0</v>
      </c>
      <c r="Y139" s="26">
        <v>0</v>
      </c>
      <c r="Z139" s="26">
        <f>SUM(U139:Y139)</f>
        <v>342798296</v>
      </c>
      <c r="AA139" s="26">
        <f>L139+P139+T139+Z139</f>
        <v>1132975058</v>
      </c>
      <c r="AB139" s="49">
        <v>132991421</v>
      </c>
      <c r="AC139" s="26">
        <f>H139-AA139-AB139</f>
        <v>25183697</v>
      </c>
      <c r="AD139" s="25">
        <f>ROUNDDOWN(AA139/H139,3)*100</f>
        <v>87.7</v>
      </c>
      <c r="AE139" s="2"/>
    </row>
    <row r="140" spans="1:31" ht="15" customHeight="1">
      <c r="A140" s="5"/>
      <c r="B140" s="28"/>
      <c r="C140" s="16"/>
      <c r="D140" s="16"/>
      <c r="E140" s="16"/>
      <c r="F140" s="16"/>
      <c r="G140" s="30"/>
      <c r="H140" s="12"/>
      <c r="I140" s="12"/>
      <c r="J140" s="12"/>
      <c r="K140" s="12"/>
      <c r="L140" s="12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49"/>
      <c r="AC140" s="26"/>
      <c r="AD140" s="25"/>
      <c r="AE140" s="2"/>
    </row>
    <row r="141" spans="1:31" ht="15" customHeight="1">
      <c r="A141" s="5"/>
      <c r="B141" s="28"/>
      <c r="C141" s="16"/>
      <c r="D141" s="16"/>
      <c r="E141" s="16"/>
      <c r="F141" s="16"/>
      <c r="G141" s="30" t="s">
        <v>36</v>
      </c>
      <c r="H141" s="26">
        <v>512055276</v>
      </c>
      <c r="I141" s="26">
        <v>9436188</v>
      </c>
      <c r="J141" s="26">
        <v>25089923</v>
      </c>
      <c r="K141" s="26">
        <v>50735682</v>
      </c>
      <c r="L141" s="26">
        <f>SUM(I141:K141)</f>
        <v>85261793</v>
      </c>
      <c r="M141" s="26">
        <v>48375888</v>
      </c>
      <c r="N141" s="26">
        <v>45478156</v>
      </c>
      <c r="O141" s="26">
        <v>44201285</v>
      </c>
      <c r="P141" s="26">
        <f>SUM(M141:O141)</f>
        <v>138055329</v>
      </c>
      <c r="Q141" s="26">
        <v>52422278</v>
      </c>
      <c r="R141" s="26">
        <v>52956673</v>
      </c>
      <c r="S141" s="26">
        <v>55949784</v>
      </c>
      <c r="T141" s="26">
        <f>SUM(Q141:S141)</f>
        <v>161328735</v>
      </c>
      <c r="U141" s="26">
        <v>28667102</v>
      </c>
      <c r="V141" s="26">
        <v>30435658</v>
      </c>
      <c r="W141" s="26">
        <v>50803775</v>
      </c>
      <c r="X141" s="26">
        <v>0</v>
      </c>
      <c r="Y141" s="26">
        <v>0</v>
      </c>
      <c r="Z141" s="26">
        <f>SUM(U141:Y141)</f>
        <v>109906535</v>
      </c>
      <c r="AA141" s="26">
        <f>L141+P141+T141+Z141</f>
        <v>494552392</v>
      </c>
      <c r="AB141" s="49">
        <v>12263732</v>
      </c>
      <c r="AC141" s="26">
        <f>H141-AA141-AB141</f>
        <v>5239152</v>
      </c>
      <c r="AD141" s="25">
        <f>ROUNDDOWN(AA141/H141,3)*100</f>
        <v>96.5</v>
      </c>
      <c r="AE141" s="2"/>
    </row>
    <row r="142" spans="1:31" ht="15" customHeight="1">
      <c r="A142" s="5"/>
      <c r="B142" s="28"/>
      <c r="C142" s="16"/>
      <c r="D142" s="16"/>
      <c r="E142" s="16"/>
      <c r="F142" s="16"/>
      <c r="G142" s="30"/>
      <c r="H142" s="12"/>
      <c r="I142" s="12"/>
      <c r="J142" s="12"/>
      <c r="K142" s="12"/>
      <c r="L142" s="12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49"/>
      <c r="AC142" s="26"/>
      <c r="AD142" s="25"/>
      <c r="AE142" s="2"/>
    </row>
    <row r="143" spans="1:31" ht="15" customHeight="1">
      <c r="A143" s="5"/>
      <c r="B143" s="28"/>
      <c r="C143" s="16"/>
      <c r="D143" s="16"/>
      <c r="E143" s="16"/>
      <c r="F143" s="16"/>
      <c r="G143" s="30" t="s">
        <v>17</v>
      </c>
      <c r="H143" s="10">
        <v>23658800</v>
      </c>
      <c r="I143" s="10">
        <v>1881800</v>
      </c>
      <c r="J143" s="10">
        <v>7600</v>
      </c>
      <c r="K143" s="10">
        <v>324500</v>
      </c>
      <c r="L143" s="12">
        <f>SUM(I143:K143)</f>
        <v>2213900</v>
      </c>
      <c r="M143" s="26">
        <v>273600</v>
      </c>
      <c r="N143" s="26">
        <v>373200</v>
      </c>
      <c r="O143" s="26">
        <v>1084100</v>
      </c>
      <c r="P143" s="26">
        <f>SUM(M143:O143)</f>
        <v>1730900</v>
      </c>
      <c r="Q143" s="26">
        <v>2203800</v>
      </c>
      <c r="R143" s="26">
        <v>1720100</v>
      </c>
      <c r="S143" s="26">
        <v>3893000</v>
      </c>
      <c r="T143" s="26">
        <f>SUM(Q143:S143)</f>
        <v>7816900</v>
      </c>
      <c r="U143" s="26">
        <v>1098700</v>
      </c>
      <c r="V143" s="26">
        <v>3187500</v>
      </c>
      <c r="W143" s="26">
        <v>6748300</v>
      </c>
      <c r="X143" s="26">
        <v>0</v>
      </c>
      <c r="Y143" s="26">
        <v>0</v>
      </c>
      <c r="Z143" s="26">
        <f>SUM(U143:Y143)</f>
        <v>11034500</v>
      </c>
      <c r="AA143" s="26">
        <f>L143+P143+T143+Z143</f>
        <v>22796200</v>
      </c>
      <c r="AB143" s="49">
        <v>321300</v>
      </c>
      <c r="AC143" s="26">
        <f>H143-AA143-AB143</f>
        <v>541300</v>
      </c>
      <c r="AD143" s="25">
        <f>ROUNDDOWN(AA143/H143,3)*100</f>
        <v>96.3</v>
      </c>
      <c r="AE143" s="2"/>
    </row>
    <row r="144" spans="1:31" ht="15" customHeight="1">
      <c r="A144" s="5"/>
      <c r="B144" s="28"/>
      <c r="C144" s="16"/>
      <c r="D144" s="16"/>
      <c r="E144" s="16"/>
      <c r="F144" s="16"/>
      <c r="G144" s="30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49"/>
      <c r="AC144" s="26"/>
      <c r="AD144" s="25"/>
      <c r="AE144" s="2"/>
    </row>
    <row r="145" spans="1:31" ht="15" customHeight="1">
      <c r="A145" s="5"/>
      <c r="B145" s="44" t="s">
        <v>40</v>
      </c>
      <c r="C145" s="40"/>
      <c r="D145" s="40"/>
      <c r="E145" s="40"/>
      <c r="F145" s="40" t="s">
        <v>41</v>
      </c>
      <c r="G145" s="41"/>
      <c r="H145" s="42">
        <v>4861983885</v>
      </c>
      <c r="I145" s="42">
        <v>119553385</v>
      </c>
      <c r="J145" s="42">
        <v>26958000</v>
      </c>
      <c r="K145" s="42">
        <v>220995300</v>
      </c>
      <c r="L145" s="42">
        <f>SUM(I145:K145)</f>
        <v>367506685</v>
      </c>
      <c r="M145" s="42">
        <v>225980000</v>
      </c>
      <c r="N145" s="42">
        <v>174345000</v>
      </c>
      <c r="O145" s="42">
        <v>92555000</v>
      </c>
      <c r="P145" s="42">
        <f>SUM(M145:O145)</f>
        <v>492880000</v>
      </c>
      <c r="Q145" s="42">
        <v>170062100</v>
      </c>
      <c r="R145" s="42">
        <v>173386480</v>
      </c>
      <c r="S145" s="42">
        <v>288754910</v>
      </c>
      <c r="T145" s="42">
        <f>SUM(Q145:S145)</f>
        <v>632203490</v>
      </c>
      <c r="U145" s="42">
        <v>433869860</v>
      </c>
      <c r="V145" s="42">
        <v>294994200</v>
      </c>
      <c r="W145" s="42">
        <v>592166165</v>
      </c>
      <c r="X145" s="42">
        <v>0</v>
      </c>
      <c r="Y145" s="42">
        <v>0</v>
      </c>
      <c r="Z145" s="42">
        <f>SUM(U145:Y145)</f>
        <v>1321030225</v>
      </c>
      <c r="AA145" s="42">
        <f>L145+P145+T145+Z145</f>
        <v>2813620400</v>
      </c>
      <c r="AB145" s="48">
        <v>1090778570</v>
      </c>
      <c r="AC145" s="42">
        <f>H145-AA145-AB145</f>
        <v>957584915</v>
      </c>
      <c r="AD145" s="43">
        <f>ROUNDDOWN(AA145/H145,3)*100</f>
        <v>57.8</v>
      </c>
      <c r="AE145" s="2"/>
    </row>
    <row r="146" spans="1:31" ht="15" customHeight="1">
      <c r="A146" s="5"/>
      <c r="B146" s="28"/>
      <c r="C146" s="16"/>
      <c r="D146" s="16"/>
      <c r="E146" s="16"/>
      <c r="F146" s="16"/>
      <c r="G146" s="30"/>
      <c r="H146" s="10"/>
      <c r="I146" s="10"/>
      <c r="J146" s="10"/>
      <c r="K146" s="10"/>
      <c r="L146" s="12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49"/>
      <c r="AC146" s="26"/>
      <c r="AD146" s="25"/>
      <c r="AE146" s="2"/>
    </row>
    <row r="147" spans="1:31" ht="15" customHeight="1">
      <c r="A147" s="5"/>
      <c r="B147" s="28"/>
      <c r="C147" s="16"/>
      <c r="D147" s="16"/>
      <c r="E147" s="16"/>
      <c r="F147" s="16"/>
      <c r="G147" s="31" t="s">
        <v>67</v>
      </c>
      <c r="H147" s="12">
        <v>4859926885</v>
      </c>
      <c r="I147" s="12">
        <v>119553385</v>
      </c>
      <c r="J147" s="12">
        <v>26958000</v>
      </c>
      <c r="K147" s="12">
        <v>220995300</v>
      </c>
      <c r="L147" s="12">
        <f>SUM(I147:K147)</f>
        <v>367506685</v>
      </c>
      <c r="M147" s="26">
        <v>225980000</v>
      </c>
      <c r="N147" s="26">
        <v>174345000</v>
      </c>
      <c r="O147" s="26">
        <v>92555000</v>
      </c>
      <c r="P147" s="26">
        <f>SUM(M147:O147)</f>
        <v>492880000</v>
      </c>
      <c r="Q147" s="26">
        <v>170062100</v>
      </c>
      <c r="R147" s="26">
        <v>173386480</v>
      </c>
      <c r="S147" s="26">
        <v>288754910</v>
      </c>
      <c r="T147" s="26">
        <f>SUM(Q147:S147)</f>
        <v>632203490</v>
      </c>
      <c r="U147" s="26">
        <v>433869860</v>
      </c>
      <c r="V147" s="26">
        <v>294994200</v>
      </c>
      <c r="W147" s="26">
        <v>592166165</v>
      </c>
      <c r="X147" s="26">
        <v>0</v>
      </c>
      <c r="Y147" s="26">
        <v>0</v>
      </c>
      <c r="Z147" s="26">
        <f>SUM(U147:Y147)</f>
        <v>1321030225</v>
      </c>
      <c r="AA147" s="26">
        <f>L147+P147+T147+Z147</f>
        <v>2813620400</v>
      </c>
      <c r="AB147" s="49">
        <v>1090778570</v>
      </c>
      <c r="AC147" s="26">
        <f>H147-AA147-AB147</f>
        <v>955527915</v>
      </c>
      <c r="AD147" s="25">
        <f>ROUNDDOWN(AA147/H147,3)*100</f>
        <v>57.8</v>
      </c>
      <c r="AE147" s="2"/>
    </row>
    <row r="148" spans="1:31" ht="15" customHeight="1">
      <c r="A148" s="5"/>
      <c r="B148" s="28"/>
      <c r="C148" s="16"/>
      <c r="D148" s="16"/>
      <c r="E148" s="16"/>
      <c r="F148" s="16"/>
      <c r="G148" s="30"/>
      <c r="H148" s="12"/>
      <c r="I148" s="12"/>
      <c r="J148" s="12"/>
      <c r="K148" s="12"/>
      <c r="L148" s="12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49"/>
      <c r="AC148" s="26"/>
      <c r="AD148" s="25"/>
      <c r="AE148" s="2"/>
    </row>
    <row r="149" spans="1:31" ht="15" customHeight="1">
      <c r="A149" s="5"/>
      <c r="B149" s="28"/>
      <c r="C149" s="16"/>
      <c r="D149" s="16"/>
      <c r="E149" s="16"/>
      <c r="F149" s="16"/>
      <c r="G149" s="31" t="s">
        <v>68</v>
      </c>
      <c r="H149" s="12">
        <v>2057000</v>
      </c>
      <c r="I149" s="12">
        <v>0</v>
      </c>
      <c r="J149" s="12">
        <v>0</v>
      </c>
      <c r="K149" s="12">
        <v>0</v>
      </c>
      <c r="L149" s="12">
        <f>SUM(I149:K149)</f>
        <v>0</v>
      </c>
      <c r="M149" s="26">
        <v>0</v>
      </c>
      <c r="N149" s="26">
        <v>0</v>
      </c>
      <c r="O149" s="26">
        <v>0</v>
      </c>
      <c r="P149" s="26">
        <f>SUM(M149:O149)</f>
        <v>0</v>
      </c>
      <c r="Q149" s="26">
        <v>0</v>
      </c>
      <c r="R149" s="26">
        <v>0</v>
      </c>
      <c r="S149" s="26">
        <v>0</v>
      </c>
      <c r="T149" s="26">
        <f>SUM(Q149:S149)</f>
        <v>0</v>
      </c>
      <c r="U149" s="26">
        <v>0</v>
      </c>
      <c r="V149" s="26">
        <v>0</v>
      </c>
      <c r="W149" s="26">
        <v>0</v>
      </c>
      <c r="X149" s="26">
        <v>0</v>
      </c>
      <c r="Y149" s="26">
        <v>0</v>
      </c>
      <c r="Z149" s="26">
        <f>SUM(U149:Y149)</f>
        <v>0</v>
      </c>
      <c r="AA149" s="26">
        <f>L149+P149+T149+Z149</f>
        <v>0</v>
      </c>
      <c r="AB149" s="26">
        <v>0</v>
      </c>
      <c r="AC149" s="26">
        <f>H149-AA149-AB149</f>
        <v>2057000</v>
      </c>
      <c r="AD149" s="25">
        <f>ROUNDDOWN(AA149/H149,3)*100</f>
        <v>0</v>
      </c>
      <c r="AE149" s="2"/>
    </row>
    <row r="150" spans="1:31" ht="15" customHeight="1">
      <c r="A150" s="5"/>
      <c r="B150" s="28"/>
      <c r="C150" s="16"/>
      <c r="D150" s="16"/>
      <c r="E150" s="16"/>
      <c r="F150" s="16"/>
      <c r="G150" s="30"/>
      <c r="H150" s="12"/>
      <c r="I150" s="12"/>
      <c r="J150" s="12"/>
      <c r="K150" s="12"/>
      <c r="L150" s="12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5"/>
      <c r="AE150" s="2"/>
    </row>
    <row r="151" spans="1:31" ht="30" customHeight="1">
      <c r="A151" s="5"/>
      <c r="B151" s="44" t="s">
        <v>80</v>
      </c>
      <c r="C151" s="40"/>
      <c r="D151" s="40"/>
      <c r="E151" s="40"/>
      <c r="F151" s="74" t="s">
        <v>81</v>
      </c>
      <c r="G151" s="75"/>
      <c r="H151" s="42">
        <v>83588000</v>
      </c>
      <c r="I151" s="42">
        <v>0</v>
      </c>
      <c r="J151" s="42">
        <v>0</v>
      </c>
      <c r="K151" s="42">
        <v>0</v>
      </c>
      <c r="L151" s="42">
        <f>SUM(I151:K151)</f>
        <v>0</v>
      </c>
      <c r="M151" s="42">
        <v>29600000</v>
      </c>
      <c r="N151" s="42">
        <v>0</v>
      </c>
      <c r="O151" s="42">
        <v>0</v>
      </c>
      <c r="P151" s="42">
        <f>SUM(M151:O151)</f>
        <v>29600000</v>
      </c>
      <c r="Q151" s="42">
        <v>6195000</v>
      </c>
      <c r="R151" s="42">
        <v>6820000</v>
      </c>
      <c r="S151" s="42">
        <v>17388000</v>
      </c>
      <c r="T151" s="42">
        <f>SUM(Q151:S151)</f>
        <v>30403000</v>
      </c>
      <c r="U151" s="42">
        <v>11035000</v>
      </c>
      <c r="V151" s="42">
        <v>0</v>
      </c>
      <c r="W151" s="42">
        <v>5776000</v>
      </c>
      <c r="X151" s="42">
        <v>0</v>
      </c>
      <c r="Y151" s="42">
        <v>0</v>
      </c>
      <c r="Z151" s="42">
        <f>SUM(U151:Y151)</f>
        <v>16811000</v>
      </c>
      <c r="AA151" s="42">
        <f>L151+P151+T151+Z151</f>
        <v>76814000</v>
      </c>
      <c r="AB151" s="42">
        <v>0</v>
      </c>
      <c r="AC151" s="42">
        <f>H151-AA151-AB151</f>
        <v>6774000</v>
      </c>
      <c r="AD151" s="43">
        <f>ROUNDDOWN(AA151/H151,3)*100</f>
        <v>91.8</v>
      </c>
      <c r="AE151" s="2"/>
    </row>
    <row r="152" spans="1:31" ht="15" customHeight="1">
      <c r="A152" s="5"/>
      <c r="B152" s="28"/>
      <c r="C152" s="16"/>
      <c r="D152" s="16"/>
      <c r="E152" s="16"/>
      <c r="F152" s="16"/>
      <c r="G152" s="30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5"/>
      <c r="AE152" s="2"/>
    </row>
    <row r="153" spans="1:31" ht="15" customHeight="1">
      <c r="A153" s="5"/>
      <c r="B153" s="28"/>
      <c r="C153" s="16"/>
      <c r="D153" s="16"/>
      <c r="E153" s="16"/>
      <c r="F153" s="16"/>
      <c r="G153" s="31" t="s">
        <v>67</v>
      </c>
      <c r="H153" s="26">
        <v>83588000</v>
      </c>
      <c r="I153" s="26">
        <v>0</v>
      </c>
      <c r="J153" s="26">
        <v>0</v>
      </c>
      <c r="K153" s="26">
        <v>0</v>
      </c>
      <c r="L153" s="26">
        <f>SUM(I153:K153)</f>
        <v>0</v>
      </c>
      <c r="M153" s="26">
        <v>29600000</v>
      </c>
      <c r="N153" s="26">
        <v>0</v>
      </c>
      <c r="O153" s="26">
        <v>0</v>
      </c>
      <c r="P153" s="26">
        <f>SUM(M153:O153)</f>
        <v>29600000</v>
      </c>
      <c r="Q153" s="26">
        <v>6195000</v>
      </c>
      <c r="R153" s="26">
        <v>6820000</v>
      </c>
      <c r="S153" s="26">
        <v>17388000</v>
      </c>
      <c r="T153" s="26">
        <f>SUM(Q153:S153)</f>
        <v>30403000</v>
      </c>
      <c r="U153" s="26">
        <v>11035000</v>
      </c>
      <c r="V153" s="26">
        <v>0</v>
      </c>
      <c r="W153" s="26">
        <v>5776000</v>
      </c>
      <c r="X153" s="26">
        <v>0</v>
      </c>
      <c r="Y153" s="26">
        <v>0</v>
      </c>
      <c r="Z153" s="26">
        <f>SUM(U153:Y153)</f>
        <v>16811000</v>
      </c>
      <c r="AA153" s="26">
        <f>L153+P153+T153+Z153</f>
        <v>76814000</v>
      </c>
      <c r="AB153" s="26">
        <v>0</v>
      </c>
      <c r="AC153" s="26">
        <f>H153-AA153-AB153</f>
        <v>6774000</v>
      </c>
      <c r="AD153" s="25">
        <f>ROUNDDOWN(AA153/H153,3)*100</f>
        <v>91.8</v>
      </c>
      <c r="AE153" s="2"/>
    </row>
    <row r="154" spans="1:31" ht="15" customHeight="1">
      <c r="A154" s="5"/>
      <c r="B154" s="28"/>
      <c r="C154" s="16"/>
      <c r="D154" s="16"/>
      <c r="E154" s="16"/>
      <c r="F154" s="16"/>
      <c r="G154" s="30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5"/>
      <c r="AE154" s="2"/>
    </row>
    <row r="155" spans="1:31" ht="15" customHeight="1">
      <c r="A155" s="5"/>
      <c r="B155" s="44" t="s">
        <v>42</v>
      </c>
      <c r="C155" s="40"/>
      <c r="D155" s="40"/>
      <c r="E155" s="40"/>
      <c r="F155" s="40" t="s">
        <v>43</v>
      </c>
      <c r="G155" s="41"/>
      <c r="H155" s="42">
        <v>297801729000</v>
      </c>
      <c r="I155" s="42">
        <v>0</v>
      </c>
      <c r="J155" s="42">
        <v>56256971345</v>
      </c>
      <c r="K155" s="42">
        <v>0</v>
      </c>
      <c r="L155" s="42">
        <f>SUM(I155:K155)</f>
        <v>56256971345</v>
      </c>
      <c r="M155" s="42">
        <v>0</v>
      </c>
      <c r="N155" s="42">
        <v>92731440528</v>
      </c>
      <c r="O155" s="42">
        <v>0</v>
      </c>
      <c r="P155" s="42">
        <f>SUM(M155:O155)</f>
        <v>92731440528</v>
      </c>
      <c r="Q155" s="42">
        <v>0</v>
      </c>
      <c r="R155" s="42">
        <v>54139727737</v>
      </c>
      <c r="S155" s="42">
        <v>0</v>
      </c>
      <c r="T155" s="42">
        <f>SUM(Q155:S155)</f>
        <v>54139727737</v>
      </c>
      <c r="U155" s="42">
        <v>0</v>
      </c>
      <c r="V155" s="42">
        <v>94620082374</v>
      </c>
      <c r="W155" s="42">
        <v>0</v>
      </c>
      <c r="X155" s="42">
        <v>0</v>
      </c>
      <c r="Y155" s="42">
        <v>0</v>
      </c>
      <c r="Z155" s="42">
        <f>SUM(U155:Y155)</f>
        <v>94620082374</v>
      </c>
      <c r="AA155" s="42">
        <f>L155+P155+T155+Z155</f>
        <v>297748221984</v>
      </c>
      <c r="AB155" s="42">
        <v>0</v>
      </c>
      <c r="AC155" s="42">
        <f>H155-AA155-AB155</f>
        <v>53507016</v>
      </c>
      <c r="AD155" s="43">
        <f>ROUNDDOWN(AA155/H155,3)*100</f>
        <v>99.9</v>
      </c>
      <c r="AE155" s="2"/>
    </row>
    <row r="156" spans="1:31" ht="15" customHeight="1">
      <c r="A156" s="5"/>
      <c r="B156" s="28"/>
      <c r="C156" s="16"/>
      <c r="D156" s="16"/>
      <c r="E156" s="16"/>
      <c r="F156" s="16"/>
      <c r="G156" s="30"/>
      <c r="H156" s="10"/>
      <c r="I156" s="10"/>
      <c r="J156" s="10"/>
      <c r="K156" s="10"/>
      <c r="L156" s="12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5"/>
      <c r="AE156" s="2"/>
    </row>
    <row r="157" spans="1:31" ht="15" customHeight="1">
      <c r="A157" s="5"/>
      <c r="B157" s="28"/>
      <c r="C157" s="16"/>
      <c r="D157" s="16"/>
      <c r="E157" s="16"/>
      <c r="F157" s="16"/>
      <c r="G157" s="30" t="s">
        <v>43</v>
      </c>
      <c r="H157" s="12">
        <v>297801729000</v>
      </c>
      <c r="I157" s="12">
        <v>0</v>
      </c>
      <c r="J157" s="12">
        <v>56256971345</v>
      </c>
      <c r="K157" s="12">
        <v>0</v>
      </c>
      <c r="L157" s="12">
        <f>SUM(I157:K157)</f>
        <v>56256971345</v>
      </c>
      <c r="M157" s="26">
        <v>0</v>
      </c>
      <c r="N157" s="26">
        <v>92731440528</v>
      </c>
      <c r="O157" s="26">
        <v>0</v>
      </c>
      <c r="P157" s="26">
        <f>SUM(M157:O157)</f>
        <v>92731440528</v>
      </c>
      <c r="Q157" s="26">
        <v>0</v>
      </c>
      <c r="R157" s="26">
        <v>54139727737</v>
      </c>
      <c r="S157" s="26">
        <v>0</v>
      </c>
      <c r="T157" s="26">
        <f>SUM(Q157:S157)</f>
        <v>54139727737</v>
      </c>
      <c r="U157" s="26">
        <v>0</v>
      </c>
      <c r="V157" s="26">
        <v>94620082374</v>
      </c>
      <c r="W157" s="26">
        <v>0</v>
      </c>
      <c r="X157" s="26">
        <v>0</v>
      </c>
      <c r="Y157" s="26">
        <v>0</v>
      </c>
      <c r="Z157" s="26">
        <f>SUM(U157:Y157)</f>
        <v>94620082374</v>
      </c>
      <c r="AA157" s="26">
        <f>L157+P157+T157+Z157</f>
        <v>297748221984</v>
      </c>
      <c r="AB157" s="26">
        <v>0</v>
      </c>
      <c r="AC157" s="26">
        <f>H157-AA157-AB157</f>
        <v>53507016</v>
      </c>
      <c r="AD157" s="25">
        <f>ROUNDDOWN(AA157/H157,3)*100</f>
        <v>99.9</v>
      </c>
      <c r="AE157" s="2"/>
    </row>
    <row r="158" spans="1:31" ht="15" customHeight="1">
      <c r="A158" s="5"/>
      <c r="B158" s="28"/>
      <c r="C158" s="16"/>
      <c r="D158" s="16"/>
      <c r="E158" s="16"/>
      <c r="F158" s="16"/>
      <c r="G158" s="30"/>
      <c r="H158" s="12"/>
      <c r="I158" s="12"/>
      <c r="J158" s="12"/>
      <c r="K158" s="12"/>
      <c r="L158" s="12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5"/>
      <c r="AE158" s="2"/>
    </row>
    <row r="159" spans="1:31" ht="15" customHeight="1">
      <c r="A159" s="5"/>
      <c r="B159" s="44" t="s">
        <v>44</v>
      </c>
      <c r="C159" s="40"/>
      <c r="D159" s="40"/>
      <c r="E159" s="40"/>
      <c r="F159" s="40" t="s">
        <v>45</v>
      </c>
      <c r="G159" s="41"/>
      <c r="H159" s="42">
        <v>613888000</v>
      </c>
      <c r="I159" s="42">
        <v>0</v>
      </c>
      <c r="J159" s="42">
        <v>0</v>
      </c>
      <c r="K159" s="42">
        <v>0</v>
      </c>
      <c r="L159" s="42">
        <f>SUM(I159:K159)</f>
        <v>0</v>
      </c>
      <c r="M159" s="42">
        <v>0</v>
      </c>
      <c r="N159" s="42">
        <v>0</v>
      </c>
      <c r="O159" s="42">
        <v>0</v>
      </c>
      <c r="P159" s="42">
        <f>SUM(M159:O159)</f>
        <v>0</v>
      </c>
      <c r="Q159" s="42">
        <v>0</v>
      </c>
      <c r="R159" s="42">
        <v>0</v>
      </c>
      <c r="S159" s="42">
        <v>0</v>
      </c>
      <c r="T159" s="42">
        <f>SUM(Q159:S159)</f>
        <v>0</v>
      </c>
      <c r="U159" s="42">
        <v>0</v>
      </c>
      <c r="V159" s="42">
        <v>0</v>
      </c>
      <c r="W159" s="42"/>
      <c r="X159" s="42">
        <v>0</v>
      </c>
      <c r="Y159" s="42">
        <v>0</v>
      </c>
      <c r="Z159" s="42">
        <f>SUM(U159:Y159)</f>
        <v>0</v>
      </c>
      <c r="AA159" s="42">
        <f>L159+P159+T159+Z159</f>
        <v>0</v>
      </c>
      <c r="AB159" s="42">
        <v>0</v>
      </c>
      <c r="AC159" s="42">
        <f>H159-AA159-AB159</f>
        <v>613888000</v>
      </c>
      <c r="AD159" s="43">
        <f>ROUNDDOWN(AA159/H159,3)*100</f>
        <v>0</v>
      </c>
      <c r="AE159" s="2"/>
    </row>
    <row r="160" spans="1:31" ht="15" customHeight="1">
      <c r="A160" s="5"/>
      <c r="B160" s="28"/>
      <c r="C160" s="16"/>
      <c r="D160" s="16"/>
      <c r="E160" s="16"/>
      <c r="F160" s="16"/>
      <c r="G160" s="30"/>
      <c r="H160" s="10"/>
      <c r="I160" s="10"/>
      <c r="J160" s="10"/>
      <c r="K160" s="10"/>
      <c r="L160" s="10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11"/>
      <c r="AE160" s="2"/>
    </row>
    <row r="161" spans="1:30" ht="15" customHeight="1">
      <c r="A161" s="5"/>
      <c r="B161" s="15"/>
      <c r="C161" s="16"/>
      <c r="D161" s="16"/>
      <c r="E161" s="16"/>
      <c r="F161" s="16"/>
      <c r="G161" s="5"/>
      <c r="H161" s="10"/>
      <c r="I161" s="10"/>
      <c r="J161" s="10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</row>
    <row r="162" spans="1:30" ht="15" customHeight="1">
      <c r="A162" s="5"/>
      <c r="B162" s="17"/>
      <c r="C162" s="18"/>
      <c r="D162" s="18"/>
      <c r="E162" s="18"/>
      <c r="F162" s="18"/>
      <c r="G162" s="32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4"/>
    </row>
    <row r="163" spans="1:31" ht="15" customHeight="1">
      <c r="A163" s="6"/>
      <c r="B163" s="6"/>
      <c r="C163" s="6"/>
      <c r="D163" s="6"/>
      <c r="E163" s="6"/>
      <c r="F163" s="16"/>
      <c r="G163" s="16"/>
      <c r="H163" s="19"/>
      <c r="I163" s="19"/>
      <c r="J163" s="19"/>
      <c r="K163" s="19"/>
      <c r="L163" s="19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6"/>
      <c r="AE163" s="20"/>
    </row>
    <row r="164" spans="1:31" ht="15" customHeight="1">
      <c r="A164" s="6"/>
      <c r="B164" s="6"/>
      <c r="C164" s="6"/>
      <c r="D164" s="6"/>
      <c r="E164" s="6"/>
      <c r="F164" s="16"/>
      <c r="G164" s="21"/>
      <c r="H164" s="19"/>
      <c r="I164" s="19"/>
      <c r="J164" s="19"/>
      <c r="K164" s="19"/>
      <c r="L164" s="19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6"/>
      <c r="AE164" s="20"/>
    </row>
    <row r="165" spans="1:31" ht="15" customHeight="1">
      <c r="A165" s="6"/>
      <c r="B165" s="9"/>
      <c r="C165" s="6"/>
      <c r="D165" s="6"/>
      <c r="E165" s="6"/>
      <c r="F165" s="16"/>
      <c r="G165" s="16"/>
      <c r="H165" s="19"/>
      <c r="I165" s="19"/>
      <c r="J165" s="6"/>
      <c r="K165" s="6"/>
      <c r="L165" s="19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6"/>
      <c r="AE165" s="20"/>
    </row>
    <row r="166" spans="1:31" ht="15" customHeight="1">
      <c r="A166" s="6"/>
      <c r="B166" s="6"/>
      <c r="C166" s="6"/>
      <c r="D166" s="6"/>
      <c r="E166" s="6"/>
      <c r="F166" s="16"/>
      <c r="G166" s="16"/>
      <c r="H166" s="19"/>
      <c r="I166" s="19"/>
      <c r="J166" s="6"/>
      <c r="K166" s="6"/>
      <c r="L166" s="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6"/>
      <c r="AE166" s="20"/>
    </row>
    <row r="167" spans="1:31" ht="15" customHeight="1">
      <c r="A167" s="6"/>
      <c r="B167" s="6"/>
      <c r="C167" s="6"/>
      <c r="D167" s="6"/>
      <c r="E167" s="6"/>
      <c r="F167" s="16"/>
      <c r="G167" s="16"/>
      <c r="H167" s="19"/>
      <c r="I167" s="19"/>
      <c r="J167" s="19"/>
      <c r="K167" s="19"/>
      <c r="L167" s="19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6"/>
      <c r="AE167" s="21"/>
    </row>
    <row r="168" spans="1:31" ht="15" customHeight="1">
      <c r="A168" s="6"/>
      <c r="B168" s="6"/>
      <c r="C168" s="6"/>
      <c r="D168" s="6"/>
      <c r="E168" s="6"/>
      <c r="F168" s="16"/>
      <c r="G168" s="16"/>
      <c r="H168" s="19"/>
      <c r="I168" s="19"/>
      <c r="J168" s="19"/>
      <c r="K168" s="19"/>
      <c r="L168" s="19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6"/>
      <c r="AE168" s="21"/>
    </row>
    <row r="169" spans="1:31" ht="15" customHeight="1">
      <c r="A169" s="6"/>
      <c r="B169" s="16"/>
      <c r="C169" s="16"/>
      <c r="D169" s="16"/>
      <c r="E169" s="16"/>
      <c r="F169" s="16"/>
      <c r="G169" s="16"/>
      <c r="H169" s="19"/>
      <c r="I169" s="19"/>
      <c r="J169" s="19"/>
      <c r="K169" s="19"/>
      <c r="L169" s="19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6"/>
      <c r="AE169" s="21"/>
    </row>
    <row r="170" spans="1:31" ht="15" customHeight="1">
      <c r="A170" s="6"/>
      <c r="B170" s="16"/>
      <c r="C170" s="16"/>
      <c r="D170" s="16"/>
      <c r="E170" s="16"/>
      <c r="F170" s="16"/>
      <c r="G170" s="16"/>
      <c r="H170" s="19"/>
      <c r="I170" s="19"/>
      <c r="J170" s="19"/>
      <c r="K170" s="19"/>
      <c r="L170" s="19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6"/>
      <c r="AE170" s="21"/>
    </row>
    <row r="171" spans="1:31" ht="15" customHeight="1">
      <c r="A171" s="6"/>
      <c r="B171" s="16"/>
      <c r="C171" s="16"/>
      <c r="D171" s="16"/>
      <c r="E171" s="16"/>
      <c r="F171" s="16"/>
      <c r="G171" s="16"/>
      <c r="H171" s="19"/>
      <c r="I171" s="19"/>
      <c r="J171" s="19"/>
      <c r="K171" s="19"/>
      <c r="L171" s="19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6"/>
      <c r="AE171" s="21"/>
    </row>
    <row r="172" spans="1:31" ht="15" customHeight="1">
      <c r="A172" s="6"/>
      <c r="B172" s="16"/>
      <c r="C172" s="16"/>
      <c r="D172" s="16"/>
      <c r="E172" s="16"/>
      <c r="F172" s="16"/>
      <c r="G172" s="16"/>
      <c r="H172" s="19"/>
      <c r="I172" s="19"/>
      <c r="J172" s="19"/>
      <c r="K172" s="19"/>
      <c r="L172" s="19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6"/>
      <c r="AE172" s="21"/>
    </row>
    <row r="173" spans="1:31" ht="15" customHeight="1">
      <c r="A173" s="6"/>
      <c r="B173" s="9"/>
      <c r="C173" s="16"/>
      <c r="D173" s="16"/>
      <c r="E173" s="16"/>
      <c r="F173" s="73"/>
      <c r="G173" s="73"/>
      <c r="H173" s="19"/>
      <c r="I173" s="19"/>
      <c r="J173" s="6"/>
      <c r="K173" s="6"/>
      <c r="L173" s="19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6"/>
      <c r="AE173" s="21"/>
    </row>
    <row r="174" spans="1:31" ht="15" customHeight="1">
      <c r="A174" s="6"/>
      <c r="B174" s="16"/>
      <c r="C174" s="16"/>
      <c r="D174" s="16"/>
      <c r="E174" s="16"/>
      <c r="F174" s="16"/>
      <c r="G174" s="16"/>
      <c r="H174" s="19"/>
      <c r="I174" s="19"/>
      <c r="J174" s="19"/>
      <c r="K174" s="19"/>
      <c r="L174" s="19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6"/>
      <c r="AE174" s="21"/>
    </row>
    <row r="175" spans="1:31" ht="13.5" customHeight="1">
      <c r="A175" s="6"/>
      <c r="B175" s="9"/>
      <c r="C175" s="16"/>
      <c r="D175" s="16"/>
      <c r="E175" s="16"/>
      <c r="F175" s="16"/>
      <c r="G175" s="16"/>
      <c r="H175" s="19"/>
      <c r="I175" s="19"/>
      <c r="J175" s="6"/>
      <c r="K175" s="6"/>
      <c r="L175" s="19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6"/>
      <c r="AE175" s="21"/>
    </row>
    <row r="176" spans="1:31" ht="13.5">
      <c r="A176" s="6"/>
      <c r="B176" s="16"/>
      <c r="C176" s="16"/>
      <c r="D176" s="16"/>
      <c r="E176" s="16"/>
      <c r="F176" s="16"/>
      <c r="G176" s="16"/>
      <c r="H176" s="19"/>
      <c r="I176" s="19"/>
      <c r="J176" s="6"/>
      <c r="K176" s="6"/>
      <c r="L176" s="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6"/>
      <c r="AE176" s="21"/>
    </row>
    <row r="177" spans="1:31" ht="13.5">
      <c r="A177" s="6"/>
      <c r="B177" s="6"/>
      <c r="C177" s="6"/>
      <c r="D177" s="6"/>
      <c r="E177" s="6"/>
      <c r="F177" s="16"/>
      <c r="G177" s="16"/>
      <c r="H177" s="19"/>
      <c r="I177" s="19"/>
      <c r="J177" s="19"/>
      <c r="K177" s="19"/>
      <c r="L177" s="19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6"/>
      <c r="AE177" s="21"/>
    </row>
    <row r="178" spans="1:31" ht="13.5">
      <c r="A178" s="6"/>
      <c r="B178" s="6"/>
      <c r="C178" s="9"/>
      <c r="D178" s="6"/>
      <c r="E178" s="6"/>
      <c r="F178" s="16"/>
      <c r="G178" s="16"/>
      <c r="H178" s="19"/>
      <c r="I178" s="19"/>
      <c r="J178" s="19"/>
      <c r="K178" s="19"/>
      <c r="L178" s="19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6"/>
      <c r="AE178" s="21"/>
    </row>
    <row r="179" spans="1:31" ht="13.5">
      <c r="A179" s="6"/>
      <c r="B179" s="6"/>
      <c r="C179" s="6"/>
      <c r="D179" s="6"/>
      <c r="E179" s="6"/>
      <c r="F179" s="16"/>
      <c r="G179" s="16"/>
      <c r="H179" s="19"/>
      <c r="I179" s="19"/>
      <c r="J179" s="19"/>
      <c r="K179" s="19"/>
      <c r="L179" s="19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6"/>
      <c r="AE179" s="21"/>
    </row>
    <row r="180" spans="1:31" ht="13.5">
      <c r="A180" s="6"/>
      <c r="B180" s="6"/>
      <c r="C180" s="6"/>
      <c r="D180" s="6"/>
      <c r="E180" s="6"/>
      <c r="F180" s="16"/>
      <c r="G180" s="16"/>
      <c r="H180" s="19"/>
      <c r="I180" s="19"/>
      <c r="J180" s="19"/>
      <c r="K180" s="19"/>
      <c r="L180" s="19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6"/>
      <c r="AE180" s="21"/>
    </row>
    <row r="181" spans="1:31" ht="13.5">
      <c r="A181" s="6"/>
      <c r="B181" s="6"/>
      <c r="C181" s="6"/>
      <c r="D181" s="6"/>
      <c r="E181" s="6"/>
      <c r="F181" s="16"/>
      <c r="G181" s="16"/>
      <c r="H181" s="19"/>
      <c r="I181" s="19"/>
      <c r="J181" s="19"/>
      <c r="K181" s="19"/>
      <c r="L181" s="19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6"/>
      <c r="AE181" s="21"/>
    </row>
    <row r="182" spans="1:31" ht="13.5">
      <c r="A182" s="6"/>
      <c r="B182" s="6"/>
      <c r="C182" s="16"/>
      <c r="D182" s="16"/>
      <c r="E182" s="16"/>
      <c r="F182" s="16"/>
      <c r="G182" s="16"/>
      <c r="H182" s="19"/>
      <c r="I182" s="19"/>
      <c r="J182" s="19"/>
      <c r="K182" s="19"/>
      <c r="L182" s="19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6"/>
      <c r="AE182" s="21"/>
    </row>
    <row r="183" spans="1:31" ht="13.5">
      <c r="A183" s="6"/>
      <c r="B183" s="6"/>
      <c r="C183" s="16"/>
      <c r="D183" s="16"/>
      <c r="E183" s="16"/>
      <c r="F183" s="16"/>
      <c r="G183" s="16"/>
      <c r="H183" s="19"/>
      <c r="I183" s="19"/>
      <c r="J183" s="19"/>
      <c r="K183" s="19"/>
      <c r="L183" s="19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6"/>
      <c r="AE183" s="21"/>
    </row>
    <row r="184" spans="1:31" ht="13.5">
      <c r="A184" s="6"/>
      <c r="B184" s="6"/>
      <c r="C184" s="6"/>
      <c r="D184" s="6"/>
      <c r="E184" s="6"/>
      <c r="F184" s="16"/>
      <c r="G184" s="16"/>
      <c r="H184" s="19"/>
      <c r="I184" s="19"/>
      <c r="J184" s="19"/>
      <c r="K184" s="19"/>
      <c r="L184" s="19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6"/>
      <c r="AE184" s="21"/>
    </row>
    <row r="185" spans="1:31" ht="13.5">
      <c r="A185" s="6"/>
      <c r="B185" s="6"/>
      <c r="C185" s="9"/>
      <c r="D185" s="6"/>
      <c r="E185" s="6"/>
      <c r="F185" s="16"/>
      <c r="G185" s="16"/>
      <c r="H185" s="19"/>
      <c r="I185" s="19"/>
      <c r="J185" s="19"/>
      <c r="K185" s="19"/>
      <c r="L185" s="19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6"/>
      <c r="AE185" s="21"/>
    </row>
    <row r="186" spans="1:31" ht="13.5">
      <c r="A186" s="6"/>
      <c r="B186" s="6"/>
      <c r="C186" s="6"/>
      <c r="D186" s="6"/>
      <c r="E186" s="6"/>
      <c r="F186" s="16"/>
      <c r="G186" s="16"/>
      <c r="H186" s="19"/>
      <c r="I186" s="19"/>
      <c r="J186" s="19"/>
      <c r="K186" s="19"/>
      <c r="L186" s="19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6"/>
      <c r="AE186" s="21"/>
    </row>
    <row r="187" spans="1:31" ht="13.5">
      <c r="A187" s="21"/>
      <c r="B187" s="21"/>
      <c r="C187" s="21"/>
      <c r="D187" s="21"/>
      <c r="E187" s="21"/>
      <c r="F187" s="21"/>
      <c r="G187" s="21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6"/>
      <c r="AE187" s="21"/>
    </row>
    <row r="188" spans="1:31" ht="13.5">
      <c r="A188" s="21"/>
      <c r="B188" s="23"/>
      <c r="C188" s="21"/>
      <c r="D188" s="21"/>
      <c r="E188" s="21"/>
      <c r="F188" s="21"/>
      <c r="G188" s="21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6"/>
      <c r="AE188" s="21"/>
    </row>
    <row r="189" spans="1:31" ht="13.5">
      <c r="A189" s="21"/>
      <c r="B189" s="21"/>
      <c r="C189" s="21"/>
      <c r="D189" s="21"/>
      <c r="E189" s="21"/>
      <c r="F189" s="21"/>
      <c r="G189" s="21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6"/>
      <c r="AE189" s="21"/>
    </row>
    <row r="190" spans="1:31" ht="13.5">
      <c r="A190" s="21"/>
      <c r="B190" s="23"/>
      <c r="C190" s="21"/>
      <c r="D190" s="21"/>
      <c r="E190" s="21"/>
      <c r="F190" s="21"/>
      <c r="G190" s="21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6"/>
      <c r="AE190" s="21"/>
    </row>
    <row r="191" spans="1:31" ht="13.5">
      <c r="A191" s="21"/>
      <c r="B191" s="21"/>
      <c r="C191" s="21"/>
      <c r="D191" s="21"/>
      <c r="E191" s="21"/>
      <c r="F191" s="21"/>
      <c r="G191" s="21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6"/>
      <c r="AE191" s="21"/>
    </row>
    <row r="192" spans="1:31" ht="13.5">
      <c r="A192" s="21"/>
      <c r="B192" s="21"/>
      <c r="C192" s="21"/>
      <c r="D192" s="21"/>
      <c r="E192" s="21"/>
      <c r="F192" s="21"/>
      <c r="G192" s="21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6"/>
      <c r="AE192" s="21"/>
    </row>
    <row r="193" spans="1:31" ht="13.5">
      <c r="A193" s="21"/>
      <c r="B193" s="21"/>
      <c r="C193" s="21"/>
      <c r="D193" s="21"/>
      <c r="E193" s="21"/>
      <c r="F193" s="21"/>
      <c r="G193" s="21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6"/>
      <c r="AE193" s="21"/>
    </row>
    <row r="194" spans="1:31" ht="13.5">
      <c r="A194" s="21"/>
      <c r="B194" s="23"/>
      <c r="C194" s="21"/>
      <c r="D194" s="21"/>
      <c r="E194" s="21"/>
      <c r="F194" s="21"/>
      <c r="G194" s="21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6"/>
      <c r="AE194" s="21"/>
    </row>
    <row r="195" spans="1:31" ht="13.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</row>
    <row r="196" spans="1:31" ht="13.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</row>
    <row r="197" spans="1:31" ht="13.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</row>
    <row r="198" spans="1:31" ht="13.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</row>
    <row r="199" spans="1:31" ht="13.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</row>
  </sheetData>
  <sheetProtection/>
  <mergeCells count="18">
    <mergeCell ref="F173:G173"/>
    <mergeCell ref="F83:G83"/>
    <mergeCell ref="F101:G101"/>
    <mergeCell ref="F151:G151"/>
    <mergeCell ref="B2:AD2"/>
    <mergeCell ref="H5:H7"/>
    <mergeCell ref="I5:L5"/>
    <mergeCell ref="AD5:AD7"/>
    <mergeCell ref="B5:G7"/>
    <mergeCell ref="I6:L6"/>
    <mergeCell ref="AC5:AC7"/>
    <mergeCell ref="M5:P5"/>
    <mergeCell ref="M6:P6"/>
    <mergeCell ref="AA5:AA7"/>
    <mergeCell ref="Q5:T5"/>
    <mergeCell ref="Q6:T6"/>
    <mergeCell ref="U6:Z6"/>
    <mergeCell ref="U5:Z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2012-11-21T01:03:41Z</dcterms:created>
  <dcterms:modified xsi:type="dcterms:W3CDTF">2013-08-02T08:54:29Z</dcterms:modified>
  <cp:category/>
  <cp:version/>
  <cp:contentType/>
  <cp:contentStatus/>
</cp:coreProperties>
</file>