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defaultThemeVersion="166925"/>
  <mc:AlternateContent xmlns:mc="http://schemas.openxmlformats.org/markup-compatibility/2006">
    <mc:Choice Requires="x15">
      <x15ac:absPath xmlns:x15ac="http://schemas.microsoft.com/office/spreadsheetml/2010/11/ac" url="https://digitalgojp-my.sharepoint.com/personal/seiko_uchimura950_maff_go_jp/Documents/デスクトップ/なんばんBOOK訂正対応/決裁用/掲載ファイル/"/>
    </mc:Choice>
  </mc:AlternateContent>
  <xr:revisionPtr revIDLastSave="0" documentId="14_{C085969D-74BE-42E9-A3BF-EA6CF4BFB508}" xr6:coauthVersionLast="47" xr6:coauthVersionMax="47" xr10:uidLastSave="{00000000-0000-0000-0000-000000000000}"/>
  <workbookProtection workbookAlgorithmName="SHA-512" workbookHashValue="LMccgXV0DJ3jQcfOrlwfJaQctI8kbBgKcL6tnvphSk4nuN1hxEIzQO7Yo16AXU+yqc6ZFudAGFqDYPmorZIdlA==" workbookSaltValue="oQyxABkL1rA7iqLiv33PDg==" workbookSpinCount="100000" lockStructure="1"/>
  <bookViews>
    <workbookView xWindow="31815" yWindow="375" windowWidth="25260" windowHeight="14310" tabRatio="900" xr2:uid="{CEFDE659-6A2B-4DD8-B8BC-23CFC2B56C4E}"/>
  </bookViews>
  <sheets>
    <sheet name="なんばんBOOK" sheetId="43" r:id="rId1"/>
    <sheet name="ドロップダウンリスト" sheetId="44" state="hidden" r:id="rId2"/>
    <sheet name="計算用シート" sheetId="45" state="hidden" r:id="rId3"/>
    <sheet name="野菜→" sheetId="49" state="hidden" r:id="rId4"/>
    <sheet name="貼_たまねぎ" sheetId="6" state="hidden" r:id="rId5"/>
    <sheet name="貼_かぼちゃ" sheetId="8" state="hidden" r:id="rId6"/>
    <sheet name="貼_スイートコーン" sheetId="9" state="hidden" r:id="rId7"/>
    <sheet name="貼_やまのいも" sheetId="10" state="hidden" r:id="rId8"/>
    <sheet name="貼_にんじん" sheetId="2" state="hidden" r:id="rId9"/>
    <sheet name="貼_アスパラガス" sheetId="4" state="hidden" r:id="rId10"/>
    <sheet name="貼_ブロッコリー" sheetId="5" state="hidden" r:id="rId11"/>
    <sheet name="貼_だいこん" sheetId="1" state="hidden" r:id="rId12"/>
    <sheet name="畜産→" sheetId="50" state="hidden" r:id="rId13"/>
    <sheet name="貼_乳(1)" sheetId="17" state="hidden" r:id="rId14"/>
    <sheet name="貼_肉(1)" sheetId="18" state="hidden" r:id="rId15"/>
    <sheet name="貼_豚(1)" sheetId="19" state="hidden" r:id="rId16"/>
    <sheet name="貼_採卵鶏(1)" sheetId="20" state="hidden" r:id="rId17"/>
    <sheet name="貼_生乳生産量" sheetId="23" state="hidden" r:id="rId18"/>
    <sheet name="貼_乳製品向け処理量" sheetId="24" state="hidden" r:id="rId19"/>
    <sheet name="貼_牛乳生産量" sheetId="25" state="hidden" r:id="rId20"/>
    <sheet name="海面→" sheetId="51" state="hidden" r:id="rId21"/>
    <sheet name="貼_海面漁業" sheetId="46" state="hidden" r:id="rId22"/>
    <sheet name="貼_海面養殖業" sheetId="47" state="hidden" r:id="rId23"/>
    <sheet name="六次その他→" sheetId="52" state="hidden" r:id="rId24"/>
    <sheet name="貼_農業生産関連事業" sheetId="26" state="hidden" r:id="rId25"/>
    <sheet name="貼_漁業生産関連事業" sheetId="27" state="hidden" r:id="rId26"/>
    <sheet name="貼_林業産出額" sheetId="28" state="hidden" r:id="rId27"/>
    <sheet name="貼_漁業産出額" sheetId="29" state="hidden" r:id="rId28"/>
    <sheet name="貼_養殖業産出額" sheetId="30" state="hidden" r:id="rId29"/>
  </sheets>
  <externalReferences>
    <externalReference r:id="rId30"/>
  </externalReferences>
  <definedNames>
    <definedName name="_xlnm._FilterDatabase" localSheetId="8" hidden="1">貼_にんじん!$A$16:$AQ$91</definedName>
    <definedName name="_xlnm.Print_Area" localSheetId="0">なんばんBOOK!$A$1:$L$26</definedName>
    <definedName name="グラフ表示">INDIRECT([1]計算用シート!$C$2)</definedName>
    <definedName name="ドロップダウンリスト">ドロップダウンリスト!$A$1:$E$1</definedName>
    <definedName name="海面漁業・養殖業">ドロップダウンリスト!$C$2:$C$4</definedName>
    <definedName name="畜産">ドロップダウンリスト!$B$2:$B$6</definedName>
    <definedName name="野菜※ばれいしょを除く">ドロップダウンリスト!$A$2:$A$9</definedName>
    <definedName name="林業産出額・漁業産出額">ドロップダウンリスト!$E$2:$E$3</definedName>
    <definedName name="六次産業化">ドロップダウンリスト!$D$2:$D$3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Z10" i="46" l="1"/>
  <c r="W127" i="17"/>
  <c r="Y21" i="17"/>
  <c r="M31" i="45"/>
  <c r="M38" i="45"/>
  <c r="M23" i="45"/>
  <c r="O23" i="45"/>
  <c r="M70" i="45"/>
  <c r="L70" i="45"/>
  <c r="M26" i="45"/>
  <c r="L26" i="45"/>
  <c r="M48" i="45"/>
  <c r="L48" i="45"/>
  <c r="BR116" i="18"/>
  <c r="BS116" i="18" s="1"/>
  <c r="BR115" i="18"/>
  <c r="BS115" i="18" s="1"/>
  <c r="BR114" i="18"/>
  <c r="BS114" i="18" s="1"/>
  <c r="BR113" i="18"/>
  <c r="BS113" i="18" s="1"/>
  <c r="BR112" i="18"/>
  <c r="BS112" i="18" s="1"/>
  <c r="BR111" i="18"/>
  <c r="BS111" i="18" s="1"/>
  <c r="BR110" i="18"/>
  <c r="BS110" i="18" s="1"/>
  <c r="BR109" i="18"/>
  <c r="BS109" i="18" s="1"/>
  <c r="BR108" i="18"/>
  <c r="BS108" i="18" s="1"/>
  <c r="BR107" i="18"/>
  <c r="BS107" i="18" s="1"/>
  <c r="BR106" i="18"/>
  <c r="BS106" i="18" s="1"/>
  <c r="BR105" i="18"/>
  <c r="BS105" i="18" s="1"/>
  <c r="BR104" i="18"/>
  <c r="BS104" i="18" s="1"/>
  <c r="BR103" i="18"/>
  <c r="BS103" i="18" s="1"/>
  <c r="BR102" i="18"/>
  <c r="BS102" i="18" s="1"/>
  <c r="BR101" i="18"/>
  <c r="BS101" i="18" s="1"/>
  <c r="BR100" i="18"/>
  <c r="BS100" i="18" s="1"/>
  <c r="BR99" i="18"/>
  <c r="BS99" i="18" s="1"/>
  <c r="BR98" i="18"/>
  <c r="BS98" i="18" s="1"/>
  <c r="BR97" i="18"/>
  <c r="BS97" i="18" s="1"/>
  <c r="BR96" i="18"/>
  <c r="BS96" i="18" s="1"/>
  <c r="BR95" i="18"/>
  <c r="BS95" i="18" s="1"/>
  <c r="BR94" i="18"/>
  <c r="BS94" i="18" s="1"/>
  <c r="BR93" i="18"/>
  <c r="BS93" i="18" s="1"/>
  <c r="BR92" i="18"/>
  <c r="BS92" i="18" s="1"/>
  <c r="BR91" i="18"/>
  <c r="BS91" i="18" s="1"/>
  <c r="BR90" i="18"/>
  <c r="BS90" i="18" s="1"/>
  <c r="BR89" i="18"/>
  <c r="BS89" i="18" s="1"/>
  <c r="BR88" i="18"/>
  <c r="BS88" i="18" s="1"/>
  <c r="BR87" i="18"/>
  <c r="BS87" i="18" s="1"/>
  <c r="BR86" i="18"/>
  <c r="BS86" i="18" s="1"/>
  <c r="BR85" i="18"/>
  <c r="BS85" i="18" s="1"/>
  <c r="BR84" i="18"/>
  <c r="BS84" i="18" s="1"/>
  <c r="BR83" i="18"/>
  <c r="BS83" i="18" s="1"/>
  <c r="BR82" i="18"/>
  <c r="BS82" i="18" s="1"/>
  <c r="BR81" i="18"/>
  <c r="BS81" i="18" s="1"/>
  <c r="BR80" i="18"/>
  <c r="BS80" i="18" s="1"/>
  <c r="BR79" i="18"/>
  <c r="BS79" i="18" s="1"/>
  <c r="BR78" i="18"/>
  <c r="BS78" i="18" s="1"/>
  <c r="BR77" i="18"/>
  <c r="BS77" i="18" s="1"/>
  <c r="BR76" i="18"/>
  <c r="BS76" i="18" s="1"/>
  <c r="BR75" i="18"/>
  <c r="BS75" i="18" s="1"/>
  <c r="BR74" i="18"/>
  <c r="BS74" i="18" s="1"/>
  <c r="BR73" i="18"/>
  <c r="BW111" i="18" s="1"/>
  <c r="BR72" i="18"/>
  <c r="BW80" i="18" s="1"/>
  <c r="BR71" i="18"/>
  <c r="BW100" i="18" s="1"/>
  <c r="BX17" i="18"/>
  <c r="BR63" i="18"/>
  <c r="BS63" i="18" s="1"/>
  <c r="BR62" i="18"/>
  <c r="BS62" i="18" s="1"/>
  <c r="BR61" i="18"/>
  <c r="BR60" i="18"/>
  <c r="BS60" i="18" s="1"/>
  <c r="BR59" i="18"/>
  <c r="BS59" i="18" s="1"/>
  <c r="BR58" i="18"/>
  <c r="BS58" i="18" s="1"/>
  <c r="BR57" i="18"/>
  <c r="BR56" i="18"/>
  <c r="BS56" i="18" s="1"/>
  <c r="BR55" i="18"/>
  <c r="BS55" i="18" s="1"/>
  <c r="BR54" i="18"/>
  <c r="BS54" i="18" s="1"/>
  <c r="BR53" i="18"/>
  <c r="BS53" i="18" s="1"/>
  <c r="BR52" i="18"/>
  <c r="BS52" i="18" s="1"/>
  <c r="BR51" i="18"/>
  <c r="BS51" i="18" s="1"/>
  <c r="BR50" i="18"/>
  <c r="BS50" i="18" s="1"/>
  <c r="BR49" i="18"/>
  <c r="BS49" i="18" s="1"/>
  <c r="BR48" i="18"/>
  <c r="BS48" i="18" s="1"/>
  <c r="BR47" i="18"/>
  <c r="BS47" i="18" s="1"/>
  <c r="BR46" i="18"/>
  <c r="BS46" i="18" s="1"/>
  <c r="BR45" i="18"/>
  <c r="BS45" i="18" s="1"/>
  <c r="BR44" i="18"/>
  <c r="BS44" i="18" s="1"/>
  <c r="BR43" i="18"/>
  <c r="BS43" i="18" s="1"/>
  <c r="BR42" i="18"/>
  <c r="BS42" i="18" s="1"/>
  <c r="BR41" i="18"/>
  <c r="BS41" i="18" s="1"/>
  <c r="BR40" i="18"/>
  <c r="BS40" i="18" s="1"/>
  <c r="BR39" i="18"/>
  <c r="BS39" i="18" s="1"/>
  <c r="BR38" i="18"/>
  <c r="BS38" i="18" s="1"/>
  <c r="BR37" i="18"/>
  <c r="BS37" i="18" s="1"/>
  <c r="BR36" i="18"/>
  <c r="BS36" i="18" s="1"/>
  <c r="BR35" i="18"/>
  <c r="BS35" i="18" s="1"/>
  <c r="BR34" i="18"/>
  <c r="BS34" i="18" s="1"/>
  <c r="BR33" i="18"/>
  <c r="BS33" i="18" s="1"/>
  <c r="BR32" i="18"/>
  <c r="BS32" i="18" s="1"/>
  <c r="BR31" i="18"/>
  <c r="BS31" i="18" s="1"/>
  <c r="BR30" i="18"/>
  <c r="BS30" i="18" s="1"/>
  <c r="BR29" i="18"/>
  <c r="BS29" i="18" s="1"/>
  <c r="BR28" i="18"/>
  <c r="BS28" i="18" s="1"/>
  <c r="BR27" i="18"/>
  <c r="BS27" i="18" s="1"/>
  <c r="BR26" i="18"/>
  <c r="BS26" i="18" s="1"/>
  <c r="BR25" i="18"/>
  <c r="BS25" i="18" s="1"/>
  <c r="BR24" i="18"/>
  <c r="BS24" i="18" s="1"/>
  <c r="BR23" i="18"/>
  <c r="BS23" i="18" s="1"/>
  <c r="BR22" i="18"/>
  <c r="BS22" i="18" s="1"/>
  <c r="BR21" i="18"/>
  <c r="BS21" i="18" s="1"/>
  <c r="BR20" i="18"/>
  <c r="BW23" i="18" s="1"/>
  <c r="BR19" i="18"/>
  <c r="BS19" i="18" s="1"/>
  <c r="BR18" i="18"/>
  <c r="BS61" i="18" s="1"/>
  <c r="BR70" i="18"/>
  <c r="BI71" i="18"/>
  <c r="BI72" i="18"/>
  <c r="BI73" i="18"/>
  <c r="BI74" i="18"/>
  <c r="BI75" i="18"/>
  <c r="BI76" i="18"/>
  <c r="BI77" i="18"/>
  <c r="BI78" i="18"/>
  <c r="BI79" i="18"/>
  <c r="BI80" i="18"/>
  <c r="BI81" i="18"/>
  <c r="BI82" i="18"/>
  <c r="BI83" i="18"/>
  <c r="BI84" i="18"/>
  <c r="BI85" i="18"/>
  <c r="BI86" i="18"/>
  <c r="BI87" i="18"/>
  <c r="BI88" i="18"/>
  <c r="BI89" i="18"/>
  <c r="BI90" i="18"/>
  <c r="BI91" i="18"/>
  <c r="BI92" i="18"/>
  <c r="BI93" i="18"/>
  <c r="BI94" i="18"/>
  <c r="BI95" i="18"/>
  <c r="BI96" i="18"/>
  <c r="BI97" i="18"/>
  <c r="BI98" i="18"/>
  <c r="BI99" i="18"/>
  <c r="BI100" i="18"/>
  <c r="BI101" i="18"/>
  <c r="BI102" i="18"/>
  <c r="BI103" i="18"/>
  <c r="BI104" i="18"/>
  <c r="BI105" i="18"/>
  <c r="BI106" i="18"/>
  <c r="BI107" i="18"/>
  <c r="BI108" i="18"/>
  <c r="BI109" i="18"/>
  <c r="BI110" i="18"/>
  <c r="BI111" i="18"/>
  <c r="BI112" i="18"/>
  <c r="BI113" i="18"/>
  <c r="BI114" i="18"/>
  <c r="BI115" i="18"/>
  <c r="BI116" i="18"/>
  <c r="AY71" i="18"/>
  <c r="AY72" i="18"/>
  <c r="AY73" i="18"/>
  <c r="AY74" i="18"/>
  <c r="AY75" i="18"/>
  <c r="AY76" i="18"/>
  <c r="AY77" i="18"/>
  <c r="AY78" i="18"/>
  <c r="AY79" i="18"/>
  <c r="AY80" i="18"/>
  <c r="AY81" i="18"/>
  <c r="AY82" i="18"/>
  <c r="AY83" i="18"/>
  <c r="AY84" i="18"/>
  <c r="AY85" i="18"/>
  <c r="AY86" i="18"/>
  <c r="AY87" i="18"/>
  <c r="AY88" i="18"/>
  <c r="AY89" i="18"/>
  <c r="AY90" i="18"/>
  <c r="AY91" i="18"/>
  <c r="AY92" i="18"/>
  <c r="AY93" i="18"/>
  <c r="AY94" i="18"/>
  <c r="AY95" i="18"/>
  <c r="AY96" i="18"/>
  <c r="AY97" i="18"/>
  <c r="AY98" i="18"/>
  <c r="AY99" i="18"/>
  <c r="AY100" i="18"/>
  <c r="AY101" i="18"/>
  <c r="AY102" i="18"/>
  <c r="AY103" i="18"/>
  <c r="AY104" i="18"/>
  <c r="AY105" i="18"/>
  <c r="AY106" i="18"/>
  <c r="AY107" i="18"/>
  <c r="AY108" i="18"/>
  <c r="AY109" i="18"/>
  <c r="AY110" i="18"/>
  <c r="AY111" i="18"/>
  <c r="AY112" i="18"/>
  <c r="AY113" i="18"/>
  <c r="AY114" i="18"/>
  <c r="AY115" i="18"/>
  <c r="AY116" i="18"/>
  <c r="AY70" i="18"/>
  <c r="BI70" i="18"/>
  <c r="BH116" i="18"/>
  <c r="BH115" i="18"/>
  <c r="BH114" i="18"/>
  <c r="BH113" i="18"/>
  <c r="BH112" i="18"/>
  <c r="BH111" i="18"/>
  <c r="BH110" i="18"/>
  <c r="BH109" i="18"/>
  <c r="BH108" i="18"/>
  <c r="BH107" i="18"/>
  <c r="BH106" i="18"/>
  <c r="BH105" i="18"/>
  <c r="BH104" i="18"/>
  <c r="BH103" i="18"/>
  <c r="BH102" i="18"/>
  <c r="BH101" i="18"/>
  <c r="BH100" i="18"/>
  <c r="BH99" i="18"/>
  <c r="BH98" i="18"/>
  <c r="BH97" i="18"/>
  <c r="BH96" i="18"/>
  <c r="BH95" i="18"/>
  <c r="BH94" i="18"/>
  <c r="BH93" i="18"/>
  <c r="BH92" i="18"/>
  <c r="BH91" i="18"/>
  <c r="BH90" i="18"/>
  <c r="BH89" i="18"/>
  <c r="BH88" i="18"/>
  <c r="BH87" i="18"/>
  <c r="BH86" i="18"/>
  <c r="BH85" i="18"/>
  <c r="BH84" i="18"/>
  <c r="BH83" i="18"/>
  <c r="BH82" i="18"/>
  <c r="BH81" i="18"/>
  <c r="BH80" i="18"/>
  <c r="BH79" i="18"/>
  <c r="BH78" i="18"/>
  <c r="BH77" i="18"/>
  <c r="BH76" i="18"/>
  <c r="BH75" i="18"/>
  <c r="BH74" i="18"/>
  <c r="BH73" i="18"/>
  <c r="BH72" i="18"/>
  <c r="BM76" i="18" s="1"/>
  <c r="BH71" i="18"/>
  <c r="BM116" i="18" s="1"/>
  <c r="BH70" i="18"/>
  <c r="BR17" i="18"/>
  <c r="BH17" i="18"/>
  <c r="BI23" i="18" s="1"/>
  <c r="AX116" i="18"/>
  <c r="AX115" i="18"/>
  <c r="AX114" i="18"/>
  <c r="AX113" i="18"/>
  <c r="AX112" i="18"/>
  <c r="AX111" i="18"/>
  <c r="AX110" i="18"/>
  <c r="AX109" i="18"/>
  <c r="AX108" i="18"/>
  <c r="AX107" i="18"/>
  <c r="AX106" i="18"/>
  <c r="AX105" i="18"/>
  <c r="AX104" i="18"/>
  <c r="AX103" i="18"/>
  <c r="AX102" i="18"/>
  <c r="AX101" i="18"/>
  <c r="AX100" i="18"/>
  <c r="AX99" i="18"/>
  <c r="AX98" i="18"/>
  <c r="AX97" i="18"/>
  <c r="AX96" i="18"/>
  <c r="AX95" i="18"/>
  <c r="AX94" i="18"/>
  <c r="AX93" i="18"/>
  <c r="AX92" i="18"/>
  <c r="AX91" i="18"/>
  <c r="AX90" i="18"/>
  <c r="AX89" i="18"/>
  <c r="AX88" i="18"/>
  <c r="AX87" i="18"/>
  <c r="AX86" i="18"/>
  <c r="AX85" i="18"/>
  <c r="AX84" i="18"/>
  <c r="AX83" i="18"/>
  <c r="AX82" i="18"/>
  <c r="AX81" i="18"/>
  <c r="AX80" i="18"/>
  <c r="AX79" i="18"/>
  <c r="AX78" i="18"/>
  <c r="AX77" i="18"/>
  <c r="AX76" i="18"/>
  <c r="AX75" i="18"/>
  <c r="AX74" i="18"/>
  <c r="AX73" i="18"/>
  <c r="BC83" i="18" s="1"/>
  <c r="AX72" i="18"/>
  <c r="BC76" i="18" s="1"/>
  <c r="BC71" i="18"/>
  <c r="AX71" i="18"/>
  <c r="BC108" i="18" s="1"/>
  <c r="AX70" i="18"/>
  <c r="BH63" i="18"/>
  <c r="BH62" i="18"/>
  <c r="BH61" i="18"/>
  <c r="BH60" i="18"/>
  <c r="BH59" i="18"/>
  <c r="BH58" i="18"/>
  <c r="BH57" i="18"/>
  <c r="BH56" i="18"/>
  <c r="BH55" i="18"/>
  <c r="BH54" i="18"/>
  <c r="BH53" i="18"/>
  <c r="BH52" i="18"/>
  <c r="BH51" i="18"/>
  <c r="BH50" i="18"/>
  <c r="BH49" i="18"/>
  <c r="BH48" i="18"/>
  <c r="BH47" i="18"/>
  <c r="BH46" i="18"/>
  <c r="BH45" i="18"/>
  <c r="BH44" i="18"/>
  <c r="BH43" i="18"/>
  <c r="BH42" i="18"/>
  <c r="BH41" i="18"/>
  <c r="BH40" i="18"/>
  <c r="BH39" i="18"/>
  <c r="BH38" i="18"/>
  <c r="BH37" i="18"/>
  <c r="BH36" i="18"/>
  <c r="BH35" i="18"/>
  <c r="BH34" i="18"/>
  <c r="BH33" i="18"/>
  <c r="BH32" i="18"/>
  <c r="BH31" i="18"/>
  <c r="BH30" i="18"/>
  <c r="BH29" i="18"/>
  <c r="BH28" i="18"/>
  <c r="BH27" i="18"/>
  <c r="BH26" i="18"/>
  <c r="BH25" i="18"/>
  <c r="BH24" i="18"/>
  <c r="BH23" i="18"/>
  <c r="BH22" i="18"/>
  <c r="BH21" i="18"/>
  <c r="BH20" i="18"/>
  <c r="BH19" i="18"/>
  <c r="BH18" i="18"/>
  <c r="AX63" i="18"/>
  <c r="AY63" i="18" s="1"/>
  <c r="AX62" i="18"/>
  <c r="AY62" i="18" s="1"/>
  <c r="AX61" i="18"/>
  <c r="AY61" i="18" s="1"/>
  <c r="AX60" i="18"/>
  <c r="AY60" i="18" s="1"/>
  <c r="AX59" i="18"/>
  <c r="AY59" i="18" s="1"/>
  <c r="AX58" i="18"/>
  <c r="AY58" i="18" s="1"/>
  <c r="AX57" i="18"/>
  <c r="AY57" i="18" s="1"/>
  <c r="AX56" i="18"/>
  <c r="AY56" i="18" s="1"/>
  <c r="AX55" i="18"/>
  <c r="AY55" i="18" s="1"/>
  <c r="AX54" i="18"/>
  <c r="AY54" i="18" s="1"/>
  <c r="AX53" i="18"/>
  <c r="AY53" i="18" s="1"/>
  <c r="AX52" i="18"/>
  <c r="AY52" i="18" s="1"/>
  <c r="AX51" i="18"/>
  <c r="AY51" i="18" s="1"/>
  <c r="AX50" i="18"/>
  <c r="AY50" i="18" s="1"/>
  <c r="AX49" i="18"/>
  <c r="AY49" i="18" s="1"/>
  <c r="AX48" i="18"/>
  <c r="AY48" i="18" s="1"/>
  <c r="AX47" i="18"/>
  <c r="AY47" i="18" s="1"/>
  <c r="AX46" i="18"/>
  <c r="AY46" i="18" s="1"/>
  <c r="AX45" i="18"/>
  <c r="AY45" i="18" s="1"/>
  <c r="AX44" i="18"/>
  <c r="AY44" i="18" s="1"/>
  <c r="AX43" i="18"/>
  <c r="AY43" i="18" s="1"/>
  <c r="AX42" i="18"/>
  <c r="AY42" i="18" s="1"/>
  <c r="AX41" i="18"/>
  <c r="AY41" i="18" s="1"/>
  <c r="AX40" i="18"/>
  <c r="AY40" i="18" s="1"/>
  <c r="AX39" i="18"/>
  <c r="AY39" i="18" s="1"/>
  <c r="AX38" i="18"/>
  <c r="AY38" i="18" s="1"/>
  <c r="AX37" i="18"/>
  <c r="AY37" i="18" s="1"/>
  <c r="AX36" i="18"/>
  <c r="AY36" i="18" s="1"/>
  <c r="AX35" i="18"/>
  <c r="AY35" i="18" s="1"/>
  <c r="AX34" i="18"/>
  <c r="AY34" i="18" s="1"/>
  <c r="AX33" i="18"/>
  <c r="AY33" i="18" s="1"/>
  <c r="AX32" i="18"/>
  <c r="AY32" i="18" s="1"/>
  <c r="AX31" i="18"/>
  <c r="AY31" i="18" s="1"/>
  <c r="AX30" i="18"/>
  <c r="AY30" i="18" s="1"/>
  <c r="AX29" i="18"/>
  <c r="AY29" i="18" s="1"/>
  <c r="AX28" i="18"/>
  <c r="AY28" i="18" s="1"/>
  <c r="AX27" i="18"/>
  <c r="AY27" i="18" s="1"/>
  <c r="AX26" i="18"/>
  <c r="AY26" i="18" s="1"/>
  <c r="AX25" i="18"/>
  <c r="AY25" i="18" s="1"/>
  <c r="AX24" i="18"/>
  <c r="AY24" i="18" s="1"/>
  <c r="AX23" i="18"/>
  <c r="AY23" i="18" s="1"/>
  <c r="AX22" i="18"/>
  <c r="AY22" i="18" s="1"/>
  <c r="AX21" i="18"/>
  <c r="AY21" i="18" s="1"/>
  <c r="AX20" i="18"/>
  <c r="BC62" i="18" s="1"/>
  <c r="AX19" i="18"/>
  <c r="BC33" i="18" s="1"/>
  <c r="AX18" i="18"/>
  <c r="BC55" i="18" s="1"/>
  <c r="AX17" i="18"/>
  <c r="AW78" i="17"/>
  <c r="AY78" i="17"/>
  <c r="AY22" i="17"/>
  <c r="AY23" i="17"/>
  <c r="AY24" i="17"/>
  <c r="AY25" i="17"/>
  <c r="AY26" i="17"/>
  <c r="AY27" i="17"/>
  <c r="AY28" i="17"/>
  <c r="AY29" i="17"/>
  <c r="AY30" i="17"/>
  <c r="AY31" i="17"/>
  <c r="AY32" i="17"/>
  <c r="AY33" i="17"/>
  <c r="AY34" i="17"/>
  <c r="AY35" i="17"/>
  <c r="AY36" i="17"/>
  <c r="AY37" i="17"/>
  <c r="AY38" i="17"/>
  <c r="AY39" i="17"/>
  <c r="AY40" i="17"/>
  <c r="AY41" i="17"/>
  <c r="AY42" i="17"/>
  <c r="AY43" i="17"/>
  <c r="AY44" i="17"/>
  <c r="AY45" i="17"/>
  <c r="AY46" i="17"/>
  <c r="AY47" i="17"/>
  <c r="AY48" i="17"/>
  <c r="AY49" i="17"/>
  <c r="AY50" i="17"/>
  <c r="AY51" i="17"/>
  <c r="AY52" i="17"/>
  <c r="AY53" i="17"/>
  <c r="AY54" i="17"/>
  <c r="AY55" i="17"/>
  <c r="AY56" i="17"/>
  <c r="AY57" i="17"/>
  <c r="AY58" i="17"/>
  <c r="AY59" i="17"/>
  <c r="AY60" i="17"/>
  <c r="AY61" i="17"/>
  <c r="AY62" i="17"/>
  <c r="AY63" i="17"/>
  <c r="AY64" i="17"/>
  <c r="AY65" i="17"/>
  <c r="AY66" i="17"/>
  <c r="AY67" i="17"/>
  <c r="AY21" i="17"/>
  <c r="AS120" i="17"/>
  <c r="AT120" i="17" s="1"/>
  <c r="AS119" i="17"/>
  <c r="AT119" i="17" s="1"/>
  <c r="AS118" i="17"/>
  <c r="AT118" i="17" s="1"/>
  <c r="AS117" i="17"/>
  <c r="AT117" i="17" s="1"/>
  <c r="AS116" i="17"/>
  <c r="AT116" i="17" s="1"/>
  <c r="AS115" i="17"/>
  <c r="AT115" i="17" s="1"/>
  <c r="AS114" i="17"/>
  <c r="AT114" i="17" s="1"/>
  <c r="AS113" i="17"/>
  <c r="AT113" i="17" s="1"/>
  <c r="AS112" i="17"/>
  <c r="AT112" i="17" s="1"/>
  <c r="AS111" i="17"/>
  <c r="AT111" i="17" s="1"/>
  <c r="AS110" i="17"/>
  <c r="AT110" i="17" s="1"/>
  <c r="AS109" i="17"/>
  <c r="AT109" i="17" s="1"/>
  <c r="AS108" i="17"/>
  <c r="AT108" i="17" s="1"/>
  <c r="AS107" i="17"/>
  <c r="AT107" i="17" s="1"/>
  <c r="AS106" i="17"/>
  <c r="AT106" i="17" s="1"/>
  <c r="AS105" i="17"/>
  <c r="AT105" i="17" s="1"/>
  <c r="AS104" i="17"/>
  <c r="AT104" i="17" s="1"/>
  <c r="AS103" i="17"/>
  <c r="AT103" i="17" s="1"/>
  <c r="AS102" i="17"/>
  <c r="AT102" i="17" s="1"/>
  <c r="AS101" i="17"/>
  <c r="AT101" i="17" s="1"/>
  <c r="AS100" i="17"/>
  <c r="AT100" i="17" s="1"/>
  <c r="AS99" i="17"/>
  <c r="AT99" i="17" s="1"/>
  <c r="AS98" i="17"/>
  <c r="AT98" i="17" s="1"/>
  <c r="AS97" i="17"/>
  <c r="AT97" i="17" s="1"/>
  <c r="AS96" i="17"/>
  <c r="AT96" i="17" s="1"/>
  <c r="AS95" i="17"/>
  <c r="AT95" i="17" s="1"/>
  <c r="AS94" i="17"/>
  <c r="AT94" i="17" s="1"/>
  <c r="AS93" i="17"/>
  <c r="AT93" i="17" s="1"/>
  <c r="AS92" i="17"/>
  <c r="AT92" i="17" s="1"/>
  <c r="AS91" i="17"/>
  <c r="AT91" i="17" s="1"/>
  <c r="AS90" i="17"/>
  <c r="AT90" i="17" s="1"/>
  <c r="AS89" i="17"/>
  <c r="AT89" i="17" s="1"/>
  <c r="AS88" i="17"/>
  <c r="AT88" i="17" s="1"/>
  <c r="AS87" i="17"/>
  <c r="AT87" i="17" s="1"/>
  <c r="AS86" i="17"/>
  <c r="AT86" i="17" s="1"/>
  <c r="AS85" i="17"/>
  <c r="AT85" i="17" s="1"/>
  <c r="AS84" i="17"/>
  <c r="AT84" i="17" s="1"/>
  <c r="AS83" i="17"/>
  <c r="AT83" i="17" s="1"/>
  <c r="AS82" i="17"/>
  <c r="AT82" i="17" s="1"/>
  <c r="AS81" i="17"/>
  <c r="AT81" i="17" s="1"/>
  <c r="AS80" i="17"/>
  <c r="AT80" i="17" s="1"/>
  <c r="AS79" i="17"/>
  <c r="AT79" i="17" s="1"/>
  <c r="AS78" i="17"/>
  <c r="AT78" i="17" s="1"/>
  <c r="AS77" i="17"/>
  <c r="AT77" i="17" s="1"/>
  <c r="AS76" i="17"/>
  <c r="AT76" i="17" s="1"/>
  <c r="AS75" i="17"/>
  <c r="AX116" i="17" s="1"/>
  <c r="AS74" i="17"/>
  <c r="AI120" i="17"/>
  <c r="AI119" i="17"/>
  <c r="AI118" i="17"/>
  <c r="AJ118" i="17" s="1"/>
  <c r="AI117" i="17"/>
  <c r="AI116" i="17"/>
  <c r="AJ116" i="17" s="1"/>
  <c r="AI115" i="17"/>
  <c r="AI114" i="17"/>
  <c r="AJ114" i="17" s="1"/>
  <c r="AI113" i="17"/>
  <c r="AI112" i="17"/>
  <c r="AJ112" i="17" s="1"/>
  <c r="AI111" i="17"/>
  <c r="AI110" i="17"/>
  <c r="AJ110" i="17" s="1"/>
  <c r="AI109" i="17"/>
  <c r="AI108" i="17"/>
  <c r="AJ108" i="17" s="1"/>
  <c r="AI107" i="17"/>
  <c r="AI106" i="17"/>
  <c r="AJ106" i="17" s="1"/>
  <c r="AI105" i="17"/>
  <c r="AJ105" i="17" s="1"/>
  <c r="AI104" i="17"/>
  <c r="AJ104" i="17" s="1"/>
  <c r="AI103" i="17"/>
  <c r="AI102" i="17"/>
  <c r="AJ102" i="17" s="1"/>
  <c r="AI101" i="17"/>
  <c r="AJ101" i="17" s="1"/>
  <c r="AI100" i="17"/>
  <c r="AJ100" i="17" s="1"/>
  <c r="AI99" i="17"/>
  <c r="AI98" i="17"/>
  <c r="AJ98" i="17" s="1"/>
  <c r="AI97" i="17"/>
  <c r="AJ97" i="17" s="1"/>
  <c r="AI96" i="17"/>
  <c r="AJ96" i="17" s="1"/>
  <c r="AI95" i="17"/>
  <c r="AI94" i="17"/>
  <c r="AJ94" i="17" s="1"/>
  <c r="AI93" i="17"/>
  <c r="AJ93" i="17" s="1"/>
  <c r="AI92" i="17"/>
  <c r="AJ92" i="17" s="1"/>
  <c r="AI91" i="17"/>
  <c r="AI90" i="17"/>
  <c r="AJ90" i="17" s="1"/>
  <c r="AI89" i="17"/>
  <c r="AJ89" i="17" s="1"/>
  <c r="AI88" i="17"/>
  <c r="AJ88" i="17" s="1"/>
  <c r="AI87" i="17"/>
  <c r="AI86" i="17"/>
  <c r="AJ86" i="17" s="1"/>
  <c r="AI85" i="17"/>
  <c r="AJ85" i="17" s="1"/>
  <c r="AI84" i="17"/>
  <c r="AJ84" i="17" s="1"/>
  <c r="AI83" i="17"/>
  <c r="AI82" i="17"/>
  <c r="AJ82" i="17" s="1"/>
  <c r="AI81" i="17"/>
  <c r="AJ81" i="17" s="1"/>
  <c r="AI80" i="17"/>
  <c r="AJ80" i="17" s="1"/>
  <c r="AI79" i="17"/>
  <c r="AI78" i="17"/>
  <c r="AJ78" i="17" s="1"/>
  <c r="AI77" i="17"/>
  <c r="AN79" i="17" s="1"/>
  <c r="AI76" i="17"/>
  <c r="AN96" i="17" s="1"/>
  <c r="AI75" i="17"/>
  <c r="AN120" i="17" s="1"/>
  <c r="AI21" i="17"/>
  <c r="AI74" i="17"/>
  <c r="BX80" i="18" l="1"/>
  <c r="BX111" i="18"/>
  <c r="BX100" i="18"/>
  <c r="BW95" i="18"/>
  <c r="BW78" i="18"/>
  <c r="BS72" i="18"/>
  <c r="BW75" i="18"/>
  <c r="BW83" i="18"/>
  <c r="BW103" i="18"/>
  <c r="BW107" i="18"/>
  <c r="BW115" i="18"/>
  <c r="BS73" i="18"/>
  <c r="BW98" i="18"/>
  <c r="BW77" i="18"/>
  <c r="BW81" i="18"/>
  <c r="BW85" i="18"/>
  <c r="BW97" i="18"/>
  <c r="BW101" i="18"/>
  <c r="BW105" i="18"/>
  <c r="BW109" i="18"/>
  <c r="BW113" i="18"/>
  <c r="BW73" i="18"/>
  <c r="BW89" i="18"/>
  <c r="BW93" i="18"/>
  <c r="BS71" i="18"/>
  <c r="BW79" i="18"/>
  <c r="BW87" i="18"/>
  <c r="BW91" i="18"/>
  <c r="BW74" i="18"/>
  <c r="BW86" i="18"/>
  <c r="BW90" i="18"/>
  <c r="BW102" i="18"/>
  <c r="BW110" i="18"/>
  <c r="BW76" i="18"/>
  <c r="BW84" i="18"/>
  <c r="BW92" i="18"/>
  <c r="BW104" i="18"/>
  <c r="BW108" i="18"/>
  <c r="BW112" i="18"/>
  <c r="BW116" i="18"/>
  <c r="BW71" i="18"/>
  <c r="BW99" i="18"/>
  <c r="BW82" i="18"/>
  <c r="BW94" i="18"/>
  <c r="BW106" i="18"/>
  <c r="BW114" i="18"/>
  <c r="BW72" i="18"/>
  <c r="BW88" i="18"/>
  <c r="BW96" i="18"/>
  <c r="BS70" i="18"/>
  <c r="BX23" i="18"/>
  <c r="BW46" i="18"/>
  <c r="BW54" i="18"/>
  <c r="BW21" i="18"/>
  <c r="BW33" i="18"/>
  <c r="BW41" i="18"/>
  <c r="BW49" i="18"/>
  <c r="BW61" i="18"/>
  <c r="BW30" i="18"/>
  <c r="BW42" i="18"/>
  <c r="BW50" i="18"/>
  <c r="BW62" i="18"/>
  <c r="BW25" i="18"/>
  <c r="BW29" i="18"/>
  <c r="BW37" i="18"/>
  <c r="BW45" i="18"/>
  <c r="BW53" i="18"/>
  <c r="BW57" i="18"/>
  <c r="BW22" i="18"/>
  <c r="BW20" i="18"/>
  <c r="BW28" i="18"/>
  <c r="BW36" i="18"/>
  <c r="BW44" i="18"/>
  <c r="BW48" i="18"/>
  <c r="BW56" i="18"/>
  <c r="BW60" i="18"/>
  <c r="BS20" i="18"/>
  <c r="BW24" i="18"/>
  <c r="BW32" i="18"/>
  <c r="BW40" i="18"/>
  <c r="BW52" i="18"/>
  <c r="BS17" i="18"/>
  <c r="BS18" i="18"/>
  <c r="BW18" i="18"/>
  <c r="BW26" i="18"/>
  <c r="BW34" i="18"/>
  <c r="BW58" i="18"/>
  <c r="BW27" i="18"/>
  <c r="BW31" i="18"/>
  <c r="BW35" i="18"/>
  <c r="BW47" i="18"/>
  <c r="BW51" i="18"/>
  <c r="BW55" i="18"/>
  <c r="BW59" i="18"/>
  <c r="BW63" i="18"/>
  <c r="BW38" i="18"/>
  <c r="BW19" i="18"/>
  <c r="BW39" i="18"/>
  <c r="BW43" i="18"/>
  <c r="BS57" i="18"/>
  <c r="BN116" i="18"/>
  <c r="BN76" i="18"/>
  <c r="BM95" i="18"/>
  <c r="BM111" i="18"/>
  <c r="BM94" i="18"/>
  <c r="BM98" i="18"/>
  <c r="BM102" i="18"/>
  <c r="BM106" i="18"/>
  <c r="BM110" i="18"/>
  <c r="BM114" i="18"/>
  <c r="BM71" i="18"/>
  <c r="BM75" i="18"/>
  <c r="BM79" i="18"/>
  <c r="BM83" i="18"/>
  <c r="BM99" i="18"/>
  <c r="BM103" i="18"/>
  <c r="BM78" i="18"/>
  <c r="BM82" i="18"/>
  <c r="BM86" i="18"/>
  <c r="BM90" i="18"/>
  <c r="BM73" i="18"/>
  <c r="BM77" i="18"/>
  <c r="BM81" i="18"/>
  <c r="BM85" i="18"/>
  <c r="BM89" i="18"/>
  <c r="BM93" i="18"/>
  <c r="BM97" i="18"/>
  <c r="BM101" i="18"/>
  <c r="BM105" i="18"/>
  <c r="BM109" i="18"/>
  <c r="BM113" i="18"/>
  <c r="BM87" i="18"/>
  <c r="BM107" i="18"/>
  <c r="BM115" i="18"/>
  <c r="BM72" i="18"/>
  <c r="BM80" i="18"/>
  <c r="BM84" i="18"/>
  <c r="BM92" i="18"/>
  <c r="BM100" i="18"/>
  <c r="BM112" i="18"/>
  <c r="BM91" i="18"/>
  <c r="BM74" i="18"/>
  <c r="BM88" i="18"/>
  <c r="BM96" i="18"/>
  <c r="BM104" i="18"/>
  <c r="BM108" i="18"/>
  <c r="BI19" i="18"/>
  <c r="BI26" i="18"/>
  <c r="BI48" i="18"/>
  <c r="BI20" i="18"/>
  <c r="BI34" i="18"/>
  <c r="BI42" i="18"/>
  <c r="BI50" i="18"/>
  <c r="BI58" i="18"/>
  <c r="BI40" i="18"/>
  <c r="BI21" i="18"/>
  <c r="BI28" i="18"/>
  <c r="BI36" i="18"/>
  <c r="BI60" i="18"/>
  <c r="BI24" i="18"/>
  <c r="BI25" i="18"/>
  <c r="BI56" i="18"/>
  <c r="BI27" i="18"/>
  <c r="BI22" i="18"/>
  <c r="BI44" i="18"/>
  <c r="BI52" i="18"/>
  <c r="BI61" i="18"/>
  <c r="BI32" i="18"/>
  <c r="BM17" i="18"/>
  <c r="BN17" i="18" s="1"/>
  <c r="BI30" i="18"/>
  <c r="BI38" i="18"/>
  <c r="BI46" i="18"/>
  <c r="BI54" i="18"/>
  <c r="BI62" i="18"/>
  <c r="BD108" i="18"/>
  <c r="BD83" i="18"/>
  <c r="BD76" i="18"/>
  <c r="BC87" i="18"/>
  <c r="BC95" i="18"/>
  <c r="BC99" i="18"/>
  <c r="BC103" i="18"/>
  <c r="BC107" i="18"/>
  <c r="BC111" i="18"/>
  <c r="BC115" i="18"/>
  <c r="BD71" i="18"/>
  <c r="BC91" i="18"/>
  <c r="BC74" i="18"/>
  <c r="BC78" i="18"/>
  <c r="BC94" i="18"/>
  <c r="BC110" i="18"/>
  <c r="BC114" i="18"/>
  <c r="BC82" i="18"/>
  <c r="BC86" i="18"/>
  <c r="BC106" i="18"/>
  <c r="BC77" i="18"/>
  <c r="BC81" i="18"/>
  <c r="BC89" i="18"/>
  <c r="BC93" i="18"/>
  <c r="BC97" i="18"/>
  <c r="BC101" i="18"/>
  <c r="BC109" i="18"/>
  <c r="BC113" i="18"/>
  <c r="BC75" i="18"/>
  <c r="BC79" i="18"/>
  <c r="BC90" i="18"/>
  <c r="BC73" i="18"/>
  <c r="BC85" i="18"/>
  <c r="BC105" i="18"/>
  <c r="BC98" i="18"/>
  <c r="BC72" i="18"/>
  <c r="BC80" i="18"/>
  <c r="BC88" i="18"/>
  <c r="BC92" i="18"/>
  <c r="BC100" i="18"/>
  <c r="BC112" i="18"/>
  <c r="BC116" i="18"/>
  <c r="BC102" i="18"/>
  <c r="BC84" i="18"/>
  <c r="BC96" i="18"/>
  <c r="BC104" i="18"/>
  <c r="BW17" i="18"/>
  <c r="BU23" i="18" s="1"/>
  <c r="BM24" i="18"/>
  <c r="BM32" i="18"/>
  <c r="BM22" i="18"/>
  <c r="BM26" i="18"/>
  <c r="BM30" i="18"/>
  <c r="BM34" i="18"/>
  <c r="BM38" i="18"/>
  <c r="BM42" i="18"/>
  <c r="BM46" i="18"/>
  <c r="BM50" i="18"/>
  <c r="BM54" i="18"/>
  <c r="BM58" i="18"/>
  <c r="BM62" i="18"/>
  <c r="BM28" i="18"/>
  <c r="BM18" i="18"/>
  <c r="BM21" i="18"/>
  <c r="BM25" i="18"/>
  <c r="BM29" i="18"/>
  <c r="BM33" i="18"/>
  <c r="BM37" i="18"/>
  <c r="BM41" i="18"/>
  <c r="BM45" i="18"/>
  <c r="BM49" i="18"/>
  <c r="BM53" i="18"/>
  <c r="BM57" i="18"/>
  <c r="BM61" i="18"/>
  <c r="BI31" i="18"/>
  <c r="BI35" i="18"/>
  <c r="BI39" i="18"/>
  <c r="BI43" i="18"/>
  <c r="BI47" i="18"/>
  <c r="BI51" i="18"/>
  <c r="BI55" i="18"/>
  <c r="BI59" i="18"/>
  <c r="BI63" i="18"/>
  <c r="BM60" i="18"/>
  <c r="BI18" i="18"/>
  <c r="BM20" i="18"/>
  <c r="BM36" i="18"/>
  <c r="BM48" i="18"/>
  <c r="BM52" i="18"/>
  <c r="BM23" i="18"/>
  <c r="BM27" i="18"/>
  <c r="BM31" i="18"/>
  <c r="BM35" i="18"/>
  <c r="BM39" i="18"/>
  <c r="BM43" i="18"/>
  <c r="BM47" i="18"/>
  <c r="BM51" i="18"/>
  <c r="BM55" i="18"/>
  <c r="BM59" i="18"/>
  <c r="BM63" i="18"/>
  <c r="BM40" i="18"/>
  <c r="BM44" i="18"/>
  <c r="BM56" i="18"/>
  <c r="BM19" i="18"/>
  <c r="BI29" i="18"/>
  <c r="BI33" i="18"/>
  <c r="BI37" i="18"/>
  <c r="BI41" i="18"/>
  <c r="BI45" i="18"/>
  <c r="BI49" i="18"/>
  <c r="BI53" i="18"/>
  <c r="BI57" i="18"/>
  <c r="BI17" i="18"/>
  <c r="BD33" i="18"/>
  <c r="BD62" i="18"/>
  <c r="BD55" i="18"/>
  <c r="BC17" i="18"/>
  <c r="BD17" i="18" s="1"/>
  <c r="BC21" i="18"/>
  <c r="BC41" i="18"/>
  <c r="BC53" i="18"/>
  <c r="BC57" i="18"/>
  <c r="BC61" i="18"/>
  <c r="BC45" i="18"/>
  <c r="BC49" i="18"/>
  <c r="AY19" i="18"/>
  <c r="BC22" i="18"/>
  <c r="BC30" i="18"/>
  <c r="BC38" i="18"/>
  <c r="BC58" i="18"/>
  <c r="AY20" i="18"/>
  <c r="BC28" i="18"/>
  <c r="BC36" i="18"/>
  <c r="BC40" i="18"/>
  <c r="BC48" i="18"/>
  <c r="BC52" i="18"/>
  <c r="BC60" i="18"/>
  <c r="BC18" i="18"/>
  <c r="BC42" i="18"/>
  <c r="BC32" i="18"/>
  <c r="BC44" i="18"/>
  <c r="BC56" i="18"/>
  <c r="AY18" i="18"/>
  <c r="BC26" i="18"/>
  <c r="BC34" i="18"/>
  <c r="BC46" i="18"/>
  <c r="BC50" i="18"/>
  <c r="BC54" i="18"/>
  <c r="BC37" i="18"/>
  <c r="BC24" i="18"/>
  <c r="BC23" i="18"/>
  <c r="BC31" i="18"/>
  <c r="BC39" i="18"/>
  <c r="BC47" i="18"/>
  <c r="BC59" i="18"/>
  <c r="BC63" i="18"/>
  <c r="BC25" i="18"/>
  <c r="BC29" i="18"/>
  <c r="BC20" i="18"/>
  <c r="BC19" i="18"/>
  <c r="BC27" i="18"/>
  <c r="BC35" i="18"/>
  <c r="BC43" i="18"/>
  <c r="BC51" i="18"/>
  <c r="AY17" i="18"/>
  <c r="AY116" i="17"/>
  <c r="AX87" i="17"/>
  <c r="AX91" i="17"/>
  <c r="AX95" i="17"/>
  <c r="AX99" i="17"/>
  <c r="AX103" i="17"/>
  <c r="AX107" i="17"/>
  <c r="AX111" i="17"/>
  <c r="AX115" i="17"/>
  <c r="AX119" i="17"/>
  <c r="AX77" i="17"/>
  <c r="AX82" i="17"/>
  <c r="AX86" i="17"/>
  <c r="AX94" i="17"/>
  <c r="AX106" i="17"/>
  <c r="AX110" i="17"/>
  <c r="AX97" i="17"/>
  <c r="AX101" i="17"/>
  <c r="AX75" i="17"/>
  <c r="AX79" i="17"/>
  <c r="AX83" i="17"/>
  <c r="AX78" i="17"/>
  <c r="AX90" i="17"/>
  <c r="AX98" i="17"/>
  <c r="AX102" i="17"/>
  <c r="AX114" i="17"/>
  <c r="AX118" i="17"/>
  <c r="AX81" i="17"/>
  <c r="AX89" i="17"/>
  <c r="AX93" i="17"/>
  <c r="AX105" i="17"/>
  <c r="AX113" i="17"/>
  <c r="AX80" i="17"/>
  <c r="AX88" i="17"/>
  <c r="AX92" i="17"/>
  <c r="AX104" i="17"/>
  <c r="AX108" i="17"/>
  <c r="AX112" i="17"/>
  <c r="AX120" i="17"/>
  <c r="AX85" i="17"/>
  <c r="AX109" i="17"/>
  <c r="AX117" i="17"/>
  <c r="AT75" i="17"/>
  <c r="AX76" i="17"/>
  <c r="AX84" i="17"/>
  <c r="AX96" i="17"/>
  <c r="AX100" i="17"/>
  <c r="AO120" i="17"/>
  <c r="AO79" i="17"/>
  <c r="AO96" i="17"/>
  <c r="AN75" i="17"/>
  <c r="AN103" i="17"/>
  <c r="AN107" i="17"/>
  <c r="AN111" i="17"/>
  <c r="AN115" i="17"/>
  <c r="AN119" i="17"/>
  <c r="AN87" i="17"/>
  <c r="AN91" i="17"/>
  <c r="AN99" i="17"/>
  <c r="AJ77" i="17"/>
  <c r="AN82" i="17"/>
  <c r="AN86" i="17"/>
  <c r="AN94" i="17"/>
  <c r="AN102" i="17"/>
  <c r="AN110" i="17"/>
  <c r="AN114" i="17"/>
  <c r="AN118" i="17"/>
  <c r="AN83" i="17"/>
  <c r="AN95" i="17"/>
  <c r="AJ113" i="17"/>
  <c r="AN90" i="17"/>
  <c r="AN98" i="17"/>
  <c r="AN106" i="17"/>
  <c r="AJ76" i="17"/>
  <c r="AJ120" i="17"/>
  <c r="AN77" i="17"/>
  <c r="AN81" i="17"/>
  <c r="AN85" i="17"/>
  <c r="AN89" i="17"/>
  <c r="AN93" i="17"/>
  <c r="AN97" i="17"/>
  <c r="AN101" i="17"/>
  <c r="AN105" i="17"/>
  <c r="AN109" i="17"/>
  <c r="AN113" i="17"/>
  <c r="AN117" i="17"/>
  <c r="AJ83" i="17"/>
  <c r="AJ91" i="17"/>
  <c r="AJ119" i="17"/>
  <c r="AJ109" i="17"/>
  <c r="AJ117" i="17"/>
  <c r="AN74" i="17"/>
  <c r="AO74" i="17" s="1"/>
  <c r="AN78" i="17"/>
  <c r="AJ79" i="17"/>
  <c r="AJ99" i="17"/>
  <c r="AJ111" i="17"/>
  <c r="AN84" i="17"/>
  <c r="AJ75" i="17"/>
  <c r="AJ87" i="17"/>
  <c r="AJ95" i="17"/>
  <c r="AJ103" i="17"/>
  <c r="AJ107" i="17"/>
  <c r="AJ115" i="17"/>
  <c r="AN76" i="17"/>
  <c r="AN80" i="17"/>
  <c r="AN88" i="17"/>
  <c r="AN92" i="17"/>
  <c r="AN100" i="17"/>
  <c r="AN104" i="17"/>
  <c r="AN108" i="17"/>
  <c r="AN112" i="17"/>
  <c r="AN116" i="17"/>
  <c r="Y120" i="17"/>
  <c r="Z120" i="17" s="1"/>
  <c r="Y119" i="17"/>
  <c r="Z119" i="17" s="1"/>
  <c r="Y118" i="17"/>
  <c r="Z118" i="17" s="1"/>
  <c r="Y117" i="17"/>
  <c r="Z117" i="17" s="1"/>
  <c r="Y116" i="17"/>
  <c r="Z116" i="17" s="1"/>
  <c r="Y115" i="17"/>
  <c r="Z115" i="17" s="1"/>
  <c r="Y114" i="17"/>
  <c r="Z114" i="17" s="1"/>
  <c r="Y113" i="17"/>
  <c r="Z113" i="17" s="1"/>
  <c r="Y112" i="17"/>
  <c r="Z112" i="17" s="1"/>
  <c r="Y111" i="17"/>
  <c r="Z111" i="17" s="1"/>
  <c r="Y110" i="17"/>
  <c r="Z110" i="17" s="1"/>
  <c r="Y109" i="17"/>
  <c r="Z109" i="17" s="1"/>
  <c r="Y108" i="17"/>
  <c r="Z108" i="17" s="1"/>
  <c r="Y107" i="17"/>
  <c r="Z107" i="17" s="1"/>
  <c r="Y106" i="17"/>
  <c r="Z106" i="17" s="1"/>
  <c r="Y105" i="17"/>
  <c r="Z105" i="17" s="1"/>
  <c r="Y104" i="17"/>
  <c r="Z104" i="17" s="1"/>
  <c r="Y103" i="17"/>
  <c r="Z103" i="17" s="1"/>
  <c r="Y102" i="17"/>
  <c r="Z102" i="17" s="1"/>
  <c r="Y101" i="17"/>
  <c r="Z101" i="17" s="1"/>
  <c r="Y100" i="17"/>
  <c r="Z100" i="17" s="1"/>
  <c r="Y99" i="17"/>
  <c r="Z99" i="17" s="1"/>
  <c r="Y98" i="17"/>
  <c r="Z98" i="17" s="1"/>
  <c r="Y97" i="17"/>
  <c r="Z97" i="17" s="1"/>
  <c r="Y96" i="17"/>
  <c r="Z96" i="17" s="1"/>
  <c r="Y95" i="17"/>
  <c r="Z95" i="17" s="1"/>
  <c r="Y94" i="17"/>
  <c r="Z94" i="17" s="1"/>
  <c r="Y93" i="17"/>
  <c r="Z93" i="17" s="1"/>
  <c r="Y92" i="17"/>
  <c r="Z92" i="17" s="1"/>
  <c r="Y91" i="17"/>
  <c r="Z91" i="17" s="1"/>
  <c r="Y90" i="17"/>
  <c r="Z90" i="17" s="1"/>
  <c r="Y89" i="17"/>
  <c r="Z89" i="17" s="1"/>
  <c r="Y88" i="17"/>
  <c r="Z88" i="17" s="1"/>
  <c r="Y87" i="17"/>
  <c r="Z87" i="17" s="1"/>
  <c r="Y86" i="17"/>
  <c r="Z86" i="17" s="1"/>
  <c r="Y85" i="17"/>
  <c r="Z85" i="17" s="1"/>
  <c r="Y84" i="17"/>
  <c r="Z84" i="17" s="1"/>
  <c r="Y83" i="17"/>
  <c r="Z83" i="17" s="1"/>
  <c r="Y82" i="17"/>
  <c r="Z82" i="17" s="1"/>
  <c r="Y81" i="17"/>
  <c r="Z81" i="17" s="1"/>
  <c r="Y80" i="17"/>
  <c r="Z80" i="17" s="1"/>
  <c r="Y79" i="17"/>
  <c r="Z79" i="17" s="1"/>
  <c r="Y78" i="17"/>
  <c r="Z78" i="17" s="1"/>
  <c r="Y77" i="17"/>
  <c r="Z77" i="17" s="1"/>
  <c r="Y76" i="17"/>
  <c r="Z76" i="17" s="1"/>
  <c r="Y75" i="17"/>
  <c r="AD120" i="17" s="1"/>
  <c r="Y74" i="17"/>
  <c r="AS67" i="17"/>
  <c r="AT67" i="17" s="1"/>
  <c r="AS66" i="17"/>
  <c r="AT66" i="17" s="1"/>
  <c r="AS65" i="17"/>
  <c r="AS64" i="17"/>
  <c r="AT64" i="17" s="1"/>
  <c r="AS63" i="17"/>
  <c r="AT63" i="17" s="1"/>
  <c r="AS62" i="17"/>
  <c r="AT62" i="17" s="1"/>
  <c r="AS61" i="17"/>
  <c r="AS60" i="17"/>
  <c r="AT60" i="17" s="1"/>
  <c r="AS59" i="17"/>
  <c r="AT59" i="17" s="1"/>
  <c r="AS58" i="17"/>
  <c r="AT58" i="17" s="1"/>
  <c r="AS57" i="17"/>
  <c r="AS56" i="17"/>
  <c r="AT56" i="17" s="1"/>
  <c r="AS55" i="17"/>
  <c r="AT55" i="17" s="1"/>
  <c r="AS54" i="17"/>
  <c r="AT54" i="17" s="1"/>
  <c r="AS53" i="17"/>
  <c r="AS52" i="17"/>
  <c r="AT52" i="17" s="1"/>
  <c r="AS51" i="17"/>
  <c r="AT51" i="17" s="1"/>
  <c r="AS50" i="17"/>
  <c r="AT50" i="17" s="1"/>
  <c r="AS49" i="17"/>
  <c r="AS48" i="17"/>
  <c r="AT48" i="17" s="1"/>
  <c r="AS47" i="17"/>
  <c r="AT47" i="17" s="1"/>
  <c r="AS46" i="17"/>
  <c r="AT46" i="17" s="1"/>
  <c r="AS45" i="17"/>
  <c r="AS44" i="17"/>
  <c r="AT44" i="17" s="1"/>
  <c r="AS43" i="17"/>
  <c r="AT43" i="17" s="1"/>
  <c r="AS42" i="17"/>
  <c r="AT42" i="17" s="1"/>
  <c r="AS41" i="17"/>
  <c r="AS40" i="17"/>
  <c r="AT40" i="17" s="1"/>
  <c r="AS39" i="17"/>
  <c r="AT39" i="17" s="1"/>
  <c r="AS38" i="17"/>
  <c r="AT38" i="17" s="1"/>
  <c r="AS37" i="17"/>
  <c r="AS36" i="17"/>
  <c r="AT36" i="17" s="1"/>
  <c r="AS35" i="17"/>
  <c r="AT35" i="17" s="1"/>
  <c r="AS34" i="17"/>
  <c r="AT34" i="17" s="1"/>
  <c r="AS33" i="17"/>
  <c r="AS32" i="17"/>
  <c r="AT32" i="17" s="1"/>
  <c r="AS31" i="17"/>
  <c r="AT31" i="17" s="1"/>
  <c r="AS30" i="17"/>
  <c r="AT30" i="17" s="1"/>
  <c r="AS29" i="17"/>
  <c r="AS28" i="17"/>
  <c r="AT21" i="17" s="1"/>
  <c r="AS27" i="17"/>
  <c r="AT27" i="17" s="1"/>
  <c r="AS26" i="17"/>
  <c r="AT26" i="17" s="1"/>
  <c r="AS25" i="17"/>
  <c r="AS24" i="17"/>
  <c r="AT65" i="17" s="1"/>
  <c r="AS23" i="17"/>
  <c r="AT23" i="17" s="1"/>
  <c r="AS22" i="17"/>
  <c r="AT22" i="17" s="1"/>
  <c r="AS21" i="17"/>
  <c r="AD21" i="17"/>
  <c r="AE21" i="17" s="1"/>
  <c r="AI67" i="17"/>
  <c r="AI66" i="17"/>
  <c r="AJ66" i="17" s="1"/>
  <c r="AI65" i="17"/>
  <c r="AJ65" i="17" s="1"/>
  <c r="AI64" i="17"/>
  <c r="AJ64" i="17" s="1"/>
  <c r="AI63" i="17"/>
  <c r="AI62" i="17"/>
  <c r="AJ62" i="17" s="1"/>
  <c r="AI61" i="17"/>
  <c r="AJ61" i="17" s="1"/>
  <c r="AI60" i="17"/>
  <c r="AJ60" i="17" s="1"/>
  <c r="AI59" i="17"/>
  <c r="AI58" i="17"/>
  <c r="AJ58" i="17" s="1"/>
  <c r="AI57" i="17"/>
  <c r="AJ57" i="17" s="1"/>
  <c r="AI56" i="17"/>
  <c r="AJ56" i="17" s="1"/>
  <c r="AI55" i="17"/>
  <c r="AI54" i="17"/>
  <c r="AJ54" i="17" s="1"/>
  <c r="AI53" i="17"/>
  <c r="AJ53" i="17" s="1"/>
  <c r="AI52" i="17"/>
  <c r="AJ52" i="17" s="1"/>
  <c r="AI51" i="17"/>
  <c r="AI50" i="17"/>
  <c r="AJ50" i="17" s="1"/>
  <c r="AI49" i="17"/>
  <c r="AJ49" i="17" s="1"/>
  <c r="AI48" i="17"/>
  <c r="AJ48" i="17" s="1"/>
  <c r="AI47" i="17"/>
  <c r="AI46" i="17"/>
  <c r="AJ46" i="17" s="1"/>
  <c r="AI45" i="17"/>
  <c r="AJ45" i="17" s="1"/>
  <c r="AI44" i="17"/>
  <c r="AJ44" i="17" s="1"/>
  <c r="AI43" i="17"/>
  <c r="AI42" i="17"/>
  <c r="AJ42" i="17" s="1"/>
  <c r="AI41" i="17"/>
  <c r="AJ41" i="17" s="1"/>
  <c r="AI40" i="17"/>
  <c r="AJ40" i="17" s="1"/>
  <c r="AI39" i="17"/>
  <c r="AI38" i="17"/>
  <c r="AJ38" i="17" s="1"/>
  <c r="AI37" i="17"/>
  <c r="AJ37" i="17" s="1"/>
  <c r="AI36" i="17"/>
  <c r="AJ36" i="17" s="1"/>
  <c r="AI35" i="17"/>
  <c r="AI34" i="17"/>
  <c r="AJ34" i="17" s="1"/>
  <c r="AI33" i="17"/>
  <c r="AJ33" i="17" s="1"/>
  <c r="AI32" i="17"/>
  <c r="AJ32" i="17" s="1"/>
  <c r="AI31" i="17"/>
  <c r="AI30" i="17"/>
  <c r="AJ30" i="17" s="1"/>
  <c r="AI29" i="17"/>
  <c r="AJ29" i="17" s="1"/>
  <c r="AI28" i="17"/>
  <c r="AJ28" i="17" s="1"/>
  <c r="AI27" i="17"/>
  <c r="AI26" i="17"/>
  <c r="AJ26" i="17" s="1"/>
  <c r="AI25" i="17"/>
  <c r="AJ25" i="17" s="1"/>
  <c r="AI24" i="17"/>
  <c r="AN43" i="17" s="1"/>
  <c r="AI23" i="17"/>
  <c r="AI22" i="17"/>
  <c r="AN63" i="17" s="1"/>
  <c r="BX104" i="18" l="1"/>
  <c r="BX78" i="18"/>
  <c r="BX109" i="18"/>
  <c r="BX84" i="18"/>
  <c r="BX99" i="18"/>
  <c r="BX107" i="18"/>
  <c r="BX71" i="18"/>
  <c r="BX110" i="18"/>
  <c r="BX74" i="18"/>
  <c r="BX92" i="18"/>
  <c r="BX115" i="18"/>
  <c r="BV115" i="18"/>
  <c r="BV111" i="18"/>
  <c r="BV107" i="18"/>
  <c r="BV103" i="18"/>
  <c r="BV99" i="18"/>
  <c r="BV95" i="18"/>
  <c r="BV91" i="18"/>
  <c r="BV87" i="18"/>
  <c r="BV83" i="18"/>
  <c r="BV79" i="18"/>
  <c r="BV75" i="18"/>
  <c r="BV71" i="18"/>
  <c r="BV102" i="18"/>
  <c r="BV94" i="18"/>
  <c r="BV86" i="18"/>
  <c r="BV74" i="18"/>
  <c r="BV116" i="18"/>
  <c r="BV112" i="18"/>
  <c r="BV108" i="18"/>
  <c r="BV104" i="18"/>
  <c r="BV100" i="18"/>
  <c r="BV96" i="18"/>
  <c r="BV92" i="18"/>
  <c r="BV88" i="18"/>
  <c r="BV84" i="18"/>
  <c r="BV80" i="18"/>
  <c r="BV76" i="18"/>
  <c r="BV72" i="18"/>
  <c r="BV77" i="18"/>
  <c r="BV114" i="18"/>
  <c r="BV90" i="18"/>
  <c r="BV82" i="18"/>
  <c r="BV113" i="18"/>
  <c r="BV109" i="18"/>
  <c r="BV105" i="18"/>
  <c r="BV101" i="18"/>
  <c r="BV97" i="18"/>
  <c r="BV93" i="18"/>
  <c r="BV89" i="18"/>
  <c r="BV85" i="18"/>
  <c r="BV81" i="18"/>
  <c r="BV73" i="18"/>
  <c r="BV110" i="18"/>
  <c r="BV106" i="18"/>
  <c r="BV98" i="18"/>
  <c r="BV78" i="18"/>
  <c r="BX101" i="18"/>
  <c r="BX103" i="18"/>
  <c r="BX88" i="18"/>
  <c r="BX116" i="18"/>
  <c r="BX102" i="18"/>
  <c r="BX93" i="18"/>
  <c r="BX85" i="18"/>
  <c r="BX83" i="18"/>
  <c r="BX106" i="18"/>
  <c r="BX98" i="18"/>
  <c r="BX91" i="18"/>
  <c r="BX82" i="18"/>
  <c r="BX87" i="18"/>
  <c r="BX76" i="18"/>
  <c r="BX72" i="18"/>
  <c r="BX112" i="18"/>
  <c r="BX90" i="18"/>
  <c r="BX89" i="18"/>
  <c r="BX81" i="18"/>
  <c r="BX75" i="18"/>
  <c r="BX113" i="18"/>
  <c r="BX94" i="18"/>
  <c r="BX95" i="18"/>
  <c r="BX105" i="18"/>
  <c r="BX79" i="18"/>
  <c r="BX96" i="18"/>
  <c r="BX97" i="18"/>
  <c r="BX114" i="18"/>
  <c r="BX108" i="18"/>
  <c r="BX86" i="18"/>
  <c r="BX73" i="18"/>
  <c r="BX77" i="18"/>
  <c r="BX52" i="18"/>
  <c r="BU52" i="18"/>
  <c r="BX40" i="18"/>
  <c r="BU40" i="18"/>
  <c r="BX59" i="18"/>
  <c r="BU59" i="18"/>
  <c r="BU34" i="18"/>
  <c r="BX34" i="18"/>
  <c r="BX24" i="18"/>
  <c r="BU24" i="18"/>
  <c r="BX20" i="18"/>
  <c r="BU20" i="18"/>
  <c r="BU62" i="18"/>
  <c r="BX62" i="18"/>
  <c r="BU21" i="18"/>
  <c r="BX21" i="18"/>
  <c r="BX19" i="18"/>
  <c r="BU19" i="18"/>
  <c r="BU37" i="18"/>
  <c r="BX37" i="18"/>
  <c r="BX36" i="18"/>
  <c r="BU36" i="18"/>
  <c r="BX63" i="18"/>
  <c r="BU63" i="18"/>
  <c r="BX28" i="18"/>
  <c r="BU28" i="18"/>
  <c r="BX55" i="18"/>
  <c r="BU55" i="18"/>
  <c r="BU26" i="18"/>
  <c r="BX26" i="18"/>
  <c r="BU22" i="18"/>
  <c r="BX22" i="18"/>
  <c r="BU50" i="18"/>
  <c r="BX50" i="18"/>
  <c r="BU54" i="18"/>
  <c r="BX54" i="18"/>
  <c r="BX49" i="18"/>
  <c r="BU49" i="18"/>
  <c r="BU29" i="18"/>
  <c r="BX29" i="18"/>
  <c r="BU58" i="18"/>
  <c r="BX58" i="18"/>
  <c r="BU33" i="18"/>
  <c r="BX33" i="18"/>
  <c r="BX51" i="18"/>
  <c r="BU51" i="18"/>
  <c r="BU18" i="18"/>
  <c r="BX18" i="18"/>
  <c r="BX60" i="18"/>
  <c r="BU60" i="18"/>
  <c r="BU57" i="18"/>
  <c r="BX57" i="18"/>
  <c r="BU42" i="18"/>
  <c r="BX42" i="18"/>
  <c r="BU46" i="18"/>
  <c r="BX46" i="18"/>
  <c r="BX44" i="18"/>
  <c r="BU44" i="18"/>
  <c r="BX27" i="18"/>
  <c r="BU27" i="18"/>
  <c r="BU25" i="18"/>
  <c r="BX25" i="18"/>
  <c r="BX43" i="18"/>
  <c r="BU43" i="18"/>
  <c r="BX47" i="18"/>
  <c r="BU47" i="18"/>
  <c r="BX56" i="18"/>
  <c r="BU56" i="18"/>
  <c r="BU53" i="18"/>
  <c r="BX53" i="18"/>
  <c r="BU30" i="18"/>
  <c r="BX30" i="18"/>
  <c r="BX31" i="18"/>
  <c r="BU31" i="18"/>
  <c r="BU38" i="18"/>
  <c r="BX38" i="18"/>
  <c r="BX41" i="18"/>
  <c r="BU41" i="18"/>
  <c r="BX32" i="18"/>
  <c r="BU32" i="18"/>
  <c r="BX39" i="18"/>
  <c r="BU39" i="18"/>
  <c r="BX35" i="18"/>
  <c r="BU35" i="18"/>
  <c r="BV62" i="18"/>
  <c r="BV58" i="18"/>
  <c r="BV54" i="18"/>
  <c r="BV50" i="18"/>
  <c r="BV46" i="18"/>
  <c r="BV42" i="18"/>
  <c r="BV38" i="18"/>
  <c r="BV34" i="18"/>
  <c r="BV30" i="18"/>
  <c r="BV26" i="18"/>
  <c r="BV22" i="18"/>
  <c r="BV18" i="18"/>
  <c r="BV63" i="18"/>
  <c r="BV59" i="18"/>
  <c r="BV55" i="18"/>
  <c r="BV51" i="18"/>
  <c r="BV47" i="18"/>
  <c r="BV43" i="18"/>
  <c r="BV39" i="18"/>
  <c r="BV35" i="18"/>
  <c r="BV31" i="18"/>
  <c r="BV27" i="18"/>
  <c r="BV23" i="18"/>
  <c r="BV19" i="18"/>
  <c r="BV61" i="18"/>
  <c r="BV49" i="18"/>
  <c r="BV41" i="18"/>
  <c r="BV33" i="18"/>
  <c r="BV53" i="18"/>
  <c r="BV29" i="18"/>
  <c r="BV21" i="18"/>
  <c r="BV60" i="18"/>
  <c r="BV56" i="18"/>
  <c r="BV52" i="18"/>
  <c r="BV48" i="18"/>
  <c r="BV44" i="18"/>
  <c r="BV40" i="18"/>
  <c r="BV36" i="18"/>
  <c r="BV32" i="18"/>
  <c r="BV28" i="18"/>
  <c r="BV24" i="18"/>
  <c r="BV20" i="18"/>
  <c r="BV57" i="18"/>
  <c r="BV45" i="18"/>
  <c r="BV25" i="18"/>
  <c r="BV37" i="18"/>
  <c r="BX48" i="18"/>
  <c r="BU48" i="18"/>
  <c r="BX45" i="18"/>
  <c r="BU45" i="18"/>
  <c r="BX61" i="18"/>
  <c r="BU61" i="18"/>
  <c r="BN98" i="18"/>
  <c r="BN75" i="18"/>
  <c r="BN107" i="18"/>
  <c r="BN71" i="18"/>
  <c r="BN112" i="18"/>
  <c r="BN100" i="18"/>
  <c r="BN89" i="18"/>
  <c r="BN78" i="18"/>
  <c r="BN114" i="18"/>
  <c r="BN79" i="18"/>
  <c r="BN101" i="18"/>
  <c r="BN91" i="18"/>
  <c r="BN111" i="18"/>
  <c r="BN95" i="18"/>
  <c r="BN108" i="18"/>
  <c r="BN92" i="18"/>
  <c r="BN85" i="18"/>
  <c r="BN103" i="18"/>
  <c r="BN110" i="18"/>
  <c r="BN88" i="18"/>
  <c r="BN73" i="18"/>
  <c r="BN90" i="18"/>
  <c r="BN97" i="18"/>
  <c r="BN82" i="18"/>
  <c r="BN104" i="18"/>
  <c r="BN84" i="18"/>
  <c r="BN113" i="18"/>
  <c r="BN81" i="18"/>
  <c r="BN99" i="18"/>
  <c r="BN106" i="18"/>
  <c r="BN72" i="18"/>
  <c r="BN105" i="18"/>
  <c r="BN74" i="18"/>
  <c r="BN115" i="18"/>
  <c r="BN94" i="18"/>
  <c r="BN86" i="18"/>
  <c r="BN87" i="18"/>
  <c r="BN93" i="18"/>
  <c r="BN96" i="18"/>
  <c r="BN80" i="18"/>
  <c r="BN109" i="18"/>
  <c r="BN77" i="18"/>
  <c r="BN83" i="18"/>
  <c r="BN102" i="18"/>
  <c r="BD82" i="18"/>
  <c r="BD100" i="18"/>
  <c r="BD92" i="18"/>
  <c r="BD114" i="18"/>
  <c r="BD90" i="18"/>
  <c r="BD111" i="18"/>
  <c r="BD80" i="18"/>
  <c r="BD81" i="18"/>
  <c r="BD107" i="18"/>
  <c r="BD84" i="18"/>
  <c r="BD72" i="18"/>
  <c r="BD75" i="18"/>
  <c r="BD77" i="18"/>
  <c r="BD78" i="18"/>
  <c r="BD103" i="18"/>
  <c r="BD101" i="18"/>
  <c r="BD87" i="18"/>
  <c r="BD97" i="18"/>
  <c r="BD93" i="18"/>
  <c r="BD104" i="18"/>
  <c r="BD89" i="18"/>
  <c r="BD79" i="18"/>
  <c r="BD102" i="18"/>
  <c r="BD98" i="18"/>
  <c r="BD113" i="18"/>
  <c r="BD106" i="18"/>
  <c r="BD74" i="18"/>
  <c r="BD99" i="18"/>
  <c r="BD112" i="18"/>
  <c r="BD105" i="18"/>
  <c r="BD85" i="18"/>
  <c r="BD73" i="18"/>
  <c r="BD115" i="18"/>
  <c r="BD88" i="18"/>
  <c r="BD110" i="18"/>
  <c r="BD96" i="18"/>
  <c r="BD94" i="18"/>
  <c r="BD116" i="18"/>
  <c r="BD109" i="18"/>
  <c r="BD86" i="18"/>
  <c r="BD91" i="18"/>
  <c r="BD95" i="18"/>
  <c r="BU17" i="18"/>
  <c r="BN19" i="18"/>
  <c r="BK19" i="18"/>
  <c r="BK38" i="18"/>
  <c r="BN38" i="18"/>
  <c r="BN48" i="18"/>
  <c r="BK48" i="18"/>
  <c r="BN21" i="18"/>
  <c r="BK21" i="18"/>
  <c r="BN56" i="18"/>
  <c r="BK56" i="18"/>
  <c r="BN49" i="18"/>
  <c r="BK49" i="18"/>
  <c r="BN20" i="18"/>
  <c r="BK20" i="18"/>
  <c r="BK34" i="18"/>
  <c r="BN34" i="18"/>
  <c r="BN41" i="18"/>
  <c r="BK41" i="18"/>
  <c r="BK62" i="18"/>
  <c r="BN62" i="18"/>
  <c r="BK30" i="18"/>
  <c r="BN30" i="18"/>
  <c r="BN63" i="18"/>
  <c r="BK63" i="18"/>
  <c r="BN31" i="18"/>
  <c r="BK31" i="18"/>
  <c r="BN60" i="18"/>
  <c r="BK60" i="18"/>
  <c r="BN37" i="18"/>
  <c r="BK37" i="18"/>
  <c r="BK58" i="18"/>
  <c r="BN58" i="18"/>
  <c r="BK26" i="18"/>
  <c r="BN26" i="18"/>
  <c r="BN59" i="18"/>
  <c r="BK59" i="18"/>
  <c r="BN27" i="18"/>
  <c r="BK27" i="18"/>
  <c r="BN33" i="18"/>
  <c r="BK33" i="18"/>
  <c r="BK54" i="18"/>
  <c r="BN54" i="18"/>
  <c r="BK22" i="18"/>
  <c r="BN22" i="18"/>
  <c r="BK42" i="18"/>
  <c r="BN42" i="18"/>
  <c r="BN44" i="18"/>
  <c r="BK44" i="18"/>
  <c r="BN45" i="18"/>
  <c r="BK45" i="18"/>
  <c r="BN40" i="18"/>
  <c r="BK40" i="18"/>
  <c r="BN55" i="18"/>
  <c r="BK55" i="18"/>
  <c r="BN23" i="18"/>
  <c r="BK23" i="18"/>
  <c r="BN61" i="18"/>
  <c r="BK61" i="18"/>
  <c r="BN29" i="18"/>
  <c r="BK29" i="18"/>
  <c r="BK50" i="18"/>
  <c r="BN50" i="18"/>
  <c r="BN32" i="18"/>
  <c r="BK32" i="18"/>
  <c r="BN47" i="18"/>
  <c r="BK47" i="18"/>
  <c r="BN53" i="18"/>
  <c r="BK53" i="18"/>
  <c r="BN43" i="18"/>
  <c r="BK43" i="18"/>
  <c r="BN36" i="18"/>
  <c r="BK36" i="18"/>
  <c r="BK18" i="18"/>
  <c r="BN18" i="18"/>
  <c r="BN39" i="18"/>
  <c r="BK39" i="18"/>
  <c r="BN28" i="18"/>
  <c r="BK28" i="18"/>
  <c r="BN35" i="18"/>
  <c r="BK35" i="18"/>
  <c r="BL62" i="18"/>
  <c r="BL58" i="18"/>
  <c r="BL54" i="18"/>
  <c r="BL50" i="18"/>
  <c r="BL46" i="18"/>
  <c r="BL42" i="18"/>
  <c r="BL38" i="18"/>
  <c r="BL34" i="18"/>
  <c r="BL30" i="18"/>
  <c r="BL26" i="18"/>
  <c r="BL22" i="18"/>
  <c r="BL18" i="18"/>
  <c r="BL24" i="18"/>
  <c r="BL63" i="18"/>
  <c r="BL59" i="18"/>
  <c r="BL55" i="18"/>
  <c r="BL51" i="18"/>
  <c r="BL47" i="18"/>
  <c r="BL43" i="18"/>
  <c r="BL39" i="18"/>
  <c r="BL35" i="18"/>
  <c r="BL31" i="18"/>
  <c r="BL27" i="18"/>
  <c r="BL23" i="18"/>
  <c r="BL19" i="18"/>
  <c r="BL60" i="18"/>
  <c r="BL56" i="18"/>
  <c r="BL52" i="18"/>
  <c r="BL48" i="18"/>
  <c r="BL44" i="18"/>
  <c r="BL40" i="18"/>
  <c r="BL36" i="18"/>
  <c r="BL32" i="18"/>
  <c r="BL28" i="18"/>
  <c r="BL61" i="18"/>
  <c r="BL57" i="18"/>
  <c r="BL53" i="18"/>
  <c r="BL49" i="18"/>
  <c r="BL45" i="18"/>
  <c r="BL41" i="18"/>
  <c r="BL37" i="18"/>
  <c r="BL33" i="18"/>
  <c r="BL29" i="18"/>
  <c r="BL25" i="18"/>
  <c r="BL21" i="18"/>
  <c r="BL20" i="18"/>
  <c r="BN51" i="18"/>
  <c r="BK51" i="18"/>
  <c r="BN52" i="18"/>
  <c r="BK52" i="18"/>
  <c r="BN57" i="18"/>
  <c r="BK57" i="18"/>
  <c r="BK25" i="18"/>
  <c r="BN25" i="18"/>
  <c r="BK46" i="18"/>
  <c r="BN46" i="18"/>
  <c r="BN24" i="18"/>
  <c r="BK24" i="18"/>
  <c r="BD20" i="18"/>
  <c r="BA20" i="18"/>
  <c r="BD48" i="18"/>
  <c r="BA48" i="18"/>
  <c r="BD56" i="18"/>
  <c r="BA56" i="18"/>
  <c r="BB17" i="18"/>
  <c r="BB62" i="18"/>
  <c r="BB58" i="18"/>
  <c r="BB54" i="18"/>
  <c r="BB50" i="18"/>
  <c r="BB46" i="18"/>
  <c r="BB42" i="18"/>
  <c r="BB38" i="18"/>
  <c r="BB34" i="18"/>
  <c r="BB30" i="18"/>
  <c r="BB26" i="18"/>
  <c r="BB22" i="18"/>
  <c r="BB18" i="18"/>
  <c r="BB53" i="18"/>
  <c r="BB33" i="18"/>
  <c r="BB25" i="18"/>
  <c r="BB61" i="18"/>
  <c r="BB37" i="18"/>
  <c r="BB63" i="18"/>
  <c r="BB59" i="18"/>
  <c r="BB55" i="18"/>
  <c r="BB51" i="18"/>
  <c r="BB47" i="18"/>
  <c r="BB43" i="18"/>
  <c r="BB39" i="18"/>
  <c r="BB35" i="18"/>
  <c r="BB31" i="18"/>
  <c r="BB27" i="18"/>
  <c r="BB23" i="18"/>
  <c r="BB19" i="18"/>
  <c r="BB57" i="18"/>
  <c r="BB41" i="18"/>
  <c r="BB29" i="18"/>
  <c r="BB21" i="18"/>
  <c r="BB45" i="18"/>
  <c r="BB60" i="18"/>
  <c r="BB56" i="18"/>
  <c r="BB52" i="18"/>
  <c r="BB48" i="18"/>
  <c r="BB44" i="18"/>
  <c r="BB40" i="18"/>
  <c r="BB36" i="18"/>
  <c r="BB32" i="18"/>
  <c r="BB28" i="18"/>
  <c r="BB24" i="18"/>
  <c r="BB20" i="18"/>
  <c r="BB49" i="18"/>
  <c r="BD44" i="18"/>
  <c r="BA44" i="18"/>
  <c r="BA36" i="18"/>
  <c r="BD36" i="18"/>
  <c r="BA49" i="18"/>
  <c r="BD49" i="18"/>
  <c r="BA55" i="18"/>
  <c r="BD51" i="18"/>
  <c r="BA51" i="18"/>
  <c r="BD63" i="18"/>
  <c r="BA63" i="18"/>
  <c r="BA54" i="18"/>
  <c r="BD54" i="18"/>
  <c r="BA32" i="18"/>
  <c r="BD32" i="18"/>
  <c r="BA28" i="18"/>
  <c r="BD28" i="18"/>
  <c r="BA45" i="18"/>
  <c r="BD45" i="18"/>
  <c r="BD23" i="18"/>
  <c r="BA23" i="18"/>
  <c r="BA29" i="18"/>
  <c r="BD29" i="18"/>
  <c r="BD43" i="18"/>
  <c r="BA43" i="18"/>
  <c r="BA42" i="18"/>
  <c r="BD42" i="18"/>
  <c r="BA61" i="18"/>
  <c r="BD61" i="18"/>
  <c r="BA62" i="18"/>
  <c r="BA24" i="18"/>
  <c r="BD24" i="18"/>
  <c r="BA37" i="18"/>
  <c r="BD37" i="18"/>
  <c r="BA46" i="18"/>
  <c r="BD46" i="18"/>
  <c r="BA57" i="18"/>
  <c r="BD57" i="18"/>
  <c r="BA22" i="18"/>
  <c r="BD22" i="18"/>
  <c r="BD40" i="18"/>
  <c r="BA40" i="18"/>
  <c r="BA25" i="18"/>
  <c r="BD25" i="18"/>
  <c r="BD59" i="18"/>
  <c r="BA59" i="18"/>
  <c r="BD35" i="18"/>
  <c r="BA35" i="18"/>
  <c r="BA58" i="18"/>
  <c r="BD58" i="18"/>
  <c r="BD27" i="18"/>
  <c r="BA27" i="18"/>
  <c r="BD39" i="18"/>
  <c r="BA39" i="18"/>
  <c r="BA34" i="18"/>
  <c r="BD34" i="18"/>
  <c r="BD60" i="18"/>
  <c r="BA60" i="18"/>
  <c r="BA38" i="18"/>
  <c r="BD38" i="18"/>
  <c r="BA53" i="18"/>
  <c r="BD53" i="18"/>
  <c r="BA21" i="18"/>
  <c r="BD21" i="18"/>
  <c r="BA50" i="18"/>
  <c r="BD50" i="18"/>
  <c r="BD47" i="18"/>
  <c r="BA47" i="18"/>
  <c r="BA18" i="18"/>
  <c r="BD18" i="18"/>
  <c r="BD19" i="18"/>
  <c r="BA19" i="18"/>
  <c r="BD31" i="18"/>
  <c r="BA31" i="18"/>
  <c r="BA26" i="18"/>
  <c r="BD26" i="18"/>
  <c r="BD52" i="18"/>
  <c r="BA52" i="18"/>
  <c r="BA30" i="18"/>
  <c r="BD30" i="18"/>
  <c r="BA41" i="18"/>
  <c r="BD41" i="18"/>
  <c r="BA33" i="18"/>
  <c r="AY90" i="17"/>
  <c r="AY112" i="17"/>
  <c r="AY86" i="17"/>
  <c r="AY106" i="17"/>
  <c r="AY94" i="17"/>
  <c r="AY89" i="17"/>
  <c r="AY76" i="17"/>
  <c r="AY95" i="17"/>
  <c r="AY92" i="17"/>
  <c r="AY118" i="17"/>
  <c r="AY75" i="17"/>
  <c r="AY77" i="17"/>
  <c r="AY91" i="17"/>
  <c r="AY100" i="17"/>
  <c r="AY107" i="17"/>
  <c r="AY108" i="17"/>
  <c r="AY104" i="17"/>
  <c r="AY79" i="17"/>
  <c r="AY117" i="17"/>
  <c r="AY88" i="17"/>
  <c r="AY114" i="17"/>
  <c r="AY101" i="17"/>
  <c r="AY119" i="17"/>
  <c r="AY87" i="17"/>
  <c r="AY120" i="17"/>
  <c r="AY96" i="17"/>
  <c r="AY103" i="17"/>
  <c r="AY83" i="17"/>
  <c r="AY82" i="17"/>
  <c r="AY109" i="17"/>
  <c r="AY80" i="17"/>
  <c r="AY102" i="17"/>
  <c r="AY97" i="17"/>
  <c r="AY115" i="17"/>
  <c r="AY105" i="17"/>
  <c r="AY93" i="17"/>
  <c r="AY84" i="17"/>
  <c r="AY99" i="17"/>
  <c r="AY81" i="17"/>
  <c r="AY85" i="17"/>
  <c r="AY113" i="17"/>
  <c r="AY98" i="17"/>
  <c r="AY110" i="17"/>
  <c r="AY111" i="17"/>
  <c r="AL83" i="17"/>
  <c r="AO83" i="17"/>
  <c r="AL99" i="17"/>
  <c r="AO99" i="17"/>
  <c r="AL96" i="17"/>
  <c r="AO97" i="17"/>
  <c r="AL97" i="17"/>
  <c r="AO106" i="17"/>
  <c r="AL106" i="17"/>
  <c r="AO110" i="17"/>
  <c r="AL110" i="17"/>
  <c r="AL87" i="17"/>
  <c r="AO87" i="17"/>
  <c r="AO109" i="17"/>
  <c r="AL109" i="17"/>
  <c r="AO105" i="17"/>
  <c r="AL105" i="17"/>
  <c r="AO118" i="17"/>
  <c r="AL118" i="17"/>
  <c r="AO84" i="17"/>
  <c r="AL84" i="17"/>
  <c r="AO116" i="17"/>
  <c r="AL116" i="17"/>
  <c r="AO76" i="17"/>
  <c r="AL76" i="17"/>
  <c r="AO93" i="17"/>
  <c r="AL93" i="17"/>
  <c r="AL98" i="17"/>
  <c r="AO98" i="17"/>
  <c r="AO102" i="17"/>
  <c r="AL102" i="17"/>
  <c r="AL119" i="17"/>
  <c r="AO119" i="17"/>
  <c r="AO101" i="17"/>
  <c r="AL101" i="17"/>
  <c r="AO80" i="17"/>
  <c r="AL80" i="17"/>
  <c r="AO112" i="17"/>
  <c r="AL112" i="17"/>
  <c r="AO89" i="17"/>
  <c r="AL89" i="17"/>
  <c r="AO90" i="17"/>
  <c r="AL90" i="17"/>
  <c r="AL94" i="17"/>
  <c r="AO94" i="17"/>
  <c r="AL115" i="17"/>
  <c r="AO115" i="17"/>
  <c r="AL79" i="17"/>
  <c r="AO100" i="17"/>
  <c r="AL100" i="17"/>
  <c r="AO77" i="17"/>
  <c r="AL77" i="17"/>
  <c r="AO75" i="17"/>
  <c r="AL75" i="17"/>
  <c r="AL91" i="17"/>
  <c r="AO91" i="17"/>
  <c r="AO117" i="17"/>
  <c r="AL117" i="17"/>
  <c r="AL85" i="17"/>
  <c r="AO85" i="17"/>
  <c r="AO86" i="17"/>
  <c r="AL86" i="17"/>
  <c r="AL111" i="17"/>
  <c r="AO111" i="17"/>
  <c r="AL120" i="17"/>
  <c r="AL103" i="17"/>
  <c r="AO103" i="17"/>
  <c r="AO92" i="17"/>
  <c r="AL92" i="17"/>
  <c r="AO88" i="17"/>
  <c r="AL88" i="17"/>
  <c r="AO114" i="17"/>
  <c r="AL114" i="17"/>
  <c r="AO108" i="17"/>
  <c r="AL108" i="17"/>
  <c r="AO104" i="17"/>
  <c r="AL104" i="17"/>
  <c r="AO78" i="17"/>
  <c r="AL78" i="17"/>
  <c r="AO113" i="17"/>
  <c r="AL113" i="17"/>
  <c r="AO81" i="17"/>
  <c r="AL81" i="17"/>
  <c r="AL95" i="17"/>
  <c r="AO95" i="17"/>
  <c r="AO82" i="17"/>
  <c r="AL82" i="17"/>
  <c r="AL107" i="17"/>
  <c r="AO107" i="17"/>
  <c r="AE120" i="17"/>
  <c r="AD109" i="17"/>
  <c r="AD75" i="17"/>
  <c r="AD79" i="17"/>
  <c r="AD83" i="17"/>
  <c r="AD87" i="17"/>
  <c r="AD91" i="17"/>
  <c r="AD95" i="17"/>
  <c r="AD99" i="17"/>
  <c r="AD103" i="17"/>
  <c r="AD107" i="17"/>
  <c r="AD111" i="17"/>
  <c r="AD115" i="17"/>
  <c r="AD119" i="17"/>
  <c r="AD77" i="17"/>
  <c r="AD93" i="17"/>
  <c r="AD97" i="17"/>
  <c r="AD82" i="17"/>
  <c r="AD86" i="17"/>
  <c r="AD98" i="17"/>
  <c r="AD102" i="17"/>
  <c r="AD110" i="17"/>
  <c r="AD101" i="17"/>
  <c r="AD105" i="17"/>
  <c r="AD78" i="17"/>
  <c r="AD90" i="17"/>
  <c r="AD94" i="17"/>
  <c r="AD106" i="17"/>
  <c r="AD114" i="17"/>
  <c r="AD118" i="17"/>
  <c r="AD113" i="17"/>
  <c r="AD76" i="17"/>
  <c r="AD80" i="17"/>
  <c r="AD88" i="17"/>
  <c r="AD96" i="17"/>
  <c r="AD112" i="17"/>
  <c r="AD116" i="17"/>
  <c r="AD81" i="17"/>
  <c r="AD85" i="17"/>
  <c r="AD89" i="17"/>
  <c r="AD117" i="17"/>
  <c r="Z75" i="17"/>
  <c r="AD84" i="17"/>
  <c r="AD92" i="17"/>
  <c r="AD100" i="17"/>
  <c r="AD104" i="17"/>
  <c r="AD108" i="17"/>
  <c r="AT24" i="17"/>
  <c r="AT28" i="17"/>
  <c r="AT25" i="17"/>
  <c r="AT37" i="17"/>
  <c r="AT49" i="17"/>
  <c r="AT57" i="17"/>
  <c r="AT29" i="17"/>
  <c r="AT45" i="17"/>
  <c r="AT61" i="17"/>
  <c r="AT33" i="17"/>
  <c r="AT41" i="17"/>
  <c r="AT53" i="17"/>
  <c r="AO63" i="17"/>
  <c r="AO43" i="17"/>
  <c r="AN22" i="17"/>
  <c r="AN42" i="17"/>
  <c r="AN50" i="17"/>
  <c r="AN58" i="17"/>
  <c r="AN62" i="17"/>
  <c r="AN66" i="17"/>
  <c r="AJ24" i="17"/>
  <c r="AN23" i="17"/>
  <c r="AN38" i="17"/>
  <c r="AN46" i="17"/>
  <c r="AN54" i="17"/>
  <c r="AN25" i="17"/>
  <c r="AN29" i="17"/>
  <c r="AN33" i="17"/>
  <c r="AN37" i="17"/>
  <c r="AN41" i="17"/>
  <c r="AN45" i="17"/>
  <c r="AN49" i="17"/>
  <c r="AN53" i="17"/>
  <c r="AN57" i="17"/>
  <c r="AN61" i="17"/>
  <c r="AN65" i="17"/>
  <c r="AJ23" i="17"/>
  <c r="AJ27" i="17"/>
  <c r="AJ39" i="17"/>
  <c r="AJ43" i="17"/>
  <c r="AJ51" i="17"/>
  <c r="AJ59" i="17"/>
  <c r="AJ63" i="17"/>
  <c r="AJ67" i="17"/>
  <c r="AN34" i="17"/>
  <c r="AJ35" i="17"/>
  <c r="AN28" i="17"/>
  <c r="AN36" i="17"/>
  <c r="AN26" i="17"/>
  <c r="AN30" i="17"/>
  <c r="AJ31" i="17"/>
  <c r="AJ47" i="17"/>
  <c r="AJ55" i="17"/>
  <c r="AN24" i="17"/>
  <c r="AN32" i="17"/>
  <c r="AN40" i="17"/>
  <c r="AN44" i="17"/>
  <c r="AN48" i="17"/>
  <c r="AN52" i="17"/>
  <c r="AN56" i="17"/>
  <c r="AN60" i="17"/>
  <c r="AN64" i="17"/>
  <c r="AJ22" i="17"/>
  <c r="AN31" i="17"/>
  <c r="AN39" i="17"/>
  <c r="AN47" i="17"/>
  <c r="AN55" i="17"/>
  <c r="AN67" i="17"/>
  <c r="AN27" i="17"/>
  <c r="AN35" i="17"/>
  <c r="AN51" i="17"/>
  <c r="AN59" i="17"/>
  <c r="AE77" i="17" l="1"/>
  <c r="AE113" i="17"/>
  <c r="AE81" i="17"/>
  <c r="AE87" i="17"/>
  <c r="AE102" i="17"/>
  <c r="AE79" i="17"/>
  <c r="AE84" i="17"/>
  <c r="AE96" i="17"/>
  <c r="AE94" i="17"/>
  <c r="AE86" i="17"/>
  <c r="AE107" i="17"/>
  <c r="AE75" i="17"/>
  <c r="AE91" i="17"/>
  <c r="AE104" i="17"/>
  <c r="AE119" i="17"/>
  <c r="AE114" i="17"/>
  <c r="AE115" i="17"/>
  <c r="AE112" i="17"/>
  <c r="AE98" i="17"/>
  <c r="AE88" i="17"/>
  <c r="AE90" i="17"/>
  <c r="AE82" i="17"/>
  <c r="AE103" i="17"/>
  <c r="AE109" i="17"/>
  <c r="AE85" i="17"/>
  <c r="AE118" i="17"/>
  <c r="AE100" i="17"/>
  <c r="AE83" i="17"/>
  <c r="AE106" i="17"/>
  <c r="AE117" i="17"/>
  <c r="AE80" i="17"/>
  <c r="AE78" i="17"/>
  <c r="AE97" i="17"/>
  <c r="AE99" i="17"/>
  <c r="AE108" i="17"/>
  <c r="AE101" i="17"/>
  <c r="AE110" i="17"/>
  <c r="AE116" i="17"/>
  <c r="AE92" i="17"/>
  <c r="AE111" i="17"/>
  <c r="AE89" i="17"/>
  <c r="AE76" i="17"/>
  <c r="AE105" i="17"/>
  <c r="AE93" i="17"/>
  <c r="AE95" i="17"/>
  <c r="AO30" i="17"/>
  <c r="AO44" i="17"/>
  <c r="AO50" i="17"/>
  <c r="AO59" i="17"/>
  <c r="AO31" i="17"/>
  <c r="AO40" i="17"/>
  <c r="AO36" i="17"/>
  <c r="AO49" i="17"/>
  <c r="AO46" i="17"/>
  <c r="AO42" i="17"/>
  <c r="AO48" i="17"/>
  <c r="AO39" i="17"/>
  <c r="AO51" i="17"/>
  <c r="AO32" i="17"/>
  <c r="AO28" i="17"/>
  <c r="AO45" i="17"/>
  <c r="AO38" i="17"/>
  <c r="AO22" i="17"/>
  <c r="AO53" i="17"/>
  <c r="AO35" i="17"/>
  <c r="AO64" i="17"/>
  <c r="AO24" i="17"/>
  <c r="AO41" i="17"/>
  <c r="AO23" i="17"/>
  <c r="AO47" i="17"/>
  <c r="AO58" i="17"/>
  <c r="AO54" i="17"/>
  <c r="AO27" i="17"/>
  <c r="AO60" i="17"/>
  <c r="AO34" i="17"/>
  <c r="AO37" i="17"/>
  <c r="AO57" i="17"/>
  <c r="AO26" i="17"/>
  <c r="AO67" i="17"/>
  <c r="AO56" i="17"/>
  <c r="AO65" i="17"/>
  <c r="AO33" i="17"/>
  <c r="AO66" i="17"/>
  <c r="AO25" i="17"/>
  <c r="AO55" i="17"/>
  <c r="AO52" i="17"/>
  <c r="AO61" i="17"/>
  <c r="AO29" i="17"/>
  <c r="AO62" i="17"/>
  <c r="Z21" i="17" l="1"/>
  <c r="Y67" i="17"/>
  <c r="Y66" i="17"/>
  <c r="Y65" i="17"/>
  <c r="Y64" i="17"/>
  <c r="Y63" i="17"/>
  <c r="Y62" i="17"/>
  <c r="Y61" i="17"/>
  <c r="Y60" i="17"/>
  <c r="Y59" i="17"/>
  <c r="Y58" i="17"/>
  <c r="Y57" i="17"/>
  <c r="Y56" i="17"/>
  <c r="Y55" i="17"/>
  <c r="Y54" i="17"/>
  <c r="Y53" i="17"/>
  <c r="Y52" i="17"/>
  <c r="Y51" i="17"/>
  <c r="Y50" i="17"/>
  <c r="Y49" i="17"/>
  <c r="Y48" i="17"/>
  <c r="Y47" i="17"/>
  <c r="Y46" i="17"/>
  <c r="Y45" i="17"/>
  <c r="Y44" i="17"/>
  <c r="Y43" i="17"/>
  <c r="Y42" i="17"/>
  <c r="Y41" i="17"/>
  <c r="Y40" i="17"/>
  <c r="Y39" i="17"/>
  <c r="Y38" i="17"/>
  <c r="Y37" i="17"/>
  <c r="Y36" i="17"/>
  <c r="Y35" i="17"/>
  <c r="Y34" i="17"/>
  <c r="Y33" i="17"/>
  <c r="Y32" i="17"/>
  <c r="Y31" i="17"/>
  <c r="Y30" i="17"/>
  <c r="Y29" i="17"/>
  <c r="Y28" i="17"/>
  <c r="Y27" i="17"/>
  <c r="Y26" i="17"/>
  <c r="Y25" i="17"/>
  <c r="Y24" i="17"/>
  <c r="Y23" i="17"/>
  <c r="Y22" i="17"/>
  <c r="S15" i="6"/>
  <c r="T15" i="6"/>
  <c r="U15" i="6"/>
  <c r="U61" i="45"/>
  <c r="U60" i="45"/>
  <c r="U59" i="45"/>
  <c r="U58" i="45"/>
  <c r="U57" i="45"/>
  <c r="U56" i="45"/>
  <c r="U46" i="45"/>
  <c r="R80" i="45"/>
  <c r="R73" i="45"/>
  <c r="R65" i="45"/>
  <c r="K60" i="45"/>
  <c r="K53" i="45"/>
  <c r="K45" i="45"/>
  <c r="J60" i="45"/>
  <c r="J53" i="45"/>
  <c r="J45" i="45"/>
  <c r="I60" i="45"/>
  <c r="I53" i="45"/>
  <c r="I45" i="45"/>
  <c r="H60" i="45"/>
  <c r="H53" i="45"/>
  <c r="H45" i="45"/>
  <c r="H31" i="45"/>
  <c r="E60" i="45"/>
  <c r="E53" i="45"/>
  <c r="E45" i="45"/>
  <c r="S48" i="45"/>
  <c r="S26" i="45"/>
  <c r="R70" i="45"/>
  <c r="R48" i="45"/>
  <c r="Q70" i="45"/>
  <c r="R26" i="45"/>
  <c r="Q26" i="45"/>
  <c r="Q48" i="45"/>
  <c r="O82" i="45"/>
  <c r="O75" i="45"/>
  <c r="O67" i="45"/>
  <c r="O60" i="45"/>
  <c r="O53" i="45"/>
  <c r="O45" i="45"/>
  <c r="O38" i="45"/>
  <c r="O31" i="45"/>
  <c r="N38" i="45"/>
  <c r="N30" i="45"/>
  <c r="N31" i="45"/>
  <c r="N23" i="45"/>
  <c r="AQ75" i="19"/>
  <c r="AQ76" i="19"/>
  <c r="AQ77" i="19"/>
  <c r="AQ78" i="19"/>
  <c r="AQ79" i="19"/>
  <c r="AQ80" i="19"/>
  <c r="AQ81" i="19"/>
  <c r="AQ82" i="19"/>
  <c r="AQ83" i="19"/>
  <c r="AQ84" i="19"/>
  <c r="AQ85" i="19"/>
  <c r="AQ86" i="19"/>
  <c r="AQ87" i="19"/>
  <c r="AQ88" i="19"/>
  <c r="AQ89" i="19"/>
  <c r="AQ90" i="19"/>
  <c r="AQ91" i="19"/>
  <c r="AQ92" i="19"/>
  <c r="AQ93" i="19"/>
  <c r="AQ94" i="19"/>
  <c r="AQ95" i="19"/>
  <c r="AQ96" i="19"/>
  <c r="AQ97" i="19"/>
  <c r="AQ98" i="19"/>
  <c r="AQ99" i="19"/>
  <c r="AQ100" i="19"/>
  <c r="AQ101" i="19"/>
  <c r="AQ102" i="19"/>
  <c r="AQ103" i="19"/>
  <c r="AQ104" i="19"/>
  <c r="AQ105" i="19"/>
  <c r="AQ106" i="19"/>
  <c r="AQ107" i="19"/>
  <c r="AQ108" i="19"/>
  <c r="AQ109" i="19"/>
  <c r="AQ110" i="19"/>
  <c r="AQ111" i="19"/>
  <c r="AQ112" i="19"/>
  <c r="AQ113" i="19"/>
  <c r="AQ114" i="19"/>
  <c r="AQ115" i="19"/>
  <c r="AQ116" i="19"/>
  <c r="AQ117" i="19"/>
  <c r="AQ118" i="19"/>
  <c r="AQ72" i="19"/>
  <c r="AQ73" i="19"/>
  <c r="AQ74" i="19"/>
  <c r="Z60" i="17" l="1"/>
  <c r="Z28" i="17"/>
  <c r="Z52" i="17"/>
  <c r="Z55" i="17"/>
  <c r="AD62" i="17"/>
  <c r="Z32" i="17"/>
  <c r="Z40" i="17"/>
  <c r="Z48" i="17"/>
  <c r="Z56" i="17"/>
  <c r="Z64" i="17"/>
  <c r="Z39" i="17"/>
  <c r="Z44" i="17"/>
  <c r="Z31" i="17"/>
  <c r="Z47" i="17"/>
  <c r="Z26" i="17"/>
  <c r="Z34" i="17"/>
  <c r="Z42" i="17"/>
  <c r="Z50" i="17"/>
  <c r="Z58" i="17"/>
  <c r="Z36" i="17"/>
  <c r="Z23" i="17"/>
  <c r="Z63" i="17"/>
  <c r="Z67" i="17"/>
  <c r="Z65" i="17"/>
  <c r="Z30" i="17"/>
  <c r="Z38" i="17"/>
  <c r="Z46" i="17"/>
  <c r="Z54" i="17"/>
  <c r="Z62" i="17"/>
  <c r="Z66" i="17"/>
  <c r="Z27" i="17"/>
  <c r="Z35" i="17"/>
  <c r="Z43" i="17"/>
  <c r="Z51" i="17"/>
  <c r="Z59" i="17"/>
  <c r="AE62" i="17"/>
  <c r="AD26" i="17"/>
  <c r="AD30" i="17"/>
  <c r="AD66" i="17"/>
  <c r="AD25" i="17"/>
  <c r="AD29" i="17"/>
  <c r="AD33" i="17"/>
  <c r="AD37" i="17"/>
  <c r="AD41" i="17"/>
  <c r="AD45" i="17"/>
  <c r="AD57" i="17"/>
  <c r="AD61" i="17"/>
  <c r="AD65" i="17"/>
  <c r="AD42" i="17"/>
  <c r="AD46" i="17"/>
  <c r="AD54" i="17"/>
  <c r="AD49" i="17"/>
  <c r="AD53" i="17"/>
  <c r="AD34" i="17"/>
  <c r="AD58" i="17"/>
  <c r="AD40" i="17"/>
  <c r="AD52" i="17"/>
  <c r="AD64" i="17"/>
  <c r="AD22" i="17"/>
  <c r="AD24" i="17"/>
  <c r="AD28" i="17"/>
  <c r="AD32" i="17"/>
  <c r="AD36" i="17"/>
  <c r="AD48" i="17"/>
  <c r="AD56" i="17"/>
  <c r="AD60" i="17"/>
  <c r="Z22" i="17"/>
  <c r="Z24" i="17"/>
  <c r="AD44" i="17"/>
  <c r="AD23" i="17"/>
  <c r="AD27" i="17"/>
  <c r="AD31" i="17"/>
  <c r="AD35" i="17"/>
  <c r="AD39" i="17"/>
  <c r="AD43" i="17"/>
  <c r="AD47" i="17"/>
  <c r="AD51" i="17"/>
  <c r="AD55" i="17"/>
  <c r="AD59" i="17"/>
  <c r="AD63" i="17"/>
  <c r="AD67" i="17"/>
  <c r="AE67" i="17" s="1"/>
  <c r="AD38" i="17"/>
  <c r="AD50" i="17"/>
  <c r="Z25" i="17"/>
  <c r="Z29" i="17"/>
  <c r="Z33" i="17"/>
  <c r="Z37" i="17"/>
  <c r="Z41" i="17"/>
  <c r="Z45" i="17"/>
  <c r="Z49" i="17"/>
  <c r="Z53" i="17"/>
  <c r="Z57" i="17"/>
  <c r="Z61" i="17"/>
  <c r="AO80" i="20"/>
  <c r="AO81" i="20"/>
  <c r="AO82" i="20"/>
  <c r="AO83" i="20"/>
  <c r="AO84" i="20"/>
  <c r="AO85" i="20"/>
  <c r="AO86" i="20"/>
  <c r="AO87" i="20"/>
  <c r="AO88" i="20"/>
  <c r="AO89" i="20"/>
  <c r="AO90" i="20"/>
  <c r="AO91" i="20"/>
  <c r="AO92" i="20"/>
  <c r="AO93" i="20"/>
  <c r="AO94" i="20"/>
  <c r="AO95" i="20"/>
  <c r="AO96" i="20"/>
  <c r="AO97" i="20"/>
  <c r="AO98" i="20"/>
  <c r="AO99" i="20"/>
  <c r="AO100" i="20"/>
  <c r="AO101" i="20"/>
  <c r="AO102" i="20"/>
  <c r="AO103" i="20"/>
  <c r="AO104" i="20"/>
  <c r="AO105" i="20"/>
  <c r="AO106" i="20"/>
  <c r="AO107" i="20"/>
  <c r="AO108" i="20"/>
  <c r="AO109" i="20"/>
  <c r="AO110" i="20"/>
  <c r="AO111" i="20"/>
  <c r="AO112" i="20"/>
  <c r="AO113" i="20"/>
  <c r="AO114" i="20"/>
  <c r="AO115" i="20"/>
  <c r="AO116" i="20"/>
  <c r="AO71" i="20"/>
  <c r="AO72" i="20"/>
  <c r="AO73" i="20"/>
  <c r="AO74" i="20"/>
  <c r="AO75" i="20"/>
  <c r="AO76" i="20"/>
  <c r="AO77" i="20"/>
  <c r="AO78" i="20"/>
  <c r="AO79" i="20"/>
  <c r="AO70" i="20"/>
  <c r="AE71" i="20"/>
  <c r="AE72" i="20"/>
  <c r="AE73" i="20"/>
  <c r="AE74" i="20"/>
  <c r="AE75" i="20"/>
  <c r="AE76" i="20"/>
  <c r="AE77" i="20"/>
  <c r="AE78" i="20"/>
  <c r="AE79" i="20"/>
  <c r="AE80" i="20"/>
  <c r="AE81" i="20"/>
  <c r="AE82" i="20"/>
  <c r="AE83" i="20"/>
  <c r="AE84" i="20"/>
  <c r="AE85" i="20"/>
  <c r="AE86" i="20"/>
  <c r="AE87" i="20"/>
  <c r="AE88" i="20"/>
  <c r="AE89" i="20"/>
  <c r="AE90" i="20"/>
  <c r="AE91" i="20"/>
  <c r="AE92" i="20"/>
  <c r="AE93" i="20"/>
  <c r="AE94" i="20"/>
  <c r="AE95" i="20"/>
  <c r="AE96" i="20"/>
  <c r="AE97" i="20"/>
  <c r="AE98" i="20"/>
  <c r="AE99" i="20"/>
  <c r="AE100" i="20"/>
  <c r="AE101" i="20"/>
  <c r="AE102" i="20"/>
  <c r="AE103" i="20"/>
  <c r="AE104" i="20"/>
  <c r="AE105" i="20"/>
  <c r="AE106" i="20"/>
  <c r="AE107" i="20"/>
  <c r="AE108" i="20"/>
  <c r="AE109" i="20"/>
  <c r="AE110" i="20"/>
  <c r="AE111" i="20"/>
  <c r="AE112" i="20"/>
  <c r="AE113" i="20"/>
  <c r="AE114" i="20"/>
  <c r="AE115" i="20"/>
  <c r="AE116" i="20"/>
  <c r="AE70" i="20"/>
  <c r="U81" i="20"/>
  <c r="U82" i="20"/>
  <c r="U83" i="20"/>
  <c r="U84" i="20"/>
  <c r="U85" i="20"/>
  <c r="U86" i="20"/>
  <c r="U87" i="20"/>
  <c r="U88" i="20"/>
  <c r="U89" i="20"/>
  <c r="U90" i="20"/>
  <c r="U91" i="20"/>
  <c r="U92" i="20"/>
  <c r="U93" i="20"/>
  <c r="U94" i="20"/>
  <c r="U95" i="20"/>
  <c r="U96" i="20"/>
  <c r="U97" i="20"/>
  <c r="U98" i="20"/>
  <c r="U99" i="20"/>
  <c r="U100" i="20"/>
  <c r="U101" i="20"/>
  <c r="U102" i="20"/>
  <c r="U103" i="20"/>
  <c r="U104" i="20"/>
  <c r="U105" i="20"/>
  <c r="U106" i="20"/>
  <c r="U107" i="20"/>
  <c r="U108" i="20"/>
  <c r="U109" i="20"/>
  <c r="U110" i="20"/>
  <c r="U111" i="20"/>
  <c r="U112" i="20"/>
  <c r="U113" i="20"/>
  <c r="U114" i="20"/>
  <c r="U115" i="20"/>
  <c r="U116" i="20"/>
  <c r="U71" i="20"/>
  <c r="U72" i="20"/>
  <c r="U73" i="20"/>
  <c r="U74" i="20"/>
  <c r="U75" i="20"/>
  <c r="U76" i="20"/>
  <c r="U77" i="20"/>
  <c r="U78" i="20"/>
  <c r="U79" i="20"/>
  <c r="U80" i="20"/>
  <c r="U70" i="20"/>
  <c r="AB21" i="17" l="1"/>
  <c r="AE39" i="17"/>
  <c r="AE33" i="17"/>
  <c r="AE42" i="17"/>
  <c r="AE31" i="17"/>
  <c r="AE48" i="17"/>
  <c r="AE40" i="17"/>
  <c r="AE65" i="17"/>
  <c r="AE25" i="17"/>
  <c r="AE59" i="17"/>
  <c r="AE27" i="17"/>
  <c r="AE36" i="17"/>
  <c r="AE58" i="17"/>
  <c r="AE61" i="17"/>
  <c r="AE66" i="17"/>
  <c r="AE35" i="17"/>
  <c r="AE23" i="17"/>
  <c r="AE34" i="17"/>
  <c r="AE57" i="17"/>
  <c r="AE30" i="17"/>
  <c r="AE60" i="17"/>
  <c r="AE29" i="17"/>
  <c r="AE63" i="17"/>
  <c r="AC66" i="17"/>
  <c r="AC62" i="17"/>
  <c r="AC58" i="17"/>
  <c r="AC54" i="17"/>
  <c r="AC50" i="17"/>
  <c r="AC46" i="17"/>
  <c r="AC42" i="17"/>
  <c r="AC38" i="17"/>
  <c r="AC34" i="17"/>
  <c r="AC30" i="17"/>
  <c r="AC26" i="17"/>
  <c r="AC22" i="17"/>
  <c r="AC25" i="17"/>
  <c r="AC67" i="17"/>
  <c r="AC63" i="17"/>
  <c r="AC59" i="17"/>
  <c r="AC55" i="17"/>
  <c r="AC51" i="17"/>
  <c r="AC47" i="17"/>
  <c r="AC43" i="17"/>
  <c r="AC39" i="17"/>
  <c r="AC35" i="17"/>
  <c r="AC31" i="17"/>
  <c r="AC27" i="17"/>
  <c r="AC23" i="17"/>
  <c r="AC49" i="17"/>
  <c r="AC29" i="17"/>
  <c r="AC37" i="17"/>
  <c r="AC64" i="17"/>
  <c r="AC60" i="17"/>
  <c r="AC56" i="17"/>
  <c r="AC52" i="17"/>
  <c r="AC48" i="17"/>
  <c r="AC44" i="17"/>
  <c r="AC40" i="17"/>
  <c r="AC36" i="17"/>
  <c r="AC32" i="17"/>
  <c r="AC28" i="17"/>
  <c r="AC24" i="17"/>
  <c r="AC41" i="17"/>
  <c r="AC65" i="17"/>
  <c r="AC61" i="17"/>
  <c r="AC57" i="17"/>
  <c r="AC53" i="17"/>
  <c r="AC45" i="17"/>
  <c r="AC33" i="17"/>
  <c r="AE55" i="17"/>
  <c r="AE32" i="17"/>
  <c r="AE51" i="17"/>
  <c r="AE44" i="17"/>
  <c r="AE28" i="17"/>
  <c r="AE53" i="17"/>
  <c r="AE45" i="17"/>
  <c r="AE26" i="17"/>
  <c r="AE64" i="17"/>
  <c r="AE52" i="17"/>
  <c r="AE47" i="17"/>
  <c r="AE24" i="17"/>
  <c r="AE49" i="17"/>
  <c r="AE41" i="17"/>
  <c r="AE38" i="17"/>
  <c r="AE46" i="17"/>
  <c r="AE56" i="17"/>
  <c r="AE50" i="17"/>
  <c r="AE43" i="17"/>
  <c r="AE22" i="17"/>
  <c r="AE54" i="17"/>
  <c r="AE37" i="17"/>
  <c r="AC21" i="17"/>
  <c r="I5" i="47"/>
  <c r="J5" i="47"/>
  <c r="K5" i="47"/>
  <c r="L5" i="47"/>
  <c r="M5" i="47"/>
  <c r="N5" i="47"/>
  <c r="O5" i="47"/>
  <c r="P5" i="47"/>
  <c r="Q5" i="47"/>
  <c r="R5" i="47"/>
  <c r="S5" i="47"/>
  <c r="T5" i="47"/>
  <c r="U5" i="47"/>
  <c r="V5" i="47"/>
  <c r="W5" i="47"/>
  <c r="X5" i="47"/>
  <c r="Y5" i="47"/>
  <c r="Z5" i="47"/>
  <c r="AA5" i="47"/>
  <c r="AB5" i="47"/>
  <c r="AC5" i="47"/>
  <c r="AD5" i="47"/>
  <c r="AE5" i="47"/>
  <c r="AF5" i="47"/>
  <c r="AG5" i="47"/>
  <c r="AH5" i="47"/>
  <c r="AI5" i="47"/>
  <c r="D5" i="47"/>
  <c r="E5" i="47"/>
  <c r="F5" i="47"/>
  <c r="G5" i="47"/>
  <c r="H5" i="47"/>
  <c r="C5" i="47"/>
  <c r="E8" i="46"/>
  <c r="F8" i="46"/>
  <c r="G8" i="46"/>
  <c r="H8" i="46"/>
  <c r="I8" i="46"/>
  <c r="J8" i="46"/>
  <c r="K8" i="46"/>
  <c r="L8" i="46"/>
  <c r="M8" i="46"/>
  <c r="N8" i="46"/>
  <c r="O8" i="46"/>
  <c r="P8" i="46"/>
  <c r="Q8" i="46"/>
  <c r="R8" i="46"/>
  <c r="S8" i="46"/>
  <c r="T8" i="46"/>
  <c r="U8" i="46"/>
  <c r="V8" i="46"/>
  <c r="W8" i="46"/>
  <c r="X8" i="46"/>
  <c r="Y8" i="46"/>
  <c r="Z8" i="46"/>
  <c r="AA8" i="46"/>
  <c r="AB8" i="46"/>
  <c r="AC8" i="46"/>
  <c r="AD8" i="46"/>
  <c r="AE8" i="46"/>
  <c r="AF8" i="46"/>
  <c r="AG8" i="46"/>
  <c r="AH8" i="46"/>
  <c r="AI8" i="46"/>
  <c r="AJ8" i="46"/>
  <c r="AK8" i="46"/>
  <c r="AL8" i="46"/>
  <c r="AM8" i="46"/>
  <c r="AN8" i="46"/>
  <c r="AO8" i="46"/>
  <c r="AP8" i="46"/>
  <c r="AQ8" i="46"/>
  <c r="AR8" i="46"/>
  <c r="AS8" i="46"/>
  <c r="AT8" i="46"/>
  <c r="AU8" i="46"/>
  <c r="AV8" i="46"/>
  <c r="AW8" i="46"/>
  <c r="AX8" i="46"/>
  <c r="AY8" i="46"/>
  <c r="AZ8" i="46"/>
  <c r="BA8" i="46"/>
  <c r="BB8" i="46"/>
  <c r="BC8" i="46"/>
  <c r="BD8" i="46"/>
  <c r="BE8" i="46"/>
  <c r="BF8" i="46"/>
  <c r="BG8" i="46"/>
  <c r="BH8" i="46"/>
  <c r="BI8" i="46"/>
  <c r="BJ8" i="46"/>
  <c r="BK8" i="46"/>
  <c r="BL8" i="46"/>
  <c r="BM8" i="46"/>
  <c r="BN8" i="46"/>
  <c r="BO8" i="46"/>
  <c r="BP8" i="46"/>
  <c r="BQ8" i="46"/>
  <c r="BR8" i="46"/>
  <c r="BS8" i="46"/>
  <c r="BT8" i="46"/>
  <c r="BU8" i="46"/>
  <c r="BV8" i="46"/>
  <c r="BW8" i="46"/>
  <c r="BX8" i="46"/>
  <c r="BY8" i="46"/>
  <c r="BZ8" i="46"/>
  <c r="CA8" i="46"/>
  <c r="CB8" i="46"/>
  <c r="CC8" i="46"/>
  <c r="CD8" i="46"/>
  <c r="CE8" i="46"/>
  <c r="CF8" i="46"/>
  <c r="CG8" i="46"/>
  <c r="CH8" i="46"/>
  <c r="CI8" i="46"/>
  <c r="CJ8" i="46"/>
  <c r="CK8" i="46"/>
  <c r="CL8" i="46"/>
  <c r="D8" i="46"/>
  <c r="BF20" i="47"/>
  <c r="BF21" i="47"/>
  <c r="BF22" i="47"/>
  <c r="BF23" i="47"/>
  <c r="BF24" i="47"/>
  <c r="BF25" i="47"/>
  <c r="BF26" i="47"/>
  <c r="BF27" i="47"/>
  <c r="BF28" i="47"/>
  <c r="BF29" i="47"/>
  <c r="BF30" i="47"/>
  <c r="BF31" i="47"/>
  <c r="BF32" i="47"/>
  <c r="BF33" i="47"/>
  <c r="BF34" i="47"/>
  <c r="BF35" i="47"/>
  <c r="BF36" i="47"/>
  <c r="BF37" i="47"/>
  <c r="BF38" i="47"/>
  <c r="BF39" i="47"/>
  <c r="BF40" i="47"/>
  <c r="BF41" i="47"/>
  <c r="BF42" i="47"/>
  <c r="BF43" i="47"/>
  <c r="BF44" i="47"/>
  <c r="BF45" i="47"/>
  <c r="BF46" i="47"/>
  <c r="BF47" i="47"/>
  <c r="BF48" i="47"/>
  <c r="BF49" i="47"/>
  <c r="BF50" i="47"/>
  <c r="BF51" i="47"/>
  <c r="BF52" i="47"/>
  <c r="BF53" i="47"/>
  <c r="BF54" i="47"/>
  <c r="BF55" i="47"/>
  <c r="BF56" i="47"/>
  <c r="BF57" i="47"/>
  <c r="BF12" i="47"/>
  <c r="BF13" i="47"/>
  <c r="BF14" i="47"/>
  <c r="BF15" i="47"/>
  <c r="BF16" i="47"/>
  <c r="BF17" i="47"/>
  <c r="BF18" i="47"/>
  <c r="BF19" i="47"/>
  <c r="BF11" i="47"/>
  <c r="AW12" i="47"/>
  <c r="AW13" i="47"/>
  <c r="AW14" i="47"/>
  <c r="AW15" i="47"/>
  <c r="AW16" i="47"/>
  <c r="AW17" i="47"/>
  <c r="AW18" i="47"/>
  <c r="AW19" i="47"/>
  <c r="AW20" i="47"/>
  <c r="AW21" i="47"/>
  <c r="AW22" i="47"/>
  <c r="AW23" i="47"/>
  <c r="AW24" i="47"/>
  <c r="AW25" i="47"/>
  <c r="AW26" i="47"/>
  <c r="AW27" i="47"/>
  <c r="AW28" i="47"/>
  <c r="AW29" i="47"/>
  <c r="AW30" i="47"/>
  <c r="AW31" i="47"/>
  <c r="AW32" i="47"/>
  <c r="AW33" i="47"/>
  <c r="AW34" i="47"/>
  <c r="AW35" i="47"/>
  <c r="AW36" i="47"/>
  <c r="AW37" i="47"/>
  <c r="AW38" i="47"/>
  <c r="AW39" i="47"/>
  <c r="AW40" i="47"/>
  <c r="AW41" i="47"/>
  <c r="AW42" i="47"/>
  <c r="AW43" i="47"/>
  <c r="AW44" i="47"/>
  <c r="AW45" i="47"/>
  <c r="AW46" i="47"/>
  <c r="AW47" i="47"/>
  <c r="AW48" i="47"/>
  <c r="AW49" i="47"/>
  <c r="AW50" i="47"/>
  <c r="AW51" i="47"/>
  <c r="AW52" i="47"/>
  <c r="AW53" i="47"/>
  <c r="AW54" i="47"/>
  <c r="AW55" i="47"/>
  <c r="AW56" i="47"/>
  <c r="AW57" i="47"/>
  <c r="AW11" i="47"/>
  <c r="EA26" i="46"/>
  <c r="EA27" i="46"/>
  <c r="EA28" i="46"/>
  <c r="EA29" i="46"/>
  <c r="EA30" i="46"/>
  <c r="EA31" i="46"/>
  <c r="EA32" i="46"/>
  <c r="EA33" i="46"/>
  <c r="EA34" i="46"/>
  <c r="EA35" i="46"/>
  <c r="EA36" i="46"/>
  <c r="EA37" i="46"/>
  <c r="EA38" i="46"/>
  <c r="EA39" i="46"/>
  <c r="EA40" i="46"/>
  <c r="EA41" i="46"/>
  <c r="EA42" i="46"/>
  <c r="EA43" i="46"/>
  <c r="EA44" i="46"/>
  <c r="EA45" i="46"/>
  <c r="EA46" i="46"/>
  <c r="EA47" i="46"/>
  <c r="EA48" i="46"/>
  <c r="EA49" i="46"/>
  <c r="EA50" i="46"/>
  <c r="EA51" i="46"/>
  <c r="EA52" i="46"/>
  <c r="EA53" i="46"/>
  <c r="EA54" i="46"/>
  <c r="EA55" i="46"/>
  <c r="EA56" i="46"/>
  <c r="EA17" i="46"/>
  <c r="EA18" i="46"/>
  <c r="EA19" i="46"/>
  <c r="EA20" i="46"/>
  <c r="EA21" i="46"/>
  <c r="EA22" i="46"/>
  <c r="EA23" i="46"/>
  <c r="EA24" i="46"/>
  <c r="EA25" i="46"/>
  <c r="EA11" i="46"/>
  <c r="EA12" i="46"/>
  <c r="EA13" i="46"/>
  <c r="EA14" i="46"/>
  <c r="EA15" i="46"/>
  <c r="EA16" i="46"/>
  <c r="EA10" i="46"/>
  <c r="DR11" i="46"/>
  <c r="DR12" i="46"/>
  <c r="DR13" i="46"/>
  <c r="DR14" i="46"/>
  <c r="DR15" i="46"/>
  <c r="DR16" i="46"/>
  <c r="DR17" i="46"/>
  <c r="DR18" i="46"/>
  <c r="DR19" i="46"/>
  <c r="DR20" i="46"/>
  <c r="DR21" i="46"/>
  <c r="DR22" i="46"/>
  <c r="DR23" i="46"/>
  <c r="DR24" i="46"/>
  <c r="DR25" i="46"/>
  <c r="DR26" i="46"/>
  <c r="DR27" i="46"/>
  <c r="DR28" i="46"/>
  <c r="DR29" i="46"/>
  <c r="DR30" i="46"/>
  <c r="DR31" i="46"/>
  <c r="DR32" i="46"/>
  <c r="DR33" i="46"/>
  <c r="DR34" i="46"/>
  <c r="DR35" i="46"/>
  <c r="DR36" i="46"/>
  <c r="DR37" i="46"/>
  <c r="DR38" i="46"/>
  <c r="DR39" i="46"/>
  <c r="DR40" i="46"/>
  <c r="DR41" i="46"/>
  <c r="DR42" i="46"/>
  <c r="DR43" i="46"/>
  <c r="DR44" i="46"/>
  <c r="DR45" i="46"/>
  <c r="DR46" i="46"/>
  <c r="DR47" i="46"/>
  <c r="DR48" i="46"/>
  <c r="DR49" i="46"/>
  <c r="DR50" i="46"/>
  <c r="DR51" i="46"/>
  <c r="DR52" i="46"/>
  <c r="DR53" i="46"/>
  <c r="DR54" i="46"/>
  <c r="DR55" i="46"/>
  <c r="DR56" i="46"/>
  <c r="DR10" i="46"/>
  <c r="DI16" i="46"/>
  <c r="DI17" i="46"/>
  <c r="DI18" i="46"/>
  <c r="DI19" i="46"/>
  <c r="DI20" i="46"/>
  <c r="DI21" i="46"/>
  <c r="DI22" i="46"/>
  <c r="DI23" i="46"/>
  <c r="DI24" i="46"/>
  <c r="DI25" i="46"/>
  <c r="DI26" i="46"/>
  <c r="DI27" i="46"/>
  <c r="DI28" i="46"/>
  <c r="DI29" i="46"/>
  <c r="DI30" i="46"/>
  <c r="DI31" i="46"/>
  <c r="DI32" i="46"/>
  <c r="DI33" i="46"/>
  <c r="DI34" i="46"/>
  <c r="DI35" i="46"/>
  <c r="DI36" i="46"/>
  <c r="DI37" i="46"/>
  <c r="DI38" i="46"/>
  <c r="DI39" i="46"/>
  <c r="DI40" i="46"/>
  <c r="DI41" i="46"/>
  <c r="DI42" i="46"/>
  <c r="DI43" i="46"/>
  <c r="DI44" i="46"/>
  <c r="DI45" i="46"/>
  <c r="DI46" i="46"/>
  <c r="DI47" i="46"/>
  <c r="DI48" i="46"/>
  <c r="DI49" i="46"/>
  <c r="DI50" i="46"/>
  <c r="DI51" i="46"/>
  <c r="DI52" i="46"/>
  <c r="DI53" i="46"/>
  <c r="DI54" i="46"/>
  <c r="DI55" i="46"/>
  <c r="DI56" i="46"/>
  <c r="DI11" i="46"/>
  <c r="DI12" i="46"/>
  <c r="DI13" i="46"/>
  <c r="DI14" i="46"/>
  <c r="DI15" i="46"/>
  <c r="DI10" i="46"/>
  <c r="AN57" i="47"/>
  <c r="AN56" i="47"/>
  <c r="AN55" i="47"/>
  <c r="AN54" i="47"/>
  <c r="AN53" i="47"/>
  <c r="AN52" i="47"/>
  <c r="AN51" i="47"/>
  <c r="AN50" i="47"/>
  <c r="AN49" i="47"/>
  <c r="AN48" i="47"/>
  <c r="AN47" i="47"/>
  <c r="AN46" i="47"/>
  <c r="AN45" i="47"/>
  <c r="AN44" i="47"/>
  <c r="AN43" i="47"/>
  <c r="AN42" i="47"/>
  <c r="AN41" i="47"/>
  <c r="AN40" i="47"/>
  <c r="AN39" i="47"/>
  <c r="AN38" i="47"/>
  <c r="AN37" i="47"/>
  <c r="AN36" i="47"/>
  <c r="AN35" i="47"/>
  <c r="AN34" i="47"/>
  <c r="AN33" i="47"/>
  <c r="AN32" i="47"/>
  <c r="AN31" i="47"/>
  <c r="AN30" i="47"/>
  <c r="AN29" i="47"/>
  <c r="AN28" i="47"/>
  <c r="AN27" i="47"/>
  <c r="AN26" i="47"/>
  <c r="AN25" i="47"/>
  <c r="AN24" i="47"/>
  <c r="AN23" i="47"/>
  <c r="AN22" i="47"/>
  <c r="AN21" i="47"/>
  <c r="AN20" i="47"/>
  <c r="AN19" i="47"/>
  <c r="AN18" i="47"/>
  <c r="AN17" i="47"/>
  <c r="AN16" i="47"/>
  <c r="AN15" i="47"/>
  <c r="AN14" i="47"/>
  <c r="AN13" i="47"/>
  <c r="AN12" i="47"/>
  <c r="AN11" i="47"/>
  <c r="CQ11" i="46"/>
  <c r="CQ12" i="46"/>
  <c r="CQ13" i="46"/>
  <c r="CQ14" i="46"/>
  <c r="CQ15" i="46"/>
  <c r="CQ16" i="46"/>
  <c r="CQ17" i="46"/>
  <c r="CQ18" i="46"/>
  <c r="CQ19" i="46"/>
  <c r="CQ20" i="46"/>
  <c r="CQ21" i="46"/>
  <c r="CQ22" i="46"/>
  <c r="CQ23" i="46"/>
  <c r="CQ24" i="46"/>
  <c r="CQ25" i="46"/>
  <c r="CQ26" i="46"/>
  <c r="CQ27" i="46"/>
  <c r="CQ28" i="46"/>
  <c r="CQ29" i="46"/>
  <c r="CQ30" i="46"/>
  <c r="CQ31" i="46"/>
  <c r="CQ32" i="46"/>
  <c r="CQ33" i="46"/>
  <c r="CQ34" i="46"/>
  <c r="CQ35" i="46"/>
  <c r="CQ36" i="46"/>
  <c r="CQ37" i="46"/>
  <c r="CQ38" i="46"/>
  <c r="CQ39" i="46"/>
  <c r="CQ40" i="46"/>
  <c r="CQ41" i="46"/>
  <c r="CQ42" i="46"/>
  <c r="CQ43" i="46"/>
  <c r="CQ44" i="46"/>
  <c r="CQ45" i="46"/>
  <c r="CQ46" i="46"/>
  <c r="CQ47" i="46"/>
  <c r="CQ48" i="46"/>
  <c r="CQ49" i="46"/>
  <c r="CQ50" i="46"/>
  <c r="CQ51" i="46"/>
  <c r="CQ52" i="46"/>
  <c r="CQ53" i="46"/>
  <c r="CQ54" i="46"/>
  <c r="CQ55" i="46"/>
  <c r="CQ56" i="46"/>
  <c r="CQ10" i="46"/>
  <c r="DJ14" i="46" l="1"/>
  <c r="DJ44" i="46"/>
  <c r="AX27" i="47"/>
  <c r="CZ55" i="46"/>
  <c r="CZ39" i="46"/>
  <c r="CZ23" i="46"/>
  <c r="CZ47" i="46"/>
  <c r="CZ31" i="46"/>
  <c r="AX51" i="47"/>
  <c r="AX35" i="47"/>
  <c r="AX19" i="47"/>
  <c r="AX43" i="47"/>
  <c r="AX45" i="47"/>
  <c r="AX29" i="47"/>
  <c r="AX21" i="47"/>
  <c r="AX13" i="47"/>
  <c r="BG15" i="47"/>
  <c r="BG53" i="47"/>
  <c r="BG45" i="47"/>
  <c r="BG37" i="47"/>
  <c r="BG21" i="47"/>
  <c r="AX53" i="47"/>
  <c r="AX37" i="47"/>
  <c r="AX52" i="47"/>
  <c r="AX44" i="47"/>
  <c r="AX36" i="47"/>
  <c r="AX28" i="47"/>
  <c r="BB27" i="47"/>
  <c r="AZ27" i="47" s="1"/>
  <c r="BB29" i="47"/>
  <c r="AZ29" i="47" s="1"/>
  <c r="BG33" i="47"/>
  <c r="AX57" i="47"/>
  <c r="AX49" i="47"/>
  <c r="AX41" i="47"/>
  <c r="AX33" i="47"/>
  <c r="AX25" i="47"/>
  <c r="BG49" i="47"/>
  <c r="BG25" i="47"/>
  <c r="AO20" i="47"/>
  <c r="AX56" i="47"/>
  <c r="AX48" i="47"/>
  <c r="AX40" i="47"/>
  <c r="AX32" i="47"/>
  <c r="AX24" i="47"/>
  <c r="BB22" i="47"/>
  <c r="AZ22" i="47" s="1"/>
  <c r="CZ56" i="46"/>
  <c r="CZ40" i="46"/>
  <c r="CZ24" i="46"/>
  <c r="AX20" i="47"/>
  <c r="AX54" i="47"/>
  <c r="AX46" i="47"/>
  <c r="AX38" i="47"/>
  <c r="AX30" i="47"/>
  <c r="AX22" i="47"/>
  <c r="AX14" i="47"/>
  <c r="AO52" i="47"/>
  <c r="AX26" i="47"/>
  <c r="BB54" i="47"/>
  <c r="AZ54" i="47" s="1"/>
  <c r="BB38" i="47"/>
  <c r="AZ38" i="47" s="1"/>
  <c r="BK57" i="47"/>
  <c r="BG48" i="47"/>
  <c r="BG41" i="47"/>
  <c r="BG35" i="47"/>
  <c r="BK30" i="47"/>
  <c r="BG22" i="47"/>
  <c r="AS22" i="47"/>
  <c r="AO21" i="47"/>
  <c r="AO29" i="47"/>
  <c r="AO37" i="47"/>
  <c r="AO45" i="47"/>
  <c r="AO53" i="47"/>
  <c r="BB18" i="47"/>
  <c r="BB57" i="47"/>
  <c r="BB44" i="47"/>
  <c r="AZ44" i="47" s="1"/>
  <c r="BB41" i="47"/>
  <c r="BB28" i="47"/>
  <c r="AZ28" i="47" s="1"/>
  <c r="BB25" i="47"/>
  <c r="BG47" i="47"/>
  <c r="BK38" i="47"/>
  <c r="BI38" i="47" s="1"/>
  <c r="BK26" i="47"/>
  <c r="BI26" i="47" s="1"/>
  <c r="AX50" i="47"/>
  <c r="BB16" i="47"/>
  <c r="AO38" i="47"/>
  <c r="BB47" i="47"/>
  <c r="BB31" i="47"/>
  <c r="BG46" i="47"/>
  <c r="AO23" i="47"/>
  <c r="AO55" i="47"/>
  <c r="AX17" i="47"/>
  <c r="AX55" i="47"/>
  <c r="AX47" i="47"/>
  <c r="AX39" i="47"/>
  <c r="AX31" i="47"/>
  <c r="AX23" i="47"/>
  <c r="BB13" i="47"/>
  <c r="S29" i="45" s="1"/>
  <c r="BB56" i="47"/>
  <c r="AZ56" i="47" s="1"/>
  <c r="BB53" i="47"/>
  <c r="BB40" i="47"/>
  <c r="AZ40" i="47" s="1"/>
  <c r="BB37" i="47"/>
  <c r="BB24" i="47"/>
  <c r="AZ24" i="47" s="1"/>
  <c r="BG19" i="47"/>
  <c r="BG12" i="47"/>
  <c r="BG52" i="47"/>
  <c r="BK46" i="47"/>
  <c r="BI46" i="47" s="1"/>
  <c r="BK34" i="47"/>
  <c r="BG26" i="47"/>
  <c r="BG20" i="47"/>
  <c r="AO36" i="47"/>
  <c r="AX12" i="47"/>
  <c r="AO30" i="47"/>
  <c r="BB20" i="47"/>
  <c r="BB50" i="47"/>
  <c r="AZ50" i="47" s="1"/>
  <c r="AO15" i="47"/>
  <c r="CZ21" i="46"/>
  <c r="AO48" i="47"/>
  <c r="BG57" i="47"/>
  <c r="BK42" i="47"/>
  <c r="BG32" i="47"/>
  <c r="AO28" i="47"/>
  <c r="AX42" i="47"/>
  <c r="BB51" i="47"/>
  <c r="BB35" i="47"/>
  <c r="AO22" i="47"/>
  <c r="BG40" i="47"/>
  <c r="AO32" i="47"/>
  <c r="BB46" i="47"/>
  <c r="AZ46" i="47" s="1"/>
  <c r="BB30" i="47"/>
  <c r="AZ30" i="47" s="1"/>
  <c r="BG51" i="47"/>
  <c r="AO33" i="47"/>
  <c r="AX11" i="47"/>
  <c r="AX15" i="47"/>
  <c r="BB11" i="47"/>
  <c r="S27" i="45" s="1"/>
  <c r="BB17" i="47"/>
  <c r="BB52" i="47"/>
  <c r="AZ52" i="47" s="1"/>
  <c r="BB49" i="47"/>
  <c r="BB36" i="47"/>
  <c r="AZ36" i="47" s="1"/>
  <c r="BB33" i="47"/>
  <c r="BG17" i="47"/>
  <c r="BK54" i="47"/>
  <c r="BG44" i="47"/>
  <c r="BG31" i="47"/>
  <c r="AO14" i="47"/>
  <c r="AO54" i="47"/>
  <c r="AX18" i="47"/>
  <c r="BB34" i="47"/>
  <c r="AZ34" i="47" s="1"/>
  <c r="BG27" i="47"/>
  <c r="CZ30" i="46"/>
  <c r="AO16" i="47"/>
  <c r="AO24" i="47"/>
  <c r="AO56" i="47"/>
  <c r="AX16" i="47"/>
  <c r="BB15" i="47"/>
  <c r="BB43" i="47"/>
  <c r="BG18" i="47"/>
  <c r="CZ20" i="46"/>
  <c r="AO25" i="47"/>
  <c r="AO41" i="47"/>
  <c r="AO49" i="47"/>
  <c r="AO18" i="47"/>
  <c r="BB19" i="47"/>
  <c r="BB12" i="47"/>
  <c r="S28" i="45" s="1"/>
  <c r="BB55" i="47"/>
  <c r="BB42" i="47"/>
  <c r="AZ42" i="47" s="1"/>
  <c r="BB39" i="47"/>
  <c r="BB26" i="47"/>
  <c r="AZ26" i="47" s="1"/>
  <c r="BB23" i="47"/>
  <c r="AZ23" i="47" s="1"/>
  <c r="BG56" i="47"/>
  <c r="BK50" i="47"/>
  <c r="BI50" i="47" s="1"/>
  <c r="BG30" i="47"/>
  <c r="BK22" i="47"/>
  <c r="AO44" i="47"/>
  <c r="AX34" i="47"/>
  <c r="AO46" i="47"/>
  <c r="AO40" i="47"/>
  <c r="AS13" i="47"/>
  <c r="Q73" i="45" s="1"/>
  <c r="AO19" i="47"/>
  <c r="AO27" i="47"/>
  <c r="AO35" i="47"/>
  <c r="AO43" i="47"/>
  <c r="AO51" i="47"/>
  <c r="BB21" i="47"/>
  <c r="BB14" i="47"/>
  <c r="BB48" i="47"/>
  <c r="AZ48" i="47" s="1"/>
  <c r="BB45" i="47"/>
  <c r="BB32" i="47"/>
  <c r="AZ32" i="47" s="1"/>
  <c r="BG16" i="47"/>
  <c r="BG55" i="47"/>
  <c r="BG42" i="47"/>
  <c r="BG36" i="47"/>
  <c r="BG29" i="47"/>
  <c r="BG23" i="47"/>
  <c r="DJ52" i="46"/>
  <c r="CR29" i="46"/>
  <c r="CR53" i="46"/>
  <c r="EF11" i="46"/>
  <c r="R72" i="45" s="1"/>
  <c r="CZ16" i="46"/>
  <c r="DJ28" i="46"/>
  <c r="DS38" i="46"/>
  <c r="DS30" i="46"/>
  <c r="DS22" i="46"/>
  <c r="EB36" i="46"/>
  <c r="DJ20" i="46"/>
  <c r="DJ13" i="46"/>
  <c r="DJ51" i="46"/>
  <c r="DJ43" i="46"/>
  <c r="DJ35" i="46"/>
  <c r="DJ27" i="46"/>
  <c r="DJ19" i="46"/>
  <c r="DS29" i="46"/>
  <c r="EB43" i="46"/>
  <c r="EB35" i="46"/>
  <c r="DJ12" i="46"/>
  <c r="DJ50" i="46"/>
  <c r="DJ42" i="46"/>
  <c r="DJ34" i="46"/>
  <c r="DJ26" i="46"/>
  <c r="DJ18" i="46"/>
  <c r="EB18" i="46"/>
  <c r="CR18" i="46"/>
  <c r="DS35" i="46"/>
  <c r="EB17" i="46"/>
  <c r="EB49" i="46"/>
  <c r="DS42" i="46"/>
  <c r="DS34" i="46"/>
  <c r="DS18" i="46"/>
  <c r="DJ36" i="46"/>
  <c r="DW22" i="46"/>
  <c r="EB23" i="46"/>
  <c r="EB39" i="46"/>
  <c r="EB31" i="46"/>
  <c r="DJ54" i="46"/>
  <c r="DJ46" i="46"/>
  <c r="DJ38" i="46"/>
  <c r="DJ30" i="46"/>
  <c r="DJ22" i="46"/>
  <c r="DS48" i="46"/>
  <c r="EB22" i="46"/>
  <c r="EB30" i="46"/>
  <c r="DN26" i="46"/>
  <c r="DL26" i="46" s="1"/>
  <c r="CZ38" i="46"/>
  <c r="CZ46" i="46"/>
  <c r="DJ53" i="46"/>
  <c r="DJ45" i="46"/>
  <c r="DJ37" i="46"/>
  <c r="DJ29" i="46"/>
  <c r="DJ21" i="46"/>
  <c r="DS46" i="46"/>
  <c r="EB47" i="46"/>
  <c r="CR37" i="46"/>
  <c r="DJ11" i="46"/>
  <c r="DJ17" i="46"/>
  <c r="DS54" i="46"/>
  <c r="DW18" i="46"/>
  <c r="CR28" i="46"/>
  <c r="DJ56" i="46"/>
  <c r="DJ48" i="46"/>
  <c r="DJ40" i="46"/>
  <c r="DJ32" i="46"/>
  <c r="DJ24" i="46"/>
  <c r="DJ16" i="46"/>
  <c r="DN16" i="46"/>
  <c r="DN13" i="46"/>
  <c r="DN42" i="46"/>
  <c r="DN29" i="46"/>
  <c r="DN25" i="46"/>
  <c r="DN22" i="46"/>
  <c r="DS47" i="46"/>
  <c r="DS41" i="46"/>
  <c r="DS28" i="46"/>
  <c r="DS21" i="46"/>
  <c r="DW11" i="46"/>
  <c r="R50" i="45" s="1"/>
  <c r="DW53" i="46"/>
  <c r="DU53" i="46" s="1"/>
  <c r="DW49" i="46"/>
  <c r="DU49" i="46" s="1"/>
  <c r="DW45" i="46"/>
  <c r="DU45" i="46" s="1"/>
  <c r="DW41" i="46"/>
  <c r="DU41" i="46" s="1"/>
  <c r="DW37" i="46"/>
  <c r="DU37" i="46" s="1"/>
  <c r="DW33" i="46"/>
  <c r="DU33" i="46" s="1"/>
  <c r="DW29" i="46"/>
  <c r="DU29" i="46" s="1"/>
  <c r="DW25" i="46"/>
  <c r="DU25" i="46" s="1"/>
  <c r="DW21" i="46"/>
  <c r="EB56" i="46"/>
  <c r="EB48" i="46"/>
  <c r="EF40" i="46"/>
  <c r="EB29" i="46"/>
  <c r="CR45" i="46"/>
  <c r="DJ25" i="46"/>
  <c r="DN46" i="46"/>
  <c r="DN32" i="46"/>
  <c r="DJ55" i="46"/>
  <c r="DJ15" i="46"/>
  <c r="DN52" i="46"/>
  <c r="DN48" i="46"/>
  <c r="DN35" i="46"/>
  <c r="DN18" i="46"/>
  <c r="DS53" i="46"/>
  <c r="DS40" i="46"/>
  <c r="DS27" i="46"/>
  <c r="DS20" i="46"/>
  <c r="DS13" i="46"/>
  <c r="DW17" i="46"/>
  <c r="DW14" i="46"/>
  <c r="EB41" i="46"/>
  <c r="EF28" i="46"/>
  <c r="DJ49" i="46"/>
  <c r="CR52" i="46"/>
  <c r="DJ31" i="46"/>
  <c r="CR50" i="46"/>
  <c r="CR26" i="46"/>
  <c r="DN15" i="46"/>
  <c r="DN12" i="46"/>
  <c r="R36" i="45" s="1"/>
  <c r="DN45" i="46"/>
  <c r="DN41" i="46"/>
  <c r="DN38" i="46"/>
  <c r="DN31" i="46"/>
  <c r="DN28" i="46"/>
  <c r="DN24" i="46"/>
  <c r="DS52" i="46"/>
  <c r="DS39" i="46"/>
  <c r="DS33" i="46"/>
  <c r="DS19" i="46"/>
  <c r="DS12" i="46"/>
  <c r="DW56" i="46"/>
  <c r="DU56" i="46" s="1"/>
  <c r="DW52" i="46"/>
  <c r="DU52" i="46" s="1"/>
  <c r="DW48" i="46"/>
  <c r="DU48" i="46" s="1"/>
  <c r="DW44" i="46"/>
  <c r="DU44" i="46" s="1"/>
  <c r="DW40" i="46"/>
  <c r="DU40" i="46" s="1"/>
  <c r="DW36" i="46"/>
  <c r="DU36" i="46" s="1"/>
  <c r="DW32" i="46"/>
  <c r="DW28" i="46"/>
  <c r="DU28" i="46" s="1"/>
  <c r="DW24" i="46"/>
  <c r="DU24" i="46" s="1"/>
  <c r="DW20" i="46"/>
  <c r="EB21" i="46"/>
  <c r="EB54" i="46"/>
  <c r="EB40" i="46"/>
  <c r="EF32" i="46"/>
  <c r="DJ33" i="46"/>
  <c r="DN53" i="46"/>
  <c r="DN49" i="46"/>
  <c r="DN39" i="46"/>
  <c r="DN19" i="46"/>
  <c r="CR36" i="46"/>
  <c r="DJ47" i="46"/>
  <c r="CR34" i="46"/>
  <c r="DN51" i="46"/>
  <c r="DN34" i="46"/>
  <c r="DN21" i="46"/>
  <c r="DN17" i="46"/>
  <c r="DS51" i="46"/>
  <c r="DS45" i="46"/>
  <c r="DS32" i="46"/>
  <c r="DS25" i="46"/>
  <c r="DS11" i="46"/>
  <c r="DW13" i="46"/>
  <c r="EB20" i="46"/>
  <c r="EB53" i="46"/>
  <c r="EF44" i="46"/>
  <c r="EB33" i="46"/>
  <c r="EB26" i="46"/>
  <c r="DJ23" i="46"/>
  <c r="DN55" i="46"/>
  <c r="CR42" i="46"/>
  <c r="DN11" i="46"/>
  <c r="R28" i="45" s="1"/>
  <c r="DN54" i="46"/>
  <c r="DN47" i="46"/>
  <c r="DN44" i="46"/>
  <c r="DN40" i="46"/>
  <c r="DN27" i="46"/>
  <c r="DS50" i="46"/>
  <c r="DS44" i="46"/>
  <c r="DS31" i="46"/>
  <c r="DS24" i="46"/>
  <c r="DW10" i="46"/>
  <c r="R49" i="45" s="1"/>
  <c r="DW16" i="46"/>
  <c r="DW55" i="46"/>
  <c r="DU55" i="46" s="1"/>
  <c r="DW51" i="46"/>
  <c r="DU51" i="46" s="1"/>
  <c r="DW47" i="46"/>
  <c r="DU47" i="46" s="1"/>
  <c r="DW43" i="46"/>
  <c r="DU43" i="46" s="1"/>
  <c r="DW39" i="46"/>
  <c r="DU39" i="46" s="1"/>
  <c r="DW35" i="46"/>
  <c r="DU35" i="46" s="1"/>
  <c r="DW31" i="46"/>
  <c r="DU31" i="46" s="1"/>
  <c r="DW27" i="46"/>
  <c r="DU27" i="46" s="1"/>
  <c r="DW23" i="46"/>
  <c r="DU23" i="46" s="1"/>
  <c r="DW19" i="46"/>
  <c r="EB19" i="46"/>
  <c r="EB52" i="46"/>
  <c r="EB45" i="46"/>
  <c r="EB32" i="46"/>
  <c r="DS15" i="46"/>
  <c r="CR44" i="46"/>
  <c r="DJ39" i="46"/>
  <c r="DN14" i="46"/>
  <c r="DN50" i="46"/>
  <c r="DN37" i="46"/>
  <c r="DN33" i="46"/>
  <c r="DN30" i="46"/>
  <c r="DN23" i="46"/>
  <c r="DN20" i="46"/>
  <c r="DS56" i="46"/>
  <c r="DS43" i="46"/>
  <c r="DS37" i="46"/>
  <c r="DS23" i="46"/>
  <c r="DS17" i="46"/>
  <c r="EB44" i="46"/>
  <c r="EF36" i="46"/>
  <c r="ED36" i="46" s="1"/>
  <c r="DJ41" i="46"/>
  <c r="DN36" i="46"/>
  <c r="CR54" i="46"/>
  <c r="CR46" i="46"/>
  <c r="CR38" i="46"/>
  <c r="CR30" i="46"/>
  <c r="DJ10" i="46"/>
  <c r="DN10" i="46"/>
  <c r="R27" i="45" s="1"/>
  <c r="DN56" i="46"/>
  <c r="DN43" i="46"/>
  <c r="DS55" i="46"/>
  <c r="DS49" i="46"/>
  <c r="DS36" i="46"/>
  <c r="DS16" i="46"/>
  <c r="DW15" i="46"/>
  <c r="DW12" i="46"/>
  <c r="R51" i="45" s="1"/>
  <c r="DW54" i="46"/>
  <c r="DU54" i="46" s="1"/>
  <c r="DW50" i="46"/>
  <c r="DU50" i="46" s="1"/>
  <c r="DW46" i="46"/>
  <c r="DU46" i="46" s="1"/>
  <c r="DW42" i="46"/>
  <c r="DU42" i="46" s="1"/>
  <c r="DW38" i="46"/>
  <c r="DU38" i="46" s="1"/>
  <c r="DW34" i="46"/>
  <c r="DU34" i="46" s="1"/>
  <c r="DW30" i="46"/>
  <c r="DU30" i="46" s="1"/>
  <c r="DW26" i="46"/>
  <c r="DU26" i="46" s="1"/>
  <c r="EF48" i="46"/>
  <c r="ED48" i="46" s="1"/>
  <c r="EB37" i="46"/>
  <c r="BI42" i="47"/>
  <c r="BI57" i="47"/>
  <c r="BI30" i="47"/>
  <c r="BG14" i="47"/>
  <c r="BK55" i="47"/>
  <c r="BK51" i="47"/>
  <c r="BK43" i="47"/>
  <c r="BK39" i="47"/>
  <c r="BK35" i="47"/>
  <c r="BK31" i="47"/>
  <c r="BK27" i="47"/>
  <c r="BK23" i="47"/>
  <c r="BK47" i="47"/>
  <c r="BK14" i="47"/>
  <c r="BG54" i="47"/>
  <c r="BG50" i="47"/>
  <c r="BG38" i="47"/>
  <c r="BG34" i="47"/>
  <c r="BK48" i="47"/>
  <c r="BK44" i="47"/>
  <c r="BK40" i="47"/>
  <c r="BK36" i="47"/>
  <c r="BK32" i="47"/>
  <c r="BK28" i="47"/>
  <c r="BK24" i="47"/>
  <c r="BK20" i="47"/>
  <c r="BK56" i="47"/>
  <c r="BK52" i="47"/>
  <c r="BG43" i="47"/>
  <c r="BG39" i="47"/>
  <c r="BK45" i="47"/>
  <c r="BK37" i="47"/>
  <c r="BK33" i="47"/>
  <c r="BK29" i="47"/>
  <c r="BK25" i="47"/>
  <c r="BK21" i="47"/>
  <c r="BK53" i="47"/>
  <c r="BK49" i="47"/>
  <c r="BK41" i="47"/>
  <c r="BG28" i="47"/>
  <c r="BG24" i="47"/>
  <c r="BG13" i="47"/>
  <c r="BK16" i="47"/>
  <c r="BK12" i="47"/>
  <c r="S50" i="45" s="1"/>
  <c r="BK19" i="47"/>
  <c r="BG11" i="47"/>
  <c r="BK15" i="47"/>
  <c r="BK17" i="47"/>
  <c r="BK13" i="47"/>
  <c r="BK11" i="47"/>
  <c r="S49" i="45" s="1"/>
  <c r="BK18" i="47"/>
  <c r="EF22" i="46"/>
  <c r="EB25" i="46"/>
  <c r="EF49" i="46"/>
  <c r="EF45" i="46"/>
  <c r="EF41" i="46"/>
  <c r="EF37" i="46"/>
  <c r="EF33" i="46"/>
  <c r="EF29" i="46"/>
  <c r="EB55" i="46"/>
  <c r="EB27" i="46"/>
  <c r="EF53" i="46"/>
  <c r="EB28" i="46"/>
  <c r="EF24" i="46"/>
  <c r="EF54" i="46"/>
  <c r="EF50" i="46"/>
  <c r="EF42" i="46"/>
  <c r="EF34" i="46"/>
  <c r="EF30" i="46"/>
  <c r="EF26" i="46"/>
  <c r="EF52" i="46"/>
  <c r="EF46" i="46"/>
  <c r="EF38" i="46"/>
  <c r="EB15" i="46"/>
  <c r="EB24" i="46"/>
  <c r="EF19" i="46"/>
  <c r="EF56" i="46"/>
  <c r="EB51" i="46"/>
  <c r="EF51" i="46"/>
  <c r="EF47" i="46"/>
  <c r="EF43" i="46"/>
  <c r="EF39" i="46"/>
  <c r="EF35" i="46"/>
  <c r="EF31" i="46"/>
  <c r="EF27" i="46"/>
  <c r="EF55" i="46"/>
  <c r="EB50" i="46"/>
  <c r="EB46" i="46"/>
  <c r="EB42" i="46"/>
  <c r="EB38" i="46"/>
  <c r="EB34" i="46"/>
  <c r="EF20" i="46"/>
  <c r="EF25" i="46"/>
  <c r="EF21" i="46"/>
  <c r="EF17" i="46"/>
  <c r="EF18" i="46"/>
  <c r="EF23" i="46"/>
  <c r="EB13" i="46"/>
  <c r="EF14" i="46"/>
  <c r="EB14" i="46"/>
  <c r="EB12" i="46"/>
  <c r="EB11" i="46"/>
  <c r="EF12" i="46"/>
  <c r="EF13" i="46"/>
  <c r="EB16" i="46"/>
  <c r="EF15" i="46"/>
  <c r="EB10" i="46"/>
  <c r="EF10" i="46"/>
  <c r="R71" i="45" s="1"/>
  <c r="EF16" i="46"/>
  <c r="DU32" i="46"/>
  <c r="DS14" i="46"/>
  <c r="DS26" i="46"/>
  <c r="DS10" i="46"/>
  <c r="AO50" i="47"/>
  <c r="AO26" i="47"/>
  <c r="AS38" i="47"/>
  <c r="AS14" i="47"/>
  <c r="Q74" i="45" s="1"/>
  <c r="AS52" i="47"/>
  <c r="AQ52" i="47" s="1"/>
  <c r="AS44" i="47"/>
  <c r="AS36" i="47"/>
  <c r="AS28" i="47"/>
  <c r="AS20" i="47"/>
  <c r="AS12" i="47"/>
  <c r="Q72" i="45" s="1"/>
  <c r="AO31" i="47"/>
  <c r="AS51" i="47"/>
  <c r="AS35" i="47"/>
  <c r="AS11" i="47"/>
  <c r="Q71" i="45" s="1"/>
  <c r="AS50" i="47"/>
  <c r="AS42" i="47"/>
  <c r="AS34" i="47"/>
  <c r="AS26" i="47"/>
  <c r="AS18" i="47"/>
  <c r="CZ12" i="46"/>
  <c r="AO47" i="47"/>
  <c r="AS43" i="47"/>
  <c r="AS19" i="47"/>
  <c r="AS57" i="47"/>
  <c r="AS49" i="47"/>
  <c r="AS41" i="47"/>
  <c r="AS33" i="47"/>
  <c r="AS25" i="47"/>
  <c r="AS17" i="47"/>
  <c r="Q77" i="45" s="1"/>
  <c r="CZ54" i="46"/>
  <c r="AO39" i="47"/>
  <c r="AO11" i="47"/>
  <c r="AS56" i="47"/>
  <c r="AQ56" i="47" s="1"/>
  <c r="AS48" i="47"/>
  <c r="AQ48" i="47" s="1"/>
  <c r="AS40" i="47"/>
  <c r="AS32" i="47"/>
  <c r="AS24" i="47"/>
  <c r="AS16" i="47"/>
  <c r="Q76" i="45" s="1"/>
  <c r="AO17" i="47"/>
  <c r="AS27" i="47"/>
  <c r="CZ19" i="46"/>
  <c r="CZ18" i="46"/>
  <c r="CZ48" i="46"/>
  <c r="CZ32" i="46"/>
  <c r="AO13" i="47"/>
  <c r="AS55" i="47"/>
  <c r="AS47" i="47"/>
  <c r="AS39" i="47"/>
  <c r="AS31" i="47"/>
  <c r="AS23" i="47"/>
  <c r="AS15" i="47"/>
  <c r="Q75" i="45" s="1"/>
  <c r="AO12" i="47"/>
  <c r="AO42" i="47"/>
  <c r="AO34" i="47"/>
  <c r="AS54" i="47"/>
  <c r="AS46" i="47"/>
  <c r="AS30" i="47"/>
  <c r="CZ22" i="46"/>
  <c r="AO57" i="47"/>
  <c r="AS53" i="47"/>
  <c r="AS45" i="47"/>
  <c r="AS37" i="47"/>
  <c r="AS29" i="47"/>
  <c r="AS21" i="47"/>
  <c r="CV15" i="46"/>
  <c r="Q54" i="45" s="1"/>
  <c r="CV23" i="46"/>
  <c r="CV31" i="46"/>
  <c r="CV39" i="46"/>
  <c r="CV47" i="46"/>
  <c r="CV55" i="46"/>
  <c r="CR10" i="46"/>
  <c r="CV16" i="46"/>
  <c r="Q55" i="45" s="1"/>
  <c r="CV24" i="46"/>
  <c r="CV32" i="46"/>
  <c r="CV40" i="46"/>
  <c r="CV48" i="46"/>
  <c r="CV56" i="46"/>
  <c r="CR12" i="46"/>
  <c r="CV14" i="46"/>
  <c r="Q53" i="45" s="1"/>
  <c r="CV22" i="46"/>
  <c r="CV30" i="46"/>
  <c r="CV17" i="46"/>
  <c r="CV25" i="46"/>
  <c r="CV33" i="46"/>
  <c r="CV41" i="46"/>
  <c r="CV49" i="46"/>
  <c r="CV10" i="46"/>
  <c r="Q49" i="45" s="1"/>
  <c r="CR24" i="46"/>
  <c r="CV18" i="46"/>
  <c r="CV26" i="46"/>
  <c r="CV34" i="46"/>
  <c r="CV42" i="46"/>
  <c r="CV50" i="46"/>
  <c r="CV38" i="46"/>
  <c r="CR32" i="46"/>
  <c r="CV11" i="46"/>
  <c r="Q50" i="45" s="1"/>
  <c r="CV19" i="46"/>
  <c r="CV27" i="46"/>
  <c r="CV35" i="46"/>
  <c r="CV43" i="46"/>
  <c r="CV51" i="46"/>
  <c r="CV54" i="46"/>
  <c r="CV12" i="46"/>
  <c r="Q51" i="45" s="1"/>
  <c r="CV20" i="46"/>
  <c r="CV28" i="46"/>
  <c r="CV36" i="46"/>
  <c r="CV44" i="46"/>
  <c r="CV52" i="46"/>
  <c r="CV13" i="46"/>
  <c r="Q52" i="45" s="1"/>
  <c r="CV21" i="46"/>
  <c r="CV29" i="46"/>
  <c r="CV37" i="46"/>
  <c r="CV45" i="46"/>
  <c r="CV53" i="46"/>
  <c r="CV46" i="46"/>
  <c r="CR33" i="46"/>
  <c r="CZ33" i="46"/>
  <c r="CR25" i="46"/>
  <c r="CZ25" i="46"/>
  <c r="CZ17" i="46"/>
  <c r="CR17" i="46"/>
  <c r="CR56" i="46"/>
  <c r="CR49" i="46"/>
  <c r="CZ49" i="46"/>
  <c r="CR16" i="46"/>
  <c r="CR48" i="46"/>
  <c r="CR41" i="46"/>
  <c r="CZ41" i="46"/>
  <c r="CR15" i="46"/>
  <c r="CR40" i="46"/>
  <c r="CR14" i="46"/>
  <c r="CR13" i="46"/>
  <c r="CR51" i="46"/>
  <c r="CR43" i="46"/>
  <c r="CR35" i="46"/>
  <c r="CR27" i="46"/>
  <c r="CR11" i="46"/>
  <c r="CR55" i="46"/>
  <c r="CR47" i="46"/>
  <c r="CR39" i="46"/>
  <c r="CR31" i="46"/>
  <c r="CR23" i="46"/>
  <c r="CZ15" i="46"/>
  <c r="CZ53" i="46"/>
  <c r="CZ45" i="46"/>
  <c r="CZ37" i="46"/>
  <c r="CZ29" i="46"/>
  <c r="CR22" i="46"/>
  <c r="CZ14" i="46"/>
  <c r="CZ52" i="46"/>
  <c r="CZ44" i="46"/>
  <c r="CZ36" i="46"/>
  <c r="CZ28" i="46"/>
  <c r="CR21" i="46"/>
  <c r="CZ13" i="46"/>
  <c r="CZ51" i="46"/>
  <c r="CZ43" i="46"/>
  <c r="CZ35" i="46"/>
  <c r="CZ27" i="46"/>
  <c r="CR20" i="46"/>
  <c r="CZ50" i="46"/>
  <c r="CZ42" i="46"/>
  <c r="CZ34" i="46"/>
  <c r="CZ26" i="46"/>
  <c r="CR19" i="46"/>
  <c r="CZ11" i="46"/>
  <c r="U48" i="45"/>
  <c r="U26" i="45"/>
  <c r="T48" i="45"/>
  <c r="T26" i="45"/>
  <c r="W70" i="45"/>
  <c r="W48" i="45"/>
  <c r="W26" i="45"/>
  <c r="V70" i="45"/>
  <c r="V48" i="45"/>
  <c r="V26" i="45"/>
  <c r="P70" i="45"/>
  <c r="P48" i="45"/>
  <c r="P26" i="45"/>
  <c r="O70" i="45"/>
  <c r="O48" i="45"/>
  <c r="O26" i="45"/>
  <c r="N70" i="45"/>
  <c r="N48" i="45"/>
  <c r="N26" i="45"/>
  <c r="DU21" i="46" l="1"/>
  <c r="R34" i="45"/>
  <c r="DU22" i="46"/>
  <c r="R35" i="45"/>
  <c r="BI22" i="47"/>
  <c r="BI34" i="47"/>
  <c r="AZ12" i="47"/>
  <c r="S35" i="45"/>
  <c r="AZ37" i="47"/>
  <c r="S34" i="45"/>
  <c r="AZ55" i="47"/>
  <c r="BA23" i="47"/>
  <c r="BA26" i="47"/>
  <c r="BA39" i="47"/>
  <c r="BA42" i="47"/>
  <c r="BA55" i="47"/>
  <c r="BA12" i="47"/>
  <c r="S20" i="45" s="1"/>
  <c r="BA19" i="47"/>
  <c r="BA45" i="47"/>
  <c r="BA14" i="47"/>
  <c r="BA33" i="47"/>
  <c r="BA36" i="47"/>
  <c r="BA49" i="47"/>
  <c r="BA52" i="47"/>
  <c r="BA17" i="47"/>
  <c r="BA24" i="47"/>
  <c r="BA37" i="47"/>
  <c r="BA53" i="47"/>
  <c r="BA28" i="47"/>
  <c r="BA44" i="47"/>
  <c r="BA57" i="47"/>
  <c r="BA18" i="47"/>
  <c r="BA27" i="47"/>
  <c r="BA30" i="47"/>
  <c r="BA43" i="47"/>
  <c r="BA46" i="47"/>
  <c r="BA15" i="47"/>
  <c r="BA56" i="47"/>
  <c r="BA11" i="47"/>
  <c r="S19" i="45" s="1"/>
  <c r="BA21" i="47"/>
  <c r="BA40" i="47"/>
  <c r="BA13" i="47"/>
  <c r="S21" i="45" s="1"/>
  <c r="BA25" i="47"/>
  <c r="BA41" i="47"/>
  <c r="BA31" i="47"/>
  <c r="BA34" i="47"/>
  <c r="BA47" i="47"/>
  <c r="BA50" i="47"/>
  <c r="BA20" i="47"/>
  <c r="BA29" i="47"/>
  <c r="BA48" i="47"/>
  <c r="BA22" i="47"/>
  <c r="BA35" i="47"/>
  <c r="BA38" i="47"/>
  <c r="BA51" i="47"/>
  <c r="BA54" i="47"/>
  <c r="BA16" i="47"/>
  <c r="BA32" i="47"/>
  <c r="AZ35" i="47"/>
  <c r="AZ16" i="47"/>
  <c r="AZ41" i="47"/>
  <c r="AQ32" i="47"/>
  <c r="AZ43" i="47"/>
  <c r="AZ33" i="47"/>
  <c r="AZ51" i="47"/>
  <c r="AZ53" i="47"/>
  <c r="AZ57" i="47"/>
  <c r="AQ22" i="47"/>
  <c r="AZ13" i="47"/>
  <c r="BI54" i="47"/>
  <c r="AZ45" i="47"/>
  <c r="AZ19" i="47"/>
  <c r="AZ15" i="47"/>
  <c r="AZ18" i="47"/>
  <c r="AZ39" i="47"/>
  <c r="AZ49" i="47"/>
  <c r="AZ20" i="47"/>
  <c r="S36" i="45"/>
  <c r="AZ14" i="47"/>
  <c r="AZ11" i="47"/>
  <c r="AZ21" i="47"/>
  <c r="AZ17" i="47"/>
  <c r="AZ31" i="47"/>
  <c r="AZ25" i="47"/>
  <c r="AZ47" i="47"/>
  <c r="R56" i="45"/>
  <c r="ED44" i="46"/>
  <c r="ED40" i="46"/>
  <c r="R58" i="45"/>
  <c r="ED32" i="46"/>
  <c r="R57" i="45"/>
  <c r="DU20" i="46"/>
  <c r="ED28" i="46"/>
  <c r="DL43" i="46"/>
  <c r="DL36" i="46"/>
  <c r="DL12" i="46"/>
  <c r="DL13" i="46"/>
  <c r="DU11" i="46"/>
  <c r="ED22" i="46"/>
  <c r="DL56" i="46"/>
  <c r="DL20" i="46"/>
  <c r="DL44" i="46"/>
  <c r="DL15" i="46"/>
  <c r="DL35" i="46"/>
  <c r="DL16" i="46"/>
  <c r="DL40" i="46"/>
  <c r="DL18" i="46"/>
  <c r="DU16" i="46"/>
  <c r="DL10" i="46"/>
  <c r="DL23" i="46"/>
  <c r="DL47" i="46"/>
  <c r="DL19" i="46"/>
  <c r="DL24" i="46"/>
  <c r="DL48" i="46"/>
  <c r="DU10" i="46"/>
  <c r="DU12" i="46"/>
  <c r="DM20" i="46"/>
  <c r="DM23" i="46"/>
  <c r="DM30" i="46"/>
  <c r="DM33" i="46"/>
  <c r="DM37" i="46"/>
  <c r="DM50" i="46"/>
  <c r="DM14" i="46"/>
  <c r="DM56" i="46"/>
  <c r="DM27" i="46"/>
  <c r="DM40" i="46"/>
  <c r="DM44" i="46"/>
  <c r="DM47" i="46"/>
  <c r="DM54" i="46"/>
  <c r="DM11" i="46"/>
  <c r="R20" i="45" s="1"/>
  <c r="DM10" i="46"/>
  <c r="R19" i="45" s="1"/>
  <c r="DM16" i="46"/>
  <c r="DM17" i="46"/>
  <c r="DM21" i="46"/>
  <c r="DM34" i="46"/>
  <c r="DM51" i="46"/>
  <c r="DM24" i="46"/>
  <c r="DM28" i="46"/>
  <c r="DM31" i="46"/>
  <c r="DM38" i="46"/>
  <c r="DM41" i="46"/>
  <c r="DM45" i="46"/>
  <c r="DM12" i="46"/>
  <c r="DM15" i="46"/>
  <c r="DM26" i="46"/>
  <c r="DM18" i="46"/>
  <c r="DM35" i="46"/>
  <c r="DM48" i="46"/>
  <c r="DM52" i="46"/>
  <c r="DM55" i="46"/>
  <c r="DM22" i="46"/>
  <c r="DM25" i="46"/>
  <c r="DM29" i="46"/>
  <c r="DM42" i="46"/>
  <c r="DM13" i="46"/>
  <c r="DM19" i="46"/>
  <c r="DM32" i="46"/>
  <c r="DM36" i="46"/>
  <c r="DM39" i="46"/>
  <c r="DM46" i="46"/>
  <c r="DM49" i="46"/>
  <c r="DM53" i="46"/>
  <c r="DM43" i="46"/>
  <c r="DL30" i="46"/>
  <c r="DL54" i="46"/>
  <c r="DL17" i="46"/>
  <c r="DL39" i="46"/>
  <c r="DU15" i="46"/>
  <c r="DU13" i="46"/>
  <c r="DL28" i="46"/>
  <c r="DL52" i="46"/>
  <c r="DU14" i="46"/>
  <c r="DU18" i="46"/>
  <c r="DL33" i="46"/>
  <c r="DL11" i="46"/>
  <c r="DL21" i="46"/>
  <c r="DL49" i="46"/>
  <c r="DL31" i="46"/>
  <c r="DL22" i="46"/>
  <c r="DL37" i="46"/>
  <c r="DL34" i="46"/>
  <c r="DL53" i="46"/>
  <c r="DL38" i="46"/>
  <c r="DL25" i="46"/>
  <c r="DV19" i="46"/>
  <c r="DV23" i="46"/>
  <c r="DV27" i="46"/>
  <c r="DV31" i="46"/>
  <c r="DV35" i="46"/>
  <c r="DV39" i="46"/>
  <c r="DV43" i="46"/>
  <c r="DV47" i="46"/>
  <c r="DV51" i="46"/>
  <c r="DV55" i="46"/>
  <c r="DV16" i="46"/>
  <c r="DV10" i="46"/>
  <c r="R41" i="45" s="1"/>
  <c r="DV26" i="46"/>
  <c r="DV38" i="46"/>
  <c r="DV46" i="46"/>
  <c r="DV54" i="46"/>
  <c r="DV15" i="46"/>
  <c r="DV13" i="46"/>
  <c r="DV20" i="46"/>
  <c r="DV24" i="46"/>
  <c r="DV28" i="46"/>
  <c r="DV32" i="46"/>
  <c r="DV36" i="46"/>
  <c r="DV40" i="46"/>
  <c r="DV44" i="46"/>
  <c r="DV48" i="46"/>
  <c r="DV52" i="46"/>
  <c r="DV56" i="46"/>
  <c r="DV14" i="46"/>
  <c r="DV17" i="46"/>
  <c r="DV21" i="46"/>
  <c r="DV25" i="46"/>
  <c r="DV29" i="46"/>
  <c r="DV33" i="46"/>
  <c r="DV37" i="46"/>
  <c r="DV41" i="46"/>
  <c r="DV45" i="46"/>
  <c r="DV49" i="46"/>
  <c r="DV53" i="46"/>
  <c r="DV11" i="46"/>
  <c r="R42" i="45" s="1"/>
  <c r="DV18" i="46"/>
  <c r="DV22" i="46"/>
  <c r="DV30" i="46"/>
  <c r="DV34" i="46"/>
  <c r="DV42" i="46"/>
  <c r="DV50" i="46"/>
  <c r="DV12" i="46"/>
  <c r="R43" i="45" s="1"/>
  <c r="DL50" i="46"/>
  <c r="DL55" i="46"/>
  <c r="DL51" i="46"/>
  <c r="DU17" i="46"/>
  <c r="DL41" i="46"/>
  <c r="DL32" i="46"/>
  <c r="DL29" i="46"/>
  <c r="DL14" i="46"/>
  <c r="DU19" i="46"/>
  <c r="DL27" i="46"/>
  <c r="DL45" i="46"/>
  <c r="DL46" i="46"/>
  <c r="DL42" i="46"/>
  <c r="BI45" i="47"/>
  <c r="BI49" i="47"/>
  <c r="BI36" i="47"/>
  <c r="BI51" i="47"/>
  <c r="BI53" i="47"/>
  <c r="BI40" i="47"/>
  <c r="BI47" i="47"/>
  <c r="BI55" i="47"/>
  <c r="BI41" i="47"/>
  <c r="BI32" i="47"/>
  <c r="BI21" i="47"/>
  <c r="BI52" i="47"/>
  <c r="BI44" i="47"/>
  <c r="BI23" i="47"/>
  <c r="BI14" i="47"/>
  <c r="BI25" i="47"/>
  <c r="BI56" i="47"/>
  <c r="BI48" i="47"/>
  <c r="BI27" i="47"/>
  <c r="BI43" i="47"/>
  <c r="BI29" i="47"/>
  <c r="BI20" i="47"/>
  <c r="BI31" i="47"/>
  <c r="BI33" i="47"/>
  <c r="BI24" i="47"/>
  <c r="BI35" i="47"/>
  <c r="BJ21" i="47"/>
  <c r="BJ25" i="47"/>
  <c r="BJ29" i="47"/>
  <c r="BJ33" i="47"/>
  <c r="BJ37" i="47"/>
  <c r="BJ41" i="47"/>
  <c r="BJ45" i="47"/>
  <c r="BJ49" i="47"/>
  <c r="BJ53" i="47"/>
  <c r="BJ57" i="47"/>
  <c r="BJ26" i="47"/>
  <c r="BJ42" i="47"/>
  <c r="BJ20" i="47"/>
  <c r="BJ24" i="47"/>
  <c r="BJ28" i="47"/>
  <c r="BJ32" i="47"/>
  <c r="BJ36" i="47"/>
  <c r="BJ40" i="47"/>
  <c r="BJ44" i="47"/>
  <c r="BJ48" i="47"/>
  <c r="BJ52" i="47"/>
  <c r="BJ56" i="47"/>
  <c r="BJ30" i="47"/>
  <c r="BJ46" i="47"/>
  <c r="BJ50" i="47"/>
  <c r="BJ38" i="47"/>
  <c r="BJ23" i="47"/>
  <c r="BJ27" i="47"/>
  <c r="BJ31" i="47"/>
  <c r="BJ35" i="47"/>
  <c r="BJ39" i="47"/>
  <c r="BJ43" i="47"/>
  <c r="BJ47" i="47"/>
  <c r="BJ51" i="47"/>
  <c r="BJ55" i="47"/>
  <c r="BJ22" i="47"/>
  <c r="BJ54" i="47"/>
  <c r="BJ34" i="47"/>
  <c r="BI37" i="47"/>
  <c r="BI28" i="47"/>
  <c r="BI39" i="47"/>
  <c r="BI15" i="47"/>
  <c r="BI19" i="47"/>
  <c r="BI12" i="47"/>
  <c r="BI18" i="47"/>
  <c r="BI16" i="47"/>
  <c r="BJ13" i="47"/>
  <c r="BJ17" i="47"/>
  <c r="BJ14" i="47"/>
  <c r="BJ11" i="47"/>
  <c r="S41" i="45" s="1"/>
  <c r="BJ12" i="47"/>
  <c r="S42" i="45" s="1"/>
  <c r="BJ16" i="47"/>
  <c r="BJ18" i="47"/>
  <c r="BJ15" i="47"/>
  <c r="BJ19" i="47"/>
  <c r="BI11" i="47"/>
  <c r="BI13" i="47"/>
  <c r="BI17" i="47"/>
  <c r="ED46" i="46"/>
  <c r="ED24" i="46"/>
  <c r="ED19" i="46"/>
  <c r="ED51" i="46"/>
  <c r="ED52" i="46"/>
  <c r="ED45" i="46"/>
  <c r="ED55" i="46"/>
  <c r="ED53" i="46"/>
  <c r="ED56" i="46"/>
  <c r="ED26" i="46"/>
  <c r="ED49" i="46"/>
  <c r="ED27" i="46"/>
  <c r="ED30" i="46"/>
  <c r="ED31" i="46"/>
  <c r="ED34" i="46"/>
  <c r="ED35" i="46"/>
  <c r="ED42" i="46"/>
  <c r="ED29" i="46"/>
  <c r="ED39" i="46"/>
  <c r="ED50" i="46"/>
  <c r="ED33" i="46"/>
  <c r="ED43" i="46"/>
  <c r="ED38" i="46"/>
  <c r="ED54" i="46"/>
  <c r="ED37" i="46"/>
  <c r="EE27" i="46"/>
  <c r="EE31" i="46"/>
  <c r="EE35" i="46"/>
  <c r="EE39" i="46"/>
  <c r="EE43" i="46"/>
  <c r="EE47" i="46"/>
  <c r="EE51" i="46"/>
  <c r="EE55" i="46"/>
  <c r="EE44" i="46"/>
  <c r="EE40" i="46"/>
  <c r="EE48" i="46"/>
  <c r="EE26" i="46"/>
  <c r="EE30" i="46"/>
  <c r="EE34" i="46"/>
  <c r="EE38" i="46"/>
  <c r="EE42" i="46"/>
  <c r="EE46" i="46"/>
  <c r="EE50" i="46"/>
  <c r="EE54" i="46"/>
  <c r="EE56" i="46"/>
  <c r="EE29" i="46"/>
  <c r="EE33" i="46"/>
  <c r="EE37" i="46"/>
  <c r="EE41" i="46"/>
  <c r="EE45" i="46"/>
  <c r="EE49" i="46"/>
  <c r="EE53" i="46"/>
  <c r="EE36" i="46"/>
  <c r="EE52" i="46"/>
  <c r="EE28" i="46"/>
  <c r="EE32" i="46"/>
  <c r="ED47" i="46"/>
  <c r="ED41" i="46"/>
  <c r="ED17" i="46"/>
  <c r="ED21" i="46"/>
  <c r="ED25" i="46"/>
  <c r="EE18" i="46"/>
  <c r="EE22" i="46"/>
  <c r="EE23" i="46"/>
  <c r="EE17" i="46"/>
  <c r="EE21" i="46"/>
  <c r="EE25" i="46"/>
  <c r="EE19" i="46"/>
  <c r="EE20" i="46"/>
  <c r="EE24" i="46"/>
  <c r="ED20" i="46"/>
  <c r="ED23" i="46"/>
  <c r="ED18" i="46"/>
  <c r="ED16" i="46"/>
  <c r="ED10" i="46"/>
  <c r="ED15" i="46"/>
  <c r="ED14" i="46"/>
  <c r="ED11" i="46"/>
  <c r="ED12" i="46"/>
  <c r="ED13" i="46"/>
  <c r="EE11" i="46"/>
  <c r="R64" i="45" s="1"/>
  <c r="EE15" i="46"/>
  <c r="EE10" i="46"/>
  <c r="R63" i="45" s="1"/>
  <c r="EE14" i="46"/>
  <c r="EE16" i="46"/>
  <c r="EE13" i="46"/>
  <c r="EE12" i="46"/>
  <c r="AQ15" i="47"/>
  <c r="AQ40" i="47"/>
  <c r="AQ33" i="47"/>
  <c r="AQ18" i="47"/>
  <c r="AQ38" i="47"/>
  <c r="DA50" i="46"/>
  <c r="DA28" i="46"/>
  <c r="AQ23" i="47"/>
  <c r="AQ41" i="47"/>
  <c r="AQ26" i="47"/>
  <c r="AQ12" i="47"/>
  <c r="AQ30" i="47"/>
  <c r="AQ31" i="47"/>
  <c r="AQ49" i="47"/>
  <c r="AQ34" i="47"/>
  <c r="AQ20" i="47"/>
  <c r="AQ25" i="47"/>
  <c r="AQ21" i="47"/>
  <c r="AQ46" i="47"/>
  <c r="AQ39" i="47"/>
  <c r="AQ27" i="47"/>
  <c r="AR14" i="47"/>
  <c r="Q66" i="45" s="1"/>
  <c r="AR22" i="47"/>
  <c r="AR30" i="47"/>
  <c r="AR38" i="47"/>
  <c r="AR46" i="47"/>
  <c r="AR54" i="47"/>
  <c r="AR23" i="47"/>
  <c r="AR39" i="47"/>
  <c r="AR55" i="47"/>
  <c r="AR16" i="47"/>
  <c r="AR24" i="47"/>
  <c r="AR32" i="47"/>
  <c r="AR40" i="47"/>
  <c r="AR48" i="47"/>
  <c r="AR56" i="47"/>
  <c r="AR12" i="47"/>
  <c r="Q64" i="45" s="1"/>
  <c r="AR44" i="47"/>
  <c r="AR52" i="47"/>
  <c r="AR17" i="47"/>
  <c r="AR25" i="47"/>
  <c r="AR33" i="47"/>
  <c r="AR41" i="47"/>
  <c r="AR49" i="47"/>
  <c r="AR57" i="47"/>
  <c r="AR20" i="47"/>
  <c r="AR18" i="47"/>
  <c r="AR26" i="47"/>
  <c r="AR34" i="47"/>
  <c r="AR42" i="47"/>
  <c r="AR50" i="47"/>
  <c r="AR11" i="47"/>
  <c r="Q63" i="45" s="1"/>
  <c r="AR36" i="47"/>
  <c r="AR19" i="47"/>
  <c r="AR27" i="47"/>
  <c r="AR35" i="47"/>
  <c r="AR43" i="47"/>
  <c r="AR51" i="47"/>
  <c r="AR28" i="47"/>
  <c r="AR13" i="47"/>
  <c r="Q65" i="45" s="1"/>
  <c r="AR21" i="47"/>
  <c r="AR29" i="47"/>
  <c r="AR37" i="47"/>
  <c r="AR45" i="47"/>
  <c r="AR53" i="47"/>
  <c r="AR15" i="47"/>
  <c r="Q67" i="45" s="1"/>
  <c r="AR31" i="47"/>
  <c r="AR47" i="47"/>
  <c r="AQ57" i="47"/>
  <c r="AQ42" i="47"/>
  <c r="AQ28" i="47"/>
  <c r="AQ53" i="47"/>
  <c r="AQ51" i="47"/>
  <c r="DA32" i="46"/>
  <c r="AQ29" i="47"/>
  <c r="AQ54" i="47"/>
  <c r="AQ47" i="47"/>
  <c r="AQ19" i="47"/>
  <c r="AQ50" i="47"/>
  <c r="AQ36" i="47"/>
  <c r="AQ14" i="47"/>
  <c r="AQ37" i="47"/>
  <c r="AQ55" i="47"/>
  <c r="AQ16" i="47"/>
  <c r="AQ43" i="47"/>
  <c r="AQ11" i="47"/>
  <c r="AQ44" i="47"/>
  <c r="AQ13" i="47"/>
  <c r="AQ45" i="47"/>
  <c r="AQ24" i="47"/>
  <c r="AQ17" i="47"/>
  <c r="AQ35" i="47"/>
  <c r="CT21" i="46"/>
  <c r="DA42" i="46"/>
  <c r="DA37" i="46"/>
  <c r="DA30" i="46"/>
  <c r="DA54" i="46"/>
  <c r="DA41" i="46"/>
  <c r="DA48" i="46"/>
  <c r="DA25" i="46"/>
  <c r="CT29" i="46"/>
  <c r="CT12" i="46"/>
  <c r="CT10" i="46"/>
  <c r="CT14" i="46"/>
  <c r="CU16" i="46"/>
  <c r="CU24" i="46"/>
  <c r="CU32" i="46"/>
  <c r="CU40" i="46"/>
  <c r="CU48" i="46"/>
  <c r="CU56" i="46"/>
  <c r="CU15" i="46"/>
  <c r="CU17" i="46"/>
  <c r="CU25" i="46"/>
  <c r="CU33" i="46"/>
  <c r="CU41" i="46"/>
  <c r="CU49" i="46"/>
  <c r="CU10" i="46"/>
  <c r="Q41" i="45" s="1"/>
  <c r="CU39" i="46"/>
  <c r="CU47" i="46"/>
  <c r="CU55" i="46"/>
  <c r="CU18" i="46"/>
  <c r="CU26" i="46"/>
  <c r="CU34" i="46"/>
  <c r="CU42" i="46"/>
  <c r="CU50" i="46"/>
  <c r="CU31" i="46"/>
  <c r="CU11" i="46"/>
  <c r="Q42" i="45" s="1"/>
  <c r="CU19" i="46"/>
  <c r="CU27" i="46"/>
  <c r="CU35" i="46"/>
  <c r="CU43" i="46"/>
  <c r="CU51" i="46"/>
  <c r="CU12" i="46"/>
  <c r="Q43" i="45" s="1"/>
  <c r="CU20" i="46"/>
  <c r="CU28" i="46"/>
  <c r="CU36" i="46"/>
  <c r="CU44" i="46"/>
  <c r="CU52" i="46"/>
  <c r="CU13" i="46"/>
  <c r="Q44" i="45" s="1"/>
  <c r="CU21" i="46"/>
  <c r="CU29" i="46"/>
  <c r="CU37" i="46"/>
  <c r="CU45" i="46"/>
  <c r="CU53" i="46"/>
  <c r="CU23" i="46"/>
  <c r="CU14" i="46"/>
  <c r="Q45" i="45" s="1"/>
  <c r="CU22" i="46"/>
  <c r="CU30" i="46"/>
  <c r="CU38" i="46"/>
  <c r="CU46" i="46"/>
  <c r="CU54" i="46"/>
  <c r="DA45" i="46"/>
  <c r="DA12" i="46"/>
  <c r="CT38" i="46"/>
  <c r="CT55" i="46"/>
  <c r="DA36" i="46"/>
  <c r="DA53" i="46"/>
  <c r="DA19" i="46"/>
  <c r="DA38" i="46"/>
  <c r="DA18" i="46"/>
  <c r="DA49" i="46"/>
  <c r="DA33" i="46"/>
  <c r="CT13" i="46"/>
  <c r="CT51" i="46"/>
  <c r="CT50" i="46"/>
  <c r="CT41" i="46"/>
  <c r="CT56" i="46"/>
  <c r="CT47" i="46"/>
  <c r="DA56" i="46"/>
  <c r="CT54" i="46"/>
  <c r="CT49" i="46"/>
  <c r="DA27" i="46"/>
  <c r="DA44" i="46"/>
  <c r="DA15" i="46"/>
  <c r="DA23" i="46"/>
  <c r="DA16" i="46"/>
  <c r="CT52" i="46"/>
  <c r="CT43" i="46"/>
  <c r="CT42" i="46"/>
  <c r="CT33" i="46"/>
  <c r="CT48" i="46"/>
  <c r="CT39" i="46"/>
  <c r="DA52" i="46"/>
  <c r="DA21" i="46"/>
  <c r="DA31" i="46"/>
  <c r="DA24" i="46"/>
  <c r="CT46" i="46"/>
  <c r="CT44" i="46"/>
  <c r="CT35" i="46"/>
  <c r="CT34" i="46"/>
  <c r="CT25" i="46"/>
  <c r="CT40" i="46"/>
  <c r="CT31" i="46"/>
  <c r="DA14" i="46"/>
  <c r="DA46" i="46"/>
  <c r="DA39" i="46"/>
  <c r="CT53" i="46"/>
  <c r="CT36" i="46"/>
  <c r="CT27" i="46"/>
  <c r="CT26" i="46"/>
  <c r="CT17" i="46"/>
  <c r="CT32" i="46"/>
  <c r="CT23" i="46"/>
  <c r="DA35" i="46"/>
  <c r="DA43" i="46"/>
  <c r="DA26" i="46"/>
  <c r="DA51" i="46"/>
  <c r="DA47" i="46"/>
  <c r="CT45" i="46"/>
  <c r="CT28" i="46"/>
  <c r="CT19" i="46"/>
  <c r="CT18" i="46"/>
  <c r="CT30" i="46"/>
  <c r="CT24" i="46"/>
  <c r="CT15" i="46"/>
  <c r="DA11" i="46"/>
  <c r="DA34" i="46"/>
  <c r="DA13" i="46"/>
  <c r="DA29" i="46"/>
  <c r="DA20" i="46"/>
  <c r="DA22" i="46"/>
  <c r="DA55" i="46"/>
  <c r="DA40" i="46"/>
  <c r="DA17" i="46"/>
  <c r="CT37" i="46"/>
  <c r="CT20" i="46"/>
  <c r="CT11" i="46"/>
  <c r="CT22" i="46"/>
  <c r="CT16" i="46"/>
  <c r="DE21" i="46"/>
  <c r="DE29" i="46"/>
  <c r="DE37" i="46"/>
  <c r="DE45" i="46"/>
  <c r="DE53" i="46"/>
  <c r="DE15" i="46"/>
  <c r="Q32" i="45" s="1"/>
  <c r="DE22" i="46"/>
  <c r="DE30" i="46"/>
  <c r="DE38" i="46"/>
  <c r="DE46" i="46"/>
  <c r="DE54" i="46"/>
  <c r="DE16" i="46"/>
  <c r="Q33" i="45" s="1"/>
  <c r="DA10" i="46"/>
  <c r="DE23" i="46"/>
  <c r="DE31" i="46"/>
  <c r="DE39" i="46"/>
  <c r="DE47" i="46"/>
  <c r="DE55" i="46"/>
  <c r="DE17" i="46"/>
  <c r="DE24" i="46"/>
  <c r="DE32" i="46"/>
  <c r="DE40" i="46"/>
  <c r="DE48" i="46"/>
  <c r="DE56" i="46"/>
  <c r="DE10" i="46"/>
  <c r="Q27" i="45" s="1"/>
  <c r="DE28" i="46"/>
  <c r="DE52" i="46"/>
  <c r="DE25" i="46"/>
  <c r="DE33" i="46"/>
  <c r="DE41" i="46"/>
  <c r="DE49" i="46"/>
  <c r="DE11" i="46"/>
  <c r="Q28" i="45" s="1"/>
  <c r="DE44" i="46"/>
  <c r="DE18" i="46"/>
  <c r="DE26" i="46"/>
  <c r="DE34" i="46"/>
  <c r="DE42" i="46"/>
  <c r="DE50" i="46"/>
  <c r="DE12" i="46"/>
  <c r="Q29" i="45" s="1"/>
  <c r="DE20" i="46"/>
  <c r="DE14" i="46"/>
  <c r="Q31" i="45" s="1"/>
  <c r="DE19" i="46"/>
  <c r="DE27" i="46"/>
  <c r="DE35" i="46"/>
  <c r="DE43" i="46"/>
  <c r="DE51" i="46"/>
  <c r="DE13" i="46"/>
  <c r="Q30" i="45" s="1"/>
  <c r="DE36" i="46"/>
  <c r="S57" i="45" l="1"/>
  <c r="S56" i="45"/>
  <c r="R78" i="45"/>
  <c r="R79" i="45"/>
  <c r="Q78" i="45"/>
  <c r="Q80" i="45"/>
  <c r="Q79" i="45"/>
  <c r="Q59" i="45"/>
  <c r="Q81" i="45"/>
  <c r="Q82" i="45"/>
  <c r="DC30" i="46"/>
  <c r="DC13" i="46"/>
  <c r="DC48" i="46"/>
  <c r="Q56" i="45"/>
  <c r="DC51" i="46"/>
  <c r="DC50" i="46"/>
  <c r="DC41" i="46"/>
  <c r="DC40" i="46"/>
  <c r="DC23" i="46"/>
  <c r="DC15" i="46"/>
  <c r="DC20" i="46"/>
  <c r="DC22" i="46"/>
  <c r="DC43" i="46"/>
  <c r="DC42" i="46"/>
  <c r="DC33" i="46"/>
  <c r="DC32" i="46"/>
  <c r="DD15" i="46"/>
  <c r="DD23" i="46"/>
  <c r="DD31" i="46"/>
  <c r="DD39" i="46"/>
  <c r="DD47" i="46"/>
  <c r="DD55" i="46"/>
  <c r="DD16" i="46"/>
  <c r="DD24" i="46"/>
  <c r="DD32" i="46"/>
  <c r="DD40" i="46"/>
  <c r="DD48" i="46"/>
  <c r="DD56" i="46"/>
  <c r="DD17" i="46"/>
  <c r="DD25" i="46"/>
  <c r="DD33" i="46"/>
  <c r="DD41" i="46"/>
  <c r="DD49" i="46"/>
  <c r="DD10" i="46"/>
  <c r="Q19" i="45" s="1"/>
  <c r="DD18" i="46"/>
  <c r="DD26" i="46"/>
  <c r="DD34" i="46"/>
  <c r="DD42" i="46"/>
  <c r="DD50" i="46"/>
  <c r="DD30" i="46"/>
  <c r="DD54" i="46"/>
  <c r="DD11" i="46"/>
  <c r="Q20" i="45" s="1"/>
  <c r="DD19" i="46"/>
  <c r="DD27" i="46"/>
  <c r="DD35" i="46"/>
  <c r="DD43" i="46"/>
  <c r="DD51" i="46"/>
  <c r="DD22" i="46"/>
  <c r="DD12" i="46"/>
  <c r="Q21" i="45" s="1"/>
  <c r="DD20" i="46"/>
  <c r="DD28" i="46"/>
  <c r="DD36" i="46"/>
  <c r="DD44" i="46"/>
  <c r="DD52" i="46"/>
  <c r="DD38" i="46"/>
  <c r="DD13" i="46"/>
  <c r="Q22" i="45" s="1"/>
  <c r="DD21" i="46"/>
  <c r="DD29" i="46"/>
  <c r="DD37" i="46"/>
  <c r="DD45" i="46"/>
  <c r="DD53" i="46"/>
  <c r="DD14" i="46"/>
  <c r="Q23" i="45" s="1"/>
  <c r="DD46" i="46"/>
  <c r="DC53" i="46"/>
  <c r="DC12" i="46"/>
  <c r="DC35" i="46"/>
  <c r="DC34" i="46"/>
  <c r="DC25" i="46"/>
  <c r="DC24" i="46"/>
  <c r="DC16" i="46"/>
  <c r="DC45" i="46"/>
  <c r="Q58" i="45"/>
  <c r="DC11" i="46"/>
  <c r="DC31" i="46"/>
  <c r="DC27" i="46"/>
  <c r="DC26" i="46"/>
  <c r="DC52" i="46"/>
  <c r="DC17" i="46"/>
  <c r="DC54" i="46"/>
  <c r="DC37" i="46"/>
  <c r="Q57" i="45"/>
  <c r="DC36" i="46"/>
  <c r="DC56" i="46"/>
  <c r="DC19" i="46"/>
  <c r="DC18" i="46"/>
  <c r="DC28" i="46"/>
  <c r="DC55" i="46"/>
  <c r="DC46" i="46"/>
  <c r="DC29" i="46"/>
  <c r="DC39" i="46"/>
  <c r="DC49" i="46"/>
  <c r="DC14" i="46"/>
  <c r="DC44" i="46"/>
  <c r="DC10" i="46"/>
  <c r="DC47" i="46"/>
  <c r="DC38" i="46"/>
  <c r="DC21" i="46"/>
  <c r="Q60" i="45"/>
  <c r="Q35" i="45" l="1"/>
  <c r="Q38" i="45"/>
  <c r="Q37" i="45"/>
  <c r="Q34" i="45"/>
  <c r="Q36" i="45"/>
  <c r="K70" i="45" l="1"/>
  <c r="K48" i="45"/>
  <c r="K26" i="45"/>
  <c r="J70" i="45"/>
  <c r="J48" i="45"/>
  <c r="J26" i="45"/>
  <c r="I70" i="45"/>
  <c r="I48" i="45"/>
  <c r="I26" i="45"/>
  <c r="H70" i="45"/>
  <c r="H48" i="45"/>
  <c r="H26" i="45"/>
  <c r="G70" i="45"/>
  <c r="G48" i="45"/>
  <c r="G26" i="45"/>
  <c r="F70" i="45"/>
  <c r="F48" i="45"/>
  <c r="F26" i="45"/>
  <c r="E70" i="45"/>
  <c r="D70" i="45"/>
  <c r="E48" i="45"/>
  <c r="E26" i="45"/>
  <c r="D48" i="45"/>
  <c r="D26" i="45"/>
  <c r="C1" i="45" l="1"/>
  <c r="A22" i="43" l="1"/>
  <c r="A24" i="43"/>
  <c r="A23" i="43"/>
  <c r="K15" i="43"/>
  <c r="K7" i="43"/>
  <c r="G15" i="43"/>
  <c r="C15" i="43"/>
  <c r="K14" i="43"/>
  <c r="G14" i="43"/>
  <c r="C14" i="43"/>
  <c r="C13" i="43"/>
  <c r="L13" i="43"/>
  <c r="A12" i="43"/>
  <c r="K13" i="43"/>
  <c r="D13" i="43"/>
  <c r="I12" i="43"/>
  <c r="H13" i="43"/>
  <c r="G13" i="43"/>
  <c r="E12" i="43"/>
  <c r="M66" i="2" l="1"/>
  <c r="M44" i="2"/>
  <c r="DB10" i="29" l="1"/>
  <c r="DB11" i="29"/>
  <c r="DB12" i="29"/>
  <c r="DB13" i="29"/>
  <c r="DB14" i="29"/>
  <c r="DB15" i="29"/>
  <c r="DB16" i="29"/>
  <c r="DB17" i="29"/>
  <c r="DB18" i="29"/>
  <c r="DB19" i="29"/>
  <c r="DB20" i="29"/>
  <c r="DB21" i="29"/>
  <c r="DB22" i="29"/>
  <c r="DB23" i="29"/>
  <c r="DB24" i="29"/>
  <c r="DB25" i="29"/>
  <c r="DB26" i="29"/>
  <c r="DB27" i="29"/>
  <c r="DB28" i="29"/>
  <c r="DB29" i="29"/>
  <c r="DB30" i="29"/>
  <c r="DB31" i="29"/>
  <c r="DB32" i="29"/>
  <c r="DB33" i="29"/>
  <c r="DB34" i="29"/>
  <c r="DB35" i="29"/>
  <c r="DB36" i="29"/>
  <c r="DB37" i="29"/>
  <c r="DB38" i="29"/>
  <c r="DB39" i="29"/>
  <c r="DB40" i="29"/>
  <c r="DB41" i="29"/>
  <c r="DB42" i="29"/>
  <c r="DB43" i="29"/>
  <c r="DB44" i="29"/>
  <c r="DB45" i="29"/>
  <c r="DB46" i="29"/>
  <c r="DB47" i="29"/>
  <c r="DB48" i="29"/>
  <c r="DB49" i="29"/>
  <c r="DB50" i="29"/>
  <c r="DB51" i="29"/>
  <c r="DB52" i="29"/>
  <c r="DB53" i="29"/>
  <c r="DB54" i="29"/>
  <c r="DB55" i="29"/>
  <c r="DB9" i="29"/>
  <c r="AE18" i="20"/>
  <c r="AE19" i="20"/>
  <c r="AE20" i="20"/>
  <c r="AE21" i="20"/>
  <c r="AE22" i="20"/>
  <c r="AE23" i="20"/>
  <c r="AE24" i="20"/>
  <c r="AE25" i="20"/>
  <c r="AE26" i="20"/>
  <c r="AE27" i="20"/>
  <c r="AE28" i="20"/>
  <c r="AE29" i="20"/>
  <c r="AE30" i="20"/>
  <c r="AE31" i="20"/>
  <c r="AE32" i="20"/>
  <c r="AE33" i="20"/>
  <c r="AE34" i="20"/>
  <c r="AE35" i="20"/>
  <c r="AE36" i="20"/>
  <c r="AE37" i="20"/>
  <c r="AE38" i="20"/>
  <c r="AE39" i="20"/>
  <c r="AE40" i="20"/>
  <c r="AE41" i="20"/>
  <c r="AE42" i="20"/>
  <c r="AE43" i="20"/>
  <c r="AE44" i="20"/>
  <c r="AE45" i="20"/>
  <c r="AE46" i="20"/>
  <c r="AE47" i="20"/>
  <c r="AE48" i="20"/>
  <c r="AE49" i="20"/>
  <c r="AE50" i="20"/>
  <c r="AE51" i="20"/>
  <c r="AE52" i="20"/>
  <c r="AE53" i="20"/>
  <c r="AE54" i="20"/>
  <c r="AE55" i="20"/>
  <c r="AE56" i="20"/>
  <c r="AE57" i="20"/>
  <c r="AE58" i="20"/>
  <c r="AE59" i="20"/>
  <c r="AE60" i="20"/>
  <c r="AE61" i="20"/>
  <c r="AE62" i="20"/>
  <c r="AE63" i="20"/>
  <c r="AE17" i="20"/>
  <c r="U18" i="20"/>
  <c r="U19" i="20"/>
  <c r="U20" i="20"/>
  <c r="U21" i="20"/>
  <c r="U22" i="20"/>
  <c r="U23" i="20"/>
  <c r="U24" i="20"/>
  <c r="U25" i="20"/>
  <c r="U26" i="20"/>
  <c r="U27" i="20"/>
  <c r="U28" i="20"/>
  <c r="U29" i="20"/>
  <c r="U30" i="20"/>
  <c r="U31" i="20"/>
  <c r="U32" i="20"/>
  <c r="U33" i="20"/>
  <c r="U34" i="20"/>
  <c r="U35" i="20"/>
  <c r="U36" i="20"/>
  <c r="U37" i="20"/>
  <c r="U38" i="20"/>
  <c r="U39" i="20"/>
  <c r="U40" i="20"/>
  <c r="U41" i="20"/>
  <c r="U42" i="20"/>
  <c r="U43" i="20"/>
  <c r="U44" i="20"/>
  <c r="U45" i="20"/>
  <c r="U46" i="20"/>
  <c r="U47" i="20"/>
  <c r="U48" i="20"/>
  <c r="U49" i="20"/>
  <c r="U50" i="20"/>
  <c r="U51" i="20"/>
  <c r="U52" i="20"/>
  <c r="U53" i="20"/>
  <c r="U54" i="20"/>
  <c r="U55" i="20"/>
  <c r="U56" i="20"/>
  <c r="U57" i="20"/>
  <c r="U58" i="20"/>
  <c r="U59" i="20"/>
  <c r="U60" i="20"/>
  <c r="U61" i="20"/>
  <c r="U62" i="20"/>
  <c r="U63" i="20"/>
  <c r="U17" i="20"/>
  <c r="AQ19" i="19"/>
  <c r="AG19" i="19"/>
  <c r="W19" i="19"/>
  <c r="AJ16" i="1"/>
  <c r="AJ17" i="1"/>
  <c r="AJ18" i="1"/>
  <c r="AJ19" i="1"/>
  <c r="AJ20" i="1"/>
  <c r="AJ21" i="1"/>
  <c r="AJ22" i="1"/>
  <c r="AJ23" i="1"/>
  <c r="AJ24" i="1"/>
  <c r="AJ25" i="1"/>
  <c r="AJ26" i="1"/>
  <c r="AJ27" i="1"/>
  <c r="AJ28" i="1"/>
  <c r="AJ29" i="1"/>
  <c r="AJ30" i="1"/>
  <c r="AJ31" i="1"/>
  <c r="AJ32" i="1"/>
  <c r="AJ33" i="1"/>
  <c r="AJ34" i="1"/>
  <c r="AJ35" i="1"/>
  <c r="AJ36" i="1"/>
  <c r="AJ37" i="1"/>
  <c r="AJ38" i="1"/>
  <c r="AJ39" i="1"/>
  <c r="AJ40" i="1"/>
  <c r="AJ41" i="1"/>
  <c r="AJ42" i="1"/>
  <c r="AJ43" i="1"/>
  <c r="AJ44" i="1"/>
  <c r="AJ45" i="1"/>
  <c r="AJ46" i="1"/>
  <c r="AJ47" i="1"/>
  <c r="AJ48" i="1"/>
  <c r="AJ49" i="1"/>
  <c r="AJ50" i="1"/>
  <c r="AJ51" i="1"/>
  <c r="AJ52" i="1"/>
  <c r="AJ53" i="1"/>
  <c r="AJ54" i="1"/>
  <c r="AJ55" i="1"/>
  <c r="AJ56" i="1"/>
  <c r="AJ57" i="1"/>
  <c r="AJ58" i="1"/>
  <c r="AJ59" i="1"/>
  <c r="AJ60" i="1"/>
  <c r="AJ61" i="1"/>
  <c r="AJ15" i="1"/>
  <c r="Z16" i="1"/>
  <c r="Z17" i="1"/>
  <c r="Z18" i="1"/>
  <c r="Z19" i="1"/>
  <c r="Z20" i="1"/>
  <c r="Z21" i="1"/>
  <c r="Z22" i="1"/>
  <c r="Z23" i="1"/>
  <c r="Z24" i="1"/>
  <c r="Z25" i="1"/>
  <c r="Z26" i="1"/>
  <c r="Z27" i="1"/>
  <c r="Z28" i="1"/>
  <c r="Z29" i="1"/>
  <c r="Z30" i="1"/>
  <c r="Z31" i="1"/>
  <c r="Z32" i="1"/>
  <c r="Z33" i="1"/>
  <c r="Z34" i="1"/>
  <c r="Z35" i="1"/>
  <c r="Z36" i="1"/>
  <c r="Z37" i="1"/>
  <c r="Z38" i="1"/>
  <c r="Z39" i="1"/>
  <c r="Z40" i="1"/>
  <c r="Z41" i="1"/>
  <c r="Z42" i="1"/>
  <c r="Z43" i="1"/>
  <c r="Z44" i="1"/>
  <c r="Z45" i="1"/>
  <c r="Z46" i="1"/>
  <c r="Z47" i="1"/>
  <c r="Z48" i="1"/>
  <c r="Z49" i="1"/>
  <c r="Z50" i="1"/>
  <c r="Z51" i="1"/>
  <c r="Z52" i="1"/>
  <c r="Z53" i="1"/>
  <c r="Z54" i="1"/>
  <c r="Z55" i="1"/>
  <c r="Z56" i="1"/>
  <c r="Z57" i="1"/>
  <c r="Z58" i="1"/>
  <c r="Z59" i="1"/>
  <c r="Z60" i="1"/>
  <c r="Z61" i="1"/>
  <c r="Z15" i="1"/>
  <c r="P16" i="1"/>
  <c r="P17" i="1"/>
  <c r="P18" i="1"/>
  <c r="P19" i="1"/>
  <c r="P20" i="1"/>
  <c r="P21" i="1"/>
  <c r="P22" i="1"/>
  <c r="P23" i="1"/>
  <c r="P24" i="1"/>
  <c r="P25" i="1"/>
  <c r="P26" i="1"/>
  <c r="P27" i="1"/>
  <c r="P28" i="1"/>
  <c r="P29" i="1"/>
  <c r="P30" i="1"/>
  <c r="P31" i="1"/>
  <c r="P32" i="1"/>
  <c r="P33" i="1"/>
  <c r="P34" i="1"/>
  <c r="P35" i="1"/>
  <c r="P36" i="1"/>
  <c r="P37" i="1"/>
  <c r="P38" i="1"/>
  <c r="P39" i="1"/>
  <c r="P40" i="1"/>
  <c r="P41" i="1"/>
  <c r="P42" i="1"/>
  <c r="P43" i="1"/>
  <c r="P44" i="1"/>
  <c r="P45" i="1"/>
  <c r="P46" i="1"/>
  <c r="P47" i="1"/>
  <c r="P48" i="1"/>
  <c r="P49" i="1"/>
  <c r="P50" i="1"/>
  <c r="P51" i="1"/>
  <c r="P52" i="1"/>
  <c r="P53" i="1"/>
  <c r="P54" i="1"/>
  <c r="P55" i="1"/>
  <c r="P56" i="1"/>
  <c r="P57" i="1"/>
  <c r="P58" i="1"/>
  <c r="P59" i="1"/>
  <c r="P60" i="1"/>
  <c r="P61" i="1"/>
  <c r="P15" i="1"/>
  <c r="AJ16" i="5"/>
  <c r="AJ17" i="5"/>
  <c r="AJ18" i="5"/>
  <c r="AJ19" i="5"/>
  <c r="AJ20" i="5"/>
  <c r="AJ21" i="5"/>
  <c r="AJ22" i="5"/>
  <c r="AJ23" i="5"/>
  <c r="AJ24" i="5"/>
  <c r="AJ25" i="5"/>
  <c r="AJ26" i="5"/>
  <c r="AJ27" i="5"/>
  <c r="AJ28" i="5"/>
  <c r="AJ29" i="5"/>
  <c r="AJ30" i="5"/>
  <c r="AJ31" i="5"/>
  <c r="AJ32" i="5"/>
  <c r="AJ33" i="5"/>
  <c r="AJ34" i="5"/>
  <c r="AJ35" i="5"/>
  <c r="AJ36" i="5"/>
  <c r="AJ37" i="5"/>
  <c r="AJ38" i="5"/>
  <c r="AJ39" i="5"/>
  <c r="AJ40" i="5"/>
  <c r="AJ41" i="5"/>
  <c r="AJ42" i="5"/>
  <c r="AJ43" i="5"/>
  <c r="AJ44" i="5"/>
  <c r="AJ45" i="5"/>
  <c r="AJ46" i="5"/>
  <c r="AJ47" i="5"/>
  <c r="AJ48" i="5"/>
  <c r="AJ49" i="5"/>
  <c r="AJ50" i="5"/>
  <c r="AJ51" i="5"/>
  <c r="AJ52" i="5"/>
  <c r="AJ53" i="5"/>
  <c r="AJ54" i="5"/>
  <c r="AJ55" i="5"/>
  <c r="AJ56" i="5"/>
  <c r="AJ57" i="5"/>
  <c r="AJ58" i="5"/>
  <c r="AJ59" i="5"/>
  <c r="AJ60" i="5"/>
  <c r="AJ61" i="5"/>
  <c r="AJ15" i="5"/>
  <c r="Z16" i="5"/>
  <c r="Z17" i="5"/>
  <c r="Z18" i="5"/>
  <c r="Z19" i="5"/>
  <c r="Z20" i="5"/>
  <c r="Z21" i="5"/>
  <c r="Z22" i="5"/>
  <c r="Z23" i="5"/>
  <c r="Z24" i="5"/>
  <c r="Z25" i="5"/>
  <c r="Z26" i="5"/>
  <c r="Z27" i="5"/>
  <c r="Z28" i="5"/>
  <c r="Z29" i="5"/>
  <c r="Z30" i="5"/>
  <c r="Z31" i="5"/>
  <c r="Z32" i="5"/>
  <c r="Z33" i="5"/>
  <c r="Z34" i="5"/>
  <c r="Z35" i="5"/>
  <c r="Z36" i="5"/>
  <c r="Z37" i="5"/>
  <c r="Z38" i="5"/>
  <c r="Z39" i="5"/>
  <c r="Z40" i="5"/>
  <c r="Z41" i="5"/>
  <c r="Z42" i="5"/>
  <c r="Z43" i="5"/>
  <c r="Z44" i="5"/>
  <c r="Z45" i="5"/>
  <c r="Z46" i="5"/>
  <c r="Z47" i="5"/>
  <c r="Z48" i="5"/>
  <c r="Z49" i="5"/>
  <c r="Z50" i="5"/>
  <c r="Z51" i="5"/>
  <c r="Z52" i="5"/>
  <c r="Z53" i="5"/>
  <c r="Z54" i="5"/>
  <c r="Z55" i="5"/>
  <c r="Z56" i="5"/>
  <c r="Z57" i="5"/>
  <c r="Z58" i="5"/>
  <c r="Z59" i="5"/>
  <c r="Z60" i="5"/>
  <c r="Z61" i="5"/>
  <c r="Z15" i="5"/>
  <c r="P15" i="5"/>
  <c r="AJ15" i="4"/>
  <c r="Z15" i="4"/>
  <c r="P16" i="4"/>
  <c r="P17" i="4"/>
  <c r="P18" i="4"/>
  <c r="P19" i="4"/>
  <c r="P20" i="4"/>
  <c r="P21" i="4"/>
  <c r="P22" i="4"/>
  <c r="P23" i="4"/>
  <c r="P24" i="4"/>
  <c r="P25" i="4"/>
  <c r="P26" i="4"/>
  <c r="P27" i="4"/>
  <c r="P28" i="4"/>
  <c r="P29" i="4"/>
  <c r="P30" i="4"/>
  <c r="P31" i="4"/>
  <c r="P32" i="4"/>
  <c r="P33" i="4"/>
  <c r="P34" i="4"/>
  <c r="P35" i="4"/>
  <c r="P36" i="4"/>
  <c r="P37" i="4"/>
  <c r="P38" i="4"/>
  <c r="P39" i="4"/>
  <c r="P40" i="4"/>
  <c r="P41" i="4"/>
  <c r="P42" i="4"/>
  <c r="P43" i="4"/>
  <c r="P44" i="4"/>
  <c r="P45" i="4"/>
  <c r="P46" i="4"/>
  <c r="P47" i="4"/>
  <c r="P48" i="4"/>
  <c r="P49" i="4"/>
  <c r="P50" i="4"/>
  <c r="P51" i="4"/>
  <c r="P52" i="4"/>
  <c r="P53" i="4"/>
  <c r="P54" i="4"/>
  <c r="P55" i="4"/>
  <c r="P56" i="4"/>
  <c r="P57" i="4"/>
  <c r="P58" i="4"/>
  <c r="P59" i="4"/>
  <c r="P60" i="4"/>
  <c r="P61" i="4"/>
  <c r="P15" i="4"/>
  <c r="Z16" i="4"/>
  <c r="Z17" i="4"/>
  <c r="Z18" i="4"/>
  <c r="Z19" i="4"/>
  <c r="Z20" i="4"/>
  <c r="Z21" i="4"/>
  <c r="Z22" i="4"/>
  <c r="Z23" i="4"/>
  <c r="Z24" i="4"/>
  <c r="Z25" i="4"/>
  <c r="Z26" i="4"/>
  <c r="Z27" i="4"/>
  <c r="Z28" i="4"/>
  <c r="Z29" i="4"/>
  <c r="Z30" i="4"/>
  <c r="Z31" i="4"/>
  <c r="Z32" i="4"/>
  <c r="Z33" i="4"/>
  <c r="Z34" i="4"/>
  <c r="Z35" i="4"/>
  <c r="Z36" i="4"/>
  <c r="Z37" i="4"/>
  <c r="Z38" i="4"/>
  <c r="Z39" i="4"/>
  <c r="Z40" i="4"/>
  <c r="Z41" i="4"/>
  <c r="Z42" i="4"/>
  <c r="Z43" i="4"/>
  <c r="Z44" i="4"/>
  <c r="Z45" i="4"/>
  <c r="Z46" i="4"/>
  <c r="Z47" i="4"/>
  <c r="Z48" i="4"/>
  <c r="Z49" i="4"/>
  <c r="Z50" i="4"/>
  <c r="Z51" i="4"/>
  <c r="Z52" i="4"/>
  <c r="Z53" i="4"/>
  <c r="Z54" i="4"/>
  <c r="Z55" i="4"/>
  <c r="Z56" i="4"/>
  <c r="Z57" i="4"/>
  <c r="Z58" i="4"/>
  <c r="Z59" i="4"/>
  <c r="Z60" i="4"/>
  <c r="Z61" i="4"/>
  <c r="AK15" i="2"/>
  <c r="AA16" i="2"/>
  <c r="AA17" i="2"/>
  <c r="AA18" i="2"/>
  <c r="AA19" i="2"/>
  <c r="AA20" i="2"/>
  <c r="AA21" i="2"/>
  <c r="AA22" i="2"/>
  <c r="AA23" i="2"/>
  <c r="AA24" i="2"/>
  <c r="AA25" i="2"/>
  <c r="AA26" i="2"/>
  <c r="AA27" i="2"/>
  <c r="AA28" i="2"/>
  <c r="AA29" i="2"/>
  <c r="AA30" i="2"/>
  <c r="AA31" i="2"/>
  <c r="AA32" i="2"/>
  <c r="AA33" i="2"/>
  <c r="AA34" i="2"/>
  <c r="AA35" i="2"/>
  <c r="AA36" i="2"/>
  <c r="AA37" i="2"/>
  <c r="AA38" i="2"/>
  <c r="AA39" i="2"/>
  <c r="AA40" i="2"/>
  <c r="AA41" i="2"/>
  <c r="AA42" i="2"/>
  <c r="AA43" i="2"/>
  <c r="AA44" i="2"/>
  <c r="AA45" i="2"/>
  <c r="AA46" i="2"/>
  <c r="AA47" i="2"/>
  <c r="AA48" i="2"/>
  <c r="AA49" i="2"/>
  <c r="AA50" i="2"/>
  <c r="AA51" i="2"/>
  <c r="AA52" i="2"/>
  <c r="AA53" i="2"/>
  <c r="AA54" i="2"/>
  <c r="AA55" i="2"/>
  <c r="AA56" i="2"/>
  <c r="AA57" i="2"/>
  <c r="AA58" i="2"/>
  <c r="AA59" i="2"/>
  <c r="AA60" i="2"/>
  <c r="AA61" i="2"/>
  <c r="AA15" i="2"/>
  <c r="Q16" i="2"/>
  <c r="Q17" i="2"/>
  <c r="Q18" i="2"/>
  <c r="Q19" i="2"/>
  <c r="Q20" i="2"/>
  <c r="Q21" i="2"/>
  <c r="Q22" i="2"/>
  <c r="Q23" i="2"/>
  <c r="Q24" i="2"/>
  <c r="Q25" i="2"/>
  <c r="Q26" i="2"/>
  <c r="Q27" i="2"/>
  <c r="Q28" i="2"/>
  <c r="Q29" i="2"/>
  <c r="Q30" i="2"/>
  <c r="Q31" i="2"/>
  <c r="Q32" i="2"/>
  <c r="Q33" i="2"/>
  <c r="Q34" i="2"/>
  <c r="Q35" i="2"/>
  <c r="Q36" i="2"/>
  <c r="Q37" i="2"/>
  <c r="Q38" i="2"/>
  <c r="Q39" i="2"/>
  <c r="Q40" i="2"/>
  <c r="Q41" i="2"/>
  <c r="Q42" i="2"/>
  <c r="Q43" i="2"/>
  <c r="Q44" i="2"/>
  <c r="Q45" i="2"/>
  <c r="Q46" i="2"/>
  <c r="Q47" i="2"/>
  <c r="Q48" i="2"/>
  <c r="Q49" i="2"/>
  <c r="Q50" i="2"/>
  <c r="Q51" i="2"/>
  <c r="Q52" i="2"/>
  <c r="Q53" i="2"/>
  <c r="Q54" i="2"/>
  <c r="Q55" i="2"/>
  <c r="Q56" i="2"/>
  <c r="Q57" i="2"/>
  <c r="Q58" i="2"/>
  <c r="Q59" i="2"/>
  <c r="Q60" i="2"/>
  <c r="Q61" i="2"/>
  <c r="Q15" i="2"/>
  <c r="AJ15" i="10"/>
  <c r="Z16" i="10"/>
  <c r="Z17" i="10"/>
  <c r="Z18" i="10"/>
  <c r="Z19" i="10"/>
  <c r="Z20" i="10"/>
  <c r="Z21" i="10"/>
  <c r="Z22" i="10"/>
  <c r="Z23" i="10"/>
  <c r="Z24" i="10"/>
  <c r="Z25" i="10"/>
  <c r="Z26" i="10"/>
  <c r="Z27" i="10"/>
  <c r="Z28" i="10"/>
  <c r="Z29" i="10"/>
  <c r="Z30" i="10"/>
  <c r="Z31" i="10"/>
  <c r="Z32" i="10"/>
  <c r="Z33" i="10"/>
  <c r="Z34" i="10"/>
  <c r="Z35" i="10"/>
  <c r="Z36" i="10"/>
  <c r="Z37" i="10"/>
  <c r="Z38" i="10"/>
  <c r="Z39" i="10"/>
  <c r="Z40" i="10"/>
  <c r="Z41" i="10"/>
  <c r="Z42" i="10"/>
  <c r="Z43" i="10"/>
  <c r="Z44" i="10"/>
  <c r="Z45" i="10"/>
  <c r="Z46" i="10"/>
  <c r="Z47" i="10"/>
  <c r="Z48" i="10"/>
  <c r="Z49" i="10"/>
  <c r="Z50" i="10"/>
  <c r="Z51" i="10"/>
  <c r="Z52" i="10"/>
  <c r="Z53" i="10"/>
  <c r="Z54" i="10"/>
  <c r="Z55" i="10"/>
  <c r="Z56" i="10"/>
  <c r="Z57" i="10"/>
  <c r="Z58" i="10"/>
  <c r="Z59" i="10"/>
  <c r="Z60" i="10"/>
  <c r="Z61" i="10"/>
  <c r="Z15" i="10"/>
  <c r="P16" i="10"/>
  <c r="P17" i="10"/>
  <c r="P18" i="10"/>
  <c r="P19" i="10"/>
  <c r="P20" i="10"/>
  <c r="P21" i="10"/>
  <c r="P22" i="10"/>
  <c r="P23" i="10"/>
  <c r="P24" i="10"/>
  <c r="P25" i="10"/>
  <c r="P26" i="10"/>
  <c r="P27" i="10"/>
  <c r="P28" i="10"/>
  <c r="P29" i="10"/>
  <c r="P30" i="10"/>
  <c r="P31" i="10"/>
  <c r="P32" i="10"/>
  <c r="P33" i="10"/>
  <c r="P34" i="10"/>
  <c r="P35" i="10"/>
  <c r="P36" i="10"/>
  <c r="P37" i="10"/>
  <c r="P38" i="10"/>
  <c r="P39" i="10"/>
  <c r="P40" i="10"/>
  <c r="P41" i="10"/>
  <c r="P42" i="10"/>
  <c r="P43" i="10"/>
  <c r="P44" i="10"/>
  <c r="P45" i="10"/>
  <c r="P46" i="10"/>
  <c r="P47" i="10"/>
  <c r="P48" i="10"/>
  <c r="P49" i="10"/>
  <c r="P50" i="10"/>
  <c r="P51" i="10"/>
  <c r="P52" i="10"/>
  <c r="P53" i="10"/>
  <c r="P54" i="10"/>
  <c r="P55" i="10"/>
  <c r="P56" i="10"/>
  <c r="P57" i="10"/>
  <c r="P58" i="10"/>
  <c r="P59" i="10"/>
  <c r="P60" i="10"/>
  <c r="P61" i="10"/>
  <c r="P15" i="10"/>
  <c r="AJ16" i="9"/>
  <c r="AJ17" i="9"/>
  <c r="AJ18" i="9"/>
  <c r="AJ19" i="9"/>
  <c r="AJ20" i="9"/>
  <c r="AJ21" i="9"/>
  <c r="AJ22" i="9"/>
  <c r="AJ23" i="9"/>
  <c r="AJ24" i="9"/>
  <c r="AJ25" i="9"/>
  <c r="AJ26" i="9"/>
  <c r="AJ27" i="9"/>
  <c r="AJ28" i="9"/>
  <c r="AJ29" i="9"/>
  <c r="AJ30" i="9"/>
  <c r="AJ31" i="9"/>
  <c r="AJ32" i="9"/>
  <c r="AJ33" i="9"/>
  <c r="AJ34" i="9"/>
  <c r="AJ35" i="9"/>
  <c r="AJ36" i="9"/>
  <c r="AJ37" i="9"/>
  <c r="AJ38" i="9"/>
  <c r="AJ39" i="9"/>
  <c r="AJ40" i="9"/>
  <c r="AJ41" i="9"/>
  <c r="AJ42" i="9"/>
  <c r="AJ43" i="9"/>
  <c r="AJ44" i="9"/>
  <c r="AJ45" i="9"/>
  <c r="AJ46" i="9"/>
  <c r="AJ47" i="9"/>
  <c r="AJ48" i="9"/>
  <c r="AJ49" i="9"/>
  <c r="AJ50" i="9"/>
  <c r="AJ51" i="9"/>
  <c r="AJ52" i="9"/>
  <c r="AJ53" i="9"/>
  <c r="AJ54" i="9"/>
  <c r="AJ55" i="9"/>
  <c r="AJ56" i="9"/>
  <c r="AJ57" i="9"/>
  <c r="AJ58" i="9"/>
  <c r="AJ59" i="9"/>
  <c r="AJ60" i="9"/>
  <c r="AJ61" i="9"/>
  <c r="AJ15" i="9"/>
  <c r="Z16" i="9"/>
  <c r="Z17" i="9"/>
  <c r="Z18" i="9"/>
  <c r="Z19" i="9"/>
  <c r="Z20" i="9"/>
  <c r="Z21" i="9"/>
  <c r="Z22" i="9"/>
  <c r="Z23" i="9"/>
  <c r="Z24" i="9"/>
  <c r="Z25" i="9"/>
  <c r="Z26" i="9"/>
  <c r="Z27" i="9"/>
  <c r="Z28" i="9"/>
  <c r="Z29" i="9"/>
  <c r="Z30" i="9"/>
  <c r="Z31" i="9"/>
  <c r="Z32" i="9"/>
  <c r="Z33" i="9"/>
  <c r="Z34" i="9"/>
  <c r="Z35" i="9"/>
  <c r="Z36" i="9"/>
  <c r="Z37" i="9"/>
  <c r="Z38" i="9"/>
  <c r="Z39" i="9"/>
  <c r="Z40" i="9"/>
  <c r="Z41" i="9"/>
  <c r="Z42" i="9"/>
  <c r="Z43" i="9"/>
  <c r="Z44" i="9"/>
  <c r="Z45" i="9"/>
  <c r="Z46" i="9"/>
  <c r="Z47" i="9"/>
  <c r="Z48" i="9"/>
  <c r="Z49" i="9"/>
  <c r="Z50" i="9"/>
  <c r="Z51" i="9"/>
  <c r="Z52" i="9"/>
  <c r="Z53" i="9"/>
  <c r="Z54" i="9"/>
  <c r="Z55" i="9"/>
  <c r="Z56" i="9"/>
  <c r="Z57" i="9"/>
  <c r="Z58" i="9"/>
  <c r="Z59" i="9"/>
  <c r="Z60" i="9"/>
  <c r="Z61" i="9"/>
  <c r="Z15" i="9"/>
  <c r="P16" i="9"/>
  <c r="P17" i="9"/>
  <c r="P18" i="9"/>
  <c r="P19" i="9"/>
  <c r="P20" i="9"/>
  <c r="P21" i="9"/>
  <c r="P22" i="9"/>
  <c r="P23" i="9"/>
  <c r="P24" i="9"/>
  <c r="P25" i="9"/>
  <c r="P26" i="9"/>
  <c r="P27" i="9"/>
  <c r="P28" i="9"/>
  <c r="P29" i="9"/>
  <c r="P30" i="9"/>
  <c r="P31" i="9"/>
  <c r="P32" i="9"/>
  <c r="P33" i="9"/>
  <c r="P34" i="9"/>
  <c r="P35" i="9"/>
  <c r="P36" i="9"/>
  <c r="P37" i="9"/>
  <c r="P38" i="9"/>
  <c r="P39" i="9"/>
  <c r="P40" i="9"/>
  <c r="P41" i="9"/>
  <c r="P42" i="9"/>
  <c r="P43" i="9"/>
  <c r="P44" i="9"/>
  <c r="P45" i="9"/>
  <c r="P46" i="9"/>
  <c r="P47" i="9"/>
  <c r="P48" i="9"/>
  <c r="P49" i="9"/>
  <c r="P50" i="9"/>
  <c r="P51" i="9"/>
  <c r="P52" i="9"/>
  <c r="P53" i="9"/>
  <c r="P54" i="9"/>
  <c r="P55" i="9"/>
  <c r="P56" i="9"/>
  <c r="P57" i="9"/>
  <c r="P58" i="9"/>
  <c r="P59" i="9"/>
  <c r="P60" i="9"/>
  <c r="P61" i="9"/>
  <c r="P15" i="9"/>
  <c r="AJ16" i="8"/>
  <c r="AJ17" i="8"/>
  <c r="AJ18" i="8"/>
  <c r="AJ19" i="8"/>
  <c r="AJ20" i="8"/>
  <c r="AJ21" i="8"/>
  <c r="AJ22" i="8"/>
  <c r="AJ23" i="8"/>
  <c r="AJ24" i="8"/>
  <c r="AJ25" i="8"/>
  <c r="AJ26" i="8"/>
  <c r="AJ27" i="8"/>
  <c r="AJ28" i="8"/>
  <c r="AJ29" i="8"/>
  <c r="AJ30" i="8"/>
  <c r="AJ31" i="8"/>
  <c r="AJ32" i="8"/>
  <c r="AJ33" i="8"/>
  <c r="AJ34" i="8"/>
  <c r="AJ35" i="8"/>
  <c r="AJ36" i="8"/>
  <c r="AJ37" i="8"/>
  <c r="AJ38" i="8"/>
  <c r="AJ39" i="8"/>
  <c r="AJ40" i="8"/>
  <c r="AJ41" i="8"/>
  <c r="AJ42" i="8"/>
  <c r="AJ43" i="8"/>
  <c r="AJ44" i="8"/>
  <c r="AJ45" i="8"/>
  <c r="AJ46" i="8"/>
  <c r="AJ47" i="8"/>
  <c r="AJ48" i="8"/>
  <c r="AJ49" i="8"/>
  <c r="AJ50" i="8"/>
  <c r="AJ51" i="8"/>
  <c r="AJ52" i="8"/>
  <c r="AJ53" i="8"/>
  <c r="AJ54" i="8"/>
  <c r="AJ55" i="8"/>
  <c r="AJ56" i="8"/>
  <c r="AJ57" i="8"/>
  <c r="AJ58" i="8"/>
  <c r="AJ59" i="8"/>
  <c r="AJ60" i="8"/>
  <c r="AJ61" i="8"/>
  <c r="AJ15" i="8"/>
  <c r="Z15" i="8"/>
  <c r="P16" i="8"/>
  <c r="P17" i="8"/>
  <c r="P18" i="8"/>
  <c r="P19" i="8"/>
  <c r="P20" i="8"/>
  <c r="P21" i="8"/>
  <c r="P22" i="8"/>
  <c r="P23" i="8"/>
  <c r="P24" i="8"/>
  <c r="P25" i="8"/>
  <c r="P26" i="8"/>
  <c r="P27" i="8"/>
  <c r="P28" i="8"/>
  <c r="P29" i="8"/>
  <c r="P30" i="8"/>
  <c r="P31" i="8"/>
  <c r="P32" i="8"/>
  <c r="P33" i="8"/>
  <c r="P34" i="8"/>
  <c r="P35" i="8"/>
  <c r="P36" i="8"/>
  <c r="P37" i="8"/>
  <c r="P38" i="8"/>
  <c r="P39" i="8"/>
  <c r="P40" i="8"/>
  <c r="P41" i="8"/>
  <c r="P42" i="8"/>
  <c r="P43" i="8"/>
  <c r="P44" i="8"/>
  <c r="P45" i="8"/>
  <c r="P46" i="8"/>
  <c r="P47" i="8"/>
  <c r="P48" i="8"/>
  <c r="P49" i="8"/>
  <c r="P50" i="8"/>
  <c r="P51" i="8"/>
  <c r="P52" i="8"/>
  <c r="P53" i="8"/>
  <c r="P54" i="8"/>
  <c r="P55" i="8"/>
  <c r="P56" i="8"/>
  <c r="P57" i="8"/>
  <c r="P58" i="8"/>
  <c r="P59" i="8"/>
  <c r="P60" i="8"/>
  <c r="P61" i="8"/>
  <c r="P15" i="8"/>
  <c r="AJ15" i="6"/>
  <c r="Z16" i="6"/>
  <c r="Z17" i="6"/>
  <c r="Z18" i="6"/>
  <c r="Z19" i="6"/>
  <c r="Z20" i="6"/>
  <c r="Z21" i="6"/>
  <c r="Z22" i="6"/>
  <c r="Z23" i="6"/>
  <c r="Z24" i="6"/>
  <c r="Z25" i="6"/>
  <c r="Z26" i="6"/>
  <c r="Z27" i="6"/>
  <c r="Z28" i="6"/>
  <c r="Z29" i="6"/>
  <c r="Z30" i="6"/>
  <c r="Z31" i="6"/>
  <c r="Z32" i="6"/>
  <c r="Z33" i="6"/>
  <c r="Z34" i="6"/>
  <c r="Z35" i="6"/>
  <c r="Z36" i="6"/>
  <c r="Z37" i="6"/>
  <c r="Z38" i="6"/>
  <c r="Z39" i="6"/>
  <c r="Z40" i="6"/>
  <c r="Z41" i="6"/>
  <c r="Z42" i="6"/>
  <c r="Z43" i="6"/>
  <c r="Z44" i="6"/>
  <c r="Z45" i="6"/>
  <c r="Z46" i="6"/>
  <c r="Z47" i="6"/>
  <c r="Z48" i="6"/>
  <c r="Z49" i="6"/>
  <c r="Z50" i="6"/>
  <c r="Z51" i="6"/>
  <c r="Z52" i="6"/>
  <c r="Z53" i="6"/>
  <c r="Z54" i="6"/>
  <c r="Z55" i="6"/>
  <c r="Z56" i="6"/>
  <c r="Z57" i="6"/>
  <c r="Z58" i="6"/>
  <c r="Z59" i="6"/>
  <c r="Z60" i="6"/>
  <c r="Z61" i="6"/>
  <c r="Z15" i="6"/>
  <c r="P16" i="6"/>
  <c r="P17" i="6"/>
  <c r="P18" i="6"/>
  <c r="P19" i="6"/>
  <c r="P20" i="6"/>
  <c r="P21" i="6"/>
  <c r="P22" i="6"/>
  <c r="P23" i="6"/>
  <c r="P24" i="6"/>
  <c r="P25" i="6"/>
  <c r="P26" i="6"/>
  <c r="P27" i="6"/>
  <c r="P28" i="6"/>
  <c r="P29" i="6"/>
  <c r="P30" i="6"/>
  <c r="P31" i="6"/>
  <c r="P32" i="6"/>
  <c r="P33" i="6"/>
  <c r="P34" i="6"/>
  <c r="P35" i="6"/>
  <c r="P36" i="6"/>
  <c r="P37" i="6"/>
  <c r="P38" i="6"/>
  <c r="P39" i="6"/>
  <c r="P40" i="6"/>
  <c r="P41" i="6"/>
  <c r="P42" i="6"/>
  <c r="P43" i="6"/>
  <c r="P44" i="6"/>
  <c r="P45" i="6"/>
  <c r="P46" i="6"/>
  <c r="P47" i="6"/>
  <c r="P48" i="6"/>
  <c r="P49" i="6"/>
  <c r="P50" i="6"/>
  <c r="P51" i="6"/>
  <c r="P52" i="6"/>
  <c r="P53" i="6"/>
  <c r="P54" i="6"/>
  <c r="P55" i="6"/>
  <c r="P56" i="6"/>
  <c r="P57" i="6"/>
  <c r="P58" i="6"/>
  <c r="P59" i="6"/>
  <c r="P60" i="6"/>
  <c r="P61" i="6"/>
  <c r="P15" i="6"/>
  <c r="AA11" i="27"/>
  <c r="DL10" i="29"/>
  <c r="DL11" i="29"/>
  <c r="DL12" i="29"/>
  <c r="DL13" i="29"/>
  <c r="DL14" i="29"/>
  <c r="DL15" i="29"/>
  <c r="DL16" i="29"/>
  <c r="DL17" i="29"/>
  <c r="DL18" i="29"/>
  <c r="DL19" i="29"/>
  <c r="DL20" i="29"/>
  <c r="DL21" i="29"/>
  <c r="DL22" i="29"/>
  <c r="DL23" i="29"/>
  <c r="DL24" i="29"/>
  <c r="DL25" i="29"/>
  <c r="DL26" i="29"/>
  <c r="DL27" i="29"/>
  <c r="DL28" i="29"/>
  <c r="DL29" i="29"/>
  <c r="DL30" i="29"/>
  <c r="DL31" i="29"/>
  <c r="DL32" i="29"/>
  <c r="DL33" i="29"/>
  <c r="DL34" i="29"/>
  <c r="DL35" i="29"/>
  <c r="DL36" i="29"/>
  <c r="DL37" i="29"/>
  <c r="DL38" i="29"/>
  <c r="DL39" i="29"/>
  <c r="DL40" i="29"/>
  <c r="DL41" i="29"/>
  <c r="DL42" i="29"/>
  <c r="DL43" i="29"/>
  <c r="DL44" i="29"/>
  <c r="DL45" i="29"/>
  <c r="DL46" i="29"/>
  <c r="DL47" i="29"/>
  <c r="DL48" i="29"/>
  <c r="DL49" i="29"/>
  <c r="DL50" i="29"/>
  <c r="DL51" i="29"/>
  <c r="DL52" i="29"/>
  <c r="DL53" i="29"/>
  <c r="DL54" i="29"/>
  <c r="DL55" i="29"/>
  <c r="DL9" i="29"/>
  <c r="AA12" i="27"/>
  <c r="AA13" i="27"/>
  <c r="AA14" i="27"/>
  <c r="AA15" i="27"/>
  <c r="AA16" i="27"/>
  <c r="AA17" i="27"/>
  <c r="AA18" i="27"/>
  <c r="AA19" i="27"/>
  <c r="AA20" i="27"/>
  <c r="AA21" i="27"/>
  <c r="AA22" i="27"/>
  <c r="AA23" i="27"/>
  <c r="AA24" i="27"/>
  <c r="AA25" i="27"/>
  <c r="AA26" i="27"/>
  <c r="AA27" i="27"/>
  <c r="AA28" i="27"/>
  <c r="AA29" i="27"/>
  <c r="AA30" i="27"/>
  <c r="AA31" i="27"/>
  <c r="AA32" i="27"/>
  <c r="AA33" i="27"/>
  <c r="AA34" i="27"/>
  <c r="AA35" i="27"/>
  <c r="AA36" i="27"/>
  <c r="AA37" i="27"/>
  <c r="AA38" i="27"/>
  <c r="AA39" i="27"/>
  <c r="AA40" i="27"/>
  <c r="AA41" i="27"/>
  <c r="AA42" i="27"/>
  <c r="AA43" i="27"/>
  <c r="AA44" i="27"/>
  <c r="AA45" i="27"/>
  <c r="AA46" i="27"/>
  <c r="AA47" i="27"/>
  <c r="AA48" i="27"/>
  <c r="AA49" i="27"/>
  <c r="AA50" i="27"/>
  <c r="AA51" i="27"/>
  <c r="AA52" i="27"/>
  <c r="AA53" i="27"/>
  <c r="AA54" i="27"/>
  <c r="AA55" i="27"/>
  <c r="AA56" i="27"/>
  <c r="AA57" i="27"/>
  <c r="BB10" i="28"/>
  <c r="BB11" i="28"/>
  <c r="BB12" i="28"/>
  <c r="BB13" i="28"/>
  <c r="BB14" i="28"/>
  <c r="BB15" i="28"/>
  <c r="BB16" i="28"/>
  <c r="BB17" i="28"/>
  <c r="BB18" i="28"/>
  <c r="BB19" i="28"/>
  <c r="BB20" i="28"/>
  <c r="BB21" i="28"/>
  <c r="BB22" i="28"/>
  <c r="BB23" i="28"/>
  <c r="BB24" i="28"/>
  <c r="BB25" i="28"/>
  <c r="BB26" i="28"/>
  <c r="BB27" i="28"/>
  <c r="BB28" i="28"/>
  <c r="BB29" i="28"/>
  <c r="BB30" i="28"/>
  <c r="BB31" i="28"/>
  <c r="BB32" i="28"/>
  <c r="BB33" i="28"/>
  <c r="BB34" i="28"/>
  <c r="BB35" i="28"/>
  <c r="BB36" i="28"/>
  <c r="BB37" i="28"/>
  <c r="BB38" i="28"/>
  <c r="BB39" i="28"/>
  <c r="BB40" i="28"/>
  <c r="BB41" i="28"/>
  <c r="BB42" i="28"/>
  <c r="BB43" i="28"/>
  <c r="BB44" i="28"/>
  <c r="BB45" i="28"/>
  <c r="BB46" i="28"/>
  <c r="BB47" i="28"/>
  <c r="BB48" i="28"/>
  <c r="BB49" i="28"/>
  <c r="BB50" i="28"/>
  <c r="BB51" i="28"/>
  <c r="BB52" i="28"/>
  <c r="BB53" i="28"/>
  <c r="BB54" i="28"/>
  <c r="BB55" i="28"/>
  <c r="BB9" i="28"/>
  <c r="AR10" i="28"/>
  <c r="AR11" i="28"/>
  <c r="AR12" i="28"/>
  <c r="AR13" i="28"/>
  <c r="AR14" i="28"/>
  <c r="AR15" i="28"/>
  <c r="AR16" i="28"/>
  <c r="AR17" i="28"/>
  <c r="AR18" i="28"/>
  <c r="AR19" i="28"/>
  <c r="AR20" i="28"/>
  <c r="AR21" i="28"/>
  <c r="AR22" i="28"/>
  <c r="AR23" i="28"/>
  <c r="AR24" i="28"/>
  <c r="AR25" i="28"/>
  <c r="AR26" i="28"/>
  <c r="AR27" i="28"/>
  <c r="AR28" i="28"/>
  <c r="AR29" i="28"/>
  <c r="AR30" i="28"/>
  <c r="AR31" i="28"/>
  <c r="AR32" i="28"/>
  <c r="AR33" i="28"/>
  <c r="AR34" i="28"/>
  <c r="AR35" i="28"/>
  <c r="AR36" i="28"/>
  <c r="AR37" i="28"/>
  <c r="AR38" i="28"/>
  <c r="AR39" i="28"/>
  <c r="AR40" i="28"/>
  <c r="AR41" i="28"/>
  <c r="AR42" i="28"/>
  <c r="AR43" i="28"/>
  <c r="AR44" i="28"/>
  <c r="AR45" i="28"/>
  <c r="AR46" i="28"/>
  <c r="AR47" i="28"/>
  <c r="AR48" i="28"/>
  <c r="AR49" i="28"/>
  <c r="AR50" i="28"/>
  <c r="AR51" i="28"/>
  <c r="AR52" i="28"/>
  <c r="AR53" i="28"/>
  <c r="AR54" i="28"/>
  <c r="AR55" i="28"/>
  <c r="AR9" i="28"/>
  <c r="AK12" i="26"/>
  <c r="AK13" i="26"/>
  <c r="AK14" i="26"/>
  <c r="AK15" i="26"/>
  <c r="AK16" i="26"/>
  <c r="AK17" i="26"/>
  <c r="AK18" i="26"/>
  <c r="AK19" i="26"/>
  <c r="AK20" i="26"/>
  <c r="AK21" i="26"/>
  <c r="AK22" i="26"/>
  <c r="AK23" i="26"/>
  <c r="AK24" i="26"/>
  <c r="AK25" i="26"/>
  <c r="AK26" i="26"/>
  <c r="AK27" i="26"/>
  <c r="AK28" i="26"/>
  <c r="AK29" i="26"/>
  <c r="AK30" i="26"/>
  <c r="AK31" i="26"/>
  <c r="AK32" i="26"/>
  <c r="AK33" i="26"/>
  <c r="AK34" i="26"/>
  <c r="AK35" i="26"/>
  <c r="AK36" i="26"/>
  <c r="AK37" i="26"/>
  <c r="AK38" i="26"/>
  <c r="AK39" i="26"/>
  <c r="AK40" i="26"/>
  <c r="AK41" i="26"/>
  <c r="AK42" i="26"/>
  <c r="AK43" i="26"/>
  <c r="AK44" i="26"/>
  <c r="AK45" i="26"/>
  <c r="AK46" i="26"/>
  <c r="AK47" i="26"/>
  <c r="AK48" i="26"/>
  <c r="AK49" i="26"/>
  <c r="AK50" i="26"/>
  <c r="AK51" i="26"/>
  <c r="AK52" i="26"/>
  <c r="AK53" i="26"/>
  <c r="AK54" i="26"/>
  <c r="AK55" i="26"/>
  <c r="AK56" i="26"/>
  <c r="AK57" i="26"/>
  <c r="AK11" i="26"/>
  <c r="CR10" i="29"/>
  <c r="CR11" i="29"/>
  <c r="CR12" i="29"/>
  <c r="CR13" i="29"/>
  <c r="CR14" i="29"/>
  <c r="CR15" i="29"/>
  <c r="CR16" i="29"/>
  <c r="CR17" i="29"/>
  <c r="CR18" i="29"/>
  <c r="CS18" i="29" s="1"/>
  <c r="CR19" i="29"/>
  <c r="CR20" i="29"/>
  <c r="CR21" i="29"/>
  <c r="CR22" i="29"/>
  <c r="CR23" i="29"/>
  <c r="CR24" i="29"/>
  <c r="CR25" i="29"/>
  <c r="CR26" i="29"/>
  <c r="CR27" i="29"/>
  <c r="CR28" i="29"/>
  <c r="CR29" i="29"/>
  <c r="CR30" i="29"/>
  <c r="CR31" i="29"/>
  <c r="CR32" i="29"/>
  <c r="CR33" i="29"/>
  <c r="CR34" i="29"/>
  <c r="CR35" i="29"/>
  <c r="CR36" i="29"/>
  <c r="CR37" i="29"/>
  <c r="CR38" i="29"/>
  <c r="CR39" i="29"/>
  <c r="CR40" i="29"/>
  <c r="CR41" i="29"/>
  <c r="CR42" i="29"/>
  <c r="CR43" i="29"/>
  <c r="CR44" i="29"/>
  <c r="CR45" i="29"/>
  <c r="CR46" i="29"/>
  <c r="CR47" i="29"/>
  <c r="CR48" i="29"/>
  <c r="CR49" i="29"/>
  <c r="CR50" i="29"/>
  <c r="CR51" i="29"/>
  <c r="CR52" i="29"/>
  <c r="CR53" i="29"/>
  <c r="CR54" i="29"/>
  <c r="CR55" i="29"/>
  <c r="CR9" i="29"/>
  <c r="AH10" i="28"/>
  <c r="AH11" i="28"/>
  <c r="AH12" i="28"/>
  <c r="AH13" i="28"/>
  <c r="AH14" i="28"/>
  <c r="AH15" i="28"/>
  <c r="AH16" i="28"/>
  <c r="AH17" i="28"/>
  <c r="AH18" i="28"/>
  <c r="AH19" i="28"/>
  <c r="AH20" i="28"/>
  <c r="AH21" i="28"/>
  <c r="AH22" i="28"/>
  <c r="AH23" i="28"/>
  <c r="AH24" i="28"/>
  <c r="AH25" i="28"/>
  <c r="AH26" i="28"/>
  <c r="AH27" i="28"/>
  <c r="AH28" i="28"/>
  <c r="AH29" i="28"/>
  <c r="AH30" i="28"/>
  <c r="AH31" i="28"/>
  <c r="AH32" i="28"/>
  <c r="AH33" i="28"/>
  <c r="AH34" i="28"/>
  <c r="AH35" i="28"/>
  <c r="AH36" i="28"/>
  <c r="AH37" i="28"/>
  <c r="AH38" i="28"/>
  <c r="AH39" i="28"/>
  <c r="AH40" i="28"/>
  <c r="AH41" i="28"/>
  <c r="AH42" i="28"/>
  <c r="AH43" i="28"/>
  <c r="AH44" i="28"/>
  <c r="AH45" i="28"/>
  <c r="AH46" i="28"/>
  <c r="AH47" i="28"/>
  <c r="AH48" i="28"/>
  <c r="AH49" i="28"/>
  <c r="AH50" i="28"/>
  <c r="AH51" i="28"/>
  <c r="AH52" i="28"/>
  <c r="AH53" i="28"/>
  <c r="AH54" i="28"/>
  <c r="AH55" i="28"/>
  <c r="AH9" i="28"/>
  <c r="Q12" i="27"/>
  <c r="Q13" i="27"/>
  <c r="Q14" i="27"/>
  <c r="Q15" i="27"/>
  <c r="Q16" i="27"/>
  <c r="Q17" i="27"/>
  <c r="Q18" i="27"/>
  <c r="Q19" i="27"/>
  <c r="Q20" i="27"/>
  <c r="Q21" i="27"/>
  <c r="Q22" i="27"/>
  <c r="Q23" i="27"/>
  <c r="Q24" i="27"/>
  <c r="Q25" i="27"/>
  <c r="Q26" i="27"/>
  <c r="Q27" i="27"/>
  <c r="Q28" i="27"/>
  <c r="Q29" i="27"/>
  <c r="Q30" i="27"/>
  <c r="Q31" i="27"/>
  <c r="Q32" i="27"/>
  <c r="Q33" i="27"/>
  <c r="Q34" i="27"/>
  <c r="Q35" i="27"/>
  <c r="Q36" i="27"/>
  <c r="Q37" i="27"/>
  <c r="Q38" i="27"/>
  <c r="Q39" i="27"/>
  <c r="Q40" i="27"/>
  <c r="Q41" i="27"/>
  <c r="Q42" i="27"/>
  <c r="Q43" i="27"/>
  <c r="Q44" i="27"/>
  <c r="Q45" i="27"/>
  <c r="Q46" i="27"/>
  <c r="Q47" i="27"/>
  <c r="Q48" i="27"/>
  <c r="Q49" i="27"/>
  <c r="Q50" i="27"/>
  <c r="Q51" i="27"/>
  <c r="Q52" i="27"/>
  <c r="Q53" i="27"/>
  <c r="Q54" i="27"/>
  <c r="Q55" i="27"/>
  <c r="Q56" i="27"/>
  <c r="Q57" i="27"/>
  <c r="Q11" i="27"/>
  <c r="AA12" i="26"/>
  <c r="AA13" i="26"/>
  <c r="AA14" i="26"/>
  <c r="AA15" i="26"/>
  <c r="AA16" i="26"/>
  <c r="AA17" i="26"/>
  <c r="AA18" i="26"/>
  <c r="AA19" i="26"/>
  <c r="AA20" i="26"/>
  <c r="AA21" i="26"/>
  <c r="AA22" i="26"/>
  <c r="AA23" i="26"/>
  <c r="AA24" i="26"/>
  <c r="AA25" i="26"/>
  <c r="AA26" i="26"/>
  <c r="AA27" i="26"/>
  <c r="AA28" i="26"/>
  <c r="AA29" i="26"/>
  <c r="AA30" i="26"/>
  <c r="AA31" i="26"/>
  <c r="AA32" i="26"/>
  <c r="AA33" i="26"/>
  <c r="AA34" i="26"/>
  <c r="AA35" i="26"/>
  <c r="AA36" i="26"/>
  <c r="AA37" i="26"/>
  <c r="AA38" i="26"/>
  <c r="AA39" i="26"/>
  <c r="AA40" i="26"/>
  <c r="AA41" i="26"/>
  <c r="AA42" i="26"/>
  <c r="AA43" i="26"/>
  <c r="AA44" i="26"/>
  <c r="AA45" i="26"/>
  <c r="AA46" i="26"/>
  <c r="AA47" i="26"/>
  <c r="AA48" i="26"/>
  <c r="AA49" i="26"/>
  <c r="AA50" i="26"/>
  <c r="AA51" i="26"/>
  <c r="AA52" i="26"/>
  <c r="AA53" i="26"/>
  <c r="AA54" i="26"/>
  <c r="AA55" i="26"/>
  <c r="AA56" i="26"/>
  <c r="AA57" i="26"/>
  <c r="AA11" i="26"/>
  <c r="X14" i="25"/>
  <c r="X15" i="25"/>
  <c r="X16" i="25"/>
  <c r="X17" i="25"/>
  <c r="X18" i="25"/>
  <c r="X19" i="25"/>
  <c r="X20" i="25"/>
  <c r="X21" i="25"/>
  <c r="X22" i="25"/>
  <c r="X23" i="25"/>
  <c r="X24" i="25"/>
  <c r="X25" i="25"/>
  <c r="X26" i="25"/>
  <c r="X27" i="25"/>
  <c r="X28" i="25"/>
  <c r="X29" i="25"/>
  <c r="X30" i="25"/>
  <c r="X31" i="25"/>
  <c r="X32" i="25"/>
  <c r="X33" i="25"/>
  <c r="X34" i="25"/>
  <c r="X35" i="25"/>
  <c r="X36" i="25"/>
  <c r="X37" i="25"/>
  <c r="X38" i="25"/>
  <c r="X39" i="25"/>
  <c r="X40" i="25"/>
  <c r="X41" i="25"/>
  <c r="X42" i="25"/>
  <c r="X43" i="25"/>
  <c r="X44" i="25"/>
  <c r="X45" i="25"/>
  <c r="X46" i="25"/>
  <c r="X47" i="25"/>
  <c r="X48" i="25"/>
  <c r="X49" i="25"/>
  <c r="X50" i="25"/>
  <c r="X51" i="25"/>
  <c r="X52" i="25"/>
  <c r="X53" i="25"/>
  <c r="X54" i="25"/>
  <c r="X55" i="25"/>
  <c r="X56" i="25"/>
  <c r="X57" i="25"/>
  <c r="X58" i="25"/>
  <c r="X59" i="25"/>
  <c r="X13" i="25"/>
  <c r="W14" i="24"/>
  <c r="W15" i="24"/>
  <c r="W16" i="24"/>
  <c r="W17" i="24"/>
  <c r="W18" i="24"/>
  <c r="W19" i="24"/>
  <c r="W20" i="24"/>
  <c r="W21" i="24"/>
  <c r="W22" i="24"/>
  <c r="W23" i="24"/>
  <c r="W24" i="24"/>
  <c r="W25" i="24"/>
  <c r="W26" i="24"/>
  <c r="W27" i="24"/>
  <c r="W28" i="24"/>
  <c r="W29" i="24"/>
  <c r="W30" i="24"/>
  <c r="W31" i="24"/>
  <c r="W32" i="24"/>
  <c r="W33" i="24"/>
  <c r="W34" i="24"/>
  <c r="W35" i="24"/>
  <c r="W36" i="24"/>
  <c r="W37" i="24"/>
  <c r="W38" i="24"/>
  <c r="W39" i="24"/>
  <c r="W40" i="24"/>
  <c r="W41" i="24"/>
  <c r="W42" i="24"/>
  <c r="W43" i="24"/>
  <c r="W44" i="24"/>
  <c r="W45" i="24"/>
  <c r="W46" i="24"/>
  <c r="W47" i="24"/>
  <c r="W48" i="24"/>
  <c r="W49" i="24"/>
  <c r="W50" i="24"/>
  <c r="W51" i="24"/>
  <c r="W52" i="24"/>
  <c r="W53" i="24"/>
  <c r="W54" i="24"/>
  <c r="W55" i="24"/>
  <c r="W56" i="24"/>
  <c r="W57" i="24"/>
  <c r="W58" i="24"/>
  <c r="W59" i="24"/>
  <c r="W13" i="24"/>
  <c r="Y15" i="23"/>
  <c r="Y16" i="23"/>
  <c r="Y17" i="23"/>
  <c r="Y18" i="23"/>
  <c r="Y19" i="23"/>
  <c r="Y20" i="23"/>
  <c r="Y21" i="23"/>
  <c r="Y22" i="23"/>
  <c r="Y23" i="23"/>
  <c r="Y24" i="23"/>
  <c r="Y25" i="23"/>
  <c r="Y26" i="23"/>
  <c r="Y27" i="23"/>
  <c r="Y28" i="23"/>
  <c r="Y29" i="23"/>
  <c r="Y30" i="23"/>
  <c r="Y31" i="23"/>
  <c r="Y32" i="23"/>
  <c r="Y33" i="23"/>
  <c r="Y34" i="23"/>
  <c r="Y35" i="23"/>
  <c r="Y36" i="23"/>
  <c r="Y37" i="23"/>
  <c r="Y38" i="23"/>
  <c r="Y39" i="23"/>
  <c r="Y40" i="23"/>
  <c r="Y41" i="23"/>
  <c r="Y42" i="23"/>
  <c r="Y43" i="23"/>
  <c r="Y44" i="23"/>
  <c r="Y45" i="23"/>
  <c r="Y46" i="23"/>
  <c r="Y47" i="23"/>
  <c r="Y48" i="23"/>
  <c r="Y49" i="23"/>
  <c r="Y50" i="23"/>
  <c r="Y51" i="23"/>
  <c r="Y52" i="23"/>
  <c r="Y53" i="23"/>
  <c r="Y54" i="23"/>
  <c r="Y55" i="23"/>
  <c r="Y56" i="23"/>
  <c r="Y57" i="23"/>
  <c r="Y58" i="23"/>
  <c r="Y59" i="23"/>
  <c r="Y60" i="23"/>
  <c r="Y14" i="23"/>
  <c r="AL55" i="26" l="1"/>
  <c r="AB51" i="26"/>
  <c r="AB43" i="26"/>
  <c r="AA19" i="5"/>
  <c r="AA43" i="10"/>
  <c r="CS17" i="29"/>
  <c r="DC53" i="29"/>
  <c r="DC37" i="29"/>
  <c r="DC29" i="29"/>
  <c r="DC21" i="29"/>
  <c r="CS37" i="29"/>
  <c r="CW12" i="29"/>
  <c r="W30" i="45" s="1"/>
  <c r="CS33" i="29"/>
  <c r="DM25" i="29"/>
  <c r="DC25" i="29"/>
  <c r="DM19" i="29"/>
  <c r="DG13" i="29"/>
  <c r="W53" i="45" s="1"/>
  <c r="DM18" i="29"/>
  <c r="CS53" i="29"/>
  <c r="CS45" i="29"/>
  <c r="DM41" i="29"/>
  <c r="DM33" i="29"/>
  <c r="CS44" i="29"/>
  <c r="CS29" i="29"/>
  <c r="DQ17" i="29"/>
  <c r="DC45" i="29"/>
  <c r="DC13" i="29"/>
  <c r="DC43" i="29"/>
  <c r="CS41" i="29"/>
  <c r="DM45" i="29"/>
  <c r="DM37" i="29"/>
  <c r="DM21" i="29"/>
  <c r="AI49" i="28"/>
  <c r="AW12" i="28"/>
  <c r="V52" i="45" s="1"/>
  <c r="AS34" i="28"/>
  <c r="AS54" i="28"/>
  <c r="AM13" i="28"/>
  <c r="V31" i="45" s="1"/>
  <c r="AS37" i="28"/>
  <c r="AI45" i="28"/>
  <c r="AI29" i="28"/>
  <c r="AM55" i="28"/>
  <c r="AS35" i="28"/>
  <c r="AW22" i="28"/>
  <c r="AS50" i="28"/>
  <c r="AI42" i="28"/>
  <c r="AL57" i="26"/>
  <c r="AP17" i="26"/>
  <c r="T55" i="45" s="1"/>
  <c r="AL51" i="26"/>
  <c r="AL43" i="26"/>
  <c r="AL35" i="26"/>
  <c r="AL27" i="26"/>
  <c r="AL19" i="26"/>
  <c r="AL47" i="26"/>
  <c r="AL39" i="26"/>
  <c r="AL31" i="26"/>
  <c r="AL15" i="26"/>
  <c r="AB27" i="26"/>
  <c r="AB47" i="26"/>
  <c r="AB39" i="26"/>
  <c r="AB23" i="26"/>
  <c r="AB15" i="26"/>
  <c r="AB35" i="26"/>
  <c r="AF17" i="26"/>
  <c r="T33" i="45" s="1"/>
  <c r="AB29" i="26"/>
  <c r="Y28" i="25"/>
  <c r="Y53" i="25"/>
  <c r="Y43" i="25"/>
  <c r="AC16" i="25"/>
  <c r="P74" i="45" s="1"/>
  <c r="Y50" i="25"/>
  <c r="Y57" i="25"/>
  <c r="Y17" i="25"/>
  <c r="Y41" i="25"/>
  <c r="X53" i="24"/>
  <c r="X28" i="24"/>
  <c r="X43" i="24"/>
  <c r="X50" i="24"/>
  <c r="X49" i="24"/>
  <c r="X17" i="24"/>
  <c r="AB17" i="24"/>
  <c r="P53" i="45" s="1"/>
  <c r="AB51" i="24"/>
  <c r="Z51" i="24" s="1"/>
  <c r="Z60" i="23"/>
  <c r="AK43" i="5"/>
  <c r="AA43" i="5"/>
  <c r="AA59" i="5"/>
  <c r="AK59" i="5"/>
  <c r="AK39" i="5"/>
  <c r="Q18" i="4"/>
  <c r="AB55" i="2"/>
  <c r="AK43" i="8"/>
  <c r="AK35" i="8"/>
  <c r="AK27" i="8"/>
  <c r="Q27" i="8"/>
  <c r="AA27" i="5"/>
  <c r="AK51" i="5"/>
  <c r="AK27" i="5"/>
  <c r="AK19" i="5"/>
  <c r="AA58" i="5"/>
  <c r="AA31" i="5"/>
  <c r="AK49" i="5"/>
  <c r="AA55" i="5"/>
  <c r="AA47" i="5"/>
  <c r="AA39" i="5"/>
  <c r="AA23" i="5"/>
  <c r="AE18" i="5"/>
  <c r="J52" i="45" s="1"/>
  <c r="AK47" i="5"/>
  <c r="AK31" i="5"/>
  <c r="AE15" i="5"/>
  <c r="J49" i="45" s="1"/>
  <c r="AK30" i="5"/>
  <c r="AA27" i="4"/>
  <c r="AA54" i="10"/>
  <c r="Q39" i="10"/>
  <c r="AA60" i="10"/>
  <c r="Q51" i="10"/>
  <c r="Q43" i="10"/>
  <c r="AA59" i="10"/>
  <c r="AA51" i="10"/>
  <c r="AA35" i="10"/>
  <c r="AA27" i="10"/>
  <c r="AA19" i="10"/>
  <c r="Q59" i="10"/>
  <c r="Q50" i="10"/>
  <c r="Q27" i="10"/>
  <c r="Q19" i="10"/>
  <c r="Q23" i="10"/>
  <c r="AA47" i="10"/>
  <c r="Q37" i="10"/>
  <c r="Q18" i="10"/>
  <c r="AA41" i="10"/>
  <c r="AA28" i="10"/>
  <c r="Q56" i="10"/>
  <c r="Q31" i="10"/>
  <c r="Q55" i="10"/>
  <c r="Q47" i="10"/>
  <c r="AA55" i="10"/>
  <c r="AA31" i="10"/>
  <c r="AA23" i="10"/>
  <c r="AA39" i="9"/>
  <c r="AA19" i="9"/>
  <c r="AA20" i="9"/>
  <c r="Q47" i="9"/>
  <c r="Q35" i="9"/>
  <c r="Q19" i="9"/>
  <c r="AA59" i="9"/>
  <c r="AK19" i="9"/>
  <c r="AK30" i="9"/>
  <c r="AK43" i="9"/>
  <c r="Q55" i="9"/>
  <c r="AK57" i="9"/>
  <c r="AK41" i="9"/>
  <c r="AK34" i="9"/>
  <c r="AK27" i="9"/>
  <c r="AK59" i="9"/>
  <c r="AK42" i="9"/>
  <c r="Q43" i="9"/>
  <c r="Q54" i="9"/>
  <c r="Q39" i="9"/>
  <c r="Q31" i="9"/>
  <c r="Q23" i="9"/>
  <c r="AA55" i="9"/>
  <c r="AA47" i="9"/>
  <c r="AK26" i="9"/>
  <c r="AK58" i="9"/>
  <c r="Q59" i="9"/>
  <c r="AE15" i="9"/>
  <c r="F49" i="45" s="1"/>
  <c r="AA46" i="9"/>
  <c r="AA31" i="9"/>
  <c r="AA23" i="9"/>
  <c r="AK55" i="9"/>
  <c r="AK47" i="9"/>
  <c r="AK39" i="9"/>
  <c r="AK18" i="9"/>
  <c r="AK22" i="9"/>
  <c r="AK35" i="9"/>
  <c r="Q41" i="9"/>
  <c r="Q60" i="9"/>
  <c r="AO15" i="9"/>
  <c r="F71" i="45" s="1"/>
  <c r="AK54" i="9"/>
  <c r="AK38" i="9"/>
  <c r="AK31" i="9"/>
  <c r="AA27" i="9"/>
  <c r="AK50" i="9"/>
  <c r="Q28" i="9"/>
  <c r="AA52" i="9"/>
  <c r="AK23" i="9"/>
  <c r="AK39" i="8"/>
  <c r="AK30" i="8"/>
  <c r="Q59" i="8"/>
  <c r="AK36" i="8"/>
  <c r="AK19" i="8"/>
  <c r="Q40" i="8"/>
  <c r="Q32" i="8"/>
  <c r="AK59" i="8"/>
  <c r="AK51" i="8"/>
  <c r="Q35" i="8"/>
  <c r="Q55" i="8"/>
  <c r="Q47" i="8"/>
  <c r="Q39" i="8"/>
  <c r="Q31" i="8"/>
  <c r="AK31" i="8"/>
  <c r="Q23" i="8"/>
  <c r="AK47" i="8"/>
  <c r="Q53" i="8"/>
  <c r="AK55" i="8"/>
  <c r="Q31" i="6"/>
  <c r="AA28" i="6"/>
  <c r="AA20" i="6"/>
  <c r="Q60" i="6"/>
  <c r="Q28" i="6"/>
  <c r="AA58" i="6"/>
  <c r="AA18" i="6"/>
  <c r="Q55" i="6"/>
  <c r="Q39" i="6"/>
  <c r="AE15" i="6"/>
  <c r="D49" i="45" s="1"/>
  <c r="AA61" i="6"/>
  <c r="Q45" i="6"/>
  <c r="Q59" i="6"/>
  <c r="Q43" i="6"/>
  <c r="Q35" i="6"/>
  <c r="Q27" i="6"/>
  <c r="Q19" i="6"/>
  <c r="AA22" i="6"/>
  <c r="Q58" i="6"/>
  <c r="Q32" i="6"/>
  <c r="AK57" i="1"/>
  <c r="AK41" i="1"/>
  <c r="Q26" i="1"/>
  <c r="AA33" i="1"/>
  <c r="AK55" i="1"/>
  <c r="AA31" i="1"/>
  <c r="AO15" i="1"/>
  <c r="K71" i="45" s="1"/>
  <c r="AK38" i="1"/>
  <c r="AE15" i="1"/>
  <c r="K49" i="45" s="1"/>
  <c r="AA46" i="1"/>
  <c r="U15" i="1"/>
  <c r="K27" i="45" s="1"/>
  <c r="Q54" i="1"/>
  <c r="Q46" i="1"/>
  <c r="Q38" i="1"/>
  <c r="Q30" i="1"/>
  <c r="Q22" i="1"/>
  <c r="AA52" i="1"/>
  <c r="AK59" i="1"/>
  <c r="AK51" i="1"/>
  <c r="AK43" i="1"/>
  <c r="AK35" i="1"/>
  <c r="AK27" i="1"/>
  <c r="AK19" i="1"/>
  <c r="Q60" i="1"/>
  <c r="Q34" i="1"/>
  <c r="AA59" i="1"/>
  <c r="AA51" i="1"/>
  <c r="AA43" i="1"/>
  <c r="AA35" i="1"/>
  <c r="AA27" i="1"/>
  <c r="AA19" i="1"/>
  <c r="DR17" i="29"/>
  <c r="DM20" i="29"/>
  <c r="DQ55" i="29"/>
  <c r="DQ42" i="29"/>
  <c r="DR42" i="29" s="1"/>
  <c r="DQ39" i="29"/>
  <c r="DQ26" i="29"/>
  <c r="DQ23" i="29"/>
  <c r="DQ10" i="29"/>
  <c r="W72" i="45" s="1"/>
  <c r="DQ48" i="29"/>
  <c r="DO48" i="29" s="1"/>
  <c r="DQ45" i="29"/>
  <c r="DQ32" i="29"/>
  <c r="DQ29" i="29"/>
  <c r="DQ16" i="29"/>
  <c r="DQ13" i="29"/>
  <c r="W75" i="45" s="1"/>
  <c r="DM31" i="29"/>
  <c r="DM49" i="29"/>
  <c r="DM17" i="29"/>
  <c r="DM54" i="29"/>
  <c r="DM35" i="29"/>
  <c r="DM23" i="29"/>
  <c r="DM11" i="29"/>
  <c r="DQ54" i="29"/>
  <c r="DO54" i="29" s="1"/>
  <c r="DQ51" i="29"/>
  <c r="DQ38" i="29"/>
  <c r="DQ35" i="29"/>
  <c r="DQ22" i="29"/>
  <c r="DR22" i="29" s="1"/>
  <c r="DQ19" i="29"/>
  <c r="DM50" i="29"/>
  <c r="DM55" i="29"/>
  <c r="DM42" i="29"/>
  <c r="DM53" i="29"/>
  <c r="DM28" i="29"/>
  <c r="DM22" i="29"/>
  <c r="DM16" i="29"/>
  <c r="DM10" i="29"/>
  <c r="DQ44" i="29"/>
  <c r="DR44" i="29" s="1"/>
  <c r="DQ41" i="29"/>
  <c r="DQ28" i="29"/>
  <c r="DR28" i="29" s="1"/>
  <c r="DQ25" i="29"/>
  <c r="DQ12" i="29"/>
  <c r="W74" i="45" s="1"/>
  <c r="DM43" i="29"/>
  <c r="DM29" i="29"/>
  <c r="DM47" i="29"/>
  <c r="DM34" i="29"/>
  <c r="DM46" i="29"/>
  <c r="DQ9" i="29"/>
  <c r="W71" i="45" s="1"/>
  <c r="DQ50" i="29"/>
  <c r="DO50" i="29" s="1"/>
  <c r="DQ47" i="29"/>
  <c r="DQ34" i="29"/>
  <c r="DR34" i="29" s="1"/>
  <c r="DQ31" i="29"/>
  <c r="DQ18" i="29"/>
  <c r="DQ15" i="29"/>
  <c r="W77" i="45" s="1"/>
  <c r="DM30" i="29"/>
  <c r="DM39" i="29"/>
  <c r="DM27" i="29"/>
  <c r="DM15" i="29"/>
  <c r="DQ53" i="29"/>
  <c r="DQ40" i="29"/>
  <c r="DR40" i="29" s="1"/>
  <c r="DQ37" i="29"/>
  <c r="DQ24" i="29"/>
  <c r="DQ21" i="29"/>
  <c r="DM51" i="29"/>
  <c r="DM38" i="29"/>
  <c r="DM26" i="29"/>
  <c r="DM14" i="29"/>
  <c r="DQ46" i="29"/>
  <c r="DO46" i="29" s="1"/>
  <c r="DQ43" i="29"/>
  <c r="DQ30" i="29"/>
  <c r="DR30" i="29" s="1"/>
  <c r="DQ27" i="29"/>
  <c r="DQ14" i="29"/>
  <c r="W76" i="45" s="1"/>
  <c r="DQ11" i="29"/>
  <c r="W73" i="45" s="1"/>
  <c r="DM13" i="29"/>
  <c r="DQ52" i="29"/>
  <c r="DO52" i="29" s="1"/>
  <c r="DQ49" i="29"/>
  <c r="DQ36" i="29"/>
  <c r="DQ33" i="29"/>
  <c r="DQ20" i="29"/>
  <c r="AB23" i="2"/>
  <c r="AB30" i="2"/>
  <c r="AB19" i="2"/>
  <c r="AB59" i="2"/>
  <c r="AB28" i="2"/>
  <c r="R59" i="2"/>
  <c r="R51" i="2"/>
  <c r="R35" i="2"/>
  <c r="R27" i="2"/>
  <c r="R19" i="2"/>
  <c r="AB51" i="2"/>
  <c r="AB43" i="2"/>
  <c r="AB27" i="2"/>
  <c r="R57" i="2"/>
  <c r="AB49" i="2"/>
  <c r="R15" i="2"/>
  <c r="U15" i="2" s="1"/>
  <c r="H19" i="45" s="1"/>
  <c r="R39" i="2"/>
  <c r="AB39" i="2"/>
  <c r="AB31" i="2"/>
  <c r="AF21" i="20"/>
  <c r="V45" i="20"/>
  <c r="AJ37" i="20"/>
  <c r="AK37" i="20" s="1"/>
  <c r="AF29" i="20"/>
  <c r="AF37" i="20"/>
  <c r="AF58" i="20"/>
  <c r="Z19" i="20"/>
  <c r="O29" i="45" s="1"/>
  <c r="V58" i="20"/>
  <c r="V53" i="20"/>
  <c r="AF57" i="20"/>
  <c r="AF49" i="20"/>
  <c r="AF41" i="20"/>
  <c r="AF33" i="20"/>
  <c r="AF25" i="20"/>
  <c r="AF53" i="20"/>
  <c r="V57" i="20"/>
  <c r="V49" i="20"/>
  <c r="V41" i="20"/>
  <c r="V25" i="20"/>
  <c r="AJ18" i="20"/>
  <c r="O50" i="45" s="1"/>
  <c r="DH13" i="29"/>
  <c r="CX12" i="29"/>
  <c r="DC11" i="29"/>
  <c r="CS49" i="29"/>
  <c r="CS43" i="29"/>
  <c r="CS23" i="29"/>
  <c r="CW55" i="29"/>
  <c r="CW51" i="29"/>
  <c r="CW47" i="29"/>
  <c r="CW43" i="29"/>
  <c r="CW39" i="29"/>
  <c r="CW35" i="29"/>
  <c r="CW31" i="29"/>
  <c r="CW27" i="29"/>
  <c r="CX27" i="29" s="1"/>
  <c r="CW23" i="29"/>
  <c r="CX23" i="29" s="1"/>
  <c r="CW19" i="29"/>
  <c r="CX19" i="29" s="1"/>
  <c r="CW15" i="29"/>
  <c r="CW11" i="29"/>
  <c r="DC55" i="29"/>
  <c r="DC9" i="29"/>
  <c r="DC42" i="29"/>
  <c r="DC36" i="29"/>
  <c r="DC23" i="29"/>
  <c r="DC10" i="29"/>
  <c r="DG44" i="29"/>
  <c r="DG41" i="29"/>
  <c r="DG28" i="29"/>
  <c r="DH28" i="29" s="1"/>
  <c r="DG25" i="29"/>
  <c r="DG12" i="29"/>
  <c r="W52" i="45" s="1"/>
  <c r="DG51" i="29"/>
  <c r="CS46" i="29"/>
  <c r="CS36" i="29"/>
  <c r="CS16" i="29"/>
  <c r="CW9" i="29"/>
  <c r="DC54" i="29"/>
  <c r="DC48" i="29"/>
  <c r="DC41" i="29"/>
  <c r="DC35" i="29"/>
  <c r="DC22" i="29"/>
  <c r="DC16" i="29"/>
  <c r="DG50" i="29"/>
  <c r="DE50" i="29" s="1"/>
  <c r="DG47" i="29"/>
  <c r="DG34" i="29"/>
  <c r="DH34" i="29" s="1"/>
  <c r="DG31" i="29"/>
  <c r="DG18" i="29"/>
  <c r="DG15" i="29"/>
  <c r="W55" i="45" s="1"/>
  <c r="DC30" i="29"/>
  <c r="DG54" i="29"/>
  <c r="DE54" i="29" s="1"/>
  <c r="DG35" i="29"/>
  <c r="DG19" i="29"/>
  <c r="CS48" i="29"/>
  <c r="CS35" i="29"/>
  <c r="CS10" i="29"/>
  <c r="CW54" i="29"/>
  <c r="CW50" i="29"/>
  <c r="CW46" i="29"/>
  <c r="CW42" i="29"/>
  <c r="CW38" i="29"/>
  <c r="CW34" i="29"/>
  <c r="CW30" i="29"/>
  <c r="CW26" i="29"/>
  <c r="CW22" i="29"/>
  <c r="CW18" i="29"/>
  <c r="CW14" i="29"/>
  <c r="W32" i="45" s="1"/>
  <c r="CW10" i="29"/>
  <c r="W28" i="45" s="1"/>
  <c r="DC47" i="29"/>
  <c r="DC34" i="29"/>
  <c r="DC28" i="29"/>
  <c r="DC15" i="29"/>
  <c r="DG9" i="29"/>
  <c r="W49" i="45" s="1"/>
  <c r="DG53" i="29"/>
  <c r="DG40" i="29"/>
  <c r="DH40" i="29" s="1"/>
  <c r="DG37" i="29"/>
  <c r="DG24" i="29"/>
  <c r="DH24" i="29" s="1"/>
  <c r="DG21" i="29"/>
  <c r="DC49" i="29"/>
  <c r="DC24" i="29"/>
  <c r="DG38" i="29"/>
  <c r="DH38" i="29" s="1"/>
  <c r="CS47" i="29"/>
  <c r="CS28" i="29"/>
  <c r="CS20" i="29"/>
  <c r="DC46" i="29"/>
  <c r="DC40" i="29"/>
  <c r="DC33" i="29"/>
  <c r="DC27" i="29"/>
  <c r="DC14" i="29"/>
  <c r="DG46" i="29"/>
  <c r="DE46" i="29" s="1"/>
  <c r="DG43" i="29"/>
  <c r="DG30" i="29"/>
  <c r="DG27" i="29"/>
  <c r="DG14" i="29"/>
  <c r="W54" i="45" s="1"/>
  <c r="DG11" i="29"/>
  <c r="W51" i="45" s="1"/>
  <c r="CS40" i="29"/>
  <c r="CS27" i="29"/>
  <c r="CS14" i="29"/>
  <c r="CW53" i="29"/>
  <c r="CW49" i="29"/>
  <c r="CW45" i="29"/>
  <c r="CW41" i="29"/>
  <c r="CW37" i="29"/>
  <c r="CW33" i="29"/>
  <c r="CW29" i="29"/>
  <c r="CW25" i="29"/>
  <c r="CX25" i="29" s="1"/>
  <c r="CW21" i="29"/>
  <c r="CX21" i="29" s="1"/>
  <c r="CW17" i="29"/>
  <c r="CX17" i="29" s="1"/>
  <c r="CW13" i="29"/>
  <c r="W31" i="45" s="1"/>
  <c r="DC52" i="29"/>
  <c r="DC39" i="29"/>
  <c r="DC26" i="29"/>
  <c r="DC20" i="29"/>
  <c r="DG52" i="29"/>
  <c r="DE52" i="29" s="1"/>
  <c r="DG49" i="29"/>
  <c r="DG36" i="29"/>
  <c r="DG33" i="29"/>
  <c r="DG20" i="29"/>
  <c r="DH20" i="29" s="1"/>
  <c r="DG17" i="29"/>
  <c r="CS31" i="29"/>
  <c r="CS52" i="29"/>
  <c r="CS39" i="29"/>
  <c r="CS12" i="29"/>
  <c r="DC51" i="29"/>
  <c r="DC38" i="29"/>
  <c r="DC32" i="29"/>
  <c r="DC19" i="29"/>
  <c r="DG55" i="29"/>
  <c r="DG42" i="29"/>
  <c r="DH42" i="29" s="1"/>
  <c r="DG39" i="29"/>
  <c r="DG26" i="29"/>
  <c r="DH26" i="29" s="1"/>
  <c r="DG23" i="29"/>
  <c r="DG10" i="29"/>
  <c r="W50" i="45" s="1"/>
  <c r="CS24" i="29"/>
  <c r="DC17" i="29"/>
  <c r="DG22" i="29"/>
  <c r="DH22" i="29" s="1"/>
  <c r="CS22" i="29"/>
  <c r="CS32" i="29"/>
  <c r="CS11" i="29"/>
  <c r="CW52" i="29"/>
  <c r="CW48" i="29"/>
  <c r="CW44" i="29"/>
  <c r="CW40" i="29"/>
  <c r="CW36" i="29"/>
  <c r="CW32" i="29"/>
  <c r="CW28" i="29"/>
  <c r="CW24" i="29"/>
  <c r="CW20" i="29"/>
  <c r="CW16" i="29"/>
  <c r="DC50" i="29"/>
  <c r="DC44" i="29"/>
  <c r="DC31" i="29"/>
  <c r="DC18" i="29"/>
  <c r="DC12" i="29"/>
  <c r="DG48" i="29"/>
  <c r="DE48" i="29" s="1"/>
  <c r="DG45" i="29"/>
  <c r="DG32" i="29"/>
  <c r="DH32" i="29" s="1"/>
  <c r="DG29" i="29"/>
  <c r="DG16" i="29"/>
  <c r="DH16" i="29" s="1"/>
  <c r="BG44" i="28"/>
  <c r="BC49" i="28"/>
  <c r="BC41" i="28"/>
  <c r="BC33" i="28"/>
  <c r="BC25" i="28"/>
  <c r="BC17" i="28"/>
  <c r="BG19" i="28"/>
  <c r="BH19" i="28" s="1"/>
  <c r="BC55" i="28"/>
  <c r="BC53" i="28"/>
  <c r="BC45" i="28"/>
  <c r="BC37" i="28"/>
  <c r="BC21" i="28"/>
  <c r="BC13" i="28"/>
  <c r="BC23" i="28"/>
  <c r="BG25" i="28"/>
  <c r="BC54" i="28"/>
  <c r="BC48" i="28"/>
  <c r="BC35" i="28"/>
  <c r="BC22" i="28"/>
  <c r="BC16" i="28"/>
  <c r="BG50" i="28"/>
  <c r="BH50" i="28" s="1"/>
  <c r="BG47" i="28"/>
  <c r="BG34" i="28"/>
  <c r="BH34" i="28" s="1"/>
  <c r="BG31" i="28"/>
  <c r="BG18" i="28"/>
  <c r="BH18" i="28" s="1"/>
  <c r="BG15" i="28"/>
  <c r="V77" i="45" s="1"/>
  <c r="BC36" i="28"/>
  <c r="BC47" i="28"/>
  <c r="BC34" i="28"/>
  <c r="BC28" i="28"/>
  <c r="BC15" i="28"/>
  <c r="BG9" i="28"/>
  <c r="V71" i="45" s="1"/>
  <c r="BG53" i="28"/>
  <c r="BG40" i="28"/>
  <c r="BH40" i="28" s="1"/>
  <c r="BG37" i="28"/>
  <c r="BG24" i="28"/>
  <c r="BG21" i="28"/>
  <c r="BG41" i="28"/>
  <c r="BG12" i="28"/>
  <c r="BC46" i="28"/>
  <c r="BC40" i="28"/>
  <c r="BC27" i="28"/>
  <c r="BC14" i="28"/>
  <c r="BG46" i="28"/>
  <c r="BG43" i="28"/>
  <c r="BG30" i="28"/>
  <c r="BH30" i="28" s="1"/>
  <c r="BG27" i="28"/>
  <c r="BG14" i="28"/>
  <c r="BG11" i="28"/>
  <c r="V73" i="45" s="1"/>
  <c r="BC29" i="28"/>
  <c r="BG28" i="28"/>
  <c r="BH28" i="28" s="1"/>
  <c r="BC52" i="28"/>
  <c r="BC39" i="28"/>
  <c r="BC26" i="28"/>
  <c r="BC20" i="28"/>
  <c r="BG52" i="28"/>
  <c r="BG49" i="28"/>
  <c r="BG36" i="28"/>
  <c r="BG33" i="28"/>
  <c r="BG20" i="28"/>
  <c r="BG17" i="28"/>
  <c r="BC42" i="28"/>
  <c r="BC51" i="28"/>
  <c r="BC38" i="28"/>
  <c r="BC32" i="28"/>
  <c r="BC19" i="28"/>
  <c r="BG55" i="28"/>
  <c r="BG42" i="28"/>
  <c r="BG39" i="28"/>
  <c r="BG26" i="28"/>
  <c r="BH26" i="28" s="1"/>
  <c r="BG23" i="28"/>
  <c r="BG10" i="28"/>
  <c r="V72" i="45" s="1"/>
  <c r="BC50" i="28"/>
  <c r="BC44" i="28"/>
  <c r="BC31" i="28"/>
  <c r="BC18" i="28"/>
  <c r="BC12" i="28"/>
  <c r="BG48" i="28"/>
  <c r="BG45" i="28"/>
  <c r="BG32" i="28"/>
  <c r="BG29" i="28"/>
  <c r="BG16" i="28"/>
  <c r="BG13" i="28"/>
  <c r="V75" i="45" s="1"/>
  <c r="BC10" i="28"/>
  <c r="BC9" i="28"/>
  <c r="BC43" i="28"/>
  <c r="BC30" i="28"/>
  <c r="BC24" i="28"/>
  <c r="BC11" i="28"/>
  <c r="BG54" i="28"/>
  <c r="BH54" i="28" s="1"/>
  <c r="BG51" i="28"/>
  <c r="BG38" i="28"/>
  <c r="BG35" i="28"/>
  <c r="BG22" i="28"/>
  <c r="AN13" i="28"/>
  <c r="AN55" i="28"/>
  <c r="AI19" i="28"/>
  <c r="AI10" i="28"/>
  <c r="AM54" i="28"/>
  <c r="AN54" i="28" s="1"/>
  <c r="AM51" i="28"/>
  <c r="AM38" i="28"/>
  <c r="AM35" i="28"/>
  <c r="AM22" i="28"/>
  <c r="AN22" i="28" s="1"/>
  <c r="AM19" i="28"/>
  <c r="AS47" i="28"/>
  <c r="AS40" i="28"/>
  <c r="AW50" i="28"/>
  <c r="AX50" i="28" s="1"/>
  <c r="AW47" i="28"/>
  <c r="AW34" i="28"/>
  <c r="AW31" i="28"/>
  <c r="AW18" i="28"/>
  <c r="AX18" i="28" s="1"/>
  <c r="AW15" i="28"/>
  <c r="AM42" i="28"/>
  <c r="AN42" i="28" s="1"/>
  <c r="AM23" i="28"/>
  <c r="AS27" i="28"/>
  <c r="AI26" i="28"/>
  <c r="AI46" i="28"/>
  <c r="AI39" i="28"/>
  <c r="AI32" i="28"/>
  <c r="AI25" i="28"/>
  <c r="AM44" i="28"/>
  <c r="AN44" i="28" s="1"/>
  <c r="AM41" i="28"/>
  <c r="AM28" i="28"/>
  <c r="AN28" i="28" s="1"/>
  <c r="AM25" i="28"/>
  <c r="AM12" i="28"/>
  <c r="V30" i="45" s="1"/>
  <c r="AS39" i="28"/>
  <c r="AS32" i="28"/>
  <c r="AS24" i="28"/>
  <c r="AS16" i="28"/>
  <c r="AW9" i="28"/>
  <c r="AW53" i="28"/>
  <c r="AW40" i="28"/>
  <c r="AW37" i="28"/>
  <c r="AW24" i="28"/>
  <c r="AX24" i="28" s="1"/>
  <c r="AW21" i="28"/>
  <c r="AW51" i="28"/>
  <c r="AW35" i="28"/>
  <c r="AI52" i="28"/>
  <c r="AI38" i="28"/>
  <c r="AI31" i="28"/>
  <c r="AM9" i="28"/>
  <c r="V27" i="45" s="1"/>
  <c r="AM50" i="28"/>
  <c r="AN50" i="28" s="1"/>
  <c r="AM47" i="28"/>
  <c r="AM34" i="28"/>
  <c r="AM31" i="28"/>
  <c r="AM18" i="28"/>
  <c r="AM15" i="28"/>
  <c r="V33" i="45" s="1"/>
  <c r="AS52" i="28"/>
  <c r="AS45" i="28"/>
  <c r="AS31" i="28"/>
  <c r="AS23" i="28"/>
  <c r="AS15" i="28"/>
  <c r="AW46" i="28"/>
  <c r="AX46" i="28" s="1"/>
  <c r="AW43" i="28"/>
  <c r="AW30" i="28"/>
  <c r="AX30" i="28" s="1"/>
  <c r="AW27" i="28"/>
  <c r="AW14" i="28"/>
  <c r="V54" i="45" s="1"/>
  <c r="AW11" i="28"/>
  <c r="V51" i="45" s="1"/>
  <c r="AI40" i="28"/>
  <c r="AI51" i="28"/>
  <c r="AI37" i="28"/>
  <c r="AI30" i="28"/>
  <c r="AI24" i="28"/>
  <c r="AI16" i="28"/>
  <c r="AM53" i="28"/>
  <c r="AM40" i="28"/>
  <c r="AN40" i="28" s="1"/>
  <c r="AM37" i="28"/>
  <c r="AM24" i="28"/>
  <c r="AM21" i="28"/>
  <c r="AS10" i="28"/>
  <c r="AW52" i="28"/>
  <c r="AX52" i="28" s="1"/>
  <c r="AW49" i="28"/>
  <c r="AW36" i="28"/>
  <c r="AW33" i="28"/>
  <c r="AW20" i="28"/>
  <c r="AX20" i="28" s="1"/>
  <c r="AW17" i="28"/>
  <c r="AI35" i="28"/>
  <c r="AM39" i="28"/>
  <c r="AM26" i="28"/>
  <c r="AN26" i="28" s="1"/>
  <c r="AM10" i="28"/>
  <c r="V28" i="45" s="1"/>
  <c r="AS19" i="28"/>
  <c r="AI53" i="28"/>
  <c r="AI50" i="28"/>
  <c r="AI44" i="28"/>
  <c r="AI23" i="28"/>
  <c r="AI14" i="28"/>
  <c r="AM46" i="28"/>
  <c r="AN46" i="28" s="1"/>
  <c r="AM43" i="28"/>
  <c r="AM30" i="28"/>
  <c r="AM27" i="28"/>
  <c r="AM14" i="28"/>
  <c r="V32" i="45" s="1"/>
  <c r="AM11" i="28"/>
  <c r="V29" i="45" s="1"/>
  <c r="AS44" i="28"/>
  <c r="AW55" i="28"/>
  <c r="AW42" i="28"/>
  <c r="AX42" i="28" s="1"/>
  <c r="AW39" i="28"/>
  <c r="AW26" i="28"/>
  <c r="AW23" i="28"/>
  <c r="AW10" i="28"/>
  <c r="V50" i="45" s="1"/>
  <c r="AS11" i="28"/>
  <c r="AI47" i="28"/>
  <c r="AI43" i="28"/>
  <c r="AI36" i="28"/>
  <c r="AM52" i="28"/>
  <c r="AM49" i="28"/>
  <c r="AM36" i="28"/>
  <c r="AM33" i="28"/>
  <c r="AM20" i="28"/>
  <c r="AM17" i="28"/>
  <c r="AS43" i="28"/>
  <c r="AS36" i="28"/>
  <c r="AS28" i="28"/>
  <c r="AS20" i="28"/>
  <c r="AS12" i="28"/>
  <c r="AW48" i="28"/>
  <c r="AX48" i="28" s="1"/>
  <c r="AW45" i="28"/>
  <c r="AW32" i="28"/>
  <c r="AX32" i="28" s="1"/>
  <c r="AW29" i="28"/>
  <c r="AW16" i="28"/>
  <c r="AX16" i="28" s="1"/>
  <c r="AW13" i="28"/>
  <c r="V53" i="45" s="1"/>
  <c r="AI55" i="28"/>
  <c r="AI28" i="28"/>
  <c r="AW54" i="28"/>
  <c r="AX54" i="28" s="1"/>
  <c r="AW38" i="28"/>
  <c r="AW19" i="28"/>
  <c r="AI54" i="28"/>
  <c r="AI48" i="28"/>
  <c r="AI34" i="28"/>
  <c r="AI27" i="28"/>
  <c r="AI20" i="28"/>
  <c r="AI12" i="28"/>
  <c r="AM48" i="28"/>
  <c r="AM45" i="28"/>
  <c r="AM32" i="28"/>
  <c r="AN32" i="28" s="1"/>
  <c r="AM29" i="28"/>
  <c r="AM16" i="28"/>
  <c r="AN16" i="28" s="1"/>
  <c r="AS48" i="28"/>
  <c r="AW44" i="28"/>
  <c r="AX44" i="28" s="1"/>
  <c r="AW41" i="28"/>
  <c r="AW28" i="28"/>
  <c r="AW25" i="28"/>
  <c r="R55" i="27"/>
  <c r="R47" i="27"/>
  <c r="V28" i="27"/>
  <c r="AB18" i="27"/>
  <c r="R21" i="27"/>
  <c r="R53" i="27"/>
  <c r="AF30" i="27"/>
  <c r="R23" i="27"/>
  <c r="R51" i="27"/>
  <c r="R43" i="27"/>
  <c r="R19" i="27"/>
  <c r="AF38" i="27"/>
  <c r="AB38" i="27"/>
  <c r="AB30" i="27"/>
  <c r="AB22" i="27"/>
  <c r="AB53" i="27"/>
  <c r="AB21" i="27"/>
  <c r="AB34" i="27"/>
  <c r="AB42" i="27"/>
  <c r="V17" i="27"/>
  <c r="R44" i="27"/>
  <c r="R49" i="27"/>
  <c r="R36" i="27"/>
  <c r="R30" i="27"/>
  <c r="R17" i="27"/>
  <c r="V55" i="27"/>
  <c r="V42" i="27"/>
  <c r="V39" i="27"/>
  <c r="V26" i="27"/>
  <c r="W26" i="27" s="1"/>
  <c r="V23" i="27"/>
  <c r="AF46" i="27"/>
  <c r="AF22" i="27"/>
  <c r="AG22" i="27" s="1"/>
  <c r="AF27" i="27"/>
  <c r="AG27" i="27" s="1"/>
  <c r="AF48" i="27"/>
  <c r="AB36" i="27"/>
  <c r="AB23" i="27"/>
  <c r="AB17" i="27"/>
  <c r="R27" i="27"/>
  <c r="R48" i="27"/>
  <c r="R42" i="27"/>
  <c r="R35" i="27"/>
  <c r="R29" i="27"/>
  <c r="R16" i="27"/>
  <c r="V48" i="27"/>
  <c r="V45" i="27"/>
  <c r="V32" i="27"/>
  <c r="W32" i="27" s="1"/>
  <c r="V29" i="27"/>
  <c r="V16" i="27"/>
  <c r="V13" i="27"/>
  <c r="U29" i="45" s="1"/>
  <c r="AF45" i="27"/>
  <c r="AF16" i="27"/>
  <c r="U54" i="45" s="1"/>
  <c r="AB54" i="27"/>
  <c r="AB48" i="27"/>
  <c r="AB35" i="27"/>
  <c r="AB29" i="27"/>
  <c r="AB16" i="27"/>
  <c r="V25" i="27"/>
  <c r="V12" i="27"/>
  <c r="U28" i="45" s="1"/>
  <c r="AB46" i="27"/>
  <c r="R54" i="27"/>
  <c r="R41" i="27"/>
  <c r="R28" i="27"/>
  <c r="R22" i="27"/>
  <c r="R15" i="27"/>
  <c r="V54" i="27"/>
  <c r="T54" i="27" s="1"/>
  <c r="V51" i="27"/>
  <c r="V38" i="27"/>
  <c r="V35" i="27"/>
  <c r="V22" i="27"/>
  <c r="W22" i="27" s="1"/>
  <c r="V19" i="27"/>
  <c r="AF42" i="27"/>
  <c r="AF25" i="27"/>
  <c r="AG25" i="27" s="1"/>
  <c r="AB41" i="27"/>
  <c r="AB28" i="27"/>
  <c r="AB15" i="27"/>
  <c r="R52" i="27"/>
  <c r="R46" i="27"/>
  <c r="R33" i="27"/>
  <c r="R20" i="27"/>
  <c r="R14" i="27"/>
  <c r="V50" i="27"/>
  <c r="T50" i="27" s="1"/>
  <c r="V47" i="27"/>
  <c r="V34" i="27"/>
  <c r="V31" i="27"/>
  <c r="V18" i="27"/>
  <c r="W18" i="27" s="1"/>
  <c r="V15" i="27"/>
  <c r="U31" i="45" s="1"/>
  <c r="AF37" i="27"/>
  <c r="AG37" i="27" s="1"/>
  <c r="AB52" i="27"/>
  <c r="AB39" i="27"/>
  <c r="AB33" i="27"/>
  <c r="AB26" i="27"/>
  <c r="AB20" i="27"/>
  <c r="AB13" i="27"/>
  <c r="R34" i="27"/>
  <c r="V57" i="27"/>
  <c r="V44" i="27"/>
  <c r="W44" i="27" s="1"/>
  <c r="AB27" i="27"/>
  <c r="R39" i="27"/>
  <c r="R11" i="27"/>
  <c r="R45" i="27"/>
  <c r="R32" i="27"/>
  <c r="R26" i="27"/>
  <c r="R13" i="27"/>
  <c r="V56" i="27"/>
  <c r="T56" i="27" s="1"/>
  <c r="V53" i="27"/>
  <c r="V40" i="27"/>
  <c r="W40" i="27" s="1"/>
  <c r="V37" i="27"/>
  <c r="V24" i="27"/>
  <c r="V21" i="27"/>
  <c r="AF57" i="27"/>
  <c r="AD57" i="27" s="1"/>
  <c r="AF34" i="27"/>
  <c r="AF51" i="27"/>
  <c r="AD51" i="27" s="1"/>
  <c r="AB45" i="27"/>
  <c r="AB32" i="27"/>
  <c r="AF26" i="27"/>
  <c r="AB12" i="27"/>
  <c r="AB40" i="27"/>
  <c r="R57" i="27"/>
  <c r="R38" i="27"/>
  <c r="R31" i="27"/>
  <c r="R25" i="27"/>
  <c r="R12" i="27"/>
  <c r="V46" i="27"/>
  <c r="V43" i="27"/>
  <c r="V30" i="27"/>
  <c r="W30" i="27" s="1"/>
  <c r="V27" i="27"/>
  <c r="V14" i="27"/>
  <c r="U30" i="45" s="1"/>
  <c r="AF55" i="27"/>
  <c r="AD55" i="27" s="1"/>
  <c r="AF31" i="27"/>
  <c r="AG31" i="27" s="1"/>
  <c r="AB57" i="27"/>
  <c r="AB50" i="27"/>
  <c r="AB44" i="27"/>
  <c r="AB31" i="27"/>
  <c r="AB25" i="27"/>
  <c r="AF11" i="27"/>
  <c r="U49" i="45" s="1"/>
  <c r="R40" i="27"/>
  <c r="V41" i="27"/>
  <c r="R56" i="27"/>
  <c r="R50" i="27"/>
  <c r="R37" i="27"/>
  <c r="R24" i="27"/>
  <c r="R18" i="27"/>
  <c r="V11" i="27"/>
  <c r="U27" i="45" s="1"/>
  <c r="V52" i="27"/>
  <c r="T52" i="27" s="1"/>
  <c r="V49" i="27"/>
  <c r="V36" i="27"/>
  <c r="V33" i="27"/>
  <c r="V20" i="27"/>
  <c r="W20" i="27" s="1"/>
  <c r="AF52" i="27"/>
  <c r="AD52" i="27" s="1"/>
  <c r="AB56" i="27"/>
  <c r="AF17" i="27"/>
  <c r="U55" i="45" s="1"/>
  <c r="AB37" i="27"/>
  <c r="AB24" i="27"/>
  <c r="AQ17" i="26"/>
  <c r="AB36" i="26"/>
  <c r="AB24" i="26"/>
  <c r="AF11" i="26"/>
  <c r="T27" i="45" s="1"/>
  <c r="AF52" i="26"/>
  <c r="AG52" i="26" s="1"/>
  <c r="AF42" i="26"/>
  <c r="AG42" i="26" s="1"/>
  <c r="AF39" i="26"/>
  <c r="AF26" i="26"/>
  <c r="AF23" i="26"/>
  <c r="AL49" i="26"/>
  <c r="AL36" i="26"/>
  <c r="AL30" i="26"/>
  <c r="AL23" i="26"/>
  <c r="AL17" i="26"/>
  <c r="AP55" i="26"/>
  <c r="AP42" i="26"/>
  <c r="AQ42" i="26" s="1"/>
  <c r="AP39" i="26"/>
  <c r="AP26" i="26"/>
  <c r="AP23" i="26"/>
  <c r="AB48" i="26"/>
  <c r="AB42" i="26"/>
  <c r="AF55" i="26"/>
  <c r="AF48" i="26"/>
  <c r="AG48" i="26" s="1"/>
  <c r="AF45" i="26"/>
  <c r="AF32" i="26"/>
  <c r="AG32" i="26" s="1"/>
  <c r="AF29" i="26"/>
  <c r="AF16" i="26"/>
  <c r="AF13" i="26"/>
  <c r="T29" i="45" s="1"/>
  <c r="AL48" i="26"/>
  <c r="AL42" i="26"/>
  <c r="AL29" i="26"/>
  <c r="AL16" i="26"/>
  <c r="AP48" i="26"/>
  <c r="AQ48" i="26" s="1"/>
  <c r="AP45" i="26"/>
  <c r="AP32" i="26"/>
  <c r="AQ32" i="26" s="1"/>
  <c r="AP29" i="26"/>
  <c r="AP16" i="26"/>
  <c r="T54" i="45" s="1"/>
  <c r="AP13" i="26"/>
  <c r="T51" i="45" s="1"/>
  <c r="AB54" i="26"/>
  <c r="AB41" i="26"/>
  <c r="AB16" i="26"/>
  <c r="AF38" i="26"/>
  <c r="AF35" i="26"/>
  <c r="AF22" i="26"/>
  <c r="AF19" i="26"/>
  <c r="AL54" i="26"/>
  <c r="AL41" i="26"/>
  <c r="AL28" i="26"/>
  <c r="AL22" i="26"/>
  <c r="AP54" i="26"/>
  <c r="AP51" i="26"/>
  <c r="AP38" i="26"/>
  <c r="AP35" i="26"/>
  <c r="AP22" i="26"/>
  <c r="AQ22" i="26" s="1"/>
  <c r="AP19" i="26"/>
  <c r="AB40" i="26"/>
  <c r="AB28" i="26"/>
  <c r="AF54" i="26"/>
  <c r="AF51" i="26"/>
  <c r="AF44" i="26"/>
  <c r="AG44" i="26" s="1"/>
  <c r="AF41" i="26"/>
  <c r="AF28" i="26"/>
  <c r="AG28" i="26" s="1"/>
  <c r="AF25" i="26"/>
  <c r="AF12" i="26"/>
  <c r="T28" i="45" s="1"/>
  <c r="AL53" i="26"/>
  <c r="AL40" i="26"/>
  <c r="AL34" i="26"/>
  <c r="AL21" i="26"/>
  <c r="AP57" i="26"/>
  <c r="AP44" i="26"/>
  <c r="AQ44" i="26" s="1"/>
  <c r="AP41" i="26"/>
  <c r="AP28" i="26"/>
  <c r="AQ28" i="26" s="1"/>
  <c r="AP25" i="26"/>
  <c r="AP12" i="26"/>
  <c r="T50" i="45" s="1"/>
  <c r="AB52" i="26"/>
  <c r="AB46" i="26"/>
  <c r="AB14" i="26"/>
  <c r="AF57" i="26"/>
  <c r="AF47" i="26"/>
  <c r="AF34" i="26"/>
  <c r="AG34" i="26" s="1"/>
  <c r="AF31" i="26"/>
  <c r="AF18" i="26"/>
  <c r="AF15" i="26"/>
  <c r="T31" i="45" s="1"/>
  <c r="AL52" i="26"/>
  <c r="AL46" i="26"/>
  <c r="AL33" i="26"/>
  <c r="AL20" i="26"/>
  <c r="AL14" i="26"/>
  <c r="AP50" i="26"/>
  <c r="AQ50" i="26" s="1"/>
  <c r="AP47" i="26"/>
  <c r="AP34" i="26"/>
  <c r="AP31" i="26"/>
  <c r="AP18" i="26"/>
  <c r="AQ18" i="26" s="1"/>
  <c r="AP15" i="26"/>
  <c r="T53" i="45" s="1"/>
  <c r="AB55" i="26"/>
  <c r="AB32" i="26"/>
  <c r="AB13" i="26"/>
  <c r="AB20" i="26"/>
  <c r="AF50" i="26"/>
  <c r="AF40" i="26"/>
  <c r="AG40" i="26" s="1"/>
  <c r="AF37" i="26"/>
  <c r="AF24" i="26"/>
  <c r="AG24" i="26" s="1"/>
  <c r="AF21" i="26"/>
  <c r="AL45" i="26"/>
  <c r="AL32" i="26"/>
  <c r="AL26" i="26"/>
  <c r="AL13" i="26"/>
  <c r="AP56" i="26"/>
  <c r="AQ56" i="26" s="1"/>
  <c r="AP53" i="26"/>
  <c r="AP40" i="26"/>
  <c r="AQ40" i="26" s="1"/>
  <c r="AP37" i="26"/>
  <c r="AP24" i="26"/>
  <c r="AP21" i="26"/>
  <c r="AB44" i="26"/>
  <c r="AB31" i="26"/>
  <c r="AB19" i="26"/>
  <c r="AF56" i="26"/>
  <c r="AG56" i="26" s="1"/>
  <c r="AF53" i="26"/>
  <c r="AF46" i="26"/>
  <c r="AG46" i="26" s="1"/>
  <c r="AF43" i="26"/>
  <c r="AF30" i="26"/>
  <c r="AF27" i="26"/>
  <c r="AF14" i="26"/>
  <c r="AL44" i="26"/>
  <c r="AL38" i="26"/>
  <c r="AL25" i="26"/>
  <c r="AL12" i="26"/>
  <c r="AP46" i="26"/>
  <c r="AQ46" i="26" s="1"/>
  <c r="AP43" i="26"/>
  <c r="AP30" i="26"/>
  <c r="AP27" i="26"/>
  <c r="AP14" i="26"/>
  <c r="T52" i="45" s="1"/>
  <c r="AB56" i="26"/>
  <c r="AB50" i="26"/>
  <c r="AB21" i="26"/>
  <c r="AB12" i="26"/>
  <c r="AF49" i="26"/>
  <c r="AF36" i="26"/>
  <c r="AF33" i="26"/>
  <c r="AF20" i="26"/>
  <c r="AG20" i="26" s="1"/>
  <c r="AL56" i="26"/>
  <c r="AL50" i="26"/>
  <c r="AL37" i="26"/>
  <c r="AL24" i="26"/>
  <c r="AL18" i="26"/>
  <c r="AP11" i="26"/>
  <c r="AP52" i="26"/>
  <c r="AP49" i="26"/>
  <c r="AP36" i="26"/>
  <c r="AQ36" i="26" s="1"/>
  <c r="AP33" i="26"/>
  <c r="AP20" i="26"/>
  <c r="AQ20" i="26" s="1"/>
  <c r="Y56" i="25"/>
  <c r="Y42" i="25"/>
  <c r="Y35" i="25"/>
  <c r="Y27" i="25"/>
  <c r="Y19" i="25"/>
  <c r="AC57" i="25"/>
  <c r="AC44" i="25"/>
  <c r="AC41" i="25"/>
  <c r="AC28" i="25"/>
  <c r="AD28" i="25" s="1"/>
  <c r="AC25" i="25"/>
  <c r="Y49" i="25"/>
  <c r="Y55" i="25"/>
  <c r="Y34" i="25"/>
  <c r="Y26" i="25"/>
  <c r="Y18" i="25"/>
  <c r="AC50" i="25"/>
  <c r="AA50" i="25" s="1"/>
  <c r="AC47" i="25"/>
  <c r="AC34" i="25"/>
  <c r="AD34" i="25" s="1"/>
  <c r="AC31" i="25"/>
  <c r="AC18" i="25"/>
  <c r="P76" i="45" s="1"/>
  <c r="AC15" i="25"/>
  <c r="P73" i="45" s="1"/>
  <c r="Y36" i="25"/>
  <c r="AC13" i="25"/>
  <c r="P71" i="45" s="1"/>
  <c r="Y54" i="25"/>
  <c r="Y48" i="25"/>
  <c r="AC56" i="25"/>
  <c r="AA56" i="25" s="1"/>
  <c r="AC53" i="25"/>
  <c r="AC40" i="25"/>
  <c r="AC37" i="25"/>
  <c r="AC24" i="25"/>
  <c r="AC21" i="25"/>
  <c r="AC54" i="25"/>
  <c r="AA54" i="25" s="1"/>
  <c r="AC35" i="25"/>
  <c r="Y47" i="25"/>
  <c r="Y32" i="25"/>
  <c r="Y24" i="25"/>
  <c r="AC59" i="25"/>
  <c r="AC46" i="25"/>
  <c r="AC43" i="25"/>
  <c r="AC30" i="25"/>
  <c r="AC27" i="25"/>
  <c r="AC14" i="25"/>
  <c r="P72" i="45" s="1"/>
  <c r="Y20" i="25"/>
  <c r="AC51" i="25"/>
  <c r="AC38" i="25"/>
  <c r="AC22" i="25"/>
  <c r="AD22" i="25" s="1"/>
  <c r="Y59" i="25"/>
  <c r="Y46" i="25"/>
  <c r="Y39" i="25"/>
  <c r="Y31" i="25"/>
  <c r="Y23" i="25"/>
  <c r="Y16" i="25"/>
  <c r="AC52" i="25"/>
  <c r="AA52" i="25" s="1"/>
  <c r="AC49" i="25"/>
  <c r="AC36" i="25"/>
  <c r="AD36" i="25" s="1"/>
  <c r="AC33" i="25"/>
  <c r="AC20" i="25"/>
  <c r="AD20" i="25" s="1"/>
  <c r="AC17" i="25"/>
  <c r="P75" i="45" s="1"/>
  <c r="AC19" i="25"/>
  <c r="P77" i="45" s="1"/>
  <c r="Y58" i="25"/>
  <c r="Y52" i="25"/>
  <c r="Y38" i="25"/>
  <c r="Y30" i="25"/>
  <c r="Y22" i="25"/>
  <c r="Y15" i="25"/>
  <c r="AC58" i="25"/>
  <c r="AA58" i="25" s="1"/>
  <c r="AC55" i="25"/>
  <c r="AC42" i="25"/>
  <c r="AD42" i="25" s="1"/>
  <c r="AC39" i="25"/>
  <c r="AC26" i="25"/>
  <c r="AC23" i="25"/>
  <c r="Y51" i="25"/>
  <c r="Y44" i="25"/>
  <c r="Y14" i="25"/>
  <c r="AC48" i="25"/>
  <c r="AC45" i="25"/>
  <c r="AC32" i="25"/>
  <c r="AD32" i="25" s="1"/>
  <c r="AC29" i="25"/>
  <c r="X58" i="24"/>
  <c r="X51" i="24"/>
  <c r="X13" i="24"/>
  <c r="X38" i="24"/>
  <c r="X30" i="24"/>
  <c r="X22" i="24"/>
  <c r="X15" i="24"/>
  <c r="AB58" i="24"/>
  <c r="Z58" i="24" s="1"/>
  <c r="AB55" i="24"/>
  <c r="AB42" i="24"/>
  <c r="AC42" i="24" s="1"/>
  <c r="AB39" i="24"/>
  <c r="AB26" i="24"/>
  <c r="AC26" i="24" s="1"/>
  <c r="AB23" i="24"/>
  <c r="X14" i="24"/>
  <c r="AB48" i="24"/>
  <c r="Z48" i="24" s="1"/>
  <c r="AB45" i="24"/>
  <c r="AB32" i="24"/>
  <c r="AB29" i="24"/>
  <c r="AB16" i="24"/>
  <c r="P52" i="45" s="1"/>
  <c r="X20" i="24"/>
  <c r="X55" i="24"/>
  <c r="X52" i="24"/>
  <c r="X42" i="24"/>
  <c r="X35" i="24"/>
  <c r="X27" i="24"/>
  <c r="X19" i="24"/>
  <c r="AB57" i="24"/>
  <c r="AB44" i="24"/>
  <c r="AB41" i="24"/>
  <c r="AB28" i="24"/>
  <c r="AB25" i="24"/>
  <c r="X54" i="24"/>
  <c r="X48" i="24"/>
  <c r="X18" i="24"/>
  <c r="AB50" i="24"/>
  <c r="Z50" i="24" s="1"/>
  <c r="AB47" i="24"/>
  <c r="AB34" i="24"/>
  <c r="AC34" i="24" s="1"/>
  <c r="AB31" i="24"/>
  <c r="AB18" i="24"/>
  <c r="P54" i="45" s="1"/>
  <c r="AB15" i="24"/>
  <c r="P51" i="45" s="1"/>
  <c r="AB54" i="24"/>
  <c r="Z54" i="24" s="1"/>
  <c r="AB38" i="24"/>
  <c r="AC38" i="24" s="1"/>
  <c r="AB35" i="24"/>
  <c r="AB22" i="24"/>
  <c r="AC22" i="24" s="1"/>
  <c r="X41" i="24"/>
  <c r="X34" i="24"/>
  <c r="X26" i="24"/>
  <c r="AB56" i="24"/>
  <c r="Z56" i="24" s="1"/>
  <c r="AB53" i="24"/>
  <c r="AB40" i="24"/>
  <c r="AC40" i="24" s="1"/>
  <c r="AB37" i="24"/>
  <c r="AB24" i="24"/>
  <c r="AC24" i="24" s="1"/>
  <c r="AB21" i="24"/>
  <c r="AB13" i="24"/>
  <c r="P49" i="45" s="1"/>
  <c r="X37" i="24"/>
  <c r="X47" i="24"/>
  <c r="X32" i="24"/>
  <c r="X24" i="24"/>
  <c r="AB59" i="24"/>
  <c r="AB46" i="24"/>
  <c r="AB43" i="24"/>
  <c r="AB30" i="24"/>
  <c r="AC30" i="24" s="1"/>
  <c r="AB27" i="24"/>
  <c r="AB14" i="24"/>
  <c r="P50" i="45" s="1"/>
  <c r="AB19" i="24"/>
  <c r="P55" i="45" s="1"/>
  <c r="X59" i="24"/>
  <c r="X46" i="24"/>
  <c r="X39" i="24"/>
  <c r="X31" i="24"/>
  <c r="X23" i="24"/>
  <c r="X16" i="24"/>
  <c r="AB52" i="24"/>
  <c r="Z52" i="24" s="1"/>
  <c r="AB49" i="24"/>
  <c r="AB36" i="24"/>
  <c r="AC36" i="24" s="1"/>
  <c r="AB33" i="24"/>
  <c r="AB20" i="24"/>
  <c r="AC20" i="24" s="1"/>
  <c r="AD35" i="23"/>
  <c r="AE35" i="23" s="1"/>
  <c r="AD16" i="23"/>
  <c r="P29" i="45" s="1"/>
  <c r="Z52" i="23"/>
  <c r="AD48" i="23"/>
  <c r="Z51" i="23"/>
  <c r="Z43" i="23"/>
  <c r="Z35" i="23"/>
  <c r="Z27" i="23"/>
  <c r="Z19" i="23"/>
  <c r="AD57" i="23"/>
  <c r="AD54" i="23"/>
  <c r="AD41" i="23"/>
  <c r="AE41" i="23" s="1"/>
  <c r="AD38" i="23"/>
  <c r="AD25" i="23"/>
  <c r="AE25" i="23" s="1"/>
  <c r="AD22" i="23"/>
  <c r="AD15" i="23"/>
  <c r="P28" i="45" s="1"/>
  <c r="AD60" i="23"/>
  <c r="AD47" i="23"/>
  <c r="AD44" i="23"/>
  <c r="AD31" i="23"/>
  <c r="AE31" i="23" s="1"/>
  <c r="AD28" i="23"/>
  <c r="Z36" i="23"/>
  <c r="Z57" i="23"/>
  <c r="Z49" i="23"/>
  <c r="Z41" i="23"/>
  <c r="Z33" i="23"/>
  <c r="Z25" i="23"/>
  <c r="Z17" i="23"/>
  <c r="AD53" i="23"/>
  <c r="AE53" i="23" s="1"/>
  <c r="AD50" i="23"/>
  <c r="AD37" i="23"/>
  <c r="AD34" i="23"/>
  <c r="AD21" i="23"/>
  <c r="AE21" i="23" s="1"/>
  <c r="AD18" i="23"/>
  <c r="P31" i="45" s="1"/>
  <c r="Z59" i="23"/>
  <c r="Z48" i="23"/>
  <c r="Z40" i="23"/>
  <c r="Z32" i="23"/>
  <c r="Z24" i="23"/>
  <c r="Z16" i="23"/>
  <c r="AD59" i="23"/>
  <c r="AE59" i="23" s="1"/>
  <c r="AD56" i="23"/>
  <c r="AD43" i="23"/>
  <c r="AD40" i="23"/>
  <c r="AD27" i="23"/>
  <c r="AE27" i="23" s="1"/>
  <c r="AD24" i="23"/>
  <c r="Z20" i="23"/>
  <c r="AD32" i="23"/>
  <c r="Z56" i="23"/>
  <c r="Z47" i="23"/>
  <c r="Z39" i="23"/>
  <c r="Z31" i="23"/>
  <c r="Z23" i="23"/>
  <c r="Z15" i="23"/>
  <c r="AD49" i="23"/>
  <c r="AE49" i="23" s="1"/>
  <c r="AD46" i="23"/>
  <c r="AD33" i="23"/>
  <c r="AE33" i="23" s="1"/>
  <c r="AD30" i="23"/>
  <c r="AD17" i="23"/>
  <c r="P30" i="45" s="1"/>
  <c r="Z44" i="23"/>
  <c r="Z55" i="23"/>
  <c r="AD14" i="23"/>
  <c r="P27" i="45" s="1"/>
  <c r="AD55" i="23"/>
  <c r="AD52" i="23"/>
  <c r="AD39" i="23"/>
  <c r="AE39" i="23" s="1"/>
  <c r="AD36" i="23"/>
  <c r="AD23" i="23"/>
  <c r="AE23" i="23" s="1"/>
  <c r="AD20" i="23"/>
  <c r="P33" i="45" s="1"/>
  <c r="Z28" i="23"/>
  <c r="AD51" i="23"/>
  <c r="AE51" i="23" s="1"/>
  <c r="AD19" i="23"/>
  <c r="P32" i="45" s="1"/>
  <c r="Z53" i="23"/>
  <c r="Z45" i="23"/>
  <c r="Z37" i="23"/>
  <c r="Z29" i="23"/>
  <c r="Z21" i="23"/>
  <c r="AD58" i="23"/>
  <c r="AD45" i="23"/>
  <c r="AE45" i="23" s="1"/>
  <c r="AD42" i="23"/>
  <c r="AD29" i="23"/>
  <c r="AD26" i="23"/>
  <c r="V63" i="20"/>
  <c r="AF52" i="20"/>
  <c r="AF45" i="20"/>
  <c r="Z43" i="20"/>
  <c r="AA43" i="20" s="1"/>
  <c r="V62" i="20"/>
  <c r="V56" i="20"/>
  <c r="V43" i="20"/>
  <c r="V30" i="20"/>
  <c r="V24" i="20"/>
  <c r="AF51" i="20"/>
  <c r="AF38" i="20"/>
  <c r="AF32" i="20"/>
  <c r="AF19" i="20"/>
  <c r="AJ62" i="20"/>
  <c r="AK62" i="20" s="1"/>
  <c r="AJ59" i="20"/>
  <c r="AJ46" i="20"/>
  <c r="AJ43" i="20"/>
  <c r="AJ30" i="20"/>
  <c r="AJ27" i="20"/>
  <c r="AF20" i="20"/>
  <c r="AJ56" i="20"/>
  <c r="AK56" i="20" s="1"/>
  <c r="AJ40" i="20"/>
  <c r="AK40" i="20" s="1"/>
  <c r="Z39" i="20"/>
  <c r="AA39" i="20" s="1"/>
  <c r="V61" i="20"/>
  <c r="V55" i="20"/>
  <c r="V42" i="20"/>
  <c r="V36" i="20"/>
  <c r="V29" i="20"/>
  <c r="V23" i="20"/>
  <c r="AF63" i="20"/>
  <c r="AF50" i="20"/>
  <c r="AF44" i="20"/>
  <c r="AF31" i="20"/>
  <c r="AF18" i="20"/>
  <c r="AJ52" i="20"/>
  <c r="AJ49" i="20"/>
  <c r="AJ36" i="20"/>
  <c r="AK36" i="20" s="1"/>
  <c r="AJ33" i="20"/>
  <c r="AJ20" i="20"/>
  <c r="O52" i="45" s="1"/>
  <c r="V31" i="20"/>
  <c r="AF39" i="20"/>
  <c r="Z35" i="20"/>
  <c r="V54" i="20"/>
  <c r="V48" i="20"/>
  <c r="V35" i="20"/>
  <c r="V22" i="20"/>
  <c r="AF62" i="20"/>
  <c r="AF56" i="20"/>
  <c r="AF43" i="20"/>
  <c r="AF30" i="20"/>
  <c r="AF24" i="20"/>
  <c r="AJ58" i="20"/>
  <c r="AJ55" i="20"/>
  <c r="AJ42" i="20"/>
  <c r="AJ39" i="20"/>
  <c r="AJ26" i="20"/>
  <c r="AJ23" i="20"/>
  <c r="V44" i="20"/>
  <c r="AJ53" i="20"/>
  <c r="AJ21" i="20"/>
  <c r="Z63" i="20"/>
  <c r="AA63" i="20" s="1"/>
  <c r="Z31" i="20"/>
  <c r="AA31" i="20" s="1"/>
  <c r="V60" i="20"/>
  <c r="V47" i="20"/>
  <c r="V34" i="20"/>
  <c r="V28" i="20"/>
  <c r="V21" i="20"/>
  <c r="AF61" i="20"/>
  <c r="AF55" i="20"/>
  <c r="AF17" i="20"/>
  <c r="AF42" i="20"/>
  <c r="AF36" i="20"/>
  <c r="AF23" i="20"/>
  <c r="AJ17" i="20"/>
  <c r="O49" i="45" s="1"/>
  <c r="AJ61" i="20"/>
  <c r="AJ48" i="20"/>
  <c r="AJ45" i="20"/>
  <c r="AJ32" i="20"/>
  <c r="AK32" i="20" s="1"/>
  <c r="AJ29" i="20"/>
  <c r="V50" i="20"/>
  <c r="V37" i="20"/>
  <c r="V18" i="20"/>
  <c r="AF26" i="20"/>
  <c r="AJ24" i="20"/>
  <c r="Z59" i="20"/>
  <c r="AA59" i="20" s="1"/>
  <c r="Z27" i="20"/>
  <c r="V59" i="20"/>
  <c r="V46" i="20"/>
  <c r="V40" i="20"/>
  <c r="V33" i="20"/>
  <c r="V27" i="20"/>
  <c r="AF54" i="20"/>
  <c r="AF48" i="20"/>
  <c r="AF35" i="20"/>
  <c r="AF22" i="20"/>
  <c r="AJ54" i="20"/>
  <c r="AJ51" i="20"/>
  <c r="AJ38" i="20"/>
  <c r="AJ35" i="20"/>
  <c r="AJ22" i="20"/>
  <c r="AJ19" i="20"/>
  <c r="O51" i="45" s="1"/>
  <c r="O58" i="45" s="1"/>
  <c r="V52" i="20"/>
  <c r="V39" i="20"/>
  <c r="V26" i="20"/>
  <c r="V20" i="20"/>
  <c r="AF60" i="20"/>
  <c r="AF47" i="20"/>
  <c r="AF34" i="20"/>
  <c r="AF28" i="20"/>
  <c r="AJ60" i="20"/>
  <c r="AK60" i="20" s="1"/>
  <c r="AJ57" i="20"/>
  <c r="AJ44" i="20"/>
  <c r="AJ41" i="20"/>
  <c r="AJ28" i="20"/>
  <c r="AK28" i="20" s="1"/>
  <c r="AJ25" i="20"/>
  <c r="Z47" i="20"/>
  <c r="AA47" i="20" s="1"/>
  <c r="Z55" i="20"/>
  <c r="AA55" i="20" s="1"/>
  <c r="Z23" i="20"/>
  <c r="AA23" i="20" s="1"/>
  <c r="Z51" i="20"/>
  <c r="AA51" i="20" s="1"/>
  <c r="V51" i="20"/>
  <c r="V38" i="20"/>
  <c r="V32" i="20"/>
  <c r="V19" i="20"/>
  <c r="AF59" i="20"/>
  <c r="AF46" i="20"/>
  <c r="AF40" i="20"/>
  <c r="AF27" i="20"/>
  <c r="AJ63" i="20"/>
  <c r="AJ50" i="20"/>
  <c r="AJ47" i="20"/>
  <c r="AJ34" i="20"/>
  <c r="AJ31" i="20"/>
  <c r="AX21" i="17"/>
  <c r="AB67" i="17"/>
  <c r="AJ21" i="17"/>
  <c r="AN21" i="17"/>
  <c r="AP15" i="1"/>
  <c r="V15" i="1"/>
  <c r="Q41" i="1"/>
  <c r="AK25" i="1"/>
  <c r="Q59" i="1"/>
  <c r="Q53" i="1"/>
  <c r="Q40" i="1"/>
  <c r="Q19" i="1"/>
  <c r="Q21" i="1"/>
  <c r="AA58" i="1"/>
  <c r="AA45" i="1"/>
  <c r="AA32" i="1"/>
  <c r="AA26" i="1"/>
  <c r="AK56" i="1"/>
  <c r="AK50" i="1"/>
  <c r="AK37" i="1"/>
  <c r="AK24" i="1"/>
  <c r="AK18" i="1"/>
  <c r="AA20" i="1"/>
  <c r="AK44" i="1"/>
  <c r="AK31" i="1"/>
  <c r="Q58" i="1"/>
  <c r="Q52" i="1"/>
  <c r="Q33" i="1"/>
  <c r="Q20" i="1"/>
  <c r="AA57" i="1"/>
  <c r="AA44" i="1"/>
  <c r="AA38" i="1"/>
  <c r="AA25" i="1"/>
  <c r="AK15" i="1"/>
  <c r="AK49" i="1"/>
  <c r="AK36" i="1"/>
  <c r="AK30" i="1"/>
  <c r="AK23" i="1"/>
  <c r="AK17" i="1"/>
  <c r="AA39" i="1"/>
  <c r="Q45" i="1"/>
  <c r="Q32" i="1"/>
  <c r="AA56" i="1"/>
  <c r="AA50" i="1"/>
  <c r="AA37" i="1"/>
  <c r="AA24" i="1"/>
  <c r="AA18" i="1"/>
  <c r="AK61" i="1"/>
  <c r="AK48" i="1"/>
  <c r="AK42" i="1"/>
  <c r="AK29" i="1"/>
  <c r="AK16" i="1"/>
  <c r="AK28" i="1"/>
  <c r="AK22" i="1"/>
  <c r="Q23" i="1"/>
  <c r="Q25" i="1"/>
  <c r="Q18" i="1"/>
  <c r="AA30" i="1"/>
  <c r="AA23" i="1"/>
  <c r="AA17" i="1"/>
  <c r="AK47" i="1"/>
  <c r="Q56" i="1"/>
  <c r="Q37" i="1"/>
  <c r="Q24" i="1"/>
  <c r="AA61" i="1"/>
  <c r="AA48" i="1"/>
  <c r="AA42" i="1"/>
  <c r="AA29" i="1"/>
  <c r="AA16" i="1"/>
  <c r="AK53" i="1"/>
  <c r="AK40" i="1"/>
  <c r="AK34" i="1"/>
  <c r="AK21" i="1"/>
  <c r="Q44" i="1"/>
  <c r="AA55" i="1"/>
  <c r="AA36" i="1"/>
  <c r="AK60" i="1"/>
  <c r="Q15" i="1"/>
  <c r="Q55" i="1"/>
  <c r="Q49" i="1"/>
  <c r="Q42" i="1"/>
  <c r="Q36" i="1"/>
  <c r="Q17" i="1"/>
  <c r="AA60" i="1"/>
  <c r="AA54" i="1"/>
  <c r="AA47" i="1"/>
  <c r="AA41" i="1"/>
  <c r="AA28" i="1"/>
  <c r="AA22" i="1"/>
  <c r="AK52" i="1"/>
  <c r="AK46" i="1"/>
  <c r="AK39" i="1"/>
  <c r="AK33" i="1"/>
  <c r="AK20" i="1"/>
  <c r="Q28" i="1"/>
  <c r="Q57" i="1"/>
  <c r="Q50" i="1"/>
  <c r="AA49" i="1"/>
  <c r="AK54" i="1"/>
  <c r="Q61" i="1"/>
  <c r="Q48" i="1"/>
  <c r="Q43" i="1"/>
  <c r="Q29" i="1"/>
  <c r="Q16" i="1"/>
  <c r="AA53" i="1"/>
  <c r="AA40" i="1"/>
  <c r="AA34" i="1"/>
  <c r="AA21" i="1"/>
  <c r="AK58" i="1"/>
  <c r="AK45" i="1"/>
  <c r="AK32" i="1"/>
  <c r="AK26" i="1"/>
  <c r="AK17" i="5"/>
  <c r="AA57" i="5"/>
  <c r="AA44" i="5"/>
  <c r="AA38" i="5"/>
  <c r="AA25" i="5"/>
  <c r="AK61" i="5"/>
  <c r="AK48" i="5"/>
  <c r="AK42" i="5"/>
  <c r="AK35" i="5"/>
  <c r="AK29" i="5"/>
  <c r="AK16" i="5"/>
  <c r="AK36" i="5"/>
  <c r="AK23" i="5"/>
  <c r="AA56" i="5"/>
  <c r="AA50" i="5"/>
  <c r="AA37" i="5"/>
  <c r="AA24" i="5"/>
  <c r="AA18" i="5"/>
  <c r="AK60" i="5"/>
  <c r="AK54" i="5"/>
  <c r="AK41" i="5"/>
  <c r="AK28" i="5"/>
  <c r="AK22" i="5"/>
  <c r="AA49" i="5"/>
  <c r="AA36" i="5"/>
  <c r="AA30" i="5"/>
  <c r="AA17" i="5"/>
  <c r="AK53" i="5"/>
  <c r="AK40" i="5"/>
  <c r="AK34" i="5"/>
  <c r="AK21" i="5"/>
  <c r="AO15" i="5"/>
  <c r="J71" i="45" s="1"/>
  <c r="AA45" i="5"/>
  <c r="AA26" i="5"/>
  <c r="AA61" i="5"/>
  <c r="AA48" i="5"/>
  <c r="AA42" i="5"/>
  <c r="AA35" i="5"/>
  <c r="AA29" i="5"/>
  <c r="AA16" i="5"/>
  <c r="AE17" i="5"/>
  <c r="J51" i="45" s="1"/>
  <c r="AK52" i="5"/>
  <c r="AK46" i="5"/>
  <c r="AK33" i="5"/>
  <c r="AK20" i="5"/>
  <c r="AA60" i="5"/>
  <c r="AA54" i="5"/>
  <c r="AA41" i="5"/>
  <c r="AA28" i="5"/>
  <c r="AA22" i="5"/>
  <c r="AK58" i="5"/>
  <c r="AK45" i="5"/>
  <c r="AK32" i="5"/>
  <c r="AK26" i="5"/>
  <c r="AA53" i="5"/>
  <c r="AA40" i="5"/>
  <c r="AA34" i="5"/>
  <c r="AA21" i="5"/>
  <c r="AE16" i="5"/>
  <c r="J50" i="45" s="1"/>
  <c r="AK57" i="5"/>
  <c r="AK44" i="5"/>
  <c r="AK38" i="5"/>
  <c r="AK25" i="5"/>
  <c r="AA51" i="5"/>
  <c r="AA32" i="5"/>
  <c r="AK55" i="5"/>
  <c r="AA52" i="5"/>
  <c r="AA46" i="5"/>
  <c r="AA33" i="5"/>
  <c r="AA20" i="5"/>
  <c r="AK56" i="5"/>
  <c r="AK50" i="5"/>
  <c r="AK37" i="5"/>
  <c r="AK24" i="5"/>
  <c r="AK18" i="5"/>
  <c r="AA31" i="4"/>
  <c r="AA57" i="4"/>
  <c r="AA18" i="4"/>
  <c r="AA25" i="4"/>
  <c r="Q56" i="4"/>
  <c r="Q48" i="4"/>
  <c r="Q40" i="4"/>
  <c r="Q24" i="4"/>
  <c r="Q55" i="4"/>
  <c r="Q47" i="4"/>
  <c r="Q39" i="4"/>
  <c r="Q31" i="4"/>
  <c r="Q23" i="4"/>
  <c r="AA38" i="4"/>
  <c r="Q19" i="4"/>
  <c r="Q53" i="4"/>
  <c r="AA44" i="4"/>
  <c r="Q60" i="4"/>
  <c r="Q52" i="4"/>
  <c r="Q44" i="4"/>
  <c r="Q36" i="4"/>
  <c r="Q28" i="4"/>
  <c r="AA59" i="4"/>
  <c r="AA51" i="4"/>
  <c r="AA43" i="4"/>
  <c r="AA35" i="4"/>
  <c r="Q59" i="4"/>
  <c r="Q51" i="4"/>
  <c r="Q43" i="4"/>
  <c r="Q35" i="4"/>
  <c r="Q27" i="4"/>
  <c r="Q21" i="4"/>
  <c r="AA56" i="4"/>
  <c r="AA50" i="4"/>
  <c r="AA37" i="4"/>
  <c r="AA24" i="4"/>
  <c r="AA17" i="4"/>
  <c r="Q58" i="4"/>
  <c r="Q42" i="4"/>
  <c r="Q26" i="4"/>
  <c r="Q37" i="4"/>
  <c r="U15" i="4"/>
  <c r="I27" i="45" s="1"/>
  <c r="AA55" i="4"/>
  <c r="AA49" i="4"/>
  <c r="AA36" i="4"/>
  <c r="AA30" i="4"/>
  <c r="AA23" i="4"/>
  <c r="AA16" i="4"/>
  <c r="Q57" i="4"/>
  <c r="Q41" i="4"/>
  <c r="Q25" i="4"/>
  <c r="AA19" i="4"/>
  <c r="Q20" i="4"/>
  <c r="AA61" i="4"/>
  <c r="AA48" i="4"/>
  <c r="AA42" i="4"/>
  <c r="AA29" i="4"/>
  <c r="Q46" i="4"/>
  <c r="Q16" i="4"/>
  <c r="AA15" i="4"/>
  <c r="AA60" i="4"/>
  <c r="AA54" i="4"/>
  <c r="AA47" i="4"/>
  <c r="AA41" i="4"/>
  <c r="AA28" i="4"/>
  <c r="AA22" i="4"/>
  <c r="Q61" i="4"/>
  <c r="Q45" i="4"/>
  <c r="Q29" i="4"/>
  <c r="AA53" i="4"/>
  <c r="AA40" i="4"/>
  <c r="AA34" i="4"/>
  <c r="AA21" i="4"/>
  <c r="Q50" i="4"/>
  <c r="Q34" i="4"/>
  <c r="Q17" i="4"/>
  <c r="AE15" i="4"/>
  <c r="I49" i="45" s="1"/>
  <c r="AA52" i="4"/>
  <c r="AA46" i="4"/>
  <c r="AA39" i="4"/>
  <c r="AA33" i="4"/>
  <c r="AA20" i="4"/>
  <c r="Q15" i="4"/>
  <c r="T15" i="4" s="1"/>
  <c r="I19" i="45" s="1"/>
  <c r="Q49" i="4"/>
  <c r="Q33" i="4"/>
  <c r="AA58" i="4"/>
  <c r="AA45" i="4"/>
  <c r="AA32" i="4"/>
  <c r="AA26" i="4"/>
  <c r="Q54" i="4"/>
  <c r="Q38" i="4"/>
  <c r="Q32" i="4"/>
  <c r="Q22" i="4"/>
  <c r="AB22" i="2"/>
  <c r="R50" i="2"/>
  <c r="R18" i="2"/>
  <c r="AB29" i="2"/>
  <c r="R23" i="2"/>
  <c r="R61" i="2"/>
  <c r="R48" i="2"/>
  <c r="R42" i="2"/>
  <c r="R29" i="2"/>
  <c r="R16" i="2"/>
  <c r="AB53" i="2"/>
  <c r="AB40" i="2"/>
  <c r="AB34" i="2"/>
  <c r="AB21" i="2"/>
  <c r="AF15" i="2"/>
  <c r="H49" i="45" s="1"/>
  <c r="R25" i="2"/>
  <c r="AB36" i="2"/>
  <c r="R56" i="2"/>
  <c r="R55" i="2"/>
  <c r="R36" i="2"/>
  <c r="AB60" i="2"/>
  <c r="R60" i="2"/>
  <c r="R54" i="2"/>
  <c r="R47" i="2"/>
  <c r="R41" i="2"/>
  <c r="R28" i="2"/>
  <c r="R22" i="2"/>
  <c r="AB52" i="2"/>
  <c r="AB46" i="2"/>
  <c r="AB33" i="2"/>
  <c r="AB20" i="2"/>
  <c r="R37" i="2"/>
  <c r="AB48" i="2"/>
  <c r="AB16" i="2"/>
  <c r="AB54" i="2"/>
  <c r="R53" i="2"/>
  <c r="R40" i="2"/>
  <c r="R34" i="2"/>
  <c r="R21" i="2"/>
  <c r="V15" i="2"/>
  <c r="H27" i="45" s="1"/>
  <c r="AB58" i="2"/>
  <c r="AB45" i="2"/>
  <c r="AB32" i="2"/>
  <c r="AB26" i="2"/>
  <c r="R38" i="2"/>
  <c r="R31" i="2"/>
  <c r="AB15" i="2"/>
  <c r="AB17" i="2"/>
  <c r="R24" i="2"/>
  <c r="AB42" i="2"/>
  <c r="AB35" i="2"/>
  <c r="R30" i="2"/>
  <c r="R17" i="2"/>
  <c r="AB47" i="2"/>
  <c r="R52" i="2"/>
  <c r="R46" i="2"/>
  <c r="R33" i="2"/>
  <c r="R20" i="2"/>
  <c r="AB57" i="2"/>
  <c r="AB44" i="2"/>
  <c r="AB38" i="2"/>
  <c r="AB25" i="2"/>
  <c r="R44" i="2"/>
  <c r="R43" i="2"/>
  <c r="AB61" i="2"/>
  <c r="R49" i="2"/>
  <c r="AB41" i="2"/>
  <c r="R58" i="2"/>
  <c r="R45" i="2"/>
  <c r="R32" i="2"/>
  <c r="R26" i="2"/>
  <c r="AB56" i="2"/>
  <c r="AB50" i="2"/>
  <c r="AB37" i="2"/>
  <c r="AB24" i="2"/>
  <c r="AB18" i="2"/>
  <c r="Q49" i="10"/>
  <c r="Q36" i="10"/>
  <c r="Q30" i="10"/>
  <c r="Q17" i="10"/>
  <c r="AA53" i="10"/>
  <c r="AA40" i="10"/>
  <c r="AA34" i="10"/>
  <c r="AA21" i="10"/>
  <c r="Q61" i="10"/>
  <c r="Q48" i="10"/>
  <c r="Q42" i="10"/>
  <c r="Q35" i="10"/>
  <c r="Q29" i="10"/>
  <c r="Q16" i="10"/>
  <c r="AA15" i="10"/>
  <c r="AD15" i="10" s="1"/>
  <c r="G41" i="45" s="1"/>
  <c r="AA52" i="10"/>
  <c r="AA46" i="10"/>
  <c r="AA39" i="10"/>
  <c r="AA33" i="10"/>
  <c r="AA20" i="10"/>
  <c r="AE15" i="10"/>
  <c r="G49" i="45" s="1"/>
  <c r="Q60" i="10"/>
  <c r="Q54" i="10"/>
  <c r="Q41" i="10"/>
  <c r="Q28" i="10"/>
  <c r="Q22" i="10"/>
  <c r="AA58" i="10"/>
  <c r="AA45" i="10"/>
  <c r="AA32" i="10"/>
  <c r="AA26" i="10"/>
  <c r="Q53" i="10"/>
  <c r="Q40" i="10"/>
  <c r="Q34" i="10"/>
  <c r="Q21" i="10"/>
  <c r="U15" i="10"/>
  <c r="G27" i="45" s="1"/>
  <c r="AA57" i="10"/>
  <c r="AA44" i="10"/>
  <c r="AA38" i="10"/>
  <c r="AA25" i="10"/>
  <c r="Q24" i="10"/>
  <c r="AA22" i="10"/>
  <c r="Q52" i="10"/>
  <c r="Q46" i="10"/>
  <c r="Q33" i="10"/>
  <c r="Q20" i="10"/>
  <c r="AA56" i="10"/>
  <c r="AA50" i="10"/>
  <c r="AA37" i="10"/>
  <c r="AA24" i="10"/>
  <c r="AA18" i="10"/>
  <c r="Q58" i="10"/>
  <c r="Q45" i="10"/>
  <c r="Q32" i="10"/>
  <c r="Q26" i="10"/>
  <c r="AA49" i="10"/>
  <c r="AA36" i="10"/>
  <c r="AA30" i="10"/>
  <c r="AA17" i="10"/>
  <c r="Q57" i="10"/>
  <c r="Q44" i="10"/>
  <c r="Q38" i="10"/>
  <c r="Q25" i="10"/>
  <c r="AA61" i="10"/>
  <c r="AA48" i="10"/>
  <c r="AA42" i="10"/>
  <c r="AA29" i="10"/>
  <c r="AA16" i="10"/>
  <c r="AA33" i="9"/>
  <c r="AK51" i="9"/>
  <c r="Q53" i="9"/>
  <c r="AA32" i="9"/>
  <c r="Q52" i="9"/>
  <c r="Q46" i="9"/>
  <c r="Q33" i="9"/>
  <c r="Q20" i="9"/>
  <c r="AA57" i="9"/>
  <c r="AA44" i="9"/>
  <c r="AA38" i="9"/>
  <c r="AA25" i="9"/>
  <c r="AK61" i="9"/>
  <c r="AK45" i="9"/>
  <c r="AK29" i="9"/>
  <c r="Q40" i="9"/>
  <c r="Q21" i="9"/>
  <c r="AK24" i="9"/>
  <c r="Q58" i="9"/>
  <c r="Q51" i="9"/>
  <c r="Q45" i="9"/>
  <c r="Q32" i="9"/>
  <c r="Q26" i="9"/>
  <c r="AA56" i="9"/>
  <c r="AA50" i="9"/>
  <c r="AA43" i="9"/>
  <c r="AA37" i="9"/>
  <c r="AA24" i="9"/>
  <c r="AA18" i="9"/>
  <c r="AK60" i="9"/>
  <c r="AK44" i="9"/>
  <c r="AK28" i="9"/>
  <c r="Q34" i="9"/>
  <c r="AA45" i="9"/>
  <c r="AA26" i="9"/>
  <c r="Q57" i="9"/>
  <c r="Q44" i="9"/>
  <c r="Q38" i="9"/>
  <c r="Q25" i="9"/>
  <c r="AA15" i="9"/>
  <c r="AA49" i="9"/>
  <c r="AA36" i="9"/>
  <c r="AA30" i="9"/>
  <c r="AA17" i="9"/>
  <c r="AK49" i="9"/>
  <c r="AK33" i="9"/>
  <c r="AK17" i="9"/>
  <c r="Q22" i="9"/>
  <c r="AA58" i="9"/>
  <c r="AA51" i="9"/>
  <c r="AK40" i="9"/>
  <c r="Q56" i="9"/>
  <c r="Q50" i="9"/>
  <c r="Q37" i="9"/>
  <c r="Q24" i="9"/>
  <c r="Q18" i="9"/>
  <c r="AA61" i="9"/>
  <c r="AA48" i="9"/>
  <c r="AA42" i="9"/>
  <c r="AA35" i="9"/>
  <c r="AA29" i="9"/>
  <c r="AA16" i="9"/>
  <c r="AK48" i="9"/>
  <c r="AK32" i="9"/>
  <c r="AK16" i="9"/>
  <c r="Q27" i="9"/>
  <c r="U15" i="9"/>
  <c r="F27" i="45" s="1"/>
  <c r="Q49" i="9"/>
  <c r="Q36" i="9"/>
  <c r="Q30" i="9"/>
  <c r="Q17" i="9"/>
  <c r="AA60" i="9"/>
  <c r="AA54" i="9"/>
  <c r="AA41" i="9"/>
  <c r="AA28" i="9"/>
  <c r="AA22" i="9"/>
  <c r="AK53" i="9"/>
  <c r="AK37" i="9"/>
  <c r="AK21" i="9"/>
  <c r="AK46" i="9"/>
  <c r="AK25" i="9"/>
  <c r="AK56" i="9"/>
  <c r="Q61" i="9"/>
  <c r="Q15" i="9"/>
  <c r="T15" i="9" s="1"/>
  <c r="F19" i="45" s="1"/>
  <c r="Q48" i="9"/>
  <c r="Q42" i="9"/>
  <c r="Q29" i="9"/>
  <c r="Q16" i="9"/>
  <c r="AA53" i="9"/>
  <c r="AA40" i="9"/>
  <c r="AA34" i="9"/>
  <c r="AA21" i="9"/>
  <c r="AK15" i="9"/>
  <c r="AN15" i="9" s="1"/>
  <c r="F63" i="45" s="1"/>
  <c r="AK52" i="9"/>
  <c r="AK36" i="9"/>
  <c r="AK20" i="9"/>
  <c r="Q34" i="8"/>
  <c r="AK49" i="8"/>
  <c r="AK23" i="8"/>
  <c r="AK17" i="8"/>
  <c r="Q52" i="8"/>
  <c r="Q46" i="8"/>
  <c r="Q33" i="8"/>
  <c r="Q20" i="8"/>
  <c r="U15" i="8"/>
  <c r="E27" i="45" s="1"/>
  <c r="AK61" i="8"/>
  <c r="AK48" i="8"/>
  <c r="AK42" i="8"/>
  <c r="AK29" i="8"/>
  <c r="AK16" i="8"/>
  <c r="Q26" i="8"/>
  <c r="Q19" i="8"/>
  <c r="AK60" i="8"/>
  <c r="AK54" i="8"/>
  <c r="AK41" i="8"/>
  <c r="AK28" i="8"/>
  <c r="AK22" i="8"/>
  <c r="Q57" i="8"/>
  <c r="Q44" i="8"/>
  <c r="Q38" i="8"/>
  <c r="Q25" i="8"/>
  <c r="AK53" i="8"/>
  <c r="AK40" i="8"/>
  <c r="AK34" i="8"/>
  <c r="AK21" i="8"/>
  <c r="Q45" i="8"/>
  <c r="Q56" i="8"/>
  <c r="Q50" i="8"/>
  <c r="Q43" i="8"/>
  <c r="Q37" i="8"/>
  <c r="Q24" i="8"/>
  <c r="Q18" i="8"/>
  <c r="AK52" i="8"/>
  <c r="AK46" i="8"/>
  <c r="AK33" i="8"/>
  <c r="AK20" i="8"/>
  <c r="AO15" i="8"/>
  <c r="E71" i="45" s="1"/>
  <c r="Q58" i="8"/>
  <c r="Q15" i="8"/>
  <c r="T15" i="8" s="1"/>
  <c r="E19" i="45" s="1"/>
  <c r="Q49" i="8"/>
  <c r="Q36" i="8"/>
  <c r="Q30" i="8"/>
  <c r="Q17" i="8"/>
  <c r="AK15" i="8"/>
  <c r="AN15" i="8" s="1"/>
  <c r="E63" i="45" s="1"/>
  <c r="AK45" i="8"/>
  <c r="AK32" i="8"/>
  <c r="AK26" i="8"/>
  <c r="Q21" i="8"/>
  <c r="Q51" i="8"/>
  <c r="Q61" i="8"/>
  <c r="Q48" i="8"/>
  <c r="Q42" i="8"/>
  <c r="Q29" i="8"/>
  <c r="Q16" i="8"/>
  <c r="AK57" i="8"/>
  <c r="AK44" i="8"/>
  <c r="AK38" i="8"/>
  <c r="AK25" i="8"/>
  <c r="Q60" i="8"/>
  <c r="Q54" i="8"/>
  <c r="Q41" i="8"/>
  <c r="Q28" i="8"/>
  <c r="Q22" i="8"/>
  <c r="AK56" i="8"/>
  <c r="AK50" i="8"/>
  <c r="AK37" i="8"/>
  <c r="AK24" i="8"/>
  <c r="AK18" i="8"/>
  <c r="AF15" i="6"/>
  <c r="Q54" i="6"/>
  <c r="Q47" i="6"/>
  <c r="Q41" i="6"/>
  <c r="Q21" i="6"/>
  <c r="Q53" i="6"/>
  <c r="Q40" i="6"/>
  <c r="Q34" i="6"/>
  <c r="Q20" i="6"/>
  <c r="AA60" i="6"/>
  <c r="AA53" i="6"/>
  <c r="Q52" i="6"/>
  <c r="Q46" i="6"/>
  <c r="Q33" i="6"/>
  <c r="AA59" i="6"/>
  <c r="AA52" i="6"/>
  <c r="AA45" i="6"/>
  <c r="AA37" i="6"/>
  <c r="AA29" i="6"/>
  <c r="AA21" i="6"/>
  <c r="D27" i="45"/>
  <c r="Q26" i="6"/>
  <c r="AA44" i="6"/>
  <c r="AA36" i="6"/>
  <c r="Q57" i="6"/>
  <c r="Q44" i="6"/>
  <c r="Q38" i="6"/>
  <c r="Q25" i="6"/>
  <c r="Q18" i="6"/>
  <c r="AA50" i="6"/>
  <c r="AA43" i="6"/>
  <c r="AA35" i="6"/>
  <c r="AA27" i="6"/>
  <c r="AA15" i="6"/>
  <c r="Q56" i="6"/>
  <c r="Q50" i="6"/>
  <c r="Q37" i="6"/>
  <c r="Q24" i="6"/>
  <c r="Q17" i="6"/>
  <c r="AA57" i="6"/>
  <c r="Q51" i="6"/>
  <c r="Q49" i="6"/>
  <c r="Q36" i="6"/>
  <c r="Q30" i="6"/>
  <c r="Q16" i="6"/>
  <c r="AA56" i="6"/>
  <c r="AA49" i="6"/>
  <c r="AA41" i="6"/>
  <c r="AA33" i="6"/>
  <c r="AA25" i="6"/>
  <c r="Q61" i="6"/>
  <c r="Q48" i="6"/>
  <c r="Q42" i="6"/>
  <c r="Q29" i="6"/>
  <c r="Q22" i="6"/>
  <c r="AA34" i="6"/>
  <c r="AA48" i="6"/>
  <c r="AA40" i="6"/>
  <c r="AA32" i="6"/>
  <c r="AA24" i="6"/>
  <c r="AA17" i="6"/>
  <c r="AA47" i="6"/>
  <c r="AA39" i="6"/>
  <c r="AA31" i="6"/>
  <c r="AA23" i="6"/>
  <c r="AA16" i="6"/>
  <c r="DH52" i="29"/>
  <c r="DH50" i="29"/>
  <c r="DH46" i="29"/>
  <c r="DH44" i="29"/>
  <c r="DH36" i="29"/>
  <c r="DH30" i="29"/>
  <c r="DH18" i="29"/>
  <c r="DH12" i="29"/>
  <c r="AK54" i="20"/>
  <c r="AK52" i="20"/>
  <c r="AK50" i="20"/>
  <c r="AK46" i="20"/>
  <c r="AK44" i="20"/>
  <c r="AK42" i="20"/>
  <c r="AK38" i="20"/>
  <c r="AK34" i="20"/>
  <c r="AK26" i="20"/>
  <c r="AK22" i="20"/>
  <c r="AK18" i="20"/>
  <c r="Z62" i="20"/>
  <c r="AA62" i="20" s="1"/>
  <c r="Z58" i="20"/>
  <c r="AA58" i="20" s="1"/>
  <c r="Z54" i="20"/>
  <c r="AA54" i="20" s="1"/>
  <c r="Z50" i="20"/>
  <c r="Z46" i="20"/>
  <c r="AA46" i="20" s="1"/>
  <c r="Z42" i="20"/>
  <c r="Z38" i="20"/>
  <c r="Z34" i="20"/>
  <c r="AA34" i="20" s="1"/>
  <c r="Z30" i="20"/>
  <c r="AA30" i="20" s="1"/>
  <c r="Z26" i="20"/>
  <c r="Z22" i="20"/>
  <c r="Z18" i="20"/>
  <c r="O28" i="45" s="1"/>
  <c r="Z61" i="20"/>
  <c r="Z57" i="20"/>
  <c r="AA57" i="20" s="1"/>
  <c r="Z53" i="20"/>
  <c r="AA53" i="20" s="1"/>
  <c r="Z49" i="20"/>
  <c r="AA49" i="20" s="1"/>
  <c r="Z45" i="20"/>
  <c r="AA45" i="20" s="1"/>
  <c r="Z41" i="20"/>
  <c r="AA41" i="20" s="1"/>
  <c r="Z37" i="20"/>
  <c r="AA37" i="20" s="1"/>
  <c r="Z33" i="20"/>
  <c r="Z29" i="20"/>
  <c r="Z25" i="20"/>
  <c r="Z21" i="20"/>
  <c r="AA21" i="20" s="1"/>
  <c r="Z17" i="20"/>
  <c r="O27" i="45" s="1"/>
  <c r="Z60" i="20"/>
  <c r="AA60" i="20" s="1"/>
  <c r="Z56" i="20"/>
  <c r="AA56" i="20" s="1"/>
  <c r="Z52" i="20"/>
  <c r="AA52" i="20" s="1"/>
  <c r="Z48" i="20"/>
  <c r="Z44" i="20"/>
  <c r="Z40" i="20"/>
  <c r="Z36" i="20"/>
  <c r="AA36" i="20" s="1"/>
  <c r="Z32" i="20"/>
  <c r="AA32" i="20" s="1"/>
  <c r="Z28" i="20"/>
  <c r="Z24" i="20"/>
  <c r="AA24" i="20" s="1"/>
  <c r="Z20" i="20"/>
  <c r="O30" i="45" s="1"/>
  <c r="AA35" i="20"/>
  <c r="AA33" i="20"/>
  <c r="AA27" i="20"/>
  <c r="AA19" i="20"/>
  <c r="AA48" i="20"/>
  <c r="AA42" i="20"/>
  <c r="AA38" i="20"/>
  <c r="AA22" i="20"/>
  <c r="AA15" i="1"/>
  <c r="Q51" i="1"/>
  <c r="Q47" i="1"/>
  <c r="Q39" i="1"/>
  <c r="Q35" i="1"/>
  <c r="Q31" i="1"/>
  <c r="Q27" i="1"/>
  <c r="AK15" i="5"/>
  <c r="AN15" i="5" s="1"/>
  <c r="J63" i="45" s="1"/>
  <c r="AF16" i="5"/>
  <c r="AA15" i="5"/>
  <c r="Q30" i="4"/>
  <c r="Q15" i="10"/>
  <c r="AK58" i="8"/>
  <c r="AA55" i="6"/>
  <c r="AA51" i="6"/>
  <c r="AA19" i="6"/>
  <c r="AA26" i="6"/>
  <c r="AA30" i="6"/>
  <c r="AA54" i="6"/>
  <c r="AA46" i="6"/>
  <c r="AA42" i="6"/>
  <c r="AA38" i="6"/>
  <c r="Q23" i="6"/>
  <c r="Q15" i="6"/>
  <c r="D19" i="45" s="1"/>
  <c r="AB14" i="27"/>
  <c r="DR38" i="29"/>
  <c r="DR36" i="29"/>
  <c r="DR32" i="29"/>
  <c r="DR24" i="29"/>
  <c r="DR20" i="29"/>
  <c r="DR18" i="29"/>
  <c r="DR16" i="29"/>
  <c r="DR12" i="29"/>
  <c r="DM48" i="29"/>
  <c r="DM40" i="29"/>
  <c r="DM32" i="29"/>
  <c r="DM12" i="29"/>
  <c r="DM52" i="29"/>
  <c r="DM44" i="29"/>
  <c r="DM36" i="29"/>
  <c r="DM24" i="29"/>
  <c r="DM9" i="29"/>
  <c r="AF53" i="27"/>
  <c r="AF47" i="27"/>
  <c r="AG47" i="27" s="1"/>
  <c r="AF39" i="27"/>
  <c r="AG39" i="27" s="1"/>
  <c r="AF23" i="27"/>
  <c r="AG23" i="27" s="1"/>
  <c r="AB55" i="27"/>
  <c r="AB51" i="27"/>
  <c r="AB47" i="27"/>
  <c r="AB43" i="27"/>
  <c r="AB19" i="27"/>
  <c r="AF56" i="27"/>
  <c r="AD56" i="27" s="1"/>
  <c r="AF44" i="27"/>
  <c r="AG44" i="27" s="1"/>
  <c r="AF13" i="27"/>
  <c r="U51" i="45" s="1"/>
  <c r="AF36" i="27"/>
  <c r="AG36" i="27" s="1"/>
  <c r="AF29" i="27"/>
  <c r="AG29" i="27" s="1"/>
  <c r="AB11" i="27"/>
  <c r="AF50" i="27"/>
  <c r="AD50" i="27" s="1"/>
  <c r="AF43" i="27"/>
  <c r="AG43" i="27" s="1"/>
  <c r="AF35" i="27"/>
  <c r="AG35" i="27" s="1"/>
  <c r="AF28" i="27"/>
  <c r="AG28" i="27" s="1"/>
  <c r="AB49" i="27"/>
  <c r="AF54" i="27"/>
  <c r="AD54" i="27" s="1"/>
  <c r="AF49" i="27"/>
  <c r="AG49" i="27" s="1"/>
  <c r="AF41" i="27"/>
  <c r="AG41" i="27" s="1"/>
  <c r="AF33" i="27"/>
  <c r="AG33" i="27" s="1"/>
  <c r="AF40" i="27"/>
  <c r="AG40" i="27" s="1"/>
  <c r="AF32" i="27"/>
  <c r="AG32" i="27" s="1"/>
  <c r="AG17" i="27"/>
  <c r="AF19" i="27"/>
  <c r="AF12" i="27"/>
  <c r="U50" i="45" s="1"/>
  <c r="AF18" i="27"/>
  <c r="AG18" i="27" s="1"/>
  <c r="AF15" i="27"/>
  <c r="U53" i="45" s="1"/>
  <c r="AF24" i="27"/>
  <c r="AG24" i="27" s="1"/>
  <c r="AF21" i="27"/>
  <c r="AF14" i="27"/>
  <c r="U52" i="45" s="1"/>
  <c r="AF20" i="27"/>
  <c r="AG45" i="27"/>
  <c r="BH48" i="28"/>
  <c r="BH46" i="28"/>
  <c r="BH44" i="28"/>
  <c r="BH42" i="28"/>
  <c r="BH38" i="28"/>
  <c r="BH36" i="28"/>
  <c r="BH24" i="28"/>
  <c r="BH22" i="28"/>
  <c r="BH20" i="28"/>
  <c r="BH16" i="28"/>
  <c r="BH10" i="28"/>
  <c r="AX40" i="28"/>
  <c r="AX38" i="28"/>
  <c r="AX36" i="28"/>
  <c r="AX34" i="28"/>
  <c r="AX26" i="28"/>
  <c r="AX22" i="28"/>
  <c r="AX14" i="28"/>
  <c r="AX12" i="28"/>
  <c r="AS53" i="28"/>
  <c r="AS49" i="28"/>
  <c r="AS41" i="28"/>
  <c r="AS33" i="28"/>
  <c r="AS25" i="28"/>
  <c r="AS21" i="28"/>
  <c r="AS17" i="28"/>
  <c r="AS13" i="28"/>
  <c r="AS29" i="28"/>
  <c r="AS9" i="28"/>
  <c r="AS55" i="28"/>
  <c r="AS51" i="28"/>
  <c r="AS46" i="28"/>
  <c r="AS42" i="28"/>
  <c r="AS38" i="28"/>
  <c r="AS30" i="28"/>
  <c r="AS26" i="28"/>
  <c r="AS22" i="28"/>
  <c r="AS18" i="28"/>
  <c r="AS14" i="28"/>
  <c r="AG56" i="27"/>
  <c r="AG48" i="27"/>
  <c r="AG46" i="27"/>
  <c r="AG42" i="27"/>
  <c r="AG38" i="27"/>
  <c r="AG34" i="27"/>
  <c r="AG30" i="27"/>
  <c r="AG26" i="27"/>
  <c r="AG16" i="27"/>
  <c r="AQ54" i="26"/>
  <c r="AQ38" i="26"/>
  <c r="AQ24" i="26"/>
  <c r="AL11" i="26"/>
  <c r="CS25" i="29"/>
  <c r="CS21" i="29"/>
  <c r="CS13" i="29"/>
  <c r="CS9" i="29"/>
  <c r="CS55" i="29"/>
  <c r="CS51" i="29"/>
  <c r="CS19" i="29"/>
  <c r="CS15" i="29"/>
  <c r="CS50" i="29"/>
  <c r="CS42" i="29"/>
  <c r="CS34" i="29"/>
  <c r="CS30" i="29"/>
  <c r="CS26" i="29"/>
  <c r="CS54" i="29"/>
  <c r="CS38" i="29"/>
  <c r="AN52" i="28"/>
  <c r="AN38" i="28"/>
  <c r="AN36" i="28"/>
  <c r="AN30" i="28"/>
  <c r="AN24" i="28"/>
  <c r="AN18" i="28"/>
  <c r="AN12" i="28"/>
  <c r="AN10" i="28"/>
  <c r="AI41" i="28"/>
  <c r="AI33" i="28"/>
  <c r="AI17" i="28"/>
  <c r="AI13" i="28"/>
  <c r="AI9" i="28"/>
  <c r="AI15" i="28"/>
  <c r="AI11" i="28"/>
  <c r="AI21" i="28"/>
  <c r="AI22" i="28"/>
  <c r="AI18" i="28"/>
  <c r="W48" i="27"/>
  <c r="W46" i="27"/>
  <c r="W42" i="27"/>
  <c r="W38" i="27"/>
  <c r="W36" i="27"/>
  <c r="W34" i="27"/>
  <c r="W28" i="27"/>
  <c r="W24" i="27"/>
  <c r="W14" i="27"/>
  <c r="W12" i="27"/>
  <c r="AG49" i="26"/>
  <c r="AG30" i="26"/>
  <c r="AG26" i="26"/>
  <c r="AG22" i="26"/>
  <c r="AB38" i="26"/>
  <c r="AB34" i="26"/>
  <c r="AB30" i="26"/>
  <c r="AB26" i="26"/>
  <c r="AB22" i="26"/>
  <c r="AB18" i="26"/>
  <c r="AB25" i="26"/>
  <c r="AB17" i="26"/>
  <c r="AB57" i="26"/>
  <c r="AB53" i="26"/>
  <c r="AB49" i="26"/>
  <c r="AB45" i="26"/>
  <c r="AB37" i="26"/>
  <c r="AB33" i="26"/>
  <c r="AB11" i="26"/>
  <c r="AD54" i="25"/>
  <c r="AD52" i="25"/>
  <c r="AD50" i="25"/>
  <c r="AD44" i="25"/>
  <c r="AD40" i="25"/>
  <c r="AD38" i="25"/>
  <c r="AD30" i="25"/>
  <c r="AD16" i="25"/>
  <c r="AD14" i="25"/>
  <c r="Y45" i="25"/>
  <c r="Y21" i="25"/>
  <c r="Y40" i="25"/>
  <c r="Y37" i="25"/>
  <c r="Y13" i="25"/>
  <c r="Y33" i="25"/>
  <c r="Y29" i="25"/>
  <c r="Y25" i="25"/>
  <c r="AC48" i="24"/>
  <c r="AC32" i="24"/>
  <c r="AC28" i="24"/>
  <c r="AC14" i="24"/>
  <c r="X57" i="24"/>
  <c r="X45" i="24"/>
  <c r="X29" i="24"/>
  <c r="X44" i="24"/>
  <c r="X36" i="24"/>
  <c r="X33" i="24"/>
  <c r="X25" i="24"/>
  <c r="X21" i="24"/>
  <c r="X56" i="24"/>
  <c r="X40" i="24"/>
  <c r="AE16" i="23"/>
  <c r="AE57" i="23"/>
  <c r="AE47" i="23"/>
  <c r="AE43" i="23"/>
  <c r="AE17" i="23"/>
  <c r="Z54" i="23"/>
  <c r="Z58" i="23"/>
  <c r="Z42" i="23"/>
  <c r="Z38" i="23"/>
  <c r="Z22" i="23"/>
  <c r="Z18" i="23"/>
  <c r="Z50" i="23"/>
  <c r="Z34" i="23"/>
  <c r="Z14" i="23"/>
  <c r="Z30" i="23"/>
  <c r="Z46" i="23"/>
  <c r="Z26" i="23"/>
  <c r="AX10" i="28" l="1"/>
  <c r="AN14" i="28"/>
  <c r="AM66" i="17"/>
  <c r="AM62" i="17"/>
  <c r="AM58" i="17"/>
  <c r="AM54" i="17"/>
  <c r="AM50" i="17"/>
  <c r="AM46" i="17"/>
  <c r="AM42" i="17"/>
  <c r="AM38" i="17"/>
  <c r="AM34" i="17"/>
  <c r="AM30" i="17"/>
  <c r="AM26" i="17"/>
  <c r="AM22" i="17"/>
  <c r="AM67" i="17"/>
  <c r="AM63" i="17"/>
  <c r="AM59" i="17"/>
  <c r="AM55" i="17"/>
  <c r="AM51" i="17"/>
  <c r="AM47" i="17"/>
  <c r="AM43" i="17"/>
  <c r="AM39" i="17"/>
  <c r="AM35" i="17"/>
  <c r="AM31" i="17"/>
  <c r="AM27" i="17"/>
  <c r="AM23" i="17"/>
  <c r="AM44" i="17"/>
  <c r="AM40" i="17"/>
  <c r="AM36" i="17"/>
  <c r="AM24" i="17"/>
  <c r="AM28" i="17"/>
  <c r="AM64" i="17"/>
  <c r="AM60" i="17"/>
  <c r="AM56" i="17"/>
  <c r="AM52" i="17"/>
  <c r="AM48" i="17"/>
  <c r="AM32" i="17"/>
  <c r="AM65" i="17"/>
  <c r="AM61" i="17"/>
  <c r="AM57" i="17"/>
  <c r="AM53" i="17"/>
  <c r="AM49" i="17"/>
  <c r="AM45" i="17"/>
  <c r="AM41" i="17"/>
  <c r="AM37" i="17"/>
  <c r="AM33" i="17"/>
  <c r="AM29" i="17"/>
  <c r="AM25" i="17"/>
  <c r="AL63" i="17"/>
  <c r="AL43" i="17"/>
  <c r="AL30" i="17"/>
  <c r="AL46" i="17"/>
  <c r="AL38" i="17"/>
  <c r="AL26" i="17"/>
  <c r="AL33" i="17"/>
  <c r="AL62" i="17"/>
  <c r="AL39" i="17"/>
  <c r="AL45" i="17"/>
  <c r="AL57" i="17"/>
  <c r="AL31" i="17"/>
  <c r="AL51" i="17"/>
  <c r="AL64" i="17"/>
  <c r="AL47" i="17"/>
  <c r="AL60" i="17"/>
  <c r="AL52" i="17"/>
  <c r="AL50" i="17"/>
  <c r="AL49" i="17"/>
  <c r="AL23" i="17"/>
  <c r="AL65" i="17"/>
  <c r="AL42" i="17"/>
  <c r="AL22" i="17"/>
  <c r="AL58" i="17"/>
  <c r="AL34" i="17"/>
  <c r="AL66" i="17"/>
  <c r="AL54" i="17"/>
  <c r="AL59" i="17"/>
  <c r="AL35" i="17"/>
  <c r="AL27" i="17"/>
  <c r="AL55" i="17"/>
  <c r="AL44" i="17"/>
  <c r="AL40" i="17"/>
  <c r="AL32" i="17"/>
  <c r="AL24" i="17"/>
  <c r="AL67" i="17"/>
  <c r="AL61" i="17"/>
  <c r="AL36" i="17"/>
  <c r="AL48" i="17"/>
  <c r="AL28" i="17"/>
  <c r="AL53" i="17"/>
  <c r="AL41" i="17"/>
  <c r="AL37" i="17"/>
  <c r="AL56" i="17"/>
  <c r="AL25" i="17"/>
  <c r="AL29" i="17"/>
  <c r="L49" i="45"/>
  <c r="AO21" i="17"/>
  <c r="AB62" i="17"/>
  <c r="AB61" i="17"/>
  <c r="AB34" i="17"/>
  <c r="AB23" i="17"/>
  <c r="AB39" i="17"/>
  <c r="AB48" i="17"/>
  <c r="AB59" i="17"/>
  <c r="AB51" i="17"/>
  <c r="AB45" i="17"/>
  <c r="AB47" i="17"/>
  <c r="AB38" i="17"/>
  <c r="AB43" i="17"/>
  <c r="AB58" i="17"/>
  <c r="AB53" i="17"/>
  <c r="AB66" i="17"/>
  <c r="AB29" i="17"/>
  <c r="AB26" i="17"/>
  <c r="AB46" i="17"/>
  <c r="AB22" i="17"/>
  <c r="AB24" i="17"/>
  <c r="AB55" i="17"/>
  <c r="AB64" i="17"/>
  <c r="AB56" i="17"/>
  <c r="AB25" i="17"/>
  <c r="AB41" i="17"/>
  <c r="AB31" i="17"/>
  <c r="AB60" i="17"/>
  <c r="AB52" i="17"/>
  <c r="AB37" i="17"/>
  <c r="AB33" i="17"/>
  <c r="AB40" i="17"/>
  <c r="AB27" i="17"/>
  <c r="AB57" i="17"/>
  <c r="AB44" i="17"/>
  <c r="AB42" i="17"/>
  <c r="AB65" i="17"/>
  <c r="AB49" i="17"/>
  <c r="AB54" i="17"/>
  <c r="AB36" i="17"/>
  <c r="AB35" i="17"/>
  <c r="AB30" i="17"/>
  <c r="AB63" i="17"/>
  <c r="AB28" i="17"/>
  <c r="AB50" i="17"/>
  <c r="AB32" i="17"/>
  <c r="AM21" i="17"/>
  <c r="L41" i="45" s="1"/>
  <c r="L19" i="45"/>
  <c r="DR46" i="29"/>
  <c r="DR48" i="29"/>
  <c r="DR52" i="29"/>
  <c r="W80" i="45"/>
  <c r="DR10" i="29"/>
  <c r="W57" i="45"/>
  <c r="V36" i="45"/>
  <c r="AU54" i="28"/>
  <c r="W54" i="27"/>
  <c r="U34" i="45"/>
  <c r="AG12" i="26"/>
  <c r="AQ14" i="26"/>
  <c r="AQ16" i="26"/>
  <c r="AG17" i="26"/>
  <c r="AA46" i="25"/>
  <c r="AA48" i="25"/>
  <c r="AD56" i="25"/>
  <c r="Z46" i="24"/>
  <c r="Z44" i="24"/>
  <c r="AF15" i="1"/>
  <c r="AF15" i="9"/>
  <c r="DH54" i="29"/>
  <c r="DH48" i="29"/>
  <c r="DR50" i="29"/>
  <c r="CU15" i="29"/>
  <c r="CX15" i="29"/>
  <c r="W33" i="45"/>
  <c r="W60" i="45"/>
  <c r="DH14" i="29"/>
  <c r="W56" i="45"/>
  <c r="W59" i="45"/>
  <c r="DE16" i="29"/>
  <c r="W58" i="45"/>
  <c r="CU19" i="29"/>
  <c r="W81" i="45"/>
  <c r="W79" i="45"/>
  <c r="CU17" i="29"/>
  <c r="W27" i="45"/>
  <c r="CU11" i="29"/>
  <c r="W29" i="45"/>
  <c r="W78" i="45"/>
  <c r="W82" i="45"/>
  <c r="AK9" i="28"/>
  <c r="AU22" i="28"/>
  <c r="V49" i="45"/>
  <c r="V56" i="45" s="1"/>
  <c r="AU28" i="28"/>
  <c r="AU9" i="28"/>
  <c r="V55" i="45"/>
  <c r="BH14" i="28"/>
  <c r="V76" i="45"/>
  <c r="BH12" i="28"/>
  <c r="V74" i="45"/>
  <c r="V81" i="45" s="1"/>
  <c r="V58" i="45"/>
  <c r="V38" i="45"/>
  <c r="V34" i="45"/>
  <c r="V37" i="45"/>
  <c r="V60" i="45"/>
  <c r="V35" i="45"/>
  <c r="W17" i="27"/>
  <c r="U33" i="45"/>
  <c r="AE29" i="27"/>
  <c r="U35" i="45"/>
  <c r="U36" i="45"/>
  <c r="AE48" i="27"/>
  <c r="W16" i="27"/>
  <c r="U32" i="45"/>
  <c r="U37" i="45"/>
  <c r="U38" i="45"/>
  <c r="G17" i="43"/>
  <c r="H17" i="43" s="1"/>
  <c r="AN17" i="26"/>
  <c r="T49" i="45"/>
  <c r="T56" i="45" s="1"/>
  <c r="AG16" i="26"/>
  <c r="T32" i="45"/>
  <c r="AN52" i="26"/>
  <c r="AD11" i="26"/>
  <c r="T30" i="45"/>
  <c r="T37" i="45" s="1"/>
  <c r="AQ52" i="26"/>
  <c r="AD18" i="25"/>
  <c r="P82" i="45"/>
  <c r="AD58" i="25"/>
  <c r="P79" i="45"/>
  <c r="P78" i="45"/>
  <c r="P81" i="45"/>
  <c r="AA26" i="25"/>
  <c r="AA22" i="25"/>
  <c r="P80" i="45"/>
  <c r="AD48" i="25"/>
  <c r="AC44" i="24"/>
  <c r="AC46" i="24"/>
  <c r="AC18" i="24"/>
  <c r="AC17" i="24"/>
  <c r="AC56" i="24"/>
  <c r="AC58" i="24"/>
  <c r="AC52" i="24"/>
  <c r="AC51" i="24"/>
  <c r="P56" i="45"/>
  <c r="P57" i="45"/>
  <c r="P58" i="45"/>
  <c r="P59" i="45"/>
  <c r="P60" i="45"/>
  <c r="AE15" i="23"/>
  <c r="P37" i="45"/>
  <c r="P34" i="45"/>
  <c r="P38" i="45"/>
  <c r="P36" i="45"/>
  <c r="P35" i="45"/>
  <c r="O34" i="45"/>
  <c r="AA26" i="20"/>
  <c r="O56" i="45"/>
  <c r="O35" i="45"/>
  <c r="O36" i="45"/>
  <c r="O37" i="45"/>
  <c r="O59" i="45"/>
  <c r="O57" i="45"/>
  <c r="L71" i="45"/>
  <c r="L27" i="45"/>
  <c r="AF18" i="5"/>
  <c r="AF15" i="5"/>
  <c r="T15" i="10"/>
  <c r="G19" i="45" s="1"/>
  <c r="AP15" i="9"/>
  <c r="T15" i="1"/>
  <c r="K19" i="45" s="1"/>
  <c r="DO26" i="29"/>
  <c r="DR54" i="29"/>
  <c r="DO20" i="29"/>
  <c r="DO27" i="29"/>
  <c r="DR27" i="29"/>
  <c r="DO21" i="29"/>
  <c r="DR21" i="29"/>
  <c r="DO41" i="29"/>
  <c r="DR41" i="29"/>
  <c r="DO16" i="29"/>
  <c r="DO39" i="29"/>
  <c r="DR39" i="29"/>
  <c r="DR26" i="29"/>
  <c r="DO36" i="29"/>
  <c r="DO43" i="29"/>
  <c r="DR43" i="29"/>
  <c r="DO37" i="29"/>
  <c r="DR37" i="29"/>
  <c r="DO18" i="29"/>
  <c r="DO19" i="29"/>
  <c r="DR19" i="29"/>
  <c r="DO32" i="29"/>
  <c r="DO55" i="29"/>
  <c r="DR55" i="29"/>
  <c r="DO14" i="29"/>
  <c r="DR9" i="29"/>
  <c r="DO9" i="29"/>
  <c r="DO13" i="29"/>
  <c r="DR13" i="29"/>
  <c r="DO33" i="29"/>
  <c r="DR33" i="29"/>
  <c r="DO49" i="29"/>
  <c r="DR49" i="29"/>
  <c r="DO40" i="29"/>
  <c r="DO31" i="29"/>
  <c r="DR31" i="29"/>
  <c r="DO22" i="29"/>
  <c r="DO45" i="29"/>
  <c r="DR45" i="29"/>
  <c r="DO29" i="29"/>
  <c r="DR29" i="29"/>
  <c r="DR14" i="29"/>
  <c r="DO53" i="29"/>
  <c r="DR53" i="29"/>
  <c r="DO34" i="29"/>
  <c r="DO35" i="29"/>
  <c r="DR35" i="29"/>
  <c r="DO17" i="29"/>
  <c r="DO24" i="29"/>
  <c r="DO15" i="29"/>
  <c r="DR15" i="29"/>
  <c r="DO44" i="29"/>
  <c r="DO47" i="29"/>
  <c r="DR47" i="29"/>
  <c r="DO12" i="29"/>
  <c r="DO38" i="29"/>
  <c r="DO10" i="29"/>
  <c r="DO28" i="29"/>
  <c r="DP11" i="29"/>
  <c r="W65" i="45" s="1"/>
  <c r="DP14" i="29"/>
  <c r="DP27" i="29"/>
  <c r="DP30" i="29"/>
  <c r="DP43" i="29"/>
  <c r="DP46" i="29"/>
  <c r="DP21" i="29"/>
  <c r="DP24" i="29"/>
  <c r="DP37" i="29"/>
  <c r="DP40" i="29"/>
  <c r="DP53" i="29"/>
  <c r="DP15" i="29"/>
  <c r="DP18" i="29"/>
  <c r="DP31" i="29"/>
  <c r="DP34" i="29"/>
  <c r="DP47" i="29"/>
  <c r="DP50" i="29"/>
  <c r="DP9" i="29"/>
  <c r="W63" i="45" s="1"/>
  <c r="DP12" i="29"/>
  <c r="W66" i="45" s="1"/>
  <c r="DP25" i="29"/>
  <c r="DP28" i="29"/>
  <c r="DP41" i="29"/>
  <c r="DP44" i="29"/>
  <c r="DP19" i="29"/>
  <c r="DP22" i="29"/>
  <c r="DP35" i="29"/>
  <c r="DP38" i="29"/>
  <c r="DP51" i="29"/>
  <c r="DP54" i="29"/>
  <c r="DP13" i="29"/>
  <c r="W67" i="45" s="1"/>
  <c r="DP16" i="29"/>
  <c r="DP29" i="29"/>
  <c r="DP32" i="29"/>
  <c r="DP45" i="29"/>
  <c r="DP48" i="29"/>
  <c r="DP10" i="29"/>
  <c r="W64" i="45" s="1"/>
  <c r="DP23" i="29"/>
  <c r="DP26" i="29"/>
  <c r="DP39" i="29"/>
  <c r="DP42" i="29"/>
  <c r="DP55" i="29"/>
  <c r="DP17" i="29"/>
  <c r="DP20" i="29"/>
  <c r="DP33" i="29"/>
  <c r="DP36" i="29"/>
  <c r="DP49" i="29"/>
  <c r="DP52" i="29"/>
  <c r="DO30" i="29"/>
  <c r="DO42" i="29"/>
  <c r="DO11" i="29"/>
  <c r="DR11" i="29"/>
  <c r="DO25" i="29"/>
  <c r="DR25" i="29"/>
  <c r="DO51" i="29"/>
  <c r="DR51" i="29"/>
  <c r="DO23" i="29"/>
  <c r="DR23" i="29"/>
  <c r="AE15" i="2"/>
  <c r="H41" i="45" s="1"/>
  <c r="AH37" i="20"/>
  <c r="AK20" i="20"/>
  <c r="DE31" i="29"/>
  <c r="DH31" i="29"/>
  <c r="DE25" i="29"/>
  <c r="DH25" i="29"/>
  <c r="DF10" i="29"/>
  <c r="W42" i="45" s="1"/>
  <c r="DF23" i="29"/>
  <c r="DF26" i="29"/>
  <c r="DF39" i="29"/>
  <c r="DF42" i="29"/>
  <c r="DF55" i="29"/>
  <c r="DF32" i="29"/>
  <c r="DF45" i="29"/>
  <c r="DF17" i="29"/>
  <c r="DF20" i="29"/>
  <c r="DF33" i="29"/>
  <c r="DF36" i="29"/>
  <c r="DF49" i="29"/>
  <c r="DF52" i="29"/>
  <c r="DF11" i="29"/>
  <c r="W43" i="45" s="1"/>
  <c r="DF14" i="29"/>
  <c r="DF27" i="29"/>
  <c r="DF30" i="29"/>
  <c r="DF43" i="29"/>
  <c r="DF46" i="29"/>
  <c r="DF21" i="29"/>
  <c r="DF24" i="29"/>
  <c r="DF37" i="29"/>
  <c r="DF40" i="29"/>
  <c r="DF53" i="29"/>
  <c r="DF16" i="29"/>
  <c r="DF48" i="29"/>
  <c r="DF15" i="29"/>
  <c r="DF18" i="29"/>
  <c r="DF31" i="29"/>
  <c r="DF34" i="29"/>
  <c r="DF47" i="29"/>
  <c r="DF50" i="29"/>
  <c r="DF12" i="29"/>
  <c r="W44" i="45" s="1"/>
  <c r="DF25" i="29"/>
  <c r="DF28" i="29"/>
  <c r="DF41" i="29"/>
  <c r="DF44" i="29"/>
  <c r="DF9" i="29"/>
  <c r="W41" i="45" s="1"/>
  <c r="DF13" i="29"/>
  <c r="W45" i="45" s="1"/>
  <c r="DF19" i="29"/>
  <c r="DF22" i="29"/>
  <c r="DF35" i="29"/>
  <c r="DF38" i="29"/>
  <c r="DF51" i="29"/>
  <c r="DF54" i="29"/>
  <c r="DF29" i="29"/>
  <c r="CU35" i="29"/>
  <c r="CX35" i="29"/>
  <c r="DE29" i="29"/>
  <c r="DH29" i="29"/>
  <c r="CU44" i="29"/>
  <c r="CX44" i="29"/>
  <c r="DE20" i="29"/>
  <c r="CU41" i="29"/>
  <c r="CX41" i="29"/>
  <c r="DE14" i="29"/>
  <c r="DE21" i="29"/>
  <c r="DH21" i="29"/>
  <c r="CU34" i="29"/>
  <c r="CX34" i="29"/>
  <c r="DE34" i="29"/>
  <c r="DE28" i="29"/>
  <c r="CU39" i="29"/>
  <c r="CX39" i="29"/>
  <c r="DE44" i="29"/>
  <c r="CU47" i="29"/>
  <c r="CX47" i="29"/>
  <c r="CV16" i="29"/>
  <c r="CV28" i="29"/>
  <c r="CV36" i="29"/>
  <c r="CV48" i="29"/>
  <c r="CV13" i="29"/>
  <c r="W23" i="45" s="1"/>
  <c r="CV17" i="29"/>
  <c r="CV21" i="29"/>
  <c r="CV25" i="29"/>
  <c r="CV29" i="29"/>
  <c r="CV33" i="29"/>
  <c r="CV37" i="29"/>
  <c r="CV41" i="29"/>
  <c r="CV45" i="29"/>
  <c r="CV49" i="29"/>
  <c r="CV53" i="29"/>
  <c r="CV20" i="29"/>
  <c r="CV44" i="29"/>
  <c r="CV10" i="29"/>
  <c r="W20" i="45" s="1"/>
  <c r="CV14" i="29"/>
  <c r="CV18" i="29"/>
  <c r="CV22" i="29"/>
  <c r="CV26" i="29"/>
  <c r="CV30" i="29"/>
  <c r="CV34" i="29"/>
  <c r="CV38" i="29"/>
  <c r="CV42" i="29"/>
  <c r="CV46" i="29"/>
  <c r="CV50" i="29"/>
  <c r="CV54" i="29"/>
  <c r="CV12" i="29"/>
  <c r="W22" i="45" s="1"/>
  <c r="CV24" i="29"/>
  <c r="CV40" i="29"/>
  <c r="CV9" i="29"/>
  <c r="W19" i="45" s="1"/>
  <c r="CV32" i="29"/>
  <c r="CV52" i="29"/>
  <c r="CV11" i="29"/>
  <c r="W21" i="45" s="1"/>
  <c r="CV15" i="29"/>
  <c r="CV19" i="29"/>
  <c r="CV23" i="29"/>
  <c r="CV27" i="29"/>
  <c r="CV31" i="29"/>
  <c r="CV35" i="29"/>
  <c r="CV39" i="29"/>
  <c r="CV43" i="29"/>
  <c r="CV47" i="29"/>
  <c r="CV51" i="29"/>
  <c r="CV55" i="29"/>
  <c r="DE32" i="29"/>
  <c r="CU48" i="29"/>
  <c r="CX48" i="29"/>
  <c r="DE10" i="29"/>
  <c r="DE33" i="29"/>
  <c r="DH33" i="29"/>
  <c r="CU45" i="29"/>
  <c r="CX45" i="29"/>
  <c r="CX9" i="29"/>
  <c r="CU9" i="29"/>
  <c r="CU21" i="29"/>
  <c r="DE45" i="29"/>
  <c r="DH45" i="29"/>
  <c r="DE36" i="29"/>
  <c r="CU49" i="29"/>
  <c r="CX49" i="29"/>
  <c r="DE30" i="29"/>
  <c r="DE37" i="29"/>
  <c r="DH37" i="29"/>
  <c r="CU10" i="29"/>
  <c r="CX10" i="29"/>
  <c r="CU42" i="29"/>
  <c r="CX42" i="29"/>
  <c r="DE35" i="29"/>
  <c r="DH35" i="29"/>
  <c r="CU23" i="29"/>
  <c r="DE9" i="29"/>
  <c r="CU24" i="29"/>
  <c r="CX24" i="29"/>
  <c r="DE26" i="29"/>
  <c r="DE49" i="29"/>
  <c r="DH49" i="29"/>
  <c r="CU53" i="29"/>
  <c r="CX53" i="29"/>
  <c r="DE43" i="29"/>
  <c r="DH43" i="29"/>
  <c r="DE40" i="29"/>
  <c r="CU14" i="29"/>
  <c r="CX14" i="29"/>
  <c r="CU46" i="29"/>
  <c r="CX46" i="29"/>
  <c r="CU51" i="29"/>
  <c r="CX51" i="29"/>
  <c r="CU12" i="29"/>
  <c r="CU40" i="29"/>
  <c r="CX40" i="29"/>
  <c r="DE17" i="29"/>
  <c r="DH17" i="29"/>
  <c r="DE19" i="29"/>
  <c r="DH19" i="29"/>
  <c r="CU43" i="29"/>
  <c r="CX43" i="29"/>
  <c r="CU52" i="29"/>
  <c r="CX52" i="29"/>
  <c r="DE39" i="29"/>
  <c r="DH39" i="29"/>
  <c r="DE53" i="29"/>
  <c r="DH53" i="29"/>
  <c r="CU18" i="29"/>
  <c r="CX18" i="29"/>
  <c r="CU50" i="29"/>
  <c r="CX50" i="29"/>
  <c r="CU55" i="29"/>
  <c r="CX55" i="29"/>
  <c r="DE11" i="29"/>
  <c r="DH11" i="29"/>
  <c r="CU16" i="29"/>
  <c r="CX16" i="29"/>
  <c r="DE47" i="29"/>
  <c r="DH47" i="29"/>
  <c r="DE41" i="29"/>
  <c r="DH41" i="29"/>
  <c r="CU20" i="29"/>
  <c r="CX20" i="29"/>
  <c r="DE23" i="29"/>
  <c r="DH23" i="29"/>
  <c r="CU25" i="29"/>
  <c r="DH10" i="29"/>
  <c r="CU28" i="29"/>
  <c r="CX28" i="29"/>
  <c r="CU27" i="29"/>
  <c r="CU32" i="29"/>
  <c r="CX32" i="29"/>
  <c r="DE42" i="29"/>
  <c r="CU29" i="29"/>
  <c r="CX29" i="29"/>
  <c r="DE38" i="29"/>
  <c r="DH9" i="29"/>
  <c r="CU22" i="29"/>
  <c r="CX22" i="29"/>
  <c r="CU54" i="29"/>
  <c r="CX54" i="29"/>
  <c r="DE15" i="29"/>
  <c r="DH15" i="29"/>
  <c r="DE51" i="29"/>
  <c r="DH51" i="29"/>
  <c r="CU37" i="29"/>
  <c r="CX37" i="29"/>
  <c r="CU30" i="29"/>
  <c r="CX30" i="29"/>
  <c r="CX13" i="29"/>
  <c r="DE27" i="29"/>
  <c r="DH27" i="29"/>
  <c r="DE24" i="29"/>
  <c r="CU38" i="29"/>
  <c r="CX38" i="29"/>
  <c r="CX11" i="29"/>
  <c r="CU13" i="29"/>
  <c r="CU36" i="29"/>
  <c r="CX36" i="29"/>
  <c r="DE22" i="29"/>
  <c r="DE55" i="29"/>
  <c r="DH55" i="29"/>
  <c r="CU33" i="29"/>
  <c r="CX33" i="29"/>
  <c r="CU26" i="29"/>
  <c r="CX26" i="29"/>
  <c r="DE18" i="29"/>
  <c r="DE12" i="29"/>
  <c r="CU31" i="29"/>
  <c r="CX31" i="29"/>
  <c r="DE13" i="29"/>
  <c r="BE32" i="28"/>
  <c r="BE10" i="28"/>
  <c r="BH9" i="28"/>
  <c r="BE54" i="28"/>
  <c r="BE16" i="28"/>
  <c r="BE36" i="28"/>
  <c r="BE40" i="28"/>
  <c r="BE15" i="28"/>
  <c r="BH15" i="28"/>
  <c r="BE9" i="28"/>
  <c r="BE29" i="28"/>
  <c r="BH29" i="28"/>
  <c r="BE49" i="28"/>
  <c r="BH49" i="28"/>
  <c r="BE11" i="28"/>
  <c r="BH11" i="28"/>
  <c r="BE53" i="28"/>
  <c r="BH53" i="28"/>
  <c r="BE18" i="28"/>
  <c r="BE52" i="28"/>
  <c r="BE45" i="28"/>
  <c r="BH45" i="28"/>
  <c r="BE23" i="28"/>
  <c r="BH23" i="28"/>
  <c r="BE27" i="28"/>
  <c r="BH27" i="28"/>
  <c r="BE12" i="28"/>
  <c r="BE34" i="28"/>
  <c r="BE25" i="28"/>
  <c r="BH25" i="28"/>
  <c r="BE22" i="28"/>
  <c r="BE48" i="28"/>
  <c r="BE26" i="28"/>
  <c r="BE30" i="28"/>
  <c r="BE41" i="28"/>
  <c r="BH41" i="28"/>
  <c r="BE47" i="28"/>
  <c r="BH47" i="28"/>
  <c r="BH32" i="28"/>
  <c r="BE35" i="28"/>
  <c r="BH35" i="28"/>
  <c r="BF13" i="28"/>
  <c r="V67" i="45" s="1"/>
  <c r="BF16" i="28"/>
  <c r="BF29" i="28"/>
  <c r="BF32" i="28"/>
  <c r="BF45" i="28"/>
  <c r="BF48" i="28"/>
  <c r="BF22" i="28"/>
  <c r="BF10" i="28"/>
  <c r="V64" i="45" s="1"/>
  <c r="BF23" i="28"/>
  <c r="BF26" i="28"/>
  <c r="BF39" i="28"/>
  <c r="BF42" i="28"/>
  <c r="BF55" i="28"/>
  <c r="BF51" i="28"/>
  <c r="BF17" i="28"/>
  <c r="BF20" i="28"/>
  <c r="BF33" i="28"/>
  <c r="BF36" i="28"/>
  <c r="BF49" i="28"/>
  <c r="BF52" i="28"/>
  <c r="BF11" i="28"/>
  <c r="V65" i="45" s="1"/>
  <c r="BF14" i="28"/>
  <c r="BF27" i="28"/>
  <c r="BF30" i="28"/>
  <c r="BF43" i="28"/>
  <c r="BF46" i="28"/>
  <c r="BF21" i="28"/>
  <c r="BF24" i="28"/>
  <c r="BF37" i="28"/>
  <c r="BF40" i="28"/>
  <c r="BF53" i="28"/>
  <c r="BF9" i="28"/>
  <c r="V63" i="45" s="1"/>
  <c r="BF15" i="28"/>
  <c r="BF18" i="28"/>
  <c r="BF31" i="28"/>
  <c r="BF34" i="28"/>
  <c r="BF47" i="28"/>
  <c r="BF50" i="28"/>
  <c r="BF19" i="28"/>
  <c r="BF35" i="28"/>
  <c r="BF54" i="28"/>
  <c r="BF12" i="28"/>
  <c r="V66" i="45" s="1"/>
  <c r="BF25" i="28"/>
  <c r="BF28" i="28"/>
  <c r="BF41" i="28"/>
  <c r="BF44" i="28"/>
  <c r="BF38" i="28"/>
  <c r="BE39" i="28"/>
  <c r="BH39" i="28"/>
  <c r="BE17" i="28"/>
  <c r="BH17" i="28"/>
  <c r="BE43" i="28"/>
  <c r="BH43" i="28"/>
  <c r="BE21" i="28"/>
  <c r="BH21" i="28"/>
  <c r="BE50" i="28"/>
  <c r="BE14" i="28"/>
  <c r="BE38" i="28"/>
  <c r="BE42" i="28"/>
  <c r="BE20" i="28"/>
  <c r="BE46" i="28"/>
  <c r="BE24" i="28"/>
  <c r="BE19" i="28"/>
  <c r="BE31" i="28"/>
  <c r="BH31" i="28"/>
  <c r="BH52" i="28"/>
  <c r="BE51" i="28"/>
  <c r="BH51" i="28"/>
  <c r="BE13" i="28"/>
  <c r="BH13" i="28"/>
  <c r="BE55" i="28"/>
  <c r="BH55" i="28"/>
  <c r="BE33" i="28"/>
  <c r="BH33" i="28"/>
  <c r="BE28" i="28"/>
  <c r="BE37" i="28"/>
  <c r="BH37" i="28"/>
  <c r="BE44" i="28"/>
  <c r="AU38" i="28"/>
  <c r="AU17" i="28"/>
  <c r="AX17" i="28"/>
  <c r="AK34" i="28"/>
  <c r="AU41" i="28"/>
  <c r="AX41" i="28"/>
  <c r="AU48" i="28"/>
  <c r="AK33" i="28"/>
  <c r="AN33" i="28"/>
  <c r="AU10" i="28"/>
  <c r="AK14" i="28"/>
  <c r="AU20" i="28"/>
  <c r="AK37" i="28"/>
  <c r="AN37" i="28"/>
  <c r="AK47" i="28"/>
  <c r="AN47" i="28"/>
  <c r="AU21" i="28"/>
  <c r="AX21" i="28"/>
  <c r="AU18" i="28"/>
  <c r="AK22" i="28"/>
  <c r="AU12" i="28"/>
  <c r="AU45" i="28"/>
  <c r="AX45" i="28"/>
  <c r="AU44" i="28"/>
  <c r="AK36" i="28"/>
  <c r="AU23" i="28"/>
  <c r="AX23" i="28"/>
  <c r="AK27" i="28"/>
  <c r="AN27" i="28"/>
  <c r="AU33" i="28"/>
  <c r="AX33" i="28"/>
  <c r="AK40" i="28"/>
  <c r="AU11" i="28"/>
  <c r="AX11" i="28"/>
  <c r="AK50" i="28"/>
  <c r="AU24" i="28"/>
  <c r="AU31" i="28"/>
  <c r="AX31" i="28"/>
  <c r="AK35" i="28"/>
  <c r="AN35" i="28"/>
  <c r="AK24" i="28"/>
  <c r="AU15" i="28"/>
  <c r="AX15" i="28"/>
  <c r="AX28" i="28"/>
  <c r="AK49" i="28"/>
  <c r="AN49" i="28"/>
  <c r="AU26" i="28"/>
  <c r="AK30" i="28"/>
  <c r="AU36" i="28"/>
  <c r="AK53" i="28"/>
  <c r="AN53" i="28"/>
  <c r="AU14" i="28"/>
  <c r="AN9" i="28"/>
  <c r="AU37" i="28"/>
  <c r="AX37" i="28"/>
  <c r="AK12" i="28"/>
  <c r="AU34" i="28"/>
  <c r="AK38" i="28"/>
  <c r="AK55" i="28"/>
  <c r="AK48" i="28"/>
  <c r="AK19" i="28"/>
  <c r="AN19" i="28"/>
  <c r="AN48" i="28"/>
  <c r="AK16" i="28"/>
  <c r="AU13" i="28"/>
  <c r="AX13" i="28"/>
  <c r="AK52" i="28"/>
  <c r="AU39" i="28"/>
  <c r="AX39" i="28"/>
  <c r="AK43" i="28"/>
  <c r="AN43" i="28"/>
  <c r="AK10" i="28"/>
  <c r="AU49" i="28"/>
  <c r="AX49" i="28"/>
  <c r="AU27" i="28"/>
  <c r="AX27" i="28"/>
  <c r="AU40" i="28"/>
  <c r="AK25" i="28"/>
  <c r="AN25" i="28"/>
  <c r="AU47" i="28"/>
  <c r="AX47" i="28"/>
  <c r="AK51" i="28"/>
  <c r="AN51" i="28"/>
  <c r="AK20" i="28"/>
  <c r="AU51" i="28"/>
  <c r="AX51" i="28"/>
  <c r="AL10" i="28"/>
  <c r="V20" i="45" s="1"/>
  <c r="AL23" i="28"/>
  <c r="AL26" i="28"/>
  <c r="AL39" i="28"/>
  <c r="AL42" i="28"/>
  <c r="AL55" i="28"/>
  <c r="AL11" i="28"/>
  <c r="V21" i="45" s="1"/>
  <c r="AL14" i="28"/>
  <c r="AL27" i="28"/>
  <c r="AL30" i="28"/>
  <c r="AL43" i="28"/>
  <c r="AL46" i="28"/>
  <c r="AL21" i="28"/>
  <c r="AL24" i="28"/>
  <c r="AL37" i="28"/>
  <c r="AL40" i="28"/>
  <c r="AL53" i="28"/>
  <c r="AL20" i="28"/>
  <c r="AL33" i="28"/>
  <c r="AL49" i="28"/>
  <c r="AL15" i="28"/>
  <c r="AL18" i="28"/>
  <c r="AL31" i="28"/>
  <c r="AL34" i="28"/>
  <c r="AL47" i="28"/>
  <c r="AL50" i="28"/>
  <c r="AL9" i="28"/>
  <c r="V19" i="45" s="1"/>
  <c r="AL12" i="28"/>
  <c r="V22" i="45" s="1"/>
  <c r="AL25" i="28"/>
  <c r="AL28" i="28"/>
  <c r="AL41" i="28"/>
  <c r="AL44" i="28"/>
  <c r="AL19" i="28"/>
  <c r="AL22" i="28"/>
  <c r="AL35" i="28"/>
  <c r="AL38" i="28"/>
  <c r="AL51" i="28"/>
  <c r="AL54" i="28"/>
  <c r="AL17" i="28"/>
  <c r="AL36" i="28"/>
  <c r="AL52" i="28"/>
  <c r="AL13" i="28"/>
  <c r="V23" i="45" s="1"/>
  <c r="AL16" i="28"/>
  <c r="AL29" i="28"/>
  <c r="AL32" i="28"/>
  <c r="AL45" i="28"/>
  <c r="AL48" i="28"/>
  <c r="AN34" i="28"/>
  <c r="AK29" i="28"/>
  <c r="AN29" i="28"/>
  <c r="AU16" i="28"/>
  <c r="AU42" i="28"/>
  <c r="AK46" i="28"/>
  <c r="AK26" i="28"/>
  <c r="AU52" i="28"/>
  <c r="AU30" i="28"/>
  <c r="AK15" i="28"/>
  <c r="AN15" i="28"/>
  <c r="AU53" i="28"/>
  <c r="AX53" i="28"/>
  <c r="AK28" i="28"/>
  <c r="AU50" i="28"/>
  <c r="AK54" i="28"/>
  <c r="AN20" i="28"/>
  <c r="AK32" i="28"/>
  <c r="AU29" i="28"/>
  <c r="AX29" i="28"/>
  <c r="AU55" i="28"/>
  <c r="AX55" i="28"/>
  <c r="AK39" i="28"/>
  <c r="AN39" i="28"/>
  <c r="AU43" i="28"/>
  <c r="AX43" i="28"/>
  <c r="AK18" i="28"/>
  <c r="AX9" i="28"/>
  <c r="AK41" i="28"/>
  <c r="AN41" i="28"/>
  <c r="AK23" i="28"/>
  <c r="AN23" i="28"/>
  <c r="AK11" i="28"/>
  <c r="AN11" i="28"/>
  <c r="AV19" i="28"/>
  <c r="AV22" i="28"/>
  <c r="AV35" i="28"/>
  <c r="AV38" i="28"/>
  <c r="AV51" i="28"/>
  <c r="AV54" i="28"/>
  <c r="AV10" i="28"/>
  <c r="V42" i="45" s="1"/>
  <c r="AV23" i="28"/>
  <c r="AV26" i="28"/>
  <c r="AV39" i="28"/>
  <c r="AV42" i="28"/>
  <c r="AV55" i="28"/>
  <c r="AV17" i="28"/>
  <c r="AV20" i="28"/>
  <c r="AV33" i="28"/>
  <c r="AV36" i="28"/>
  <c r="AV49" i="28"/>
  <c r="AV52" i="28"/>
  <c r="AV13" i="28"/>
  <c r="V45" i="45" s="1"/>
  <c r="AV32" i="28"/>
  <c r="AV45" i="28"/>
  <c r="AV11" i="28"/>
  <c r="V43" i="45" s="1"/>
  <c r="AV14" i="28"/>
  <c r="AV27" i="28"/>
  <c r="AV30" i="28"/>
  <c r="AV43" i="28"/>
  <c r="AV46" i="28"/>
  <c r="AV21" i="28"/>
  <c r="AV24" i="28"/>
  <c r="AV37" i="28"/>
  <c r="AV40" i="28"/>
  <c r="AV53" i="28"/>
  <c r="AV9" i="28"/>
  <c r="V41" i="45" s="1"/>
  <c r="AV15" i="28"/>
  <c r="AV18" i="28"/>
  <c r="AV31" i="28"/>
  <c r="AV34" i="28"/>
  <c r="AV47" i="28"/>
  <c r="AV50" i="28"/>
  <c r="AV16" i="28"/>
  <c r="AV29" i="28"/>
  <c r="AV48" i="28"/>
  <c r="AV12" i="28"/>
  <c r="V44" i="45" s="1"/>
  <c r="AV25" i="28"/>
  <c r="AV28" i="28"/>
  <c r="AV41" i="28"/>
  <c r="AV44" i="28"/>
  <c r="AU25" i="28"/>
  <c r="AX25" i="28"/>
  <c r="AK45" i="28"/>
  <c r="AN45" i="28"/>
  <c r="AU19" i="28"/>
  <c r="AX19" i="28"/>
  <c r="AU32" i="28"/>
  <c r="AK17" i="28"/>
  <c r="AN17" i="28"/>
  <c r="AK21" i="28"/>
  <c r="AN21" i="28"/>
  <c r="AU46" i="28"/>
  <c r="AK31" i="28"/>
  <c r="AN31" i="28"/>
  <c r="AU35" i="28"/>
  <c r="AX35" i="28"/>
  <c r="AK44" i="28"/>
  <c r="AK42" i="28"/>
  <c r="AK13" i="28"/>
  <c r="AG57" i="27"/>
  <c r="AE27" i="27"/>
  <c r="AE22" i="27"/>
  <c r="AG50" i="27"/>
  <c r="AE25" i="27"/>
  <c r="AE28" i="27"/>
  <c r="AE23" i="27"/>
  <c r="AG55" i="27"/>
  <c r="AG51" i="27"/>
  <c r="AE16" i="27"/>
  <c r="W52" i="27"/>
  <c r="AG12" i="27"/>
  <c r="AE40" i="27"/>
  <c r="W56" i="27"/>
  <c r="AG13" i="27"/>
  <c r="AE36" i="27"/>
  <c r="T11" i="27"/>
  <c r="T49" i="27"/>
  <c r="W49" i="27"/>
  <c r="T53" i="27"/>
  <c r="W53" i="27"/>
  <c r="T25" i="27"/>
  <c r="W25" i="27"/>
  <c r="AE30" i="27"/>
  <c r="T44" i="27"/>
  <c r="T16" i="27"/>
  <c r="AE43" i="27"/>
  <c r="W11" i="27"/>
  <c r="AG11" i="27"/>
  <c r="T14" i="27"/>
  <c r="T57" i="27"/>
  <c r="W57" i="27"/>
  <c r="T29" i="27"/>
  <c r="W29" i="27"/>
  <c r="T41" i="27"/>
  <c r="W41" i="27"/>
  <c r="T13" i="27"/>
  <c r="W13" i="27"/>
  <c r="AE46" i="27"/>
  <c r="AE47" i="27"/>
  <c r="AE38" i="27"/>
  <c r="T27" i="27"/>
  <c r="W27" i="27"/>
  <c r="T15" i="27"/>
  <c r="W15" i="27"/>
  <c r="T19" i="27"/>
  <c r="W19" i="27"/>
  <c r="T32" i="27"/>
  <c r="T23" i="27"/>
  <c r="W23" i="27"/>
  <c r="AE18" i="27"/>
  <c r="T30" i="27"/>
  <c r="T21" i="27"/>
  <c r="W21" i="27"/>
  <c r="T18" i="27"/>
  <c r="T22" i="27"/>
  <c r="T45" i="27"/>
  <c r="W45" i="27"/>
  <c r="T26" i="27"/>
  <c r="T20" i="27"/>
  <c r="T43" i="27"/>
  <c r="W43" i="27"/>
  <c r="T24" i="27"/>
  <c r="T31" i="27"/>
  <c r="W31" i="27"/>
  <c r="T35" i="27"/>
  <c r="W35" i="27"/>
  <c r="T48" i="27"/>
  <c r="T39" i="27"/>
  <c r="W39" i="27"/>
  <c r="AE41" i="27"/>
  <c r="AG52" i="27"/>
  <c r="AE49" i="27"/>
  <c r="AE24" i="27"/>
  <c r="W50" i="27"/>
  <c r="AE14" i="27"/>
  <c r="U44" i="45" s="1"/>
  <c r="T33" i="27"/>
  <c r="W33" i="27"/>
  <c r="T46" i="27"/>
  <c r="T37" i="27"/>
  <c r="W37" i="27"/>
  <c r="U14" i="27"/>
  <c r="U22" i="45" s="1"/>
  <c r="U27" i="27"/>
  <c r="U30" i="27"/>
  <c r="U43" i="27"/>
  <c r="U46" i="27"/>
  <c r="U22" i="27"/>
  <c r="U51" i="27"/>
  <c r="U21" i="27"/>
  <c r="U24" i="27"/>
  <c r="U37" i="27"/>
  <c r="U40" i="27"/>
  <c r="U53" i="27"/>
  <c r="U56" i="27"/>
  <c r="U15" i="27"/>
  <c r="U23" i="45" s="1"/>
  <c r="U18" i="27"/>
  <c r="U31" i="27"/>
  <c r="U34" i="27"/>
  <c r="U47" i="27"/>
  <c r="U50" i="27"/>
  <c r="U19" i="27"/>
  <c r="U35" i="27"/>
  <c r="U12" i="27"/>
  <c r="U20" i="45" s="1"/>
  <c r="U25" i="27"/>
  <c r="U28" i="27"/>
  <c r="U41" i="27"/>
  <c r="U44" i="27"/>
  <c r="U57" i="27"/>
  <c r="U13" i="27"/>
  <c r="U21" i="45" s="1"/>
  <c r="U16" i="27"/>
  <c r="U29" i="27"/>
  <c r="U32" i="27"/>
  <c r="U45" i="27"/>
  <c r="U48" i="27"/>
  <c r="U38" i="27"/>
  <c r="U54" i="27"/>
  <c r="U23" i="27"/>
  <c r="U26" i="27"/>
  <c r="U39" i="27"/>
  <c r="U42" i="27"/>
  <c r="U55" i="27"/>
  <c r="U11" i="27"/>
  <c r="U19" i="45" s="1"/>
  <c r="U17" i="27"/>
  <c r="U20" i="27"/>
  <c r="U33" i="27"/>
  <c r="U36" i="27"/>
  <c r="U49" i="27"/>
  <c r="U52" i="27"/>
  <c r="T34" i="27"/>
  <c r="T38" i="27"/>
  <c r="T42" i="27"/>
  <c r="T17" i="27"/>
  <c r="T36" i="27"/>
  <c r="T40" i="27"/>
  <c r="T47" i="27"/>
  <c r="W47" i="27"/>
  <c r="T51" i="27"/>
  <c r="W51" i="27"/>
  <c r="T12" i="27"/>
  <c r="T55" i="27"/>
  <c r="W55" i="27"/>
  <c r="T28" i="27"/>
  <c r="AN23" i="26"/>
  <c r="AQ23" i="26"/>
  <c r="AD27" i="26"/>
  <c r="AG27" i="26"/>
  <c r="AD54" i="26"/>
  <c r="AD29" i="26"/>
  <c r="AG29" i="26"/>
  <c r="AN36" i="26"/>
  <c r="AD56" i="26"/>
  <c r="AN53" i="26"/>
  <c r="AQ53" i="26"/>
  <c r="AD37" i="26"/>
  <c r="AG37" i="26"/>
  <c r="AN18" i="26"/>
  <c r="AN57" i="26"/>
  <c r="AQ57" i="26"/>
  <c r="AD41" i="26"/>
  <c r="AG41" i="26"/>
  <c r="AN35" i="26"/>
  <c r="AQ35" i="26"/>
  <c r="AD19" i="26"/>
  <c r="AG19" i="26"/>
  <c r="AN16" i="26"/>
  <c r="AD52" i="26"/>
  <c r="AE14" i="26"/>
  <c r="T22" i="45" s="1"/>
  <c r="AE27" i="26"/>
  <c r="AE30" i="26"/>
  <c r="AE43" i="26"/>
  <c r="AE46" i="26"/>
  <c r="AE53" i="26"/>
  <c r="AE56" i="26"/>
  <c r="AE21" i="26"/>
  <c r="AE24" i="26"/>
  <c r="AE37" i="26"/>
  <c r="AE40" i="26"/>
  <c r="AE50" i="26"/>
  <c r="AE15" i="26"/>
  <c r="T23" i="45" s="1"/>
  <c r="AE18" i="26"/>
  <c r="AE31" i="26"/>
  <c r="AE34" i="26"/>
  <c r="AE47" i="26"/>
  <c r="AE57" i="26"/>
  <c r="AE12" i="26"/>
  <c r="T20" i="45" s="1"/>
  <c r="AE25" i="26"/>
  <c r="AE28" i="26"/>
  <c r="AE41" i="26"/>
  <c r="AE44" i="26"/>
  <c r="AE51" i="26"/>
  <c r="AE54" i="26"/>
  <c r="AE19" i="26"/>
  <c r="AE22" i="26"/>
  <c r="AE35" i="26"/>
  <c r="AE38" i="26"/>
  <c r="AE13" i="26"/>
  <c r="T21" i="45" s="1"/>
  <c r="AE16" i="26"/>
  <c r="AE29" i="26"/>
  <c r="AE32" i="26"/>
  <c r="AE45" i="26"/>
  <c r="AE48" i="26"/>
  <c r="AE55" i="26"/>
  <c r="AE23" i="26"/>
  <c r="AE26" i="26"/>
  <c r="AE39" i="26"/>
  <c r="AE42" i="26"/>
  <c r="AE52" i="26"/>
  <c r="AE11" i="26"/>
  <c r="T19" i="45" s="1"/>
  <c r="AE17" i="26"/>
  <c r="AE20" i="26"/>
  <c r="AE33" i="26"/>
  <c r="AE36" i="26"/>
  <c r="AE49" i="26"/>
  <c r="AN34" i="26"/>
  <c r="AD35" i="26"/>
  <c r="AG35" i="26"/>
  <c r="AG14" i="26"/>
  <c r="AN12" i="26"/>
  <c r="AQ34" i="26"/>
  <c r="AN49" i="26"/>
  <c r="AQ49" i="26"/>
  <c r="AD20" i="26"/>
  <c r="AN14" i="26"/>
  <c r="AN56" i="26"/>
  <c r="AD40" i="26"/>
  <c r="AN31" i="26"/>
  <c r="AQ31" i="26"/>
  <c r="AD44" i="26"/>
  <c r="AN38" i="26"/>
  <c r="AD22" i="26"/>
  <c r="AN29" i="26"/>
  <c r="AQ29" i="26"/>
  <c r="AD13" i="26"/>
  <c r="AG13" i="26"/>
  <c r="AG11" i="26"/>
  <c r="AD14" i="26"/>
  <c r="AD51" i="26"/>
  <c r="AG51" i="26"/>
  <c r="AD18" i="26"/>
  <c r="AN26" i="26"/>
  <c r="AO14" i="26"/>
  <c r="T44" i="45" s="1"/>
  <c r="AO27" i="26"/>
  <c r="AO30" i="26"/>
  <c r="AO43" i="26"/>
  <c r="AO46" i="26"/>
  <c r="AO21" i="26"/>
  <c r="AO24" i="26"/>
  <c r="AO37" i="26"/>
  <c r="AO40" i="26"/>
  <c r="AO53" i="26"/>
  <c r="AO56" i="26"/>
  <c r="AO15" i="26"/>
  <c r="T45" i="45" s="1"/>
  <c r="AO18" i="26"/>
  <c r="AO31" i="26"/>
  <c r="AO34" i="26"/>
  <c r="AO47" i="26"/>
  <c r="AO50" i="26"/>
  <c r="AO12" i="26"/>
  <c r="T42" i="45" s="1"/>
  <c r="AO25" i="26"/>
  <c r="AO28" i="26"/>
  <c r="AO41" i="26"/>
  <c r="AO44" i="26"/>
  <c r="AO57" i="26"/>
  <c r="AO19" i="26"/>
  <c r="AO22" i="26"/>
  <c r="AO35" i="26"/>
  <c r="AO38" i="26"/>
  <c r="AO51" i="26"/>
  <c r="AO54" i="26"/>
  <c r="AO13" i="26"/>
  <c r="T43" i="45" s="1"/>
  <c r="AO16" i="26"/>
  <c r="AO29" i="26"/>
  <c r="AO32" i="26"/>
  <c r="AO45" i="26"/>
  <c r="AO48" i="26"/>
  <c r="AO23" i="26"/>
  <c r="AO26" i="26"/>
  <c r="AO39" i="26"/>
  <c r="AO42" i="26"/>
  <c r="AO55" i="26"/>
  <c r="AO17" i="26"/>
  <c r="AO20" i="26"/>
  <c r="AO33" i="26"/>
  <c r="AO36" i="26"/>
  <c r="AO49" i="26"/>
  <c r="AO52" i="26"/>
  <c r="AO11" i="26"/>
  <c r="T41" i="45" s="1"/>
  <c r="AD49" i="26"/>
  <c r="AN43" i="26"/>
  <c r="AQ43" i="26"/>
  <c r="AD30" i="26"/>
  <c r="AN21" i="26"/>
  <c r="AQ21" i="26"/>
  <c r="AN50" i="26"/>
  <c r="AD31" i="26"/>
  <c r="AG31" i="26"/>
  <c r="AN25" i="26"/>
  <c r="AQ25" i="26"/>
  <c r="AN48" i="26"/>
  <c r="AD32" i="26"/>
  <c r="AN39" i="26"/>
  <c r="AQ39" i="26"/>
  <c r="AD23" i="26"/>
  <c r="AG23" i="26"/>
  <c r="AD50" i="26"/>
  <c r="AN32" i="26"/>
  <c r="AD36" i="26"/>
  <c r="AN45" i="26"/>
  <c r="AQ45" i="26"/>
  <c r="AG18" i="26"/>
  <c r="AG50" i="26"/>
  <c r="AN11" i="26"/>
  <c r="AQ26" i="26"/>
  <c r="AN46" i="26"/>
  <c r="AD43" i="26"/>
  <c r="AG43" i="26"/>
  <c r="AN24" i="26"/>
  <c r="AD34" i="26"/>
  <c r="AN28" i="26"/>
  <c r="AD12" i="26"/>
  <c r="AD45" i="26"/>
  <c r="AG45" i="26"/>
  <c r="AN42" i="26"/>
  <c r="AD26" i="26"/>
  <c r="AN27" i="26"/>
  <c r="AQ27" i="26"/>
  <c r="AD16" i="26"/>
  <c r="AN30" i="26"/>
  <c r="AN54" i="26"/>
  <c r="AG36" i="26"/>
  <c r="AQ12" i="26"/>
  <c r="AN20" i="26"/>
  <c r="AD46" i="26"/>
  <c r="AN37" i="26"/>
  <c r="AQ37" i="26"/>
  <c r="AD21" i="26"/>
  <c r="AG21" i="26"/>
  <c r="AD47" i="26"/>
  <c r="AG47" i="26"/>
  <c r="AN41" i="26"/>
  <c r="AQ41" i="26"/>
  <c r="AD25" i="26"/>
  <c r="AG25" i="26"/>
  <c r="AN19" i="26"/>
  <c r="AQ19" i="26"/>
  <c r="AD48" i="26"/>
  <c r="AN55" i="26"/>
  <c r="AQ55" i="26"/>
  <c r="AD39" i="26"/>
  <c r="AG39" i="26"/>
  <c r="AD33" i="26"/>
  <c r="AG33" i="26"/>
  <c r="AD15" i="26"/>
  <c r="AG15" i="26"/>
  <c r="AN51" i="26"/>
  <c r="AQ51" i="26"/>
  <c r="AQ11" i="26"/>
  <c r="AN47" i="26"/>
  <c r="AQ47" i="26"/>
  <c r="AD38" i="26"/>
  <c r="AG38" i="26"/>
  <c r="AG54" i="26"/>
  <c r="AQ30" i="26"/>
  <c r="AN33" i="26"/>
  <c r="AQ33" i="26"/>
  <c r="AD53" i="26"/>
  <c r="AG53" i="26"/>
  <c r="AN40" i="26"/>
  <c r="AD24" i="26"/>
  <c r="AN15" i="26"/>
  <c r="AQ15" i="26"/>
  <c r="AD57" i="26"/>
  <c r="AG57" i="26"/>
  <c r="AN44" i="26"/>
  <c r="AD28" i="26"/>
  <c r="AN22" i="26"/>
  <c r="AN13" i="26"/>
  <c r="AQ13" i="26"/>
  <c r="AD55" i="26"/>
  <c r="AG55" i="26"/>
  <c r="AD42" i="26"/>
  <c r="AD17" i="26"/>
  <c r="AA24" i="25"/>
  <c r="AD24" i="25"/>
  <c r="AA32" i="25"/>
  <c r="AA39" i="25"/>
  <c r="AD39" i="25"/>
  <c r="AA38" i="25"/>
  <c r="AA59" i="25"/>
  <c r="AD59" i="25"/>
  <c r="AA37" i="25"/>
  <c r="AD37" i="25"/>
  <c r="AA15" i="25"/>
  <c r="AD15" i="25"/>
  <c r="AD26" i="25"/>
  <c r="AA42" i="25"/>
  <c r="AA51" i="25"/>
  <c r="AD51" i="25"/>
  <c r="AA40" i="25"/>
  <c r="AA18" i="25"/>
  <c r="AA45" i="25"/>
  <c r="AD45" i="25"/>
  <c r="AA13" i="25"/>
  <c r="AA55" i="25"/>
  <c r="AD55" i="25"/>
  <c r="AA19" i="25"/>
  <c r="AD19" i="25"/>
  <c r="AA53" i="25"/>
  <c r="AD53" i="25"/>
  <c r="AA31" i="25"/>
  <c r="AD31" i="25"/>
  <c r="AD46" i="25"/>
  <c r="AA17" i="25"/>
  <c r="AD17" i="25"/>
  <c r="AA14" i="25"/>
  <c r="AA34" i="25"/>
  <c r="AA25" i="25"/>
  <c r="AD25" i="25"/>
  <c r="AA29" i="25"/>
  <c r="AD29" i="25"/>
  <c r="AA20" i="25"/>
  <c r="AA27" i="25"/>
  <c r="AD27" i="25"/>
  <c r="AA35" i="25"/>
  <c r="AD35" i="25"/>
  <c r="AA47" i="25"/>
  <c r="AD47" i="25"/>
  <c r="AA28" i="25"/>
  <c r="AB23" i="25"/>
  <c r="AB26" i="25"/>
  <c r="AB39" i="25"/>
  <c r="AB42" i="25"/>
  <c r="AB55" i="25"/>
  <c r="AB58" i="25"/>
  <c r="AB17" i="25"/>
  <c r="P67" i="45" s="1"/>
  <c r="AB20" i="25"/>
  <c r="AB33" i="25"/>
  <c r="AB36" i="25"/>
  <c r="AB49" i="25"/>
  <c r="AB52" i="25"/>
  <c r="AB14" i="25"/>
  <c r="P64" i="45" s="1"/>
  <c r="AB27" i="25"/>
  <c r="AB30" i="25"/>
  <c r="AB43" i="25"/>
  <c r="AB46" i="25"/>
  <c r="AB59" i="25"/>
  <c r="AB32" i="25"/>
  <c r="AB45" i="25"/>
  <c r="AB21" i="25"/>
  <c r="AB24" i="25"/>
  <c r="AB37" i="25"/>
  <c r="AB40" i="25"/>
  <c r="AB53" i="25"/>
  <c r="AB56" i="25"/>
  <c r="AB29" i="25"/>
  <c r="AB48" i="25"/>
  <c r="AB15" i="25"/>
  <c r="P65" i="45" s="1"/>
  <c r="AB18" i="25"/>
  <c r="AB31" i="25"/>
  <c r="AB34" i="25"/>
  <c r="AB47" i="25"/>
  <c r="AB50" i="25"/>
  <c r="AB16" i="25"/>
  <c r="P66" i="45" s="1"/>
  <c r="AB25" i="25"/>
  <c r="AB28" i="25"/>
  <c r="AB41" i="25"/>
  <c r="AB44" i="25"/>
  <c r="AB57" i="25"/>
  <c r="AB13" i="25"/>
  <c r="P63" i="45" s="1"/>
  <c r="AB19" i="25"/>
  <c r="AB22" i="25"/>
  <c r="AB35" i="25"/>
  <c r="AB38" i="25"/>
  <c r="AB51" i="25"/>
  <c r="AB54" i="25"/>
  <c r="AA33" i="25"/>
  <c r="AD33" i="25"/>
  <c r="AA30" i="25"/>
  <c r="AA41" i="25"/>
  <c r="AD41" i="25"/>
  <c r="AA49" i="25"/>
  <c r="AD49" i="25"/>
  <c r="AA57" i="25"/>
  <c r="AD57" i="25"/>
  <c r="AA23" i="25"/>
  <c r="AD23" i="25"/>
  <c r="AA36" i="25"/>
  <c r="AA43" i="25"/>
  <c r="AD43" i="25"/>
  <c r="AA21" i="25"/>
  <c r="AD21" i="25"/>
  <c r="AD13" i="25"/>
  <c r="AA44" i="25"/>
  <c r="AA16" i="25"/>
  <c r="Z59" i="24"/>
  <c r="AC59" i="24"/>
  <c r="Z37" i="24"/>
  <c r="AC37" i="24"/>
  <c r="Z35" i="24"/>
  <c r="AC35" i="24"/>
  <c r="Z57" i="24"/>
  <c r="AC57" i="24"/>
  <c r="Z16" i="24"/>
  <c r="Z39" i="24"/>
  <c r="AC39" i="24"/>
  <c r="AA14" i="24"/>
  <c r="P42" i="45" s="1"/>
  <c r="AA27" i="24"/>
  <c r="AA30" i="24"/>
  <c r="AA43" i="24"/>
  <c r="AA46" i="24"/>
  <c r="AA59" i="24"/>
  <c r="AA21" i="24"/>
  <c r="AA24" i="24"/>
  <c r="AA37" i="24"/>
  <c r="AA40" i="24"/>
  <c r="AA53" i="24"/>
  <c r="AA56" i="24"/>
  <c r="AA15" i="24"/>
  <c r="P43" i="45" s="1"/>
  <c r="AA18" i="24"/>
  <c r="AA31" i="24"/>
  <c r="AA34" i="24"/>
  <c r="AA47" i="24"/>
  <c r="AA50" i="24"/>
  <c r="AA16" i="24"/>
  <c r="P44" i="45" s="1"/>
  <c r="AA32" i="24"/>
  <c r="AA48" i="24"/>
  <c r="AA25" i="24"/>
  <c r="AA28" i="24"/>
  <c r="AA41" i="24"/>
  <c r="AA44" i="24"/>
  <c r="AA57" i="24"/>
  <c r="AA13" i="24"/>
  <c r="P41" i="45" s="1"/>
  <c r="AA19" i="24"/>
  <c r="AA22" i="24"/>
  <c r="AA35" i="24"/>
  <c r="AA38" i="24"/>
  <c r="AA51" i="24"/>
  <c r="AA54" i="24"/>
  <c r="AA23" i="24"/>
  <c r="AA26" i="24"/>
  <c r="AA39" i="24"/>
  <c r="AA42" i="24"/>
  <c r="AA55" i="24"/>
  <c r="AA58" i="24"/>
  <c r="AA17" i="24"/>
  <c r="P45" i="45" s="1"/>
  <c r="AA20" i="24"/>
  <c r="AA33" i="24"/>
  <c r="AA36" i="24"/>
  <c r="AA49" i="24"/>
  <c r="AA52" i="24"/>
  <c r="AA29" i="24"/>
  <c r="AA45" i="24"/>
  <c r="Z40" i="24"/>
  <c r="Z38" i="24"/>
  <c r="Z29" i="24"/>
  <c r="AC29" i="24"/>
  <c r="Z42" i="24"/>
  <c r="Z53" i="24"/>
  <c r="AC53" i="24"/>
  <c r="Z32" i="24"/>
  <c r="Z55" i="24"/>
  <c r="AC55" i="24"/>
  <c r="Z49" i="24"/>
  <c r="AC49" i="24"/>
  <c r="Z14" i="24"/>
  <c r="Z15" i="24"/>
  <c r="AC15" i="24"/>
  <c r="Z45" i="24"/>
  <c r="AC45" i="24"/>
  <c r="Z19" i="24"/>
  <c r="AC19" i="24"/>
  <c r="AC16" i="24"/>
  <c r="Z27" i="24"/>
  <c r="AC27" i="24"/>
  <c r="Z18" i="24"/>
  <c r="Z25" i="24"/>
  <c r="AC25" i="24"/>
  <c r="Z33" i="24"/>
  <c r="AC33" i="24"/>
  <c r="Z13" i="24"/>
  <c r="AC50" i="24"/>
  <c r="Z30" i="24"/>
  <c r="AC13" i="24"/>
  <c r="Z31" i="24"/>
  <c r="AC31" i="24"/>
  <c r="Z28" i="24"/>
  <c r="Z17" i="24"/>
  <c r="Z43" i="24"/>
  <c r="AC43" i="24"/>
  <c r="Z21" i="24"/>
  <c r="AC21" i="24"/>
  <c r="Z34" i="24"/>
  <c r="Z41" i="24"/>
  <c r="AC41" i="24"/>
  <c r="Z23" i="24"/>
  <c r="AC23" i="24"/>
  <c r="Z36" i="24"/>
  <c r="AC54" i="24"/>
  <c r="Z20" i="24"/>
  <c r="Z24" i="24"/>
  <c r="Z22" i="24"/>
  <c r="Z47" i="24"/>
  <c r="AC47" i="24"/>
  <c r="Z26" i="24"/>
  <c r="AB29" i="23"/>
  <c r="AB16" i="23"/>
  <c r="AB19" i="23"/>
  <c r="AB37" i="23"/>
  <c r="AE19" i="23"/>
  <c r="AB45" i="23"/>
  <c r="AB51" i="23"/>
  <c r="AE14" i="23"/>
  <c r="AB24" i="23"/>
  <c r="AE24" i="23"/>
  <c r="AB50" i="23"/>
  <c r="AE50" i="23"/>
  <c r="AB25" i="23"/>
  <c r="AB49" i="23"/>
  <c r="AB22" i="23"/>
  <c r="AE22" i="23"/>
  <c r="AE37" i="23"/>
  <c r="AB58" i="23"/>
  <c r="AE58" i="23"/>
  <c r="AB27" i="23"/>
  <c r="AB53" i="23"/>
  <c r="AB28" i="23"/>
  <c r="AE28" i="23"/>
  <c r="AB38" i="23"/>
  <c r="AE38" i="23"/>
  <c r="AB31" i="23"/>
  <c r="AB41" i="23"/>
  <c r="AB48" i="23"/>
  <c r="AE48" i="23"/>
  <c r="AB23" i="23"/>
  <c r="AB17" i="23"/>
  <c r="AB43" i="23"/>
  <c r="AB44" i="23"/>
  <c r="AE44" i="23"/>
  <c r="AB54" i="23"/>
  <c r="AE54" i="23"/>
  <c r="AB42" i="23"/>
  <c r="AE42" i="23"/>
  <c r="AB20" i="23"/>
  <c r="AE20" i="23"/>
  <c r="AB36" i="23"/>
  <c r="AE36" i="23"/>
  <c r="AB30" i="23"/>
  <c r="AE30" i="23"/>
  <c r="AB56" i="23"/>
  <c r="AE56" i="23"/>
  <c r="AB18" i="23"/>
  <c r="AE18" i="23"/>
  <c r="AB47" i="23"/>
  <c r="AB57" i="23"/>
  <c r="AB55" i="23"/>
  <c r="AE55" i="23"/>
  <c r="AB40" i="23"/>
  <c r="AE40" i="23"/>
  <c r="AC20" i="23"/>
  <c r="AC23" i="23"/>
  <c r="AC36" i="23"/>
  <c r="AC39" i="23"/>
  <c r="AC52" i="23"/>
  <c r="AC55" i="23"/>
  <c r="AC14" i="23"/>
  <c r="P19" i="45" s="1"/>
  <c r="AC42" i="23"/>
  <c r="AC17" i="23"/>
  <c r="P22" i="45" s="1"/>
  <c r="AC30" i="23"/>
  <c r="AC33" i="23"/>
  <c r="AC46" i="23"/>
  <c r="AC49" i="23"/>
  <c r="AC16" i="23"/>
  <c r="P21" i="45" s="1"/>
  <c r="AC24" i="23"/>
  <c r="AC27" i="23"/>
  <c r="AC40" i="23"/>
  <c r="AC43" i="23"/>
  <c r="AC56" i="23"/>
  <c r="AC59" i="23"/>
  <c r="AC45" i="23"/>
  <c r="AC58" i="23"/>
  <c r="AC18" i="23"/>
  <c r="P23" i="45" s="1"/>
  <c r="AC21" i="23"/>
  <c r="AC34" i="23"/>
  <c r="AC37" i="23"/>
  <c r="AC50" i="23"/>
  <c r="AC53" i="23"/>
  <c r="AC28" i="23"/>
  <c r="AC31" i="23"/>
  <c r="AC44" i="23"/>
  <c r="AC47" i="23"/>
  <c r="AC60" i="23"/>
  <c r="AC26" i="23"/>
  <c r="AC15" i="23"/>
  <c r="P20" i="45" s="1"/>
  <c r="AC22" i="23"/>
  <c r="AC25" i="23"/>
  <c r="AC38" i="23"/>
  <c r="AC41" i="23"/>
  <c r="AC54" i="23"/>
  <c r="AC57" i="23"/>
  <c r="AC19" i="23"/>
  <c r="AC32" i="23"/>
  <c r="AC35" i="23"/>
  <c r="AC48" i="23"/>
  <c r="AC51" i="23"/>
  <c r="AC29" i="23"/>
  <c r="AE29" i="23"/>
  <c r="AB26" i="23"/>
  <c r="AE26" i="23"/>
  <c r="AB39" i="23"/>
  <c r="AB33" i="23"/>
  <c r="AB59" i="23"/>
  <c r="AB21" i="23"/>
  <c r="AB60" i="23"/>
  <c r="AE60" i="23"/>
  <c r="AB14" i="23"/>
  <c r="AB52" i="23"/>
  <c r="AE52" i="23"/>
  <c r="AB46" i="23"/>
  <c r="AE46" i="23"/>
  <c r="AB32" i="23"/>
  <c r="AE32" i="23"/>
  <c r="AB34" i="23"/>
  <c r="AE34" i="23"/>
  <c r="AB15" i="23"/>
  <c r="AB35" i="23"/>
  <c r="AH22" i="20"/>
  <c r="AH24" i="20"/>
  <c r="AH48" i="20"/>
  <c r="AH21" i="20"/>
  <c r="AK21" i="20"/>
  <c r="AH58" i="20"/>
  <c r="AH49" i="20"/>
  <c r="AK49" i="20"/>
  <c r="AH34" i="20"/>
  <c r="AH25" i="20"/>
  <c r="AK25" i="20"/>
  <c r="AH35" i="20"/>
  <c r="AK35" i="20"/>
  <c r="AH61" i="20"/>
  <c r="AK61" i="20"/>
  <c r="AH53" i="20"/>
  <c r="AK53" i="20"/>
  <c r="AH52" i="20"/>
  <c r="AH27" i="20"/>
  <c r="AK27" i="20"/>
  <c r="X40" i="20"/>
  <c r="AH41" i="20"/>
  <c r="AK41" i="20"/>
  <c r="AH51" i="20"/>
  <c r="AK51" i="20"/>
  <c r="AH23" i="20"/>
  <c r="AK23" i="20"/>
  <c r="AH43" i="20"/>
  <c r="AK43" i="20"/>
  <c r="AH38" i="20"/>
  <c r="AH30" i="20"/>
  <c r="AK24" i="20"/>
  <c r="AH50" i="20"/>
  <c r="AA25" i="20"/>
  <c r="AK58" i="20"/>
  <c r="AH63" i="20"/>
  <c r="AK63" i="20"/>
  <c r="AH44" i="20"/>
  <c r="AH54" i="20"/>
  <c r="AH26" i="20"/>
  <c r="AH46" i="20"/>
  <c r="AA17" i="20"/>
  <c r="AH47" i="20"/>
  <c r="AK47" i="20"/>
  <c r="AH57" i="20"/>
  <c r="AK57" i="20"/>
  <c r="AH29" i="20"/>
  <c r="AK29" i="20"/>
  <c r="AH39" i="20"/>
  <c r="AK39" i="20"/>
  <c r="AH20" i="20"/>
  <c r="AH59" i="20"/>
  <c r="AK59" i="20"/>
  <c r="AH31" i="20"/>
  <c r="AK31" i="20"/>
  <c r="AK17" i="20"/>
  <c r="AK30" i="20"/>
  <c r="AH60" i="20"/>
  <c r="AH32" i="20"/>
  <c r="AI25" i="20"/>
  <c r="AI28" i="20"/>
  <c r="AI41" i="20"/>
  <c r="AI44" i="20"/>
  <c r="AI57" i="20"/>
  <c r="AI60" i="20"/>
  <c r="AI19" i="20"/>
  <c r="O43" i="45" s="1"/>
  <c r="AI22" i="20"/>
  <c r="AI35" i="20"/>
  <c r="AI38" i="20"/>
  <c r="AI51" i="20"/>
  <c r="AI54" i="20"/>
  <c r="AI29" i="20"/>
  <c r="AI32" i="20"/>
  <c r="AI45" i="20"/>
  <c r="AI48" i="20"/>
  <c r="AI61" i="20"/>
  <c r="AI47" i="20"/>
  <c r="AI23" i="20"/>
  <c r="AI26" i="20"/>
  <c r="AI39" i="20"/>
  <c r="AI42" i="20"/>
  <c r="AI55" i="20"/>
  <c r="AI58" i="20"/>
  <c r="AI34" i="20"/>
  <c r="AI20" i="20"/>
  <c r="O44" i="45" s="1"/>
  <c r="AI33" i="20"/>
  <c r="AI36" i="20"/>
  <c r="AI49" i="20"/>
  <c r="AI52" i="20"/>
  <c r="AI17" i="20"/>
  <c r="O41" i="45" s="1"/>
  <c r="AI31" i="20"/>
  <c r="AI27" i="20"/>
  <c r="AI30" i="20"/>
  <c r="AI43" i="20"/>
  <c r="AI46" i="20"/>
  <c r="AI59" i="20"/>
  <c r="AI62" i="20"/>
  <c r="AI21" i="20"/>
  <c r="AI24" i="20"/>
  <c r="AI37" i="20"/>
  <c r="AI40" i="20"/>
  <c r="AI53" i="20"/>
  <c r="AI56" i="20"/>
  <c r="AI18" i="20"/>
  <c r="O42" i="45" s="1"/>
  <c r="AI50" i="20"/>
  <c r="AI63" i="20"/>
  <c r="AH42" i="20"/>
  <c r="AH33" i="20"/>
  <c r="AK33" i="20"/>
  <c r="AH40" i="20"/>
  <c r="AH62" i="20"/>
  <c r="AH28" i="20"/>
  <c r="AA20" i="20"/>
  <c r="AK48" i="20"/>
  <c r="AH17" i="20"/>
  <c r="AH19" i="20"/>
  <c r="AK19" i="20"/>
  <c r="AH45" i="20"/>
  <c r="AK45" i="20"/>
  <c r="AH55" i="20"/>
  <c r="AK55" i="20"/>
  <c r="AH36" i="20"/>
  <c r="AH56" i="20"/>
  <c r="AH18" i="20"/>
  <c r="AW21" i="17"/>
  <c r="L63" i="45" s="1"/>
  <c r="AD15" i="1"/>
  <c r="K41" i="45" s="1"/>
  <c r="AN15" i="1"/>
  <c r="K63" i="45" s="1"/>
  <c r="AD16" i="5"/>
  <c r="J42" i="45" s="1"/>
  <c r="AD15" i="5"/>
  <c r="J41" i="45" s="1"/>
  <c r="AD17" i="5"/>
  <c r="J43" i="45" s="1"/>
  <c r="AD18" i="5"/>
  <c r="J44" i="45" s="1"/>
  <c r="AF17" i="5"/>
  <c r="AP15" i="5"/>
  <c r="AF15" i="4"/>
  <c r="AD15" i="4"/>
  <c r="I41" i="45" s="1"/>
  <c r="V15" i="4"/>
  <c r="AG15" i="2"/>
  <c r="W15" i="2"/>
  <c r="AF15" i="10"/>
  <c r="V15" i="10"/>
  <c r="V15" i="9"/>
  <c r="AD15" i="9"/>
  <c r="F41" i="45" s="1"/>
  <c r="AP15" i="8"/>
  <c r="V15" i="8"/>
  <c r="V15" i="6"/>
  <c r="AD15" i="6"/>
  <c r="D41" i="45" s="1"/>
  <c r="X18" i="20"/>
  <c r="X17" i="20"/>
  <c r="X39" i="20"/>
  <c r="X44" i="20"/>
  <c r="X21" i="20"/>
  <c r="X53" i="20"/>
  <c r="X22" i="20"/>
  <c r="X54" i="20"/>
  <c r="X50" i="20"/>
  <c r="AA18" i="20"/>
  <c r="AA50" i="20"/>
  <c r="X63" i="20"/>
  <c r="X48" i="20"/>
  <c r="X25" i="20"/>
  <c r="X57" i="20"/>
  <c r="X26" i="20"/>
  <c r="X58" i="20"/>
  <c r="X20" i="20"/>
  <c r="X52" i="20"/>
  <c r="X29" i="20"/>
  <c r="X61" i="20"/>
  <c r="X30" i="20"/>
  <c r="X62" i="20"/>
  <c r="X35" i="20"/>
  <c r="X24" i="20"/>
  <c r="X56" i="20"/>
  <c r="X33" i="20"/>
  <c r="X31" i="20"/>
  <c r="X34" i="20"/>
  <c r="X27" i="20"/>
  <c r="AA40" i="20"/>
  <c r="X28" i="20"/>
  <c r="X60" i="20"/>
  <c r="X37" i="20"/>
  <c r="X51" i="20"/>
  <c r="X38" i="20"/>
  <c r="X47" i="20"/>
  <c r="X49" i="20"/>
  <c r="X32" i="20"/>
  <c r="X41" i="20"/>
  <c r="X23" i="20"/>
  <c r="X42" i="20"/>
  <c r="X19" i="20"/>
  <c r="AA28" i="20"/>
  <c r="AA44" i="20"/>
  <c r="AA29" i="20"/>
  <c r="AA61" i="20"/>
  <c r="X36" i="20"/>
  <c r="X43" i="20"/>
  <c r="X45" i="20"/>
  <c r="X59" i="20"/>
  <c r="X46" i="20"/>
  <c r="X55" i="20"/>
  <c r="AE35" i="27"/>
  <c r="AE17" i="27"/>
  <c r="AE11" i="27"/>
  <c r="U41" i="45" s="1"/>
  <c r="AE37" i="27"/>
  <c r="AE31" i="27"/>
  <c r="AE44" i="27"/>
  <c r="AE32" i="27"/>
  <c r="AE39" i="27"/>
  <c r="AE21" i="27"/>
  <c r="AE34" i="27"/>
  <c r="AD11" i="27"/>
  <c r="AE45" i="27"/>
  <c r="AE52" i="27"/>
  <c r="AE53" i="27"/>
  <c r="AE51" i="27"/>
  <c r="AE26" i="27"/>
  <c r="AE56" i="27"/>
  <c r="AE54" i="27"/>
  <c r="AE20" i="27"/>
  <c r="AE50" i="27"/>
  <c r="AE57" i="27"/>
  <c r="AE55" i="27"/>
  <c r="AG54" i="27"/>
  <c r="AE42" i="27"/>
  <c r="AD49" i="27"/>
  <c r="AE15" i="27"/>
  <c r="U45" i="45" s="1"/>
  <c r="AE12" i="27"/>
  <c r="U42" i="45" s="1"/>
  <c r="AE13" i="27"/>
  <c r="U43" i="45" s="1"/>
  <c r="AD53" i="27"/>
  <c r="AG53" i="27"/>
  <c r="AE33" i="27"/>
  <c r="AD42" i="27"/>
  <c r="AE19" i="27"/>
  <c r="AD20" i="27"/>
  <c r="AD22" i="27"/>
  <c r="AG20" i="27"/>
  <c r="AD31" i="27"/>
  <c r="AD34" i="27"/>
  <c r="AD35" i="27"/>
  <c r="AD26" i="27"/>
  <c r="AD14" i="27"/>
  <c r="AD46" i="27"/>
  <c r="AD24" i="27"/>
  <c r="AD28" i="27"/>
  <c r="AD21" i="27"/>
  <c r="AG21" i="27"/>
  <c r="AD38" i="27"/>
  <c r="AD15" i="27"/>
  <c r="AG15" i="27"/>
  <c r="AD47" i="27"/>
  <c r="AD18" i="27"/>
  <c r="AD19" i="27"/>
  <c r="AG19" i="27"/>
  <c r="AD13" i="27"/>
  <c r="AD23" i="27"/>
  <c r="AD16" i="27"/>
  <c r="AD33" i="27"/>
  <c r="AG14" i="27"/>
  <c r="AD36" i="27"/>
  <c r="AD27" i="27"/>
  <c r="AD37" i="27"/>
  <c r="AD32" i="27"/>
  <c r="AD41" i="27"/>
  <c r="AD43" i="27"/>
  <c r="AD29" i="27"/>
  <c r="AD25" i="27"/>
  <c r="AD39" i="27"/>
  <c r="AD48" i="27"/>
  <c r="AD30" i="27"/>
  <c r="AD45" i="27"/>
  <c r="AD40" i="27"/>
  <c r="AD12" i="27"/>
  <c r="AD44" i="27"/>
  <c r="AD17" i="27"/>
  <c r="V59" i="45" l="1"/>
  <c r="B17" i="43"/>
  <c r="T34" i="45"/>
  <c r="T36" i="45"/>
  <c r="T58" i="45"/>
  <c r="T57" i="45"/>
  <c r="T60" i="45"/>
  <c r="T38" i="45"/>
  <c r="T59" i="45"/>
  <c r="T35" i="45"/>
  <c r="F17" i="43"/>
  <c r="C17" i="43"/>
  <c r="D17" i="43" s="1"/>
  <c r="W36" i="45"/>
  <c r="W34" i="45"/>
  <c r="W38" i="45"/>
  <c r="W37" i="45"/>
  <c r="W35" i="45"/>
  <c r="V57" i="45"/>
  <c r="V79" i="45"/>
  <c r="V82" i="45"/>
  <c r="V80" i="45"/>
  <c r="V78" i="45"/>
  <c r="AE124" i="20"/>
  <c r="AE127" i="20"/>
  <c r="AE130" i="20"/>
  <c r="AE135" i="20"/>
  <c r="AE138" i="20"/>
  <c r="AE140" i="20"/>
  <c r="AE143" i="20"/>
  <c r="AE151" i="20"/>
  <c r="AE146" i="20"/>
  <c r="U124" i="20"/>
  <c r="U126" i="20"/>
  <c r="U132" i="20"/>
  <c r="U134" i="20"/>
  <c r="U135" i="20"/>
  <c r="U140" i="20"/>
  <c r="U142" i="20"/>
  <c r="U145" i="20"/>
  <c r="U148" i="20"/>
  <c r="U158" i="20"/>
  <c r="U169" i="20"/>
  <c r="AQ169" i="20"/>
  <c r="AN169" i="20"/>
  <c r="AM169" i="20"/>
  <c r="AL169" i="20"/>
  <c r="AG169" i="20"/>
  <c r="AD169" i="20"/>
  <c r="AC169" i="20"/>
  <c r="AB169" i="20"/>
  <c r="W169" i="20"/>
  <c r="T169" i="20"/>
  <c r="S169" i="20"/>
  <c r="AQ168" i="20"/>
  <c r="AN168" i="20"/>
  <c r="AM168" i="20"/>
  <c r="AL168" i="20"/>
  <c r="AG168" i="20"/>
  <c r="AD168" i="20"/>
  <c r="AC168" i="20"/>
  <c r="AB168" i="20"/>
  <c r="W168" i="20"/>
  <c r="T168" i="20"/>
  <c r="S168" i="20"/>
  <c r="AQ167" i="20"/>
  <c r="AN167" i="20"/>
  <c r="AM167" i="20"/>
  <c r="AL167" i="20"/>
  <c r="AG167" i="20"/>
  <c r="AD167" i="20"/>
  <c r="AC167" i="20"/>
  <c r="AB167" i="20"/>
  <c r="W167" i="20"/>
  <c r="T167" i="20"/>
  <c r="S167" i="20"/>
  <c r="AQ166" i="20"/>
  <c r="AN166" i="20"/>
  <c r="AM166" i="20"/>
  <c r="AL166" i="20"/>
  <c r="AG166" i="20"/>
  <c r="AD166" i="20"/>
  <c r="AC166" i="20"/>
  <c r="AB166" i="20"/>
  <c r="W166" i="20"/>
  <c r="T166" i="20"/>
  <c r="S166" i="20"/>
  <c r="AQ165" i="20"/>
  <c r="AN165" i="20"/>
  <c r="AM165" i="20"/>
  <c r="AL165" i="20"/>
  <c r="AG165" i="20"/>
  <c r="AD165" i="20"/>
  <c r="AC165" i="20"/>
  <c r="AB165" i="20"/>
  <c r="W165" i="20"/>
  <c r="T165" i="20"/>
  <c r="S165" i="20"/>
  <c r="AQ164" i="20"/>
  <c r="AN164" i="20"/>
  <c r="AM164" i="20"/>
  <c r="AL164" i="20"/>
  <c r="AG164" i="20"/>
  <c r="AD164" i="20"/>
  <c r="AC164" i="20"/>
  <c r="AB164" i="20"/>
  <c r="W164" i="20"/>
  <c r="T164" i="20"/>
  <c r="S164" i="20"/>
  <c r="AQ163" i="20"/>
  <c r="AN163" i="20"/>
  <c r="AM163" i="20"/>
  <c r="AL163" i="20"/>
  <c r="AG163" i="20"/>
  <c r="AD163" i="20"/>
  <c r="AC163" i="20"/>
  <c r="AB163" i="20"/>
  <c r="W163" i="20"/>
  <c r="T163" i="20"/>
  <c r="S163" i="20"/>
  <c r="AQ162" i="20"/>
  <c r="AN162" i="20"/>
  <c r="AM162" i="20"/>
  <c r="AL162" i="20"/>
  <c r="AG162" i="20"/>
  <c r="AD162" i="20"/>
  <c r="AC162" i="20"/>
  <c r="AB162" i="20"/>
  <c r="W162" i="20"/>
  <c r="T162" i="20"/>
  <c r="S162" i="20"/>
  <c r="AQ161" i="20"/>
  <c r="AN161" i="20"/>
  <c r="AM161" i="20"/>
  <c r="AL161" i="20"/>
  <c r="AG161" i="20"/>
  <c r="AD161" i="20"/>
  <c r="AC161" i="20"/>
  <c r="AB161" i="20"/>
  <c r="W161" i="20"/>
  <c r="T161" i="20"/>
  <c r="S161" i="20"/>
  <c r="AQ160" i="20"/>
  <c r="AN160" i="20"/>
  <c r="AM160" i="20"/>
  <c r="AL160" i="20"/>
  <c r="AG160" i="20"/>
  <c r="AD160" i="20"/>
  <c r="AC160" i="20"/>
  <c r="AB160" i="20"/>
  <c r="W160" i="20"/>
  <c r="T160" i="20"/>
  <c r="S160" i="20"/>
  <c r="AQ159" i="20"/>
  <c r="AN159" i="20"/>
  <c r="AM159" i="20"/>
  <c r="AL159" i="20"/>
  <c r="AG159" i="20"/>
  <c r="AD159" i="20"/>
  <c r="AC159" i="20"/>
  <c r="AB159" i="20"/>
  <c r="W159" i="20"/>
  <c r="T159" i="20"/>
  <c r="S159" i="20"/>
  <c r="AQ158" i="20"/>
  <c r="AN158" i="20"/>
  <c r="AM158" i="20"/>
  <c r="AL158" i="20"/>
  <c r="AG158" i="20"/>
  <c r="AD158" i="20"/>
  <c r="AC158" i="20"/>
  <c r="AB158" i="20"/>
  <c r="W158" i="20"/>
  <c r="T158" i="20"/>
  <c r="S158" i="20"/>
  <c r="AQ157" i="20"/>
  <c r="AN157" i="20"/>
  <c r="AM157" i="20"/>
  <c r="AL157" i="20"/>
  <c r="AG157" i="20"/>
  <c r="AD157" i="20"/>
  <c r="AC157" i="20"/>
  <c r="AB157" i="20"/>
  <c r="W157" i="20"/>
  <c r="T157" i="20"/>
  <c r="S157" i="20"/>
  <c r="AQ156" i="20"/>
  <c r="AN156" i="20"/>
  <c r="AM156" i="20"/>
  <c r="AL156" i="20"/>
  <c r="AG156" i="20"/>
  <c r="AD156" i="20"/>
  <c r="AC156" i="20"/>
  <c r="AB156" i="20"/>
  <c r="W156" i="20"/>
  <c r="T156" i="20"/>
  <c r="S156" i="20"/>
  <c r="AQ155" i="20"/>
  <c r="AN155" i="20"/>
  <c r="AM155" i="20"/>
  <c r="AL155" i="20"/>
  <c r="AG155" i="20"/>
  <c r="AD155" i="20"/>
  <c r="AC155" i="20"/>
  <c r="AB155" i="20"/>
  <c r="W155" i="20"/>
  <c r="T155" i="20"/>
  <c r="S155" i="20"/>
  <c r="AQ154" i="20"/>
  <c r="AN154" i="20"/>
  <c r="AM154" i="20"/>
  <c r="AL154" i="20"/>
  <c r="AG154" i="20"/>
  <c r="AD154" i="20"/>
  <c r="AC154" i="20"/>
  <c r="AB154" i="20"/>
  <c r="W154" i="20"/>
  <c r="T154" i="20"/>
  <c r="S154" i="20"/>
  <c r="AQ153" i="20"/>
  <c r="AN153" i="20"/>
  <c r="AM153" i="20"/>
  <c r="AL153" i="20"/>
  <c r="AG153" i="20"/>
  <c r="AD153" i="20"/>
  <c r="AC153" i="20"/>
  <c r="AB153" i="20"/>
  <c r="W153" i="20"/>
  <c r="T153" i="20"/>
  <c r="S153" i="20"/>
  <c r="AQ152" i="20"/>
  <c r="AN152" i="20"/>
  <c r="AM152" i="20"/>
  <c r="AL152" i="20"/>
  <c r="AG152" i="20"/>
  <c r="AD152" i="20"/>
  <c r="AC152" i="20"/>
  <c r="AB152" i="20"/>
  <c r="W152" i="20"/>
  <c r="T152" i="20"/>
  <c r="S152" i="20"/>
  <c r="AQ151" i="20"/>
  <c r="AN151" i="20"/>
  <c r="AM151" i="20"/>
  <c r="AL151" i="20"/>
  <c r="AG151" i="20"/>
  <c r="AD151" i="20"/>
  <c r="AC151" i="20"/>
  <c r="AB151" i="20"/>
  <c r="W151" i="20"/>
  <c r="T151" i="20"/>
  <c r="S151" i="20"/>
  <c r="AQ150" i="20"/>
  <c r="AN150" i="20"/>
  <c r="AM150" i="20"/>
  <c r="AL150" i="20"/>
  <c r="AG150" i="20"/>
  <c r="AD150" i="20"/>
  <c r="AC150" i="20"/>
  <c r="AB150" i="20"/>
  <c r="W150" i="20"/>
  <c r="T150" i="20"/>
  <c r="S150" i="20"/>
  <c r="AQ149" i="20"/>
  <c r="AN149" i="20"/>
  <c r="AM149" i="20"/>
  <c r="AL149" i="20"/>
  <c r="AG149" i="20"/>
  <c r="AD149" i="20"/>
  <c r="AC149" i="20"/>
  <c r="AB149" i="20"/>
  <c r="W149" i="20"/>
  <c r="T149" i="20"/>
  <c r="S149" i="20"/>
  <c r="AQ148" i="20"/>
  <c r="AN148" i="20"/>
  <c r="AM148" i="20"/>
  <c r="AL148" i="20"/>
  <c r="AG148" i="20"/>
  <c r="AD148" i="20"/>
  <c r="AC148" i="20"/>
  <c r="AB148" i="20"/>
  <c r="W148" i="20"/>
  <c r="T148" i="20"/>
  <c r="S148" i="20"/>
  <c r="AQ147" i="20"/>
  <c r="AN147" i="20"/>
  <c r="AM147" i="20"/>
  <c r="AL147" i="20"/>
  <c r="AG147" i="20"/>
  <c r="AD147" i="20"/>
  <c r="AC147" i="20"/>
  <c r="AB147" i="20"/>
  <c r="W147" i="20"/>
  <c r="T147" i="20"/>
  <c r="S147" i="20"/>
  <c r="AQ146" i="20"/>
  <c r="AN146" i="20"/>
  <c r="AM146" i="20"/>
  <c r="AL146" i="20"/>
  <c r="AG146" i="20"/>
  <c r="AD146" i="20"/>
  <c r="AC146" i="20"/>
  <c r="AB146" i="20"/>
  <c r="W146" i="20"/>
  <c r="T146" i="20"/>
  <c r="S146" i="20"/>
  <c r="AQ145" i="20"/>
  <c r="AN145" i="20"/>
  <c r="AM145" i="20"/>
  <c r="AL145" i="20"/>
  <c r="AG145" i="20"/>
  <c r="AD145" i="20"/>
  <c r="AC145" i="20"/>
  <c r="AB145" i="20"/>
  <c r="W145" i="20"/>
  <c r="T145" i="20"/>
  <c r="S145" i="20"/>
  <c r="AQ144" i="20"/>
  <c r="AN144" i="20"/>
  <c r="AM144" i="20"/>
  <c r="AL144" i="20"/>
  <c r="AG144" i="20"/>
  <c r="AD144" i="20"/>
  <c r="AC144" i="20"/>
  <c r="AB144" i="20"/>
  <c r="W144" i="20"/>
  <c r="T144" i="20"/>
  <c r="S144" i="20"/>
  <c r="AQ143" i="20"/>
  <c r="AN143" i="20"/>
  <c r="AM143" i="20"/>
  <c r="AL143" i="20"/>
  <c r="AG143" i="20"/>
  <c r="AD143" i="20"/>
  <c r="AC143" i="20"/>
  <c r="AB143" i="20"/>
  <c r="W143" i="20"/>
  <c r="T143" i="20"/>
  <c r="S143" i="20"/>
  <c r="AQ142" i="20"/>
  <c r="AN142" i="20"/>
  <c r="AM142" i="20"/>
  <c r="AL142" i="20"/>
  <c r="AG142" i="20"/>
  <c r="AD142" i="20"/>
  <c r="AC142" i="20"/>
  <c r="AB142" i="20"/>
  <c r="W142" i="20"/>
  <c r="T142" i="20"/>
  <c r="S142" i="20"/>
  <c r="AQ141" i="20"/>
  <c r="AN141" i="20"/>
  <c r="AM141" i="20"/>
  <c r="AL141" i="20"/>
  <c r="AG141" i="20"/>
  <c r="AD141" i="20"/>
  <c r="AC141" i="20"/>
  <c r="AB141" i="20"/>
  <c r="W141" i="20"/>
  <c r="T141" i="20"/>
  <c r="S141" i="20"/>
  <c r="AQ140" i="20"/>
  <c r="AN140" i="20"/>
  <c r="AM140" i="20"/>
  <c r="AL140" i="20"/>
  <c r="AG140" i="20"/>
  <c r="AD140" i="20"/>
  <c r="AC140" i="20"/>
  <c r="AB140" i="20"/>
  <c r="W140" i="20"/>
  <c r="T140" i="20"/>
  <c r="S140" i="20"/>
  <c r="AQ139" i="20"/>
  <c r="AN139" i="20"/>
  <c r="AM139" i="20"/>
  <c r="AL139" i="20"/>
  <c r="AG139" i="20"/>
  <c r="AD139" i="20"/>
  <c r="AC139" i="20"/>
  <c r="AB139" i="20"/>
  <c r="W139" i="20"/>
  <c r="T139" i="20"/>
  <c r="S139" i="20"/>
  <c r="AQ138" i="20"/>
  <c r="AN138" i="20"/>
  <c r="AM138" i="20"/>
  <c r="AL138" i="20"/>
  <c r="AG138" i="20"/>
  <c r="AD138" i="20"/>
  <c r="AC138" i="20"/>
  <c r="AB138" i="20"/>
  <c r="W138" i="20"/>
  <c r="T138" i="20"/>
  <c r="S138" i="20"/>
  <c r="AQ137" i="20"/>
  <c r="AN137" i="20"/>
  <c r="AM137" i="20"/>
  <c r="AL137" i="20"/>
  <c r="AG137" i="20"/>
  <c r="AD137" i="20"/>
  <c r="AC137" i="20"/>
  <c r="AB137" i="20"/>
  <c r="W137" i="20"/>
  <c r="T137" i="20"/>
  <c r="S137" i="20"/>
  <c r="AQ136" i="20"/>
  <c r="AN136" i="20"/>
  <c r="AM136" i="20"/>
  <c r="AL136" i="20"/>
  <c r="AG136" i="20"/>
  <c r="AD136" i="20"/>
  <c r="AC136" i="20"/>
  <c r="AB136" i="20"/>
  <c r="W136" i="20"/>
  <c r="T136" i="20"/>
  <c r="S136" i="20"/>
  <c r="AQ135" i="20"/>
  <c r="AN135" i="20"/>
  <c r="AM135" i="20"/>
  <c r="AL135" i="20"/>
  <c r="AG135" i="20"/>
  <c r="AD135" i="20"/>
  <c r="AC135" i="20"/>
  <c r="AB135" i="20"/>
  <c r="W135" i="20"/>
  <c r="T135" i="20"/>
  <c r="S135" i="20"/>
  <c r="AQ134" i="20"/>
  <c r="AN134" i="20"/>
  <c r="AM134" i="20"/>
  <c r="AL134" i="20"/>
  <c r="AG134" i="20"/>
  <c r="AD134" i="20"/>
  <c r="AC134" i="20"/>
  <c r="AB134" i="20"/>
  <c r="W134" i="20"/>
  <c r="T134" i="20"/>
  <c r="S134" i="20"/>
  <c r="AQ133" i="20"/>
  <c r="AN133" i="20"/>
  <c r="AM133" i="20"/>
  <c r="AL133" i="20"/>
  <c r="AG133" i="20"/>
  <c r="AD133" i="20"/>
  <c r="AC133" i="20"/>
  <c r="AB133" i="20"/>
  <c r="W133" i="20"/>
  <c r="T133" i="20"/>
  <c r="S133" i="20"/>
  <c r="AQ132" i="20"/>
  <c r="AN132" i="20"/>
  <c r="AM132" i="20"/>
  <c r="AL132" i="20"/>
  <c r="AG132" i="20"/>
  <c r="AD132" i="20"/>
  <c r="AC132" i="20"/>
  <c r="AB132" i="20"/>
  <c r="W132" i="20"/>
  <c r="T132" i="20"/>
  <c r="S132" i="20"/>
  <c r="AQ131" i="20"/>
  <c r="AN131" i="20"/>
  <c r="AM131" i="20"/>
  <c r="AL131" i="20"/>
  <c r="AG131" i="20"/>
  <c r="AD131" i="20"/>
  <c r="AC131" i="20"/>
  <c r="AB131" i="20"/>
  <c r="W131" i="20"/>
  <c r="T131" i="20"/>
  <c r="S131" i="20"/>
  <c r="AQ130" i="20"/>
  <c r="AN130" i="20"/>
  <c r="AM130" i="20"/>
  <c r="AL130" i="20"/>
  <c r="AG130" i="20"/>
  <c r="AD130" i="20"/>
  <c r="AC130" i="20"/>
  <c r="AB130" i="20"/>
  <c r="W130" i="20"/>
  <c r="T130" i="20"/>
  <c r="S130" i="20"/>
  <c r="AQ129" i="20"/>
  <c r="AN129" i="20"/>
  <c r="AM129" i="20"/>
  <c r="AL129" i="20"/>
  <c r="AG129" i="20"/>
  <c r="AD129" i="20"/>
  <c r="AC129" i="20"/>
  <c r="AB129" i="20"/>
  <c r="W129" i="20"/>
  <c r="T129" i="20"/>
  <c r="S129" i="20"/>
  <c r="AQ128" i="20"/>
  <c r="AN128" i="20"/>
  <c r="AM128" i="20"/>
  <c r="AL128" i="20"/>
  <c r="AG128" i="20"/>
  <c r="AD128" i="20"/>
  <c r="AC128" i="20"/>
  <c r="AB128" i="20"/>
  <c r="W128" i="20"/>
  <c r="T128" i="20"/>
  <c r="S128" i="20"/>
  <c r="AQ127" i="20"/>
  <c r="AN127" i="20"/>
  <c r="AM127" i="20"/>
  <c r="AL127" i="20"/>
  <c r="AG127" i="20"/>
  <c r="AD127" i="20"/>
  <c r="AC127" i="20"/>
  <c r="AB127" i="20"/>
  <c r="W127" i="20"/>
  <c r="T127" i="20"/>
  <c r="S127" i="20"/>
  <c r="AQ126" i="20"/>
  <c r="AN126" i="20"/>
  <c r="AM126" i="20"/>
  <c r="AL126" i="20"/>
  <c r="AG126" i="20"/>
  <c r="AD126" i="20"/>
  <c r="AC126" i="20"/>
  <c r="AB126" i="20"/>
  <c r="W126" i="20"/>
  <c r="T126" i="20"/>
  <c r="S126" i="20"/>
  <c r="AQ125" i="20"/>
  <c r="AN125" i="20"/>
  <c r="AM125" i="20"/>
  <c r="AL125" i="20"/>
  <c r="AG125" i="20"/>
  <c r="AD125" i="20"/>
  <c r="AC125" i="20"/>
  <c r="AB125" i="20"/>
  <c r="W125" i="20"/>
  <c r="T125" i="20"/>
  <c r="S125" i="20"/>
  <c r="AQ124" i="20"/>
  <c r="AN124" i="20"/>
  <c r="AM124" i="20"/>
  <c r="AL124" i="20"/>
  <c r="AG124" i="20"/>
  <c r="AD124" i="20"/>
  <c r="AC124" i="20"/>
  <c r="AB124" i="20"/>
  <c r="W124" i="20"/>
  <c r="T124" i="20"/>
  <c r="S124" i="20"/>
  <c r="AQ123" i="20"/>
  <c r="AN123" i="20"/>
  <c r="AM123" i="20"/>
  <c r="AL123" i="20"/>
  <c r="AG123" i="20"/>
  <c r="AD123" i="20"/>
  <c r="AC123" i="20"/>
  <c r="AB123" i="20"/>
  <c r="W123" i="20"/>
  <c r="T123" i="20"/>
  <c r="S123" i="20"/>
  <c r="AE155" i="20"/>
  <c r="U154" i="20"/>
  <c r="AE149" i="20"/>
  <c r="AE147" i="20"/>
  <c r="U147" i="20"/>
  <c r="U146" i="20"/>
  <c r="AE144" i="20"/>
  <c r="AE141" i="20"/>
  <c r="U141" i="20"/>
  <c r="U138" i="20"/>
  <c r="U137" i="20"/>
  <c r="AE136" i="20"/>
  <c r="AE133" i="20"/>
  <c r="U133" i="20"/>
  <c r="AE131" i="20"/>
  <c r="AE129" i="20"/>
  <c r="U129" i="20"/>
  <c r="AE128" i="20"/>
  <c r="U128" i="20"/>
  <c r="U127" i="20"/>
  <c r="AE125" i="20"/>
  <c r="U125" i="20"/>
  <c r="AE123" i="20"/>
  <c r="AG73" i="19"/>
  <c r="AG74" i="19"/>
  <c r="AG75" i="19"/>
  <c r="AG76" i="19"/>
  <c r="AG77" i="19"/>
  <c r="AG78" i="19"/>
  <c r="AG79" i="19"/>
  <c r="AG80" i="19"/>
  <c r="AG81" i="19"/>
  <c r="AG82" i="19"/>
  <c r="AG83" i="19"/>
  <c r="AG84" i="19"/>
  <c r="AG85" i="19"/>
  <c r="AG86" i="19"/>
  <c r="AG87" i="19"/>
  <c r="AG88" i="19"/>
  <c r="AG89" i="19"/>
  <c r="AG90" i="19"/>
  <c r="AG91" i="19"/>
  <c r="AG92" i="19"/>
  <c r="AG93" i="19"/>
  <c r="AG94" i="19"/>
  <c r="AG95" i="19"/>
  <c r="AG96" i="19"/>
  <c r="AG97" i="19"/>
  <c r="AG98" i="19"/>
  <c r="AG99" i="19"/>
  <c r="AG100" i="19"/>
  <c r="AG101" i="19"/>
  <c r="AG102" i="19"/>
  <c r="AG103" i="19"/>
  <c r="AG104" i="19"/>
  <c r="AG105" i="19"/>
  <c r="AG106" i="19"/>
  <c r="AG107" i="19"/>
  <c r="AG108" i="19"/>
  <c r="AG109" i="19"/>
  <c r="AG110" i="19"/>
  <c r="AG111" i="19"/>
  <c r="AG112" i="19"/>
  <c r="AG113" i="19"/>
  <c r="AG114" i="19"/>
  <c r="AG115" i="19"/>
  <c r="AG116" i="19"/>
  <c r="AG117" i="19"/>
  <c r="AG118" i="19"/>
  <c r="AG72" i="19"/>
  <c r="W73" i="19"/>
  <c r="W74" i="19"/>
  <c r="W75" i="19"/>
  <c r="W76" i="19"/>
  <c r="W77" i="19"/>
  <c r="W78" i="19"/>
  <c r="W79" i="19"/>
  <c r="W80" i="19"/>
  <c r="W81" i="19"/>
  <c r="W82" i="19"/>
  <c r="W83" i="19"/>
  <c r="W84" i="19"/>
  <c r="W85" i="19"/>
  <c r="W86" i="19"/>
  <c r="W87" i="19"/>
  <c r="W88" i="19"/>
  <c r="W89" i="19"/>
  <c r="W90" i="19"/>
  <c r="W91" i="19"/>
  <c r="W92" i="19"/>
  <c r="W93" i="19"/>
  <c r="W94" i="19"/>
  <c r="W95" i="19"/>
  <c r="W96" i="19"/>
  <c r="W97" i="19"/>
  <c r="W98" i="19"/>
  <c r="W99" i="19"/>
  <c r="W100" i="19"/>
  <c r="W101" i="19"/>
  <c r="W102" i="19"/>
  <c r="W103" i="19"/>
  <c r="W104" i="19"/>
  <c r="W105" i="19"/>
  <c r="W106" i="19"/>
  <c r="W107" i="19"/>
  <c r="W108" i="19"/>
  <c r="W109" i="19"/>
  <c r="W110" i="19"/>
  <c r="W111" i="19"/>
  <c r="W112" i="19"/>
  <c r="W113" i="19"/>
  <c r="W114" i="19"/>
  <c r="W115" i="19"/>
  <c r="W116" i="19"/>
  <c r="W117" i="19"/>
  <c r="W118" i="19"/>
  <c r="W72" i="19"/>
  <c r="AS171" i="19"/>
  <c r="AP171" i="19"/>
  <c r="AO171" i="19"/>
  <c r="AN171" i="19"/>
  <c r="AI171" i="19"/>
  <c r="AF171" i="19"/>
  <c r="AE171" i="19"/>
  <c r="AD171" i="19"/>
  <c r="Y171" i="19"/>
  <c r="V171" i="19"/>
  <c r="U171" i="19"/>
  <c r="AS170" i="19"/>
  <c r="AP170" i="19"/>
  <c r="AO170" i="19"/>
  <c r="AN170" i="19"/>
  <c r="AI170" i="19"/>
  <c r="AF170" i="19"/>
  <c r="AE170" i="19"/>
  <c r="AD170" i="19"/>
  <c r="Y170" i="19"/>
  <c r="V170" i="19"/>
  <c r="U170" i="19"/>
  <c r="AS169" i="19"/>
  <c r="AP169" i="19"/>
  <c r="AO169" i="19"/>
  <c r="AN169" i="19"/>
  <c r="AI169" i="19"/>
  <c r="AF169" i="19"/>
  <c r="AE169" i="19"/>
  <c r="AD169" i="19"/>
  <c r="Y169" i="19"/>
  <c r="V169" i="19"/>
  <c r="U169" i="19"/>
  <c r="AS168" i="19"/>
  <c r="AP168" i="19"/>
  <c r="AO168" i="19"/>
  <c r="AN168" i="19"/>
  <c r="AI168" i="19"/>
  <c r="AF168" i="19"/>
  <c r="AE168" i="19"/>
  <c r="AD168" i="19"/>
  <c r="Y168" i="19"/>
  <c r="V168" i="19"/>
  <c r="U168" i="19"/>
  <c r="AS167" i="19"/>
  <c r="AP167" i="19"/>
  <c r="AO167" i="19"/>
  <c r="AN167" i="19"/>
  <c r="AI167" i="19"/>
  <c r="AF167" i="19"/>
  <c r="AE167" i="19"/>
  <c r="AD167" i="19"/>
  <c r="Y167" i="19"/>
  <c r="V167" i="19"/>
  <c r="U167" i="19"/>
  <c r="AS166" i="19"/>
  <c r="AP166" i="19"/>
  <c r="AO166" i="19"/>
  <c r="AN166" i="19"/>
  <c r="AI166" i="19"/>
  <c r="AF166" i="19"/>
  <c r="AE166" i="19"/>
  <c r="AD166" i="19"/>
  <c r="Y166" i="19"/>
  <c r="V166" i="19"/>
  <c r="U166" i="19"/>
  <c r="AS165" i="19"/>
  <c r="AP165" i="19"/>
  <c r="AO165" i="19"/>
  <c r="AN165" i="19"/>
  <c r="AI165" i="19"/>
  <c r="AF165" i="19"/>
  <c r="AE165" i="19"/>
  <c r="AD165" i="19"/>
  <c r="Y165" i="19"/>
  <c r="V165" i="19"/>
  <c r="U165" i="19"/>
  <c r="AS164" i="19"/>
  <c r="AP164" i="19"/>
  <c r="AO164" i="19"/>
  <c r="AN164" i="19"/>
  <c r="AI164" i="19"/>
  <c r="AF164" i="19"/>
  <c r="AE164" i="19"/>
  <c r="AD164" i="19"/>
  <c r="Y164" i="19"/>
  <c r="V164" i="19"/>
  <c r="U164" i="19"/>
  <c r="AS163" i="19"/>
  <c r="AP163" i="19"/>
  <c r="AO163" i="19"/>
  <c r="AN163" i="19"/>
  <c r="AI163" i="19"/>
  <c r="AF163" i="19"/>
  <c r="AE163" i="19"/>
  <c r="AD163" i="19"/>
  <c r="Y163" i="19"/>
  <c r="V163" i="19"/>
  <c r="U163" i="19"/>
  <c r="AS162" i="19"/>
  <c r="AP162" i="19"/>
  <c r="AO162" i="19"/>
  <c r="AN162" i="19"/>
  <c r="AI162" i="19"/>
  <c r="AF162" i="19"/>
  <c r="AE162" i="19"/>
  <c r="AD162" i="19"/>
  <c r="Y162" i="19"/>
  <c r="V162" i="19"/>
  <c r="U162" i="19"/>
  <c r="AS161" i="19"/>
  <c r="AP161" i="19"/>
  <c r="AO161" i="19"/>
  <c r="AN161" i="19"/>
  <c r="AI161" i="19"/>
  <c r="AF161" i="19"/>
  <c r="AE161" i="19"/>
  <c r="AD161" i="19"/>
  <c r="Y161" i="19"/>
  <c r="V161" i="19"/>
  <c r="U161" i="19"/>
  <c r="AS160" i="19"/>
  <c r="AP160" i="19"/>
  <c r="AO160" i="19"/>
  <c r="AN160" i="19"/>
  <c r="AI160" i="19"/>
  <c r="AF160" i="19"/>
  <c r="AE160" i="19"/>
  <c r="AD160" i="19"/>
  <c r="Y160" i="19"/>
  <c r="V160" i="19"/>
  <c r="U160" i="19"/>
  <c r="AS159" i="19"/>
  <c r="AP159" i="19"/>
  <c r="AO159" i="19"/>
  <c r="AN159" i="19"/>
  <c r="AI159" i="19"/>
  <c r="AF159" i="19"/>
  <c r="AE159" i="19"/>
  <c r="AD159" i="19"/>
  <c r="Y159" i="19"/>
  <c r="V159" i="19"/>
  <c r="U159" i="19"/>
  <c r="AS158" i="19"/>
  <c r="AP158" i="19"/>
  <c r="AO158" i="19"/>
  <c r="AN158" i="19"/>
  <c r="AI158" i="19"/>
  <c r="AF158" i="19"/>
  <c r="AE158" i="19"/>
  <c r="AD158" i="19"/>
  <c r="Y158" i="19"/>
  <c r="V158" i="19"/>
  <c r="U158" i="19"/>
  <c r="AS157" i="19"/>
  <c r="AP157" i="19"/>
  <c r="AO157" i="19"/>
  <c r="AN157" i="19"/>
  <c r="AI157" i="19"/>
  <c r="AF157" i="19"/>
  <c r="AE157" i="19"/>
  <c r="AD157" i="19"/>
  <c r="Y157" i="19"/>
  <c r="V157" i="19"/>
  <c r="U157" i="19"/>
  <c r="AS156" i="19"/>
  <c r="AP156" i="19"/>
  <c r="AO156" i="19"/>
  <c r="AN156" i="19"/>
  <c r="AI156" i="19"/>
  <c r="AF156" i="19"/>
  <c r="AE156" i="19"/>
  <c r="AD156" i="19"/>
  <c r="Y156" i="19"/>
  <c r="V156" i="19"/>
  <c r="U156" i="19"/>
  <c r="AS155" i="19"/>
  <c r="AP155" i="19"/>
  <c r="AO155" i="19"/>
  <c r="AN155" i="19"/>
  <c r="AI155" i="19"/>
  <c r="AF155" i="19"/>
  <c r="AE155" i="19"/>
  <c r="AD155" i="19"/>
  <c r="Y155" i="19"/>
  <c r="V155" i="19"/>
  <c r="U155" i="19"/>
  <c r="AS154" i="19"/>
  <c r="AP154" i="19"/>
  <c r="AO154" i="19"/>
  <c r="AN154" i="19"/>
  <c r="AI154" i="19"/>
  <c r="AF154" i="19"/>
  <c r="AE154" i="19"/>
  <c r="AD154" i="19"/>
  <c r="Y154" i="19"/>
  <c r="V154" i="19"/>
  <c r="U154" i="19"/>
  <c r="AS153" i="19"/>
  <c r="AP153" i="19"/>
  <c r="AO153" i="19"/>
  <c r="AN153" i="19"/>
  <c r="AI153" i="19"/>
  <c r="AF153" i="19"/>
  <c r="AE153" i="19"/>
  <c r="AD153" i="19"/>
  <c r="Y153" i="19"/>
  <c r="V153" i="19"/>
  <c r="U153" i="19"/>
  <c r="AS152" i="19"/>
  <c r="AP152" i="19"/>
  <c r="AO152" i="19"/>
  <c r="AN152" i="19"/>
  <c r="AI152" i="19"/>
  <c r="AF152" i="19"/>
  <c r="AE152" i="19"/>
  <c r="AD152" i="19"/>
  <c r="Y152" i="19"/>
  <c r="V152" i="19"/>
  <c r="U152" i="19"/>
  <c r="AS151" i="19"/>
  <c r="AP151" i="19"/>
  <c r="AO151" i="19"/>
  <c r="AN151" i="19"/>
  <c r="AI151" i="19"/>
  <c r="AF151" i="19"/>
  <c r="AE151" i="19"/>
  <c r="AD151" i="19"/>
  <c r="Y151" i="19"/>
  <c r="V151" i="19"/>
  <c r="U151" i="19"/>
  <c r="AS150" i="19"/>
  <c r="AP150" i="19"/>
  <c r="AO150" i="19"/>
  <c r="AN150" i="19"/>
  <c r="AI150" i="19"/>
  <c r="AF150" i="19"/>
  <c r="AE150" i="19"/>
  <c r="AD150" i="19"/>
  <c r="Y150" i="19"/>
  <c r="V150" i="19"/>
  <c r="U150" i="19"/>
  <c r="AS149" i="19"/>
  <c r="AP149" i="19"/>
  <c r="AO149" i="19"/>
  <c r="AN149" i="19"/>
  <c r="AI149" i="19"/>
  <c r="AF149" i="19"/>
  <c r="AE149" i="19"/>
  <c r="AD149" i="19"/>
  <c r="Y149" i="19"/>
  <c r="V149" i="19"/>
  <c r="U149" i="19"/>
  <c r="AS148" i="19"/>
  <c r="AP148" i="19"/>
  <c r="AO148" i="19"/>
  <c r="AN148" i="19"/>
  <c r="AI148" i="19"/>
  <c r="AF148" i="19"/>
  <c r="AE148" i="19"/>
  <c r="AD148" i="19"/>
  <c r="Y148" i="19"/>
  <c r="V148" i="19"/>
  <c r="U148" i="19"/>
  <c r="AS147" i="19"/>
  <c r="AP147" i="19"/>
  <c r="AO147" i="19"/>
  <c r="AN147" i="19"/>
  <c r="AI147" i="19"/>
  <c r="AF147" i="19"/>
  <c r="AE147" i="19"/>
  <c r="AD147" i="19"/>
  <c r="Y147" i="19"/>
  <c r="V147" i="19"/>
  <c r="U147" i="19"/>
  <c r="AS146" i="19"/>
  <c r="AP146" i="19"/>
  <c r="AO146" i="19"/>
  <c r="AN146" i="19"/>
  <c r="AI146" i="19"/>
  <c r="AF146" i="19"/>
  <c r="AE146" i="19"/>
  <c r="AD146" i="19"/>
  <c r="Y146" i="19"/>
  <c r="V146" i="19"/>
  <c r="U146" i="19"/>
  <c r="AS145" i="19"/>
  <c r="AP145" i="19"/>
  <c r="AO145" i="19"/>
  <c r="AN145" i="19"/>
  <c r="AI145" i="19"/>
  <c r="AF145" i="19"/>
  <c r="AE145" i="19"/>
  <c r="AD145" i="19"/>
  <c r="Y145" i="19"/>
  <c r="V145" i="19"/>
  <c r="U145" i="19"/>
  <c r="AS144" i="19"/>
  <c r="AP144" i="19"/>
  <c r="AO144" i="19"/>
  <c r="AN144" i="19"/>
  <c r="AI144" i="19"/>
  <c r="AF144" i="19"/>
  <c r="AE144" i="19"/>
  <c r="AD144" i="19"/>
  <c r="Y144" i="19"/>
  <c r="V144" i="19"/>
  <c r="U144" i="19"/>
  <c r="AS143" i="19"/>
  <c r="AP143" i="19"/>
  <c r="AO143" i="19"/>
  <c r="AN143" i="19"/>
  <c r="AI143" i="19"/>
  <c r="AF143" i="19"/>
  <c r="AE143" i="19"/>
  <c r="AD143" i="19"/>
  <c r="Y143" i="19"/>
  <c r="V143" i="19"/>
  <c r="U143" i="19"/>
  <c r="AS142" i="19"/>
  <c r="AP142" i="19"/>
  <c r="AO142" i="19"/>
  <c r="AN142" i="19"/>
  <c r="AI142" i="19"/>
  <c r="AF142" i="19"/>
  <c r="AE142" i="19"/>
  <c r="AD142" i="19"/>
  <c r="Y142" i="19"/>
  <c r="V142" i="19"/>
  <c r="U142" i="19"/>
  <c r="AS141" i="19"/>
  <c r="AP141" i="19"/>
  <c r="AO141" i="19"/>
  <c r="AN141" i="19"/>
  <c r="AI141" i="19"/>
  <c r="AF141" i="19"/>
  <c r="AE141" i="19"/>
  <c r="AD141" i="19"/>
  <c r="Y141" i="19"/>
  <c r="V141" i="19"/>
  <c r="U141" i="19"/>
  <c r="AS140" i="19"/>
  <c r="AP140" i="19"/>
  <c r="AO140" i="19"/>
  <c r="AN140" i="19"/>
  <c r="AI140" i="19"/>
  <c r="AF140" i="19"/>
  <c r="AE140" i="19"/>
  <c r="AD140" i="19"/>
  <c r="Y140" i="19"/>
  <c r="V140" i="19"/>
  <c r="U140" i="19"/>
  <c r="AS139" i="19"/>
  <c r="AP139" i="19"/>
  <c r="AO139" i="19"/>
  <c r="AN139" i="19"/>
  <c r="AI139" i="19"/>
  <c r="AF139" i="19"/>
  <c r="AE139" i="19"/>
  <c r="AD139" i="19"/>
  <c r="Y139" i="19"/>
  <c r="V139" i="19"/>
  <c r="U139" i="19"/>
  <c r="AS138" i="19"/>
  <c r="AP138" i="19"/>
  <c r="AO138" i="19"/>
  <c r="AN138" i="19"/>
  <c r="AI138" i="19"/>
  <c r="AF138" i="19"/>
  <c r="AE138" i="19"/>
  <c r="AD138" i="19"/>
  <c r="Y138" i="19"/>
  <c r="V138" i="19"/>
  <c r="U138" i="19"/>
  <c r="AS137" i="19"/>
  <c r="AP137" i="19"/>
  <c r="AO137" i="19"/>
  <c r="AN137" i="19"/>
  <c r="AI137" i="19"/>
  <c r="AF137" i="19"/>
  <c r="AE137" i="19"/>
  <c r="AD137" i="19"/>
  <c r="Y137" i="19"/>
  <c r="V137" i="19"/>
  <c r="U137" i="19"/>
  <c r="AS136" i="19"/>
  <c r="AP136" i="19"/>
  <c r="AO136" i="19"/>
  <c r="AN136" i="19"/>
  <c r="AI136" i="19"/>
  <c r="AF136" i="19"/>
  <c r="AE136" i="19"/>
  <c r="AD136" i="19"/>
  <c r="Y136" i="19"/>
  <c r="V136" i="19"/>
  <c r="U136" i="19"/>
  <c r="AS135" i="19"/>
  <c r="AP135" i="19"/>
  <c r="AO135" i="19"/>
  <c r="AN135" i="19"/>
  <c r="AI135" i="19"/>
  <c r="AF135" i="19"/>
  <c r="AE135" i="19"/>
  <c r="AD135" i="19"/>
  <c r="Y135" i="19"/>
  <c r="V135" i="19"/>
  <c r="U135" i="19"/>
  <c r="AS134" i="19"/>
  <c r="AP134" i="19"/>
  <c r="AO134" i="19"/>
  <c r="AN134" i="19"/>
  <c r="AI134" i="19"/>
  <c r="AF134" i="19"/>
  <c r="AE134" i="19"/>
  <c r="AD134" i="19"/>
  <c r="Y134" i="19"/>
  <c r="V134" i="19"/>
  <c r="U134" i="19"/>
  <c r="AS133" i="19"/>
  <c r="AP133" i="19"/>
  <c r="AO133" i="19"/>
  <c r="AN133" i="19"/>
  <c r="AI133" i="19"/>
  <c r="AF133" i="19"/>
  <c r="AE133" i="19"/>
  <c r="AD133" i="19"/>
  <c r="Y133" i="19"/>
  <c r="V133" i="19"/>
  <c r="U133" i="19"/>
  <c r="AS132" i="19"/>
  <c r="AP132" i="19"/>
  <c r="AO132" i="19"/>
  <c r="AN132" i="19"/>
  <c r="AI132" i="19"/>
  <c r="AF132" i="19"/>
  <c r="AE132" i="19"/>
  <c r="AD132" i="19"/>
  <c r="Y132" i="19"/>
  <c r="V132" i="19"/>
  <c r="U132" i="19"/>
  <c r="AS131" i="19"/>
  <c r="AP131" i="19"/>
  <c r="AO131" i="19"/>
  <c r="AN131" i="19"/>
  <c r="AI131" i="19"/>
  <c r="AF131" i="19"/>
  <c r="AE131" i="19"/>
  <c r="AD131" i="19"/>
  <c r="Y131" i="19"/>
  <c r="V131" i="19"/>
  <c r="U131" i="19"/>
  <c r="AS130" i="19"/>
  <c r="AP130" i="19"/>
  <c r="AO130" i="19"/>
  <c r="AN130" i="19"/>
  <c r="AI130" i="19"/>
  <c r="AF130" i="19"/>
  <c r="AE130" i="19"/>
  <c r="AD130" i="19"/>
  <c r="Y130" i="19"/>
  <c r="V130" i="19"/>
  <c r="U130" i="19"/>
  <c r="AS129" i="19"/>
  <c r="AP129" i="19"/>
  <c r="AO129" i="19"/>
  <c r="AN129" i="19"/>
  <c r="AI129" i="19"/>
  <c r="AF129" i="19"/>
  <c r="AE129" i="19"/>
  <c r="AD129" i="19"/>
  <c r="Y129" i="19"/>
  <c r="V129" i="19"/>
  <c r="U129" i="19"/>
  <c r="AS128" i="19"/>
  <c r="AP128" i="19"/>
  <c r="AO128" i="19"/>
  <c r="AN128" i="19"/>
  <c r="AI128" i="19"/>
  <c r="AF128" i="19"/>
  <c r="AE128" i="19"/>
  <c r="AD128" i="19"/>
  <c r="Y128" i="19"/>
  <c r="V128" i="19"/>
  <c r="U128" i="19"/>
  <c r="AS127" i="19"/>
  <c r="AP127" i="19"/>
  <c r="AO127" i="19"/>
  <c r="AN127" i="19"/>
  <c r="AI127" i="19"/>
  <c r="AF127" i="19"/>
  <c r="AE127" i="19"/>
  <c r="AD127" i="19"/>
  <c r="Y127" i="19"/>
  <c r="V127" i="19"/>
  <c r="U127" i="19"/>
  <c r="AS126" i="19"/>
  <c r="AP126" i="19"/>
  <c r="AO126" i="19"/>
  <c r="AN126" i="19"/>
  <c r="AI126" i="19"/>
  <c r="AF126" i="19"/>
  <c r="AE126" i="19"/>
  <c r="AD126" i="19"/>
  <c r="Y126" i="19"/>
  <c r="V126" i="19"/>
  <c r="U126" i="19"/>
  <c r="AS125" i="19"/>
  <c r="AP125" i="19"/>
  <c r="AO125" i="19"/>
  <c r="AN125" i="19"/>
  <c r="AI125" i="19"/>
  <c r="AF125" i="19"/>
  <c r="AE125" i="19"/>
  <c r="AD125" i="19"/>
  <c r="Y125" i="19"/>
  <c r="V125" i="19"/>
  <c r="U125" i="19"/>
  <c r="AV123" i="18"/>
  <c r="AX123" i="18"/>
  <c r="BT169" i="18"/>
  <c r="BQ169" i="18"/>
  <c r="BP169" i="18"/>
  <c r="BO169" i="18"/>
  <c r="BJ169" i="18"/>
  <c r="BG169" i="18"/>
  <c r="BF169" i="18"/>
  <c r="BE169" i="18"/>
  <c r="AZ169" i="18"/>
  <c r="AW169" i="18"/>
  <c r="AV169" i="18"/>
  <c r="BT168" i="18"/>
  <c r="BQ168" i="18"/>
  <c r="BP168" i="18"/>
  <c r="BO168" i="18"/>
  <c r="BJ168" i="18"/>
  <c r="BG168" i="18"/>
  <c r="BF168" i="18"/>
  <c r="BE168" i="18"/>
  <c r="AZ168" i="18"/>
  <c r="AW168" i="18"/>
  <c r="AV168" i="18"/>
  <c r="BT167" i="18"/>
  <c r="BQ167" i="18"/>
  <c r="BP167" i="18"/>
  <c r="BO167" i="18"/>
  <c r="BJ167" i="18"/>
  <c r="BG167" i="18"/>
  <c r="BF167" i="18"/>
  <c r="BE167" i="18"/>
  <c r="AZ167" i="18"/>
  <c r="AW167" i="18"/>
  <c r="AV167" i="18"/>
  <c r="BT166" i="18"/>
  <c r="BQ166" i="18"/>
  <c r="BP166" i="18"/>
  <c r="BO166" i="18"/>
  <c r="BJ166" i="18"/>
  <c r="BG166" i="18"/>
  <c r="BF166" i="18"/>
  <c r="BE166" i="18"/>
  <c r="AZ166" i="18"/>
  <c r="AW166" i="18"/>
  <c r="AV166" i="18"/>
  <c r="BT165" i="18"/>
  <c r="BQ165" i="18"/>
  <c r="BP165" i="18"/>
  <c r="BO165" i="18"/>
  <c r="BJ165" i="18"/>
  <c r="BG165" i="18"/>
  <c r="BF165" i="18"/>
  <c r="BE165" i="18"/>
  <c r="AZ165" i="18"/>
  <c r="AW165" i="18"/>
  <c r="AV165" i="18"/>
  <c r="BT164" i="18"/>
  <c r="BQ164" i="18"/>
  <c r="BP164" i="18"/>
  <c r="BO164" i="18"/>
  <c r="BJ164" i="18"/>
  <c r="BG164" i="18"/>
  <c r="BF164" i="18"/>
  <c r="BE164" i="18"/>
  <c r="AZ164" i="18"/>
  <c r="AW164" i="18"/>
  <c r="AV164" i="18"/>
  <c r="BT163" i="18"/>
  <c r="BQ163" i="18"/>
  <c r="BP163" i="18"/>
  <c r="BO163" i="18"/>
  <c r="BJ163" i="18"/>
  <c r="BG163" i="18"/>
  <c r="BF163" i="18"/>
  <c r="BE163" i="18"/>
  <c r="AZ163" i="18"/>
  <c r="AW163" i="18"/>
  <c r="AV163" i="18"/>
  <c r="BT162" i="18"/>
  <c r="BQ162" i="18"/>
  <c r="BP162" i="18"/>
  <c r="BO162" i="18"/>
  <c r="BJ162" i="18"/>
  <c r="BG162" i="18"/>
  <c r="BF162" i="18"/>
  <c r="BE162" i="18"/>
  <c r="AZ162" i="18"/>
  <c r="AW162" i="18"/>
  <c r="AV162" i="18"/>
  <c r="BT161" i="18"/>
  <c r="BQ161" i="18"/>
  <c r="BP161" i="18"/>
  <c r="BO161" i="18"/>
  <c r="BJ161" i="18"/>
  <c r="BG161" i="18"/>
  <c r="BF161" i="18"/>
  <c r="BE161" i="18"/>
  <c r="AZ161" i="18"/>
  <c r="AW161" i="18"/>
  <c r="AV161" i="18"/>
  <c r="BT160" i="18"/>
  <c r="BQ160" i="18"/>
  <c r="BP160" i="18"/>
  <c r="BO160" i="18"/>
  <c r="BJ160" i="18"/>
  <c r="BG160" i="18"/>
  <c r="BF160" i="18"/>
  <c r="BE160" i="18"/>
  <c r="AZ160" i="18"/>
  <c r="AW160" i="18"/>
  <c r="AV160" i="18"/>
  <c r="BT159" i="18"/>
  <c r="BQ159" i="18"/>
  <c r="BP159" i="18"/>
  <c r="BO159" i="18"/>
  <c r="BJ159" i="18"/>
  <c r="BG159" i="18"/>
  <c r="BF159" i="18"/>
  <c r="BE159" i="18"/>
  <c r="AZ159" i="18"/>
  <c r="AW159" i="18"/>
  <c r="AV159" i="18"/>
  <c r="BT158" i="18"/>
  <c r="BQ158" i="18"/>
  <c r="BP158" i="18"/>
  <c r="BO158" i="18"/>
  <c r="BJ158" i="18"/>
  <c r="BG158" i="18"/>
  <c r="BF158" i="18"/>
  <c r="BE158" i="18"/>
  <c r="AZ158" i="18"/>
  <c r="AW158" i="18"/>
  <c r="AV158" i="18"/>
  <c r="BT157" i="18"/>
  <c r="BQ157" i="18"/>
  <c r="BP157" i="18"/>
  <c r="BO157" i="18"/>
  <c r="BJ157" i="18"/>
  <c r="BG157" i="18"/>
  <c r="BF157" i="18"/>
  <c r="BE157" i="18"/>
  <c r="AZ157" i="18"/>
  <c r="AW157" i="18"/>
  <c r="AV157" i="18"/>
  <c r="BT156" i="18"/>
  <c r="BQ156" i="18"/>
  <c r="BP156" i="18"/>
  <c r="BO156" i="18"/>
  <c r="BJ156" i="18"/>
  <c r="BG156" i="18"/>
  <c r="BF156" i="18"/>
  <c r="BE156" i="18"/>
  <c r="AZ156" i="18"/>
  <c r="AW156" i="18"/>
  <c r="AV156" i="18"/>
  <c r="BT155" i="18"/>
  <c r="BQ155" i="18"/>
  <c r="BP155" i="18"/>
  <c r="BO155" i="18"/>
  <c r="BJ155" i="18"/>
  <c r="BG155" i="18"/>
  <c r="BF155" i="18"/>
  <c r="BE155" i="18"/>
  <c r="AZ155" i="18"/>
  <c r="AW155" i="18"/>
  <c r="AV155" i="18"/>
  <c r="BT154" i="18"/>
  <c r="BQ154" i="18"/>
  <c r="BP154" i="18"/>
  <c r="BO154" i="18"/>
  <c r="BJ154" i="18"/>
  <c r="BG154" i="18"/>
  <c r="BF154" i="18"/>
  <c r="BE154" i="18"/>
  <c r="AZ154" i="18"/>
  <c r="AW154" i="18"/>
  <c r="AV154" i="18"/>
  <c r="BT153" i="18"/>
  <c r="BQ153" i="18"/>
  <c r="BP153" i="18"/>
  <c r="BO153" i="18"/>
  <c r="BJ153" i="18"/>
  <c r="BG153" i="18"/>
  <c r="BF153" i="18"/>
  <c r="BE153" i="18"/>
  <c r="AZ153" i="18"/>
  <c r="AW153" i="18"/>
  <c r="AV153" i="18"/>
  <c r="BT152" i="18"/>
  <c r="BQ152" i="18"/>
  <c r="BP152" i="18"/>
  <c r="BO152" i="18"/>
  <c r="BJ152" i="18"/>
  <c r="BG152" i="18"/>
  <c r="BF152" i="18"/>
  <c r="BE152" i="18"/>
  <c r="AZ152" i="18"/>
  <c r="AW152" i="18"/>
  <c r="AV152" i="18"/>
  <c r="BT151" i="18"/>
  <c r="BQ151" i="18"/>
  <c r="BP151" i="18"/>
  <c r="BO151" i="18"/>
  <c r="BJ151" i="18"/>
  <c r="BG151" i="18"/>
  <c r="BF151" i="18"/>
  <c r="BE151" i="18"/>
  <c r="AZ151" i="18"/>
  <c r="AW151" i="18"/>
  <c r="AV151" i="18"/>
  <c r="BT150" i="18"/>
  <c r="BQ150" i="18"/>
  <c r="BP150" i="18"/>
  <c r="BO150" i="18"/>
  <c r="BJ150" i="18"/>
  <c r="BG150" i="18"/>
  <c r="BF150" i="18"/>
  <c r="BE150" i="18"/>
  <c r="AZ150" i="18"/>
  <c r="AW150" i="18"/>
  <c r="AV150" i="18"/>
  <c r="BT149" i="18"/>
  <c r="BQ149" i="18"/>
  <c r="BP149" i="18"/>
  <c r="BO149" i="18"/>
  <c r="BJ149" i="18"/>
  <c r="BG149" i="18"/>
  <c r="BF149" i="18"/>
  <c r="BE149" i="18"/>
  <c r="AZ149" i="18"/>
  <c r="AW149" i="18"/>
  <c r="AV149" i="18"/>
  <c r="BT148" i="18"/>
  <c r="BQ148" i="18"/>
  <c r="BP148" i="18"/>
  <c r="BO148" i="18"/>
  <c r="BJ148" i="18"/>
  <c r="BG148" i="18"/>
  <c r="BF148" i="18"/>
  <c r="BE148" i="18"/>
  <c r="AZ148" i="18"/>
  <c r="AW148" i="18"/>
  <c r="AV148" i="18"/>
  <c r="BT147" i="18"/>
  <c r="BQ147" i="18"/>
  <c r="BP147" i="18"/>
  <c r="BO147" i="18"/>
  <c r="BJ147" i="18"/>
  <c r="BG147" i="18"/>
  <c r="BF147" i="18"/>
  <c r="BE147" i="18"/>
  <c r="AZ147" i="18"/>
  <c r="AW147" i="18"/>
  <c r="AV147" i="18"/>
  <c r="BT146" i="18"/>
  <c r="BQ146" i="18"/>
  <c r="BP146" i="18"/>
  <c r="BO146" i="18"/>
  <c r="BJ146" i="18"/>
  <c r="BG146" i="18"/>
  <c r="BF146" i="18"/>
  <c r="BE146" i="18"/>
  <c r="AZ146" i="18"/>
  <c r="AW146" i="18"/>
  <c r="AV146" i="18"/>
  <c r="BT145" i="18"/>
  <c r="BQ145" i="18"/>
  <c r="BP145" i="18"/>
  <c r="BO145" i="18"/>
  <c r="BJ145" i="18"/>
  <c r="BG145" i="18"/>
  <c r="BF145" i="18"/>
  <c r="BE145" i="18"/>
  <c r="AZ145" i="18"/>
  <c r="AW145" i="18"/>
  <c r="AV145" i="18"/>
  <c r="BT144" i="18"/>
  <c r="BQ144" i="18"/>
  <c r="BP144" i="18"/>
  <c r="BO144" i="18"/>
  <c r="BJ144" i="18"/>
  <c r="BG144" i="18"/>
  <c r="BF144" i="18"/>
  <c r="BE144" i="18"/>
  <c r="AZ144" i="18"/>
  <c r="AW144" i="18"/>
  <c r="AV144" i="18"/>
  <c r="BT143" i="18"/>
  <c r="BQ143" i="18"/>
  <c r="BP143" i="18"/>
  <c r="BO143" i="18"/>
  <c r="BJ143" i="18"/>
  <c r="BG143" i="18"/>
  <c r="BF143" i="18"/>
  <c r="BE143" i="18"/>
  <c r="AZ143" i="18"/>
  <c r="AW143" i="18"/>
  <c r="AV143" i="18"/>
  <c r="BT142" i="18"/>
  <c r="BQ142" i="18"/>
  <c r="BP142" i="18"/>
  <c r="BO142" i="18"/>
  <c r="BJ142" i="18"/>
  <c r="BG142" i="18"/>
  <c r="BF142" i="18"/>
  <c r="BE142" i="18"/>
  <c r="AZ142" i="18"/>
  <c r="AW142" i="18"/>
  <c r="AV142" i="18"/>
  <c r="BT141" i="18"/>
  <c r="BQ141" i="18"/>
  <c r="BP141" i="18"/>
  <c r="BO141" i="18"/>
  <c r="BJ141" i="18"/>
  <c r="BG141" i="18"/>
  <c r="BF141" i="18"/>
  <c r="BE141" i="18"/>
  <c r="AZ141" i="18"/>
  <c r="AW141" i="18"/>
  <c r="AV141" i="18"/>
  <c r="BT140" i="18"/>
  <c r="BQ140" i="18"/>
  <c r="BP140" i="18"/>
  <c r="BO140" i="18"/>
  <c r="BJ140" i="18"/>
  <c r="BG140" i="18"/>
  <c r="BF140" i="18"/>
  <c r="BE140" i="18"/>
  <c r="AZ140" i="18"/>
  <c r="AW140" i="18"/>
  <c r="AV140" i="18"/>
  <c r="BT139" i="18"/>
  <c r="BQ139" i="18"/>
  <c r="BP139" i="18"/>
  <c r="BO139" i="18"/>
  <c r="BJ139" i="18"/>
  <c r="BG139" i="18"/>
  <c r="BF139" i="18"/>
  <c r="BE139" i="18"/>
  <c r="AZ139" i="18"/>
  <c r="AW139" i="18"/>
  <c r="AV139" i="18"/>
  <c r="BT138" i="18"/>
  <c r="BQ138" i="18"/>
  <c r="BP138" i="18"/>
  <c r="BO138" i="18"/>
  <c r="BJ138" i="18"/>
  <c r="BG138" i="18"/>
  <c r="BF138" i="18"/>
  <c r="BE138" i="18"/>
  <c r="AZ138" i="18"/>
  <c r="AW138" i="18"/>
  <c r="AV138" i="18"/>
  <c r="BT137" i="18"/>
  <c r="BQ137" i="18"/>
  <c r="BP137" i="18"/>
  <c r="BO137" i="18"/>
  <c r="BJ137" i="18"/>
  <c r="BG137" i="18"/>
  <c r="BF137" i="18"/>
  <c r="BE137" i="18"/>
  <c r="AZ137" i="18"/>
  <c r="AW137" i="18"/>
  <c r="AV137" i="18"/>
  <c r="BT136" i="18"/>
  <c r="BQ136" i="18"/>
  <c r="BP136" i="18"/>
  <c r="BO136" i="18"/>
  <c r="BJ136" i="18"/>
  <c r="BG136" i="18"/>
  <c r="BF136" i="18"/>
  <c r="BE136" i="18"/>
  <c r="AZ136" i="18"/>
  <c r="AW136" i="18"/>
  <c r="AV136" i="18"/>
  <c r="BT135" i="18"/>
  <c r="BQ135" i="18"/>
  <c r="BP135" i="18"/>
  <c r="BO135" i="18"/>
  <c r="BJ135" i="18"/>
  <c r="BG135" i="18"/>
  <c r="BF135" i="18"/>
  <c r="BE135" i="18"/>
  <c r="AZ135" i="18"/>
  <c r="AW135" i="18"/>
  <c r="AV135" i="18"/>
  <c r="BT134" i="18"/>
  <c r="BQ134" i="18"/>
  <c r="BP134" i="18"/>
  <c r="BO134" i="18"/>
  <c r="BJ134" i="18"/>
  <c r="BG134" i="18"/>
  <c r="BF134" i="18"/>
  <c r="BE134" i="18"/>
  <c r="AZ134" i="18"/>
  <c r="AW134" i="18"/>
  <c r="AV134" i="18"/>
  <c r="BT133" i="18"/>
  <c r="BQ133" i="18"/>
  <c r="BP133" i="18"/>
  <c r="BO133" i="18"/>
  <c r="BJ133" i="18"/>
  <c r="BG133" i="18"/>
  <c r="BF133" i="18"/>
  <c r="BE133" i="18"/>
  <c r="AZ133" i="18"/>
  <c r="AW133" i="18"/>
  <c r="AV133" i="18"/>
  <c r="BT132" i="18"/>
  <c r="BQ132" i="18"/>
  <c r="BP132" i="18"/>
  <c r="BO132" i="18"/>
  <c r="BJ132" i="18"/>
  <c r="BG132" i="18"/>
  <c r="BF132" i="18"/>
  <c r="BE132" i="18"/>
  <c r="AZ132" i="18"/>
  <c r="AW132" i="18"/>
  <c r="AV132" i="18"/>
  <c r="BT131" i="18"/>
  <c r="BQ131" i="18"/>
  <c r="BP131" i="18"/>
  <c r="BO131" i="18"/>
  <c r="BJ131" i="18"/>
  <c r="BG131" i="18"/>
  <c r="BF131" i="18"/>
  <c r="BE131" i="18"/>
  <c r="AZ131" i="18"/>
  <c r="AW131" i="18"/>
  <c r="AV131" i="18"/>
  <c r="BT130" i="18"/>
  <c r="BQ130" i="18"/>
  <c r="BP130" i="18"/>
  <c r="BO130" i="18"/>
  <c r="BJ130" i="18"/>
  <c r="BG130" i="18"/>
  <c r="BF130" i="18"/>
  <c r="BE130" i="18"/>
  <c r="AZ130" i="18"/>
  <c r="AW130" i="18"/>
  <c r="AV130" i="18"/>
  <c r="BT129" i="18"/>
  <c r="BQ129" i="18"/>
  <c r="BP129" i="18"/>
  <c r="BO129" i="18"/>
  <c r="BJ129" i="18"/>
  <c r="BG129" i="18"/>
  <c r="BF129" i="18"/>
  <c r="BE129" i="18"/>
  <c r="AZ129" i="18"/>
  <c r="AW129" i="18"/>
  <c r="AV129" i="18"/>
  <c r="BT128" i="18"/>
  <c r="BQ128" i="18"/>
  <c r="BP128" i="18"/>
  <c r="BO128" i="18"/>
  <c r="BJ128" i="18"/>
  <c r="BG128" i="18"/>
  <c r="BF128" i="18"/>
  <c r="BE128" i="18"/>
  <c r="AZ128" i="18"/>
  <c r="AW128" i="18"/>
  <c r="AV128" i="18"/>
  <c r="BT127" i="18"/>
  <c r="BQ127" i="18"/>
  <c r="BP127" i="18"/>
  <c r="BO127" i="18"/>
  <c r="BJ127" i="18"/>
  <c r="BG127" i="18"/>
  <c r="BF127" i="18"/>
  <c r="BE127" i="18"/>
  <c r="AZ127" i="18"/>
  <c r="AW127" i="18"/>
  <c r="AV127" i="18"/>
  <c r="BT126" i="18"/>
  <c r="BQ126" i="18"/>
  <c r="BP126" i="18"/>
  <c r="BO126" i="18"/>
  <c r="BJ126" i="18"/>
  <c r="BG126" i="18"/>
  <c r="BF126" i="18"/>
  <c r="BE126" i="18"/>
  <c r="AZ126" i="18"/>
  <c r="AW126" i="18"/>
  <c r="AV126" i="18"/>
  <c r="BT125" i="18"/>
  <c r="BQ125" i="18"/>
  <c r="BP125" i="18"/>
  <c r="BO125" i="18"/>
  <c r="BJ125" i="18"/>
  <c r="BG125" i="18"/>
  <c r="BF125" i="18"/>
  <c r="BE125" i="18"/>
  <c r="AZ125" i="18"/>
  <c r="AW125" i="18"/>
  <c r="AV125" i="18"/>
  <c r="BT124" i="18"/>
  <c r="BQ124" i="18"/>
  <c r="BP124" i="18"/>
  <c r="BO124" i="18"/>
  <c r="BJ124" i="18"/>
  <c r="BG124" i="18"/>
  <c r="BF124" i="18"/>
  <c r="BE124" i="18"/>
  <c r="AZ124" i="18"/>
  <c r="AW124" i="18"/>
  <c r="AV124" i="18"/>
  <c r="BT123" i="18"/>
  <c r="BQ123" i="18"/>
  <c r="BP123" i="18"/>
  <c r="BO123" i="18"/>
  <c r="BJ123" i="18"/>
  <c r="BG123" i="18"/>
  <c r="BF123" i="18"/>
  <c r="BE123" i="18"/>
  <c r="AZ123" i="18"/>
  <c r="AW123" i="18"/>
  <c r="AS128" i="17"/>
  <c r="AS133" i="17"/>
  <c r="AS136" i="17"/>
  <c r="AS137" i="17"/>
  <c r="AS141" i="17"/>
  <c r="AS142" i="17"/>
  <c r="AS144" i="17"/>
  <c r="AS145" i="17"/>
  <c r="AS146" i="17"/>
  <c r="AS149" i="17"/>
  <c r="AS150" i="17"/>
  <c r="AS152" i="17"/>
  <c r="AS154" i="17"/>
  <c r="AS166" i="17"/>
  <c r="AS173" i="17"/>
  <c r="AS127" i="17"/>
  <c r="AS153" i="17"/>
  <c r="AI128" i="17"/>
  <c r="AI129" i="17"/>
  <c r="AI135" i="17"/>
  <c r="AI137" i="17"/>
  <c r="AI139" i="17"/>
  <c r="AI143" i="17"/>
  <c r="AI144" i="17"/>
  <c r="AI151" i="17"/>
  <c r="AI155" i="17"/>
  <c r="AI159" i="17"/>
  <c r="AI160" i="17"/>
  <c r="AI163" i="17"/>
  <c r="AI167" i="17"/>
  <c r="AI168" i="17"/>
  <c r="AI169" i="17"/>
  <c r="AI171" i="17"/>
  <c r="AI141" i="17"/>
  <c r="AI133" i="17"/>
  <c r="Y128" i="17"/>
  <c r="Y130" i="17"/>
  <c r="Y131" i="17"/>
  <c r="Y132" i="17"/>
  <c r="Y134" i="17"/>
  <c r="Y135" i="17"/>
  <c r="Y136" i="17"/>
  <c r="Y139" i="17"/>
  <c r="Y140" i="17"/>
  <c r="Y142" i="17"/>
  <c r="Y143" i="17"/>
  <c r="Y146" i="17"/>
  <c r="Y147" i="17"/>
  <c r="Y150" i="17"/>
  <c r="Y151" i="17"/>
  <c r="Y152" i="17"/>
  <c r="Y166" i="17"/>
  <c r="Y167" i="17"/>
  <c r="Y168" i="17"/>
  <c r="Y170" i="17"/>
  <c r="Y171" i="17"/>
  <c r="Y172" i="17"/>
  <c r="AU173" i="17"/>
  <c r="AR173" i="17"/>
  <c r="AQ173" i="17"/>
  <c r="AP173" i="17"/>
  <c r="AK173" i="17"/>
  <c r="AH173" i="17"/>
  <c r="AG173" i="17"/>
  <c r="AF173" i="17"/>
  <c r="AA173" i="17"/>
  <c r="X173" i="17"/>
  <c r="W173" i="17"/>
  <c r="AU172" i="17"/>
  <c r="AR172" i="17"/>
  <c r="AQ172" i="17"/>
  <c r="AP172" i="17"/>
  <c r="AK172" i="17"/>
  <c r="AH172" i="17"/>
  <c r="AG172" i="17"/>
  <c r="AF172" i="17"/>
  <c r="AA172" i="17"/>
  <c r="X172" i="17"/>
  <c r="W172" i="17"/>
  <c r="AU171" i="17"/>
  <c r="AR171" i="17"/>
  <c r="AQ171" i="17"/>
  <c r="AP171" i="17"/>
  <c r="AK171" i="17"/>
  <c r="AH171" i="17"/>
  <c r="AG171" i="17"/>
  <c r="AF171" i="17"/>
  <c r="AA171" i="17"/>
  <c r="X171" i="17"/>
  <c r="W171" i="17"/>
  <c r="AU170" i="17"/>
  <c r="AR170" i="17"/>
  <c r="AQ170" i="17"/>
  <c r="AP170" i="17"/>
  <c r="AK170" i="17"/>
  <c r="AH170" i="17"/>
  <c r="AG170" i="17"/>
  <c r="AF170" i="17"/>
  <c r="AA170" i="17"/>
  <c r="X170" i="17"/>
  <c r="W170" i="17"/>
  <c r="AU169" i="17"/>
  <c r="AR169" i="17"/>
  <c r="AQ169" i="17"/>
  <c r="AP169" i="17"/>
  <c r="AK169" i="17"/>
  <c r="AH169" i="17"/>
  <c r="AG169" i="17"/>
  <c r="AF169" i="17"/>
  <c r="AA169" i="17"/>
  <c r="X169" i="17"/>
  <c r="W169" i="17"/>
  <c r="AU168" i="17"/>
  <c r="AR168" i="17"/>
  <c r="AQ168" i="17"/>
  <c r="AP168" i="17"/>
  <c r="AK168" i="17"/>
  <c r="AH168" i="17"/>
  <c r="AG168" i="17"/>
  <c r="AF168" i="17"/>
  <c r="AA168" i="17"/>
  <c r="X168" i="17"/>
  <c r="W168" i="17"/>
  <c r="AU167" i="17"/>
  <c r="AR167" i="17"/>
  <c r="AQ167" i="17"/>
  <c r="AP167" i="17"/>
  <c r="AK167" i="17"/>
  <c r="AH167" i="17"/>
  <c r="AG167" i="17"/>
  <c r="AF167" i="17"/>
  <c r="AA167" i="17"/>
  <c r="X167" i="17"/>
  <c r="W167" i="17"/>
  <c r="AU166" i="17"/>
  <c r="AR166" i="17"/>
  <c r="AQ166" i="17"/>
  <c r="AP166" i="17"/>
  <c r="AK166" i="17"/>
  <c r="AH166" i="17"/>
  <c r="AG166" i="17"/>
  <c r="AF166" i="17"/>
  <c r="AA166" i="17"/>
  <c r="X166" i="17"/>
  <c r="W166" i="17"/>
  <c r="AU165" i="17"/>
  <c r="AR165" i="17"/>
  <c r="AQ165" i="17"/>
  <c r="AP165" i="17"/>
  <c r="AK165" i="17"/>
  <c r="AH165" i="17"/>
  <c r="AG165" i="17"/>
  <c r="AF165" i="17"/>
  <c r="AA165" i="17"/>
  <c r="X165" i="17"/>
  <c r="W165" i="17"/>
  <c r="AU164" i="17"/>
  <c r="AR164" i="17"/>
  <c r="AQ164" i="17"/>
  <c r="AP164" i="17"/>
  <c r="AK164" i="17"/>
  <c r="AH164" i="17"/>
  <c r="AG164" i="17"/>
  <c r="AF164" i="17"/>
  <c r="AA164" i="17"/>
  <c r="X164" i="17"/>
  <c r="W164" i="17"/>
  <c r="AU163" i="17"/>
  <c r="AR163" i="17"/>
  <c r="AQ163" i="17"/>
  <c r="AP163" i="17"/>
  <c r="AK163" i="17"/>
  <c r="AH163" i="17"/>
  <c r="AG163" i="17"/>
  <c r="AF163" i="17"/>
  <c r="AA163" i="17"/>
  <c r="X163" i="17"/>
  <c r="W163" i="17"/>
  <c r="AU162" i="17"/>
  <c r="AR162" i="17"/>
  <c r="AQ162" i="17"/>
  <c r="AP162" i="17"/>
  <c r="AK162" i="17"/>
  <c r="AH162" i="17"/>
  <c r="AG162" i="17"/>
  <c r="AF162" i="17"/>
  <c r="AA162" i="17"/>
  <c r="X162" i="17"/>
  <c r="W162" i="17"/>
  <c r="AU161" i="17"/>
  <c r="AR161" i="17"/>
  <c r="AQ161" i="17"/>
  <c r="AP161" i="17"/>
  <c r="AK161" i="17"/>
  <c r="AH161" i="17"/>
  <c r="AG161" i="17"/>
  <c r="AF161" i="17"/>
  <c r="AA161" i="17"/>
  <c r="X161" i="17"/>
  <c r="W161" i="17"/>
  <c r="AU160" i="17"/>
  <c r="AR160" i="17"/>
  <c r="AQ160" i="17"/>
  <c r="AP160" i="17"/>
  <c r="AK160" i="17"/>
  <c r="AH160" i="17"/>
  <c r="AG160" i="17"/>
  <c r="AF160" i="17"/>
  <c r="AA160" i="17"/>
  <c r="X160" i="17"/>
  <c r="W160" i="17"/>
  <c r="AU159" i="17"/>
  <c r="AR159" i="17"/>
  <c r="AQ159" i="17"/>
  <c r="AP159" i="17"/>
  <c r="AK159" i="17"/>
  <c r="AH159" i="17"/>
  <c r="AG159" i="17"/>
  <c r="AF159" i="17"/>
  <c r="AA159" i="17"/>
  <c r="X159" i="17"/>
  <c r="W159" i="17"/>
  <c r="AU158" i="17"/>
  <c r="AR158" i="17"/>
  <c r="AQ158" i="17"/>
  <c r="AP158" i="17"/>
  <c r="AK158" i="17"/>
  <c r="AH158" i="17"/>
  <c r="AG158" i="17"/>
  <c r="AF158" i="17"/>
  <c r="AA158" i="17"/>
  <c r="X158" i="17"/>
  <c r="W158" i="17"/>
  <c r="AU157" i="17"/>
  <c r="AR157" i="17"/>
  <c r="AQ157" i="17"/>
  <c r="AP157" i="17"/>
  <c r="AK157" i="17"/>
  <c r="AH157" i="17"/>
  <c r="AG157" i="17"/>
  <c r="AF157" i="17"/>
  <c r="AA157" i="17"/>
  <c r="X157" i="17"/>
  <c r="W157" i="17"/>
  <c r="AU156" i="17"/>
  <c r="AR156" i="17"/>
  <c r="AQ156" i="17"/>
  <c r="AP156" i="17"/>
  <c r="AK156" i="17"/>
  <c r="AH156" i="17"/>
  <c r="AG156" i="17"/>
  <c r="AF156" i="17"/>
  <c r="AA156" i="17"/>
  <c r="X156" i="17"/>
  <c r="W156" i="17"/>
  <c r="AU155" i="17"/>
  <c r="AR155" i="17"/>
  <c r="AQ155" i="17"/>
  <c r="AP155" i="17"/>
  <c r="AK155" i="17"/>
  <c r="AH155" i="17"/>
  <c r="AG155" i="17"/>
  <c r="AF155" i="17"/>
  <c r="AA155" i="17"/>
  <c r="X155" i="17"/>
  <c r="W155" i="17"/>
  <c r="AU154" i="17"/>
  <c r="AR154" i="17"/>
  <c r="AQ154" i="17"/>
  <c r="AP154" i="17"/>
  <c r="AK154" i="17"/>
  <c r="AH154" i="17"/>
  <c r="AG154" i="17"/>
  <c r="AF154" i="17"/>
  <c r="AA154" i="17"/>
  <c r="X154" i="17"/>
  <c r="W154" i="17"/>
  <c r="AU153" i="17"/>
  <c r="AR153" i="17"/>
  <c r="AQ153" i="17"/>
  <c r="AP153" i="17"/>
  <c r="AK153" i="17"/>
  <c r="AH153" i="17"/>
  <c r="AG153" i="17"/>
  <c r="AF153" i="17"/>
  <c r="AA153" i="17"/>
  <c r="X153" i="17"/>
  <c r="W153" i="17"/>
  <c r="AU152" i="17"/>
  <c r="AR152" i="17"/>
  <c r="AQ152" i="17"/>
  <c r="AP152" i="17"/>
  <c r="AK152" i="17"/>
  <c r="AH152" i="17"/>
  <c r="AG152" i="17"/>
  <c r="AF152" i="17"/>
  <c r="AA152" i="17"/>
  <c r="X152" i="17"/>
  <c r="W152" i="17"/>
  <c r="AU151" i="17"/>
  <c r="AR151" i="17"/>
  <c r="AQ151" i="17"/>
  <c r="AP151" i="17"/>
  <c r="AK151" i="17"/>
  <c r="AH151" i="17"/>
  <c r="AG151" i="17"/>
  <c r="AF151" i="17"/>
  <c r="AA151" i="17"/>
  <c r="X151" i="17"/>
  <c r="W151" i="17"/>
  <c r="AU150" i="17"/>
  <c r="AR150" i="17"/>
  <c r="AQ150" i="17"/>
  <c r="AP150" i="17"/>
  <c r="AK150" i="17"/>
  <c r="AH150" i="17"/>
  <c r="AG150" i="17"/>
  <c r="AF150" i="17"/>
  <c r="AA150" i="17"/>
  <c r="X150" i="17"/>
  <c r="W150" i="17"/>
  <c r="AU149" i="17"/>
  <c r="AR149" i="17"/>
  <c r="AQ149" i="17"/>
  <c r="AP149" i="17"/>
  <c r="AK149" i="17"/>
  <c r="AH149" i="17"/>
  <c r="AG149" i="17"/>
  <c r="AF149" i="17"/>
  <c r="AA149" i="17"/>
  <c r="X149" i="17"/>
  <c r="W149" i="17"/>
  <c r="AU148" i="17"/>
  <c r="AR148" i="17"/>
  <c r="AQ148" i="17"/>
  <c r="AP148" i="17"/>
  <c r="AK148" i="17"/>
  <c r="AH148" i="17"/>
  <c r="AG148" i="17"/>
  <c r="AF148" i="17"/>
  <c r="AA148" i="17"/>
  <c r="X148" i="17"/>
  <c r="W148" i="17"/>
  <c r="AU147" i="17"/>
  <c r="AR147" i="17"/>
  <c r="AQ147" i="17"/>
  <c r="AP147" i="17"/>
  <c r="AK147" i="17"/>
  <c r="AH147" i="17"/>
  <c r="AG147" i="17"/>
  <c r="AF147" i="17"/>
  <c r="AA147" i="17"/>
  <c r="X147" i="17"/>
  <c r="W147" i="17"/>
  <c r="AU146" i="17"/>
  <c r="AR146" i="17"/>
  <c r="AQ146" i="17"/>
  <c r="AP146" i="17"/>
  <c r="AK146" i="17"/>
  <c r="AH146" i="17"/>
  <c r="AG146" i="17"/>
  <c r="AF146" i="17"/>
  <c r="AA146" i="17"/>
  <c r="X146" i="17"/>
  <c r="W146" i="17"/>
  <c r="AU145" i="17"/>
  <c r="AR145" i="17"/>
  <c r="AQ145" i="17"/>
  <c r="AP145" i="17"/>
  <c r="AK145" i="17"/>
  <c r="AH145" i="17"/>
  <c r="AG145" i="17"/>
  <c r="AF145" i="17"/>
  <c r="AA145" i="17"/>
  <c r="X145" i="17"/>
  <c r="W145" i="17"/>
  <c r="AU144" i="17"/>
  <c r="AR144" i="17"/>
  <c r="AQ144" i="17"/>
  <c r="AP144" i="17"/>
  <c r="AK144" i="17"/>
  <c r="AH144" i="17"/>
  <c r="AG144" i="17"/>
  <c r="AF144" i="17"/>
  <c r="AA144" i="17"/>
  <c r="X144" i="17"/>
  <c r="W144" i="17"/>
  <c r="AU143" i="17"/>
  <c r="AR143" i="17"/>
  <c r="AQ143" i="17"/>
  <c r="AP143" i="17"/>
  <c r="AK143" i="17"/>
  <c r="AH143" i="17"/>
  <c r="AG143" i="17"/>
  <c r="AF143" i="17"/>
  <c r="AA143" i="17"/>
  <c r="X143" i="17"/>
  <c r="W143" i="17"/>
  <c r="AU142" i="17"/>
  <c r="AR142" i="17"/>
  <c r="AQ142" i="17"/>
  <c r="AP142" i="17"/>
  <c r="AK142" i="17"/>
  <c r="AH142" i="17"/>
  <c r="AG142" i="17"/>
  <c r="AF142" i="17"/>
  <c r="AA142" i="17"/>
  <c r="X142" i="17"/>
  <c r="W142" i="17"/>
  <c r="AU141" i="17"/>
  <c r="AR141" i="17"/>
  <c r="AQ141" i="17"/>
  <c r="AP141" i="17"/>
  <c r="AK141" i="17"/>
  <c r="AH141" i="17"/>
  <c r="AG141" i="17"/>
  <c r="AF141" i="17"/>
  <c r="AA141" i="17"/>
  <c r="X141" i="17"/>
  <c r="W141" i="17"/>
  <c r="AU140" i="17"/>
  <c r="AR140" i="17"/>
  <c r="AQ140" i="17"/>
  <c r="AP140" i="17"/>
  <c r="AK140" i="17"/>
  <c r="AH140" i="17"/>
  <c r="AG140" i="17"/>
  <c r="AF140" i="17"/>
  <c r="AA140" i="17"/>
  <c r="X140" i="17"/>
  <c r="W140" i="17"/>
  <c r="AU139" i="17"/>
  <c r="AR139" i="17"/>
  <c r="AQ139" i="17"/>
  <c r="AP139" i="17"/>
  <c r="AK139" i="17"/>
  <c r="AH139" i="17"/>
  <c r="AG139" i="17"/>
  <c r="AF139" i="17"/>
  <c r="AA139" i="17"/>
  <c r="X139" i="17"/>
  <c r="W139" i="17"/>
  <c r="AU138" i="17"/>
  <c r="AR138" i="17"/>
  <c r="AQ138" i="17"/>
  <c r="AP138" i="17"/>
  <c r="AK138" i="17"/>
  <c r="AH138" i="17"/>
  <c r="AG138" i="17"/>
  <c r="AF138" i="17"/>
  <c r="AA138" i="17"/>
  <c r="X138" i="17"/>
  <c r="W138" i="17"/>
  <c r="AU137" i="17"/>
  <c r="AR137" i="17"/>
  <c r="AQ137" i="17"/>
  <c r="AP137" i="17"/>
  <c r="AK137" i="17"/>
  <c r="AH137" i="17"/>
  <c r="AG137" i="17"/>
  <c r="AF137" i="17"/>
  <c r="AA137" i="17"/>
  <c r="X137" i="17"/>
  <c r="W137" i="17"/>
  <c r="AU136" i="17"/>
  <c r="AR136" i="17"/>
  <c r="AQ136" i="17"/>
  <c r="AP136" i="17"/>
  <c r="AK136" i="17"/>
  <c r="AH136" i="17"/>
  <c r="AG136" i="17"/>
  <c r="AF136" i="17"/>
  <c r="AA136" i="17"/>
  <c r="X136" i="17"/>
  <c r="W136" i="17"/>
  <c r="AU135" i="17"/>
  <c r="AR135" i="17"/>
  <c r="AQ135" i="17"/>
  <c r="AP135" i="17"/>
  <c r="AK135" i="17"/>
  <c r="AH135" i="17"/>
  <c r="AG135" i="17"/>
  <c r="AF135" i="17"/>
  <c r="AA135" i="17"/>
  <c r="X135" i="17"/>
  <c r="W135" i="17"/>
  <c r="AU134" i="17"/>
  <c r="AR134" i="17"/>
  <c r="AQ134" i="17"/>
  <c r="AP134" i="17"/>
  <c r="AK134" i="17"/>
  <c r="AH134" i="17"/>
  <c r="AG134" i="17"/>
  <c r="AF134" i="17"/>
  <c r="AA134" i="17"/>
  <c r="X134" i="17"/>
  <c r="W134" i="17"/>
  <c r="AU133" i="17"/>
  <c r="AR133" i="17"/>
  <c r="AQ133" i="17"/>
  <c r="AP133" i="17"/>
  <c r="AK133" i="17"/>
  <c r="AH133" i="17"/>
  <c r="AG133" i="17"/>
  <c r="AF133" i="17"/>
  <c r="AA133" i="17"/>
  <c r="X133" i="17"/>
  <c r="W133" i="17"/>
  <c r="AU132" i="17"/>
  <c r="AR132" i="17"/>
  <c r="AQ132" i="17"/>
  <c r="AP132" i="17"/>
  <c r="AK132" i="17"/>
  <c r="AH132" i="17"/>
  <c r="AG132" i="17"/>
  <c r="AF132" i="17"/>
  <c r="AA132" i="17"/>
  <c r="X132" i="17"/>
  <c r="W132" i="17"/>
  <c r="AU131" i="17"/>
  <c r="AR131" i="17"/>
  <c r="AQ131" i="17"/>
  <c r="AP131" i="17"/>
  <c r="AK131" i="17"/>
  <c r="AH131" i="17"/>
  <c r="AG131" i="17"/>
  <c r="AF131" i="17"/>
  <c r="AA131" i="17"/>
  <c r="X131" i="17"/>
  <c r="W131" i="17"/>
  <c r="AU130" i="17"/>
  <c r="AR130" i="17"/>
  <c r="AQ130" i="17"/>
  <c r="AP130" i="17"/>
  <c r="AK130" i="17"/>
  <c r="AH130" i="17"/>
  <c r="AG130" i="17"/>
  <c r="AF130" i="17"/>
  <c r="AA130" i="17"/>
  <c r="X130" i="17"/>
  <c r="W130" i="17"/>
  <c r="AU129" i="17"/>
  <c r="AR129" i="17"/>
  <c r="AQ129" i="17"/>
  <c r="AP129" i="17"/>
  <c r="AK129" i="17"/>
  <c r="AH129" i="17"/>
  <c r="AG129" i="17"/>
  <c r="AF129" i="17"/>
  <c r="AA129" i="17"/>
  <c r="X129" i="17"/>
  <c r="W129" i="17"/>
  <c r="AU128" i="17"/>
  <c r="AR128" i="17"/>
  <c r="AQ128" i="17"/>
  <c r="AP128" i="17"/>
  <c r="AK128" i="17"/>
  <c r="AH128" i="17"/>
  <c r="AG128" i="17"/>
  <c r="AF128" i="17"/>
  <c r="AA128" i="17"/>
  <c r="X128" i="17"/>
  <c r="W128" i="17"/>
  <c r="AU127" i="17"/>
  <c r="AR127" i="17"/>
  <c r="AQ127" i="17"/>
  <c r="AP127" i="17"/>
  <c r="AK127" i="17"/>
  <c r="AH127" i="17"/>
  <c r="AG127" i="17"/>
  <c r="AF127" i="17"/>
  <c r="AA127" i="17"/>
  <c r="X127" i="17"/>
  <c r="AI173" i="17"/>
  <c r="AS170" i="17"/>
  <c r="AI165" i="17"/>
  <c r="AS164" i="17"/>
  <c r="AI164" i="17"/>
  <c r="AS156" i="17"/>
  <c r="AS148" i="17"/>
  <c r="AI148" i="17"/>
  <c r="Y148" i="17"/>
  <c r="AS140" i="17"/>
  <c r="AI140" i="17"/>
  <c r="AS138" i="17"/>
  <c r="AI136" i="17"/>
  <c r="AS132" i="17"/>
  <c r="AI132" i="17"/>
  <c r="AS129" i="17"/>
  <c r="AO18" i="20"/>
  <c r="AO19" i="20"/>
  <c r="AO20" i="20"/>
  <c r="AO21" i="20"/>
  <c r="AO127" i="20" s="1"/>
  <c r="AO22" i="20"/>
  <c r="AO23" i="20"/>
  <c r="AO24" i="20"/>
  <c r="AO25" i="20"/>
  <c r="AO131" i="20" s="1"/>
  <c r="AO26" i="20"/>
  <c r="AO27" i="20"/>
  <c r="AO28" i="20"/>
  <c r="AO29" i="20"/>
  <c r="AO30" i="20"/>
  <c r="AO31" i="20"/>
  <c r="AO32" i="20"/>
  <c r="AO33" i="20"/>
  <c r="AO34" i="20"/>
  <c r="AO140" i="20" s="1"/>
  <c r="AO35" i="20"/>
  <c r="AO36" i="20"/>
  <c r="AO37" i="20"/>
  <c r="AO38" i="20"/>
  <c r="AO39" i="20"/>
  <c r="AO40" i="20"/>
  <c r="AO41" i="20"/>
  <c r="AO42" i="20"/>
  <c r="AO43" i="20"/>
  <c r="AO44" i="20"/>
  <c r="AO45" i="20"/>
  <c r="AO46" i="20"/>
  <c r="AO47" i="20"/>
  <c r="AO48" i="20"/>
  <c r="AO49" i="20"/>
  <c r="AO50" i="20"/>
  <c r="AO51" i="20"/>
  <c r="AO52" i="20"/>
  <c r="AO53" i="20"/>
  <c r="AO54" i="20"/>
  <c r="AO55" i="20"/>
  <c r="AO56" i="20"/>
  <c r="AO57" i="20"/>
  <c r="AO58" i="20"/>
  <c r="AO59" i="20"/>
  <c r="AO60" i="20"/>
  <c r="AO61" i="20"/>
  <c r="AO62" i="20"/>
  <c r="AO63" i="20"/>
  <c r="AO17" i="20"/>
  <c r="AQ20" i="19"/>
  <c r="AQ21" i="19"/>
  <c r="AQ127" i="19" s="1"/>
  <c r="AQ22" i="19"/>
  <c r="AQ23" i="19"/>
  <c r="AQ24" i="19"/>
  <c r="AQ130" i="19" s="1"/>
  <c r="AQ25" i="19"/>
  <c r="AQ131" i="19" s="1"/>
  <c r="AQ26" i="19"/>
  <c r="AQ132" i="19" s="1"/>
  <c r="AQ27" i="19"/>
  <c r="AQ28" i="19"/>
  <c r="AQ134" i="19" s="1"/>
  <c r="AQ29" i="19"/>
  <c r="AQ135" i="19" s="1"/>
  <c r="AQ30" i="19"/>
  <c r="AQ136" i="19" s="1"/>
  <c r="AQ31" i="19"/>
  <c r="AQ32" i="19"/>
  <c r="AQ138" i="19" s="1"/>
  <c r="AQ33" i="19"/>
  <c r="AQ139" i="19" s="1"/>
  <c r="AQ34" i="19"/>
  <c r="AQ35" i="19"/>
  <c r="AQ36" i="19"/>
  <c r="AQ37" i="19"/>
  <c r="AQ143" i="19" s="1"/>
  <c r="AQ38" i="19"/>
  <c r="AQ144" i="19" s="1"/>
  <c r="AQ39" i="19"/>
  <c r="AQ40" i="19"/>
  <c r="AQ146" i="19" s="1"/>
  <c r="AQ41" i="19"/>
  <c r="AQ42" i="19"/>
  <c r="AQ148" i="19" s="1"/>
  <c r="AQ43" i="19"/>
  <c r="AQ44" i="19"/>
  <c r="AQ45" i="19"/>
  <c r="AQ46" i="19"/>
  <c r="AQ47" i="19"/>
  <c r="AQ48" i="19"/>
  <c r="AQ49" i="19"/>
  <c r="AQ50" i="19"/>
  <c r="AQ156" i="19" s="1"/>
  <c r="AQ51" i="19"/>
  <c r="AQ52" i="19"/>
  <c r="AQ53" i="19"/>
  <c r="AQ54" i="19"/>
  <c r="AQ55" i="19"/>
  <c r="AQ56" i="19"/>
  <c r="AQ57" i="19"/>
  <c r="AQ58" i="19"/>
  <c r="AQ59" i="19"/>
  <c r="AQ60" i="19"/>
  <c r="AQ61" i="19"/>
  <c r="AQ62" i="19"/>
  <c r="AQ168" i="19" s="1"/>
  <c r="AQ63" i="19"/>
  <c r="AQ64" i="19"/>
  <c r="AQ65" i="19"/>
  <c r="AG20" i="19"/>
  <c r="AG126" i="19" s="1"/>
  <c r="AG21" i="19"/>
  <c r="AG22" i="19"/>
  <c r="AG23" i="19"/>
  <c r="AG24" i="19"/>
  <c r="AG25" i="19"/>
  <c r="AG26" i="19"/>
  <c r="AG132" i="19" s="1"/>
  <c r="AG27" i="19"/>
  <c r="AG28" i="19"/>
  <c r="AG29" i="19"/>
  <c r="AG30" i="19"/>
  <c r="AG31" i="19"/>
  <c r="AG32" i="19"/>
  <c r="AG138" i="19" s="1"/>
  <c r="AG33" i="19"/>
  <c r="AG34" i="19"/>
  <c r="AG35" i="19"/>
  <c r="AG36" i="19"/>
  <c r="AG37" i="19"/>
  <c r="AG38" i="19"/>
  <c r="AG39" i="19"/>
  <c r="AG40" i="19"/>
  <c r="AG41" i="19"/>
  <c r="AG42" i="19"/>
  <c r="AG43" i="19"/>
  <c r="AG44" i="19"/>
  <c r="AG45" i="19"/>
  <c r="AG46" i="19"/>
  <c r="AG47" i="19"/>
  <c r="AG48" i="19"/>
  <c r="AG49" i="19"/>
  <c r="AG50" i="19"/>
  <c r="AG51" i="19"/>
  <c r="AG52" i="19"/>
  <c r="AG53" i="19"/>
  <c r="AG54" i="19"/>
  <c r="AG55" i="19"/>
  <c r="AG56" i="19"/>
  <c r="AG57" i="19"/>
  <c r="AG58" i="19"/>
  <c r="AG59" i="19"/>
  <c r="AG60" i="19"/>
  <c r="AG61" i="19"/>
  <c r="AG62" i="19"/>
  <c r="AG63" i="19"/>
  <c r="AG64" i="19"/>
  <c r="AG65" i="19"/>
  <c r="AG171" i="19" s="1"/>
  <c r="W20" i="19"/>
  <c r="W21" i="19"/>
  <c r="W22" i="19"/>
  <c r="W23" i="19"/>
  <c r="W24" i="19"/>
  <c r="W25" i="19"/>
  <c r="W131" i="19" s="1"/>
  <c r="W26" i="19"/>
  <c r="W132" i="19" s="1"/>
  <c r="W27" i="19"/>
  <c r="W133" i="19" s="1"/>
  <c r="W28" i="19"/>
  <c r="W29" i="19"/>
  <c r="W30" i="19"/>
  <c r="W136" i="19" s="1"/>
  <c r="W31" i="19"/>
  <c r="W137" i="19" s="1"/>
  <c r="W32" i="19"/>
  <c r="W33" i="19"/>
  <c r="W34" i="19"/>
  <c r="W35" i="19"/>
  <c r="W141" i="19" s="1"/>
  <c r="W36" i="19"/>
  <c r="W37" i="19"/>
  <c r="W38" i="19"/>
  <c r="W39" i="19"/>
  <c r="W40" i="19"/>
  <c r="W41" i="19"/>
  <c r="W42" i="19"/>
  <c r="W43" i="19"/>
  <c r="W44" i="19"/>
  <c r="W45" i="19"/>
  <c r="W46" i="19"/>
  <c r="W47" i="19"/>
  <c r="W48" i="19"/>
  <c r="W49" i="19"/>
  <c r="W50" i="19"/>
  <c r="W51" i="19"/>
  <c r="W52" i="19"/>
  <c r="W53" i="19"/>
  <c r="W54" i="19"/>
  <c r="W55" i="19"/>
  <c r="W56" i="19"/>
  <c r="W57" i="19"/>
  <c r="W58" i="19"/>
  <c r="W59" i="19"/>
  <c r="W60" i="19"/>
  <c r="W61" i="19"/>
  <c r="W62" i="19"/>
  <c r="W168" i="19" s="1"/>
  <c r="W63" i="19"/>
  <c r="W64" i="19"/>
  <c r="W65" i="19"/>
  <c r="BR130" i="18"/>
  <c r="BR131" i="18"/>
  <c r="BR134" i="18"/>
  <c r="BR138" i="18"/>
  <c r="BR139" i="18"/>
  <c r="BR142" i="18"/>
  <c r="BR146" i="18"/>
  <c r="BR149" i="18"/>
  <c r="BR158" i="18"/>
  <c r="BH126" i="18"/>
  <c r="BH130" i="18"/>
  <c r="BH134" i="18"/>
  <c r="BH141" i="18"/>
  <c r="BH146" i="18"/>
  <c r="BH154" i="18"/>
  <c r="AX124" i="18"/>
  <c r="AX127" i="18"/>
  <c r="AX131" i="18"/>
  <c r="AX132" i="18"/>
  <c r="AX135" i="18"/>
  <c r="AX139" i="18"/>
  <c r="AX140" i="18"/>
  <c r="AX143" i="18"/>
  <c r="AX147" i="18"/>
  <c r="AX148" i="18"/>
  <c r="AX151" i="18"/>
  <c r="AX156" i="18"/>
  <c r="AX157" i="18"/>
  <c r="AX22" i="17"/>
  <c r="L72" i="45" s="1"/>
  <c r="AX23" i="17"/>
  <c r="AX24" i="17"/>
  <c r="L74" i="45" s="1"/>
  <c r="AX25" i="17"/>
  <c r="L75" i="45" s="1"/>
  <c r="AX26" i="17"/>
  <c r="L76" i="45" s="1"/>
  <c r="AX27" i="17"/>
  <c r="L77" i="45" s="1"/>
  <c r="AX28" i="17"/>
  <c r="AX29" i="17"/>
  <c r="AX30" i="17"/>
  <c r="AX31" i="17"/>
  <c r="AX32" i="17"/>
  <c r="AX33" i="17"/>
  <c r="AX34" i="17"/>
  <c r="AX35" i="17"/>
  <c r="AX36" i="17"/>
  <c r="AX37" i="17"/>
  <c r="AX38" i="17"/>
  <c r="AX39" i="17"/>
  <c r="AX40" i="17"/>
  <c r="AX41" i="17"/>
  <c r="AX42" i="17"/>
  <c r="AX43" i="17"/>
  <c r="AX44" i="17"/>
  <c r="AX45" i="17"/>
  <c r="AX46" i="17"/>
  <c r="AX47" i="17"/>
  <c r="AX48" i="17"/>
  <c r="AX49" i="17"/>
  <c r="AX50" i="17"/>
  <c r="AX51" i="17"/>
  <c r="AX52" i="17"/>
  <c r="AX53" i="17"/>
  <c r="AX54" i="17"/>
  <c r="AX55" i="17"/>
  <c r="AX56" i="17"/>
  <c r="AX57" i="17"/>
  <c r="AX58" i="17"/>
  <c r="AX59" i="17"/>
  <c r="AX60" i="17"/>
  <c r="AX61" i="17"/>
  <c r="AX62" i="17"/>
  <c r="AX63" i="17"/>
  <c r="AX64" i="17"/>
  <c r="AX65" i="17"/>
  <c r="AX66" i="17"/>
  <c r="AX67" i="17"/>
  <c r="L50" i="45"/>
  <c r="L51" i="45"/>
  <c r="L52" i="45"/>
  <c r="L53" i="45"/>
  <c r="L54" i="45"/>
  <c r="L55" i="45"/>
  <c r="L28" i="45"/>
  <c r="L30" i="45"/>
  <c r="L31" i="45"/>
  <c r="L32" i="45"/>
  <c r="L33" i="45"/>
  <c r="AX136" i="18" l="1"/>
  <c r="BH152" i="18"/>
  <c r="BH137" i="18"/>
  <c r="AX137" i="18"/>
  <c r="AX129" i="18"/>
  <c r="AG165" i="19"/>
  <c r="AJ86" i="20"/>
  <c r="AP106" i="20"/>
  <c r="AO147" i="20"/>
  <c r="AO139" i="20"/>
  <c r="AV48" i="19"/>
  <c r="AQ141" i="19"/>
  <c r="AQ133" i="19"/>
  <c r="AG142" i="19"/>
  <c r="W143" i="19"/>
  <c r="L60" i="45"/>
  <c r="L59" i="45"/>
  <c r="L58" i="45"/>
  <c r="L57" i="45"/>
  <c r="L56" i="45"/>
  <c r="L29" i="45"/>
  <c r="L73" i="45"/>
  <c r="V91" i="20"/>
  <c r="AP92" i="20"/>
  <c r="AO144" i="20"/>
  <c r="AT103" i="20"/>
  <c r="AU103" i="20" s="1"/>
  <c r="AT71" i="20"/>
  <c r="AP58" i="20"/>
  <c r="AF105" i="20"/>
  <c r="AP114" i="20"/>
  <c r="AJ93" i="20"/>
  <c r="AK93" i="20" s="1"/>
  <c r="Z70" i="20"/>
  <c r="AA70" i="20" s="1"/>
  <c r="AP61" i="20"/>
  <c r="AP37" i="20"/>
  <c r="AO135" i="20"/>
  <c r="AR92" i="19"/>
  <c r="AR55" i="19"/>
  <c r="AH55" i="19"/>
  <c r="W170" i="19"/>
  <c r="AH113" i="19"/>
  <c r="AH81" i="19"/>
  <c r="AH114" i="19"/>
  <c r="AG127" i="19"/>
  <c r="AL52" i="19"/>
  <c r="AL26" i="19"/>
  <c r="X112" i="19"/>
  <c r="AL41" i="19"/>
  <c r="AM41" i="19" s="1"/>
  <c r="X102" i="19"/>
  <c r="AQ169" i="19"/>
  <c r="AX165" i="18"/>
  <c r="AX149" i="18"/>
  <c r="AX141" i="18"/>
  <c r="AX133" i="18"/>
  <c r="M27" i="45"/>
  <c r="BH166" i="18"/>
  <c r="BH142" i="18"/>
  <c r="AP21" i="20"/>
  <c r="AP47" i="20"/>
  <c r="AP28" i="20"/>
  <c r="AO134" i="20"/>
  <c r="AT55" i="20"/>
  <c r="U144" i="20"/>
  <c r="V83" i="20"/>
  <c r="U136" i="20"/>
  <c r="Z101" i="20"/>
  <c r="AA101" i="20" s="1"/>
  <c r="AF90" i="20"/>
  <c r="AJ73" i="20"/>
  <c r="AT105" i="20"/>
  <c r="AT73" i="20"/>
  <c r="AP59" i="20"/>
  <c r="AP46" i="20"/>
  <c r="AP40" i="20"/>
  <c r="AO146" i="20"/>
  <c r="AP33" i="20"/>
  <c r="AP27" i="20"/>
  <c r="V98" i="20"/>
  <c r="U143" i="20"/>
  <c r="V90" i="20"/>
  <c r="V82" i="20"/>
  <c r="Z86" i="20"/>
  <c r="AA86" i="20" s="1"/>
  <c r="Z73" i="20"/>
  <c r="AA73" i="20" s="1"/>
  <c r="AF97" i="20"/>
  <c r="AF74" i="20"/>
  <c r="AJ109" i="20"/>
  <c r="AK109" i="20" s="1"/>
  <c r="AP113" i="20"/>
  <c r="AP98" i="20"/>
  <c r="V74" i="20"/>
  <c r="Z98" i="20"/>
  <c r="AA98" i="20" s="1"/>
  <c r="Z85" i="20"/>
  <c r="AA85" i="20" s="1"/>
  <c r="AP105" i="20"/>
  <c r="AP90" i="20"/>
  <c r="AP82" i="20"/>
  <c r="AP74" i="20"/>
  <c r="AT113" i="20"/>
  <c r="AT20" i="20"/>
  <c r="O74" i="45" s="1"/>
  <c r="AT24" i="20"/>
  <c r="AT28" i="20"/>
  <c r="AT32" i="20"/>
  <c r="AT36" i="20"/>
  <c r="AU36" i="20" s="1"/>
  <c r="AT40" i="20"/>
  <c r="AT44" i="20"/>
  <c r="AU44" i="20" s="1"/>
  <c r="AT48" i="20"/>
  <c r="AT52" i="20"/>
  <c r="AT21" i="20"/>
  <c r="AT25" i="20"/>
  <c r="AT29" i="20"/>
  <c r="AT33" i="20"/>
  <c r="AT37" i="20"/>
  <c r="AT41" i="20"/>
  <c r="AT45" i="20"/>
  <c r="AT49" i="20"/>
  <c r="AT18" i="20"/>
  <c r="O72" i="45" s="1"/>
  <c r="AT22" i="20"/>
  <c r="AT26" i="20"/>
  <c r="AT30" i="20"/>
  <c r="AT34" i="20"/>
  <c r="AT38" i="20"/>
  <c r="AU38" i="20" s="1"/>
  <c r="AT42" i="20"/>
  <c r="AT46" i="20"/>
  <c r="AT50" i="20"/>
  <c r="AT19" i="20"/>
  <c r="O73" i="45" s="1"/>
  <c r="AT23" i="20"/>
  <c r="AT27" i="20"/>
  <c r="AU27" i="20" s="1"/>
  <c r="AT31" i="20"/>
  <c r="AT35" i="20"/>
  <c r="AU35" i="20" s="1"/>
  <c r="AT39" i="20"/>
  <c r="AT43" i="20"/>
  <c r="AT47" i="20"/>
  <c r="AP57" i="20"/>
  <c r="AP38" i="20"/>
  <c r="AP32" i="20"/>
  <c r="AO138" i="20"/>
  <c r="AP25" i="20"/>
  <c r="AP19" i="20"/>
  <c r="AO152" i="20"/>
  <c r="V110" i="20"/>
  <c r="V96" i="20"/>
  <c r="AF110" i="20"/>
  <c r="AE163" i="20"/>
  <c r="AF102" i="20"/>
  <c r="AJ106" i="20"/>
  <c r="AP111" i="20"/>
  <c r="AP81" i="20"/>
  <c r="AT111" i="20"/>
  <c r="AT79" i="20"/>
  <c r="AF103" i="20"/>
  <c r="AP51" i="20"/>
  <c r="AP63" i="20"/>
  <c r="AP50" i="20"/>
  <c r="AO156" i="20"/>
  <c r="AP44" i="20"/>
  <c r="AP31" i="20"/>
  <c r="AP18" i="20"/>
  <c r="AO124" i="20"/>
  <c r="AT61" i="20"/>
  <c r="AT57" i="20"/>
  <c r="AT53" i="20"/>
  <c r="V102" i="20"/>
  <c r="V72" i="20"/>
  <c r="Z80" i="20"/>
  <c r="AA80" i="20" s="1"/>
  <c r="Z83" i="20"/>
  <c r="AA83" i="20" s="1"/>
  <c r="Z96" i="20"/>
  <c r="AA96" i="20" s="1"/>
  <c r="Z99" i="20"/>
  <c r="AA99" i="20" s="1"/>
  <c r="Z112" i="20"/>
  <c r="AA112" i="20" s="1"/>
  <c r="Z115" i="20"/>
  <c r="Z82" i="20"/>
  <c r="AA82" i="20" s="1"/>
  <c r="AJ71" i="20"/>
  <c r="AK71" i="20" s="1"/>
  <c r="AF94" i="20"/>
  <c r="AF79" i="20"/>
  <c r="AE132" i="20"/>
  <c r="AF71" i="20"/>
  <c r="AF114" i="20"/>
  <c r="AJ105" i="20"/>
  <c r="AP110" i="20"/>
  <c r="AP73" i="20"/>
  <c r="AT89" i="20"/>
  <c r="AT63" i="20"/>
  <c r="V106" i="20"/>
  <c r="AP39" i="20"/>
  <c r="AO145" i="20"/>
  <c r="AP20" i="20"/>
  <c r="AO126" i="20"/>
  <c r="AT58" i="20"/>
  <c r="Z74" i="20"/>
  <c r="AA74" i="20" s="1"/>
  <c r="V104" i="20"/>
  <c r="AF73" i="20"/>
  <c r="AP62" i="20"/>
  <c r="AP56" i="20"/>
  <c r="AP49" i="20"/>
  <c r="AP43" i="20"/>
  <c r="AP30" i="20"/>
  <c r="AO136" i="20"/>
  <c r="AP24" i="20"/>
  <c r="V109" i="20"/>
  <c r="V86" i="20"/>
  <c r="V78" i="20"/>
  <c r="Z105" i="20"/>
  <c r="AF116" i="20"/>
  <c r="AE169" i="20"/>
  <c r="AF86" i="20"/>
  <c r="AE139" i="20"/>
  <c r="AF78" i="20"/>
  <c r="AJ90" i="20"/>
  <c r="AJ77" i="20"/>
  <c r="AT74" i="20"/>
  <c r="AP102" i="20"/>
  <c r="AP87" i="20"/>
  <c r="AP79" i="20"/>
  <c r="AT87" i="20"/>
  <c r="AP34" i="20"/>
  <c r="Z114" i="20"/>
  <c r="AA114" i="20" s="1"/>
  <c r="AP52" i="20"/>
  <c r="AP45" i="20"/>
  <c r="AP26" i="20"/>
  <c r="AO132" i="20"/>
  <c r="AT62" i="20"/>
  <c r="AT54" i="20"/>
  <c r="AF111" i="20"/>
  <c r="AT81" i="20"/>
  <c r="AP55" i="20"/>
  <c r="AP42" i="20"/>
  <c r="AO148" i="20"/>
  <c r="AP36" i="20"/>
  <c r="AO142" i="20"/>
  <c r="AP29" i="20"/>
  <c r="AP23" i="20"/>
  <c r="AT17" i="20"/>
  <c r="O71" i="45" s="1"/>
  <c r="O78" i="45" s="1"/>
  <c r="AT60" i="20"/>
  <c r="AU60" i="20" s="1"/>
  <c r="AT56" i="20"/>
  <c r="U162" i="20"/>
  <c r="V115" i="20"/>
  <c r="V85" i="20"/>
  <c r="AF92" i="20"/>
  <c r="AE145" i="20"/>
  <c r="AJ102" i="20"/>
  <c r="AJ89" i="20"/>
  <c r="AP94" i="20"/>
  <c r="AP86" i="20"/>
  <c r="AP78" i="20"/>
  <c r="AT97" i="20"/>
  <c r="AP60" i="20"/>
  <c r="AP53" i="20"/>
  <c r="AT59" i="20"/>
  <c r="AP54" i="20"/>
  <c r="AO160" i="20"/>
  <c r="AP48" i="20"/>
  <c r="AP41" i="20"/>
  <c r="AP35" i="20"/>
  <c r="AO141" i="20"/>
  <c r="AP22" i="20"/>
  <c r="AO128" i="20"/>
  <c r="AT51" i="20"/>
  <c r="AO168" i="20"/>
  <c r="V114" i="20"/>
  <c r="V77" i="20"/>
  <c r="U130" i="20"/>
  <c r="Z102" i="20"/>
  <c r="AA102" i="20" s="1"/>
  <c r="Z89" i="20"/>
  <c r="AA89" i="20" s="1"/>
  <c r="AF106" i="20"/>
  <c r="AF98" i="20"/>
  <c r="AF84" i="20"/>
  <c r="AE137" i="20"/>
  <c r="AJ74" i="20"/>
  <c r="AK74" i="20" s="1"/>
  <c r="AP100" i="20"/>
  <c r="AT95" i="20"/>
  <c r="V103" i="20"/>
  <c r="V97" i="20"/>
  <c r="V84" i="20"/>
  <c r="V71" i="20"/>
  <c r="Z111" i="20"/>
  <c r="AA111" i="20" s="1"/>
  <c r="Z108" i="20"/>
  <c r="AA108" i="20" s="1"/>
  <c r="Z95" i="20"/>
  <c r="AA95" i="20" s="1"/>
  <c r="Z92" i="20"/>
  <c r="AA92" i="20" s="1"/>
  <c r="Z79" i="20"/>
  <c r="AA79" i="20" s="1"/>
  <c r="Z76" i="20"/>
  <c r="AA76" i="20" s="1"/>
  <c r="AF104" i="20"/>
  <c r="AF91" i="20"/>
  <c r="AF72" i="20"/>
  <c r="AJ115" i="20"/>
  <c r="AJ112" i="20"/>
  <c r="AK112" i="20" s="1"/>
  <c r="AJ99" i="20"/>
  <c r="AK99" i="20" s="1"/>
  <c r="AJ96" i="20"/>
  <c r="AK96" i="20" s="1"/>
  <c r="AJ83" i="20"/>
  <c r="AK83" i="20" s="1"/>
  <c r="AJ80" i="20"/>
  <c r="AK80" i="20" s="1"/>
  <c r="AP112" i="20"/>
  <c r="AP99" i="20"/>
  <c r="AP93" i="20"/>
  <c r="AP80" i="20"/>
  <c r="AT116" i="20"/>
  <c r="AT169" i="20" s="1"/>
  <c r="AT108" i="20"/>
  <c r="AT100" i="20"/>
  <c r="AT92" i="20"/>
  <c r="AT145" i="20" s="1"/>
  <c r="AT84" i="20"/>
  <c r="AT76" i="20"/>
  <c r="U139" i="20"/>
  <c r="V108" i="20"/>
  <c r="V95" i="20"/>
  <c r="V89" i="20"/>
  <c r="V76" i="20"/>
  <c r="Z107" i="20"/>
  <c r="Z104" i="20"/>
  <c r="AA104" i="20" s="1"/>
  <c r="Z91" i="20"/>
  <c r="AA91" i="20" s="1"/>
  <c r="Z88" i="20"/>
  <c r="AA88" i="20" s="1"/>
  <c r="Z75" i="20"/>
  <c r="AA75" i="20" s="1"/>
  <c r="Z72" i="20"/>
  <c r="AF115" i="20"/>
  <c r="AF109" i="20"/>
  <c r="AF96" i="20"/>
  <c r="AF83" i="20"/>
  <c r="AJ111" i="20"/>
  <c r="AK111" i="20" s="1"/>
  <c r="AJ108" i="20"/>
  <c r="AJ95" i="20"/>
  <c r="AK95" i="20" s="1"/>
  <c r="AJ92" i="20"/>
  <c r="AJ79" i="20"/>
  <c r="AK79" i="20" s="1"/>
  <c r="AJ76" i="20"/>
  <c r="AK76" i="20" s="1"/>
  <c r="AP104" i="20"/>
  <c r="AP91" i="20"/>
  <c r="AP85" i="20"/>
  <c r="AP72" i="20"/>
  <c r="AT110" i="20"/>
  <c r="AT102" i="20"/>
  <c r="AT94" i="20"/>
  <c r="AT86" i="20"/>
  <c r="AT78" i="20"/>
  <c r="AT131" i="20" s="1"/>
  <c r="V107" i="20"/>
  <c r="V101" i="20"/>
  <c r="V94" i="20"/>
  <c r="V88" i="20"/>
  <c r="V75" i="20"/>
  <c r="Z113" i="20"/>
  <c r="AA113" i="20" s="1"/>
  <c r="Z110" i="20"/>
  <c r="AA110" i="20" s="1"/>
  <c r="Z97" i="20"/>
  <c r="Z94" i="20"/>
  <c r="AA94" i="20" s="1"/>
  <c r="Z81" i="20"/>
  <c r="AA81" i="20" s="1"/>
  <c r="Z78" i="20"/>
  <c r="AA78" i="20" s="1"/>
  <c r="AF108" i="20"/>
  <c r="AF95" i="20"/>
  <c r="AF89" i="20"/>
  <c r="AF82" i="20"/>
  <c r="AF76" i="20"/>
  <c r="AJ70" i="20"/>
  <c r="AK70" i="20" s="1"/>
  <c r="AJ114" i="20"/>
  <c r="AK114" i="20" s="1"/>
  <c r="AJ101" i="20"/>
  <c r="AJ98" i="20"/>
  <c r="AK98" i="20" s="1"/>
  <c r="AJ85" i="20"/>
  <c r="AJ82" i="20"/>
  <c r="AK82" i="20" s="1"/>
  <c r="AP116" i="20"/>
  <c r="AP103" i="20"/>
  <c r="AP97" i="20"/>
  <c r="AP84" i="20"/>
  <c r="AP71" i="20"/>
  <c r="AT115" i="20"/>
  <c r="AT107" i="20"/>
  <c r="AT99" i="20"/>
  <c r="AT91" i="20"/>
  <c r="AT83" i="20"/>
  <c r="AT75" i="20"/>
  <c r="V113" i="20"/>
  <c r="V100" i="20"/>
  <c r="V87" i="20"/>
  <c r="V81" i="20"/>
  <c r="Z116" i="20"/>
  <c r="AA116" i="20" s="1"/>
  <c r="Z103" i="20"/>
  <c r="AA103" i="20" s="1"/>
  <c r="Z100" i="20"/>
  <c r="Z87" i="20"/>
  <c r="Z84" i="20"/>
  <c r="AA84" i="20" s="1"/>
  <c r="Z71" i="20"/>
  <c r="AA71" i="20" s="1"/>
  <c r="AF107" i="20"/>
  <c r="AF101" i="20"/>
  <c r="AF88" i="20"/>
  <c r="AF75" i="20"/>
  <c r="AJ107" i="20"/>
  <c r="AJ104" i="20"/>
  <c r="AK104" i="20" s="1"/>
  <c r="AJ91" i="20"/>
  <c r="AK91" i="20" s="1"/>
  <c r="AJ88" i="20"/>
  <c r="AJ75" i="20"/>
  <c r="AK75" i="20" s="1"/>
  <c r="AJ72" i="20"/>
  <c r="AK72" i="20" s="1"/>
  <c r="AP115" i="20"/>
  <c r="AP109" i="20"/>
  <c r="AP96" i="20"/>
  <c r="AP83" i="20"/>
  <c r="AP77" i="20"/>
  <c r="AT112" i="20"/>
  <c r="AT104" i="20"/>
  <c r="AT96" i="20"/>
  <c r="AT149" i="20" s="1"/>
  <c r="AT88" i="20"/>
  <c r="AT80" i="20"/>
  <c r="AT72" i="20"/>
  <c r="AT125" i="20" s="1"/>
  <c r="AE159" i="20"/>
  <c r="V112" i="20"/>
  <c r="V99" i="20"/>
  <c r="V93" i="20"/>
  <c r="V80" i="20"/>
  <c r="Z109" i="20"/>
  <c r="AA109" i="20" s="1"/>
  <c r="Z106" i="20"/>
  <c r="AA106" i="20" s="1"/>
  <c r="Z93" i="20"/>
  <c r="Z90" i="20"/>
  <c r="Z77" i="20"/>
  <c r="AA77" i="20" s="1"/>
  <c r="AF113" i="20"/>
  <c r="AF100" i="20"/>
  <c r="AF87" i="20"/>
  <c r="AF81" i="20"/>
  <c r="AJ113" i="20"/>
  <c r="AK113" i="20" s="1"/>
  <c r="AJ110" i="20"/>
  <c r="AJ97" i="20"/>
  <c r="AK97" i="20" s="1"/>
  <c r="AJ94" i="20"/>
  <c r="AK94" i="20" s="1"/>
  <c r="AJ81" i="20"/>
  <c r="AJ78" i="20"/>
  <c r="AK78" i="20" s="1"/>
  <c r="AP108" i="20"/>
  <c r="AP95" i="20"/>
  <c r="AP89" i="20"/>
  <c r="AP76" i="20"/>
  <c r="AT70" i="20"/>
  <c r="AU70" i="20" s="1"/>
  <c r="AT109" i="20"/>
  <c r="AT162" i="20" s="1"/>
  <c r="AT101" i="20"/>
  <c r="AT154" i="20" s="1"/>
  <c r="AT93" i="20"/>
  <c r="AT85" i="20"/>
  <c r="AT138" i="20" s="1"/>
  <c r="AT77" i="20"/>
  <c r="V111" i="20"/>
  <c r="V92" i="20"/>
  <c r="V79" i="20"/>
  <c r="V73" i="20"/>
  <c r="AF112" i="20"/>
  <c r="AF99" i="20"/>
  <c r="AF93" i="20"/>
  <c r="AF80" i="20"/>
  <c r="AJ116" i="20"/>
  <c r="AJ103" i="20"/>
  <c r="AJ100" i="20"/>
  <c r="AK100" i="20" s="1"/>
  <c r="AJ87" i="20"/>
  <c r="AJ84" i="20"/>
  <c r="AP107" i="20"/>
  <c r="AP101" i="20"/>
  <c r="AP88" i="20"/>
  <c r="AP75" i="20"/>
  <c r="AT114" i="20"/>
  <c r="AT106" i="20"/>
  <c r="AT98" i="20"/>
  <c r="AT151" i="20" s="1"/>
  <c r="AT90" i="20"/>
  <c r="AT82" i="20"/>
  <c r="X46" i="19"/>
  <c r="X20" i="19"/>
  <c r="X19" i="19"/>
  <c r="W126" i="19"/>
  <c r="AB26" i="19"/>
  <c r="AB32" i="19"/>
  <c r="AB39" i="19"/>
  <c r="AC39" i="19" s="1"/>
  <c r="AB45" i="19"/>
  <c r="AB58" i="19"/>
  <c r="AB64" i="19"/>
  <c r="AC64" i="19" s="1"/>
  <c r="AB22" i="19"/>
  <c r="AB35" i="19"/>
  <c r="AC35" i="19" s="1"/>
  <c r="AB54" i="19"/>
  <c r="X51" i="19"/>
  <c r="AB20" i="19"/>
  <c r="N28" i="45" s="1"/>
  <c r="AB27" i="19"/>
  <c r="AC27" i="19" s="1"/>
  <c r="AB33" i="19"/>
  <c r="AB46" i="19"/>
  <c r="AC46" i="19" s="1"/>
  <c r="AB52" i="19"/>
  <c r="AB59" i="19"/>
  <c r="AC59" i="19" s="1"/>
  <c r="AB65" i="19"/>
  <c r="X31" i="19"/>
  <c r="X63" i="19"/>
  <c r="AB28" i="19"/>
  <c r="AB41" i="19"/>
  <c r="AC41" i="19" s="1"/>
  <c r="AB60" i="19"/>
  <c r="AB21" i="19"/>
  <c r="AB34" i="19"/>
  <c r="AB40" i="19"/>
  <c r="AB47" i="19"/>
  <c r="AC47" i="19" s="1"/>
  <c r="AB53" i="19"/>
  <c r="AC53" i="19" s="1"/>
  <c r="AB19" i="19"/>
  <c r="N27" i="45" s="1"/>
  <c r="AB24" i="19"/>
  <c r="AB31" i="19"/>
  <c r="AC31" i="19" s="1"/>
  <c r="AB37" i="19"/>
  <c r="AC37" i="19" s="1"/>
  <c r="AB50" i="19"/>
  <c r="AB56" i="19"/>
  <c r="AB63" i="19"/>
  <c r="AC63" i="19" s="1"/>
  <c r="AB49" i="19"/>
  <c r="X40" i="19"/>
  <c r="AH62" i="19"/>
  <c r="AH46" i="19"/>
  <c r="X55" i="19"/>
  <c r="X47" i="19"/>
  <c r="X39" i="19"/>
  <c r="X33" i="19"/>
  <c r="W139" i="19"/>
  <c r="AB62" i="19"/>
  <c r="AB44" i="19"/>
  <c r="AB29" i="19"/>
  <c r="AC29" i="19" s="1"/>
  <c r="AH61" i="19"/>
  <c r="AL44" i="19"/>
  <c r="AV52" i="19"/>
  <c r="AV20" i="19"/>
  <c r="N72" i="45" s="1"/>
  <c r="AB74" i="19"/>
  <c r="AB78" i="19"/>
  <c r="AB82" i="19"/>
  <c r="AB86" i="19"/>
  <c r="AB90" i="19"/>
  <c r="AB94" i="19"/>
  <c r="AB98" i="19"/>
  <c r="AB102" i="19"/>
  <c r="AB106" i="19"/>
  <c r="AB110" i="19"/>
  <c r="AB114" i="19"/>
  <c r="AB118" i="19"/>
  <c r="AC118" i="19" s="1"/>
  <c r="AB72" i="19"/>
  <c r="AB76" i="19"/>
  <c r="AB80" i="19"/>
  <c r="AB84" i="19"/>
  <c r="AB88" i="19"/>
  <c r="AB92" i="19"/>
  <c r="AB96" i="19"/>
  <c r="AB100" i="19"/>
  <c r="AC100" i="19" s="1"/>
  <c r="AB104" i="19"/>
  <c r="AB108" i="19"/>
  <c r="AB112" i="19"/>
  <c r="AB116" i="19"/>
  <c r="AB77" i="19"/>
  <c r="AC77" i="19" s="1"/>
  <c r="AB85" i="19"/>
  <c r="AB93" i="19"/>
  <c r="AC93" i="19" s="1"/>
  <c r="AB101" i="19"/>
  <c r="AC101" i="19" s="1"/>
  <c r="AB109" i="19"/>
  <c r="AB117" i="19"/>
  <c r="X92" i="19"/>
  <c r="AB79" i="19"/>
  <c r="AB87" i="19"/>
  <c r="AB95" i="19"/>
  <c r="AB103" i="19"/>
  <c r="AB111" i="19"/>
  <c r="AC111" i="19" s="1"/>
  <c r="AB73" i="19"/>
  <c r="AB81" i="19"/>
  <c r="AB89" i="19"/>
  <c r="AB97" i="19"/>
  <c r="AB105" i="19"/>
  <c r="AB113" i="19"/>
  <c r="AB75" i="19"/>
  <c r="AB83" i="19"/>
  <c r="AC83" i="19" s="1"/>
  <c r="AB91" i="19"/>
  <c r="AB99" i="19"/>
  <c r="AB107" i="19"/>
  <c r="AB115" i="19"/>
  <c r="X95" i="19"/>
  <c r="X80" i="19"/>
  <c r="AR99" i="19"/>
  <c r="AR84" i="19"/>
  <c r="AB57" i="19"/>
  <c r="AL40" i="19"/>
  <c r="AV29" i="19"/>
  <c r="X59" i="19"/>
  <c r="AB38" i="19"/>
  <c r="AV39" i="19"/>
  <c r="AW39" i="19" s="1"/>
  <c r="X116" i="19"/>
  <c r="X108" i="19"/>
  <c r="AB25" i="19"/>
  <c r="X53" i="19"/>
  <c r="AB42" i="19"/>
  <c r="AL64" i="19"/>
  <c r="AV47" i="19"/>
  <c r="AW47" i="19" s="1"/>
  <c r="X52" i="19"/>
  <c r="W129" i="19"/>
  <c r="X23" i="19"/>
  <c r="AB23" i="19"/>
  <c r="AC23" i="19" s="1"/>
  <c r="AL62" i="19"/>
  <c r="X43" i="19"/>
  <c r="X29" i="19"/>
  <c r="W135" i="19"/>
  <c r="AB55" i="19"/>
  <c r="AC55" i="19" s="1"/>
  <c r="AB36" i="19"/>
  <c r="AH49" i="19"/>
  <c r="AH41" i="19"/>
  <c r="AH33" i="19"/>
  <c r="AG139" i="19"/>
  <c r="AH25" i="19"/>
  <c r="AL28" i="19"/>
  <c r="AV28" i="19"/>
  <c r="AV35" i="19"/>
  <c r="AW35" i="19" s="1"/>
  <c r="X61" i="19"/>
  <c r="W167" i="19"/>
  <c r="AB43" i="19"/>
  <c r="AC43" i="19" s="1"/>
  <c r="X65" i="19"/>
  <c r="X42" i="19"/>
  <c r="W148" i="19"/>
  <c r="X35" i="19"/>
  <c r="X21" i="19"/>
  <c r="AB51" i="19"/>
  <c r="AC51" i="19" s="1"/>
  <c r="AH64" i="19"/>
  <c r="AH56" i="19"/>
  <c r="AL56" i="19"/>
  <c r="AR43" i="19"/>
  <c r="AV33" i="19"/>
  <c r="AW33" i="19" s="1"/>
  <c r="X83" i="19"/>
  <c r="X76" i="19"/>
  <c r="AH106" i="19"/>
  <c r="AH98" i="19"/>
  <c r="AH90" i="19"/>
  <c r="AH82" i="19"/>
  <c r="AH74" i="19"/>
  <c r="AL112" i="19"/>
  <c r="AV90" i="19"/>
  <c r="AW90" i="19" s="1"/>
  <c r="AB61" i="19"/>
  <c r="AC61" i="19" s="1"/>
  <c r="X27" i="19"/>
  <c r="AL53" i="19"/>
  <c r="AM53" i="19" s="1"/>
  <c r="AL20" i="19"/>
  <c r="N50" i="45" s="1"/>
  <c r="AR58" i="19"/>
  <c r="AQ164" i="19"/>
  <c r="AV62" i="19"/>
  <c r="AV26" i="19"/>
  <c r="X105" i="19"/>
  <c r="AL78" i="19"/>
  <c r="AM78" i="19" s="1"/>
  <c r="AV111" i="19"/>
  <c r="X48" i="19"/>
  <c r="W154" i="19"/>
  <c r="X34" i="19"/>
  <c r="W140" i="19"/>
  <c r="AB48" i="19"/>
  <c r="AB30" i="19"/>
  <c r="AH54" i="19"/>
  <c r="AH38" i="19"/>
  <c r="AG144" i="19"/>
  <c r="AH30" i="19"/>
  <c r="AV60" i="19"/>
  <c r="AV22" i="19"/>
  <c r="N74" i="45" s="1"/>
  <c r="X88" i="19"/>
  <c r="AR80" i="19"/>
  <c r="AH116" i="19"/>
  <c r="AH108" i="19"/>
  <c r="AH100" i="19"/>
  <c r="AH92" i="19"/>
  <c r="AH84" i="19"/>
  <c r="AH76" i="19"/>
  <c r="AL106" i="19"/>
  <c r="AL98" i="19"/>
  <c r="AM98" i="19" s="1"/>
  <c r="AL90" i="19"/>
  <c r="AM90" i="19" s="1"/>
  <c r="AL82" i="19"/>
  <c r="AL74" i="19"/>
  <c r="AR109" i="19"/>
  <c r="AR87" i="19"/>
  <c r="AR73" i="19"/>
  <c r="AV106" i="19"/>
  <c r="AW106" i="19" s="1"/>
  <c r="AV74" i="19"/>
  <c r="AW74" i="19" s="1"/>
  <c r="X60" i="19"/>
  <c r="X54" i="19"/>
  <c r="X41" i="19"/>
  <c r="X28" i="19"/>
  <c r="W134" i="19"/>
  <c r="X22" i="19"/>
  <c r="W128" i="19"/>
  <c r="AH48" i="19"/>
  <c r="AH40" i="19"/>
  <c r="AH32" i="19"/>
  <c r="AH24" i="19"/>
  <c r="AL31" i="19"/>
  <c r="AM31" i="19" s="1"/>
  <c r="AV63" i="19"/>
  <c r="AW63" i="19" s="1"/>
  <c r="AV49" i="19"/>
  <c r="AW49" i="19" s="1"/>
  <c r="AV23" i="19"/>
  <c r="AW23" i="19" s="1"/>
  <c r="X72" i="19"/>
  <c r="X104" i="19"/>
  <c r="X96" i="19"/>
  <c r="X89" i="19"/>
  <c r="X82" i="19"/>
  <c r="AL113" i="19"/>
  <c r="AR108" i="19"/>
  <c r="AR100" i="19"/>
  <c r="AR93" i="19"/>
  <c r="AR86" i="19"/>
  <c r="AV118" i="19"/>
  <c r="AV105" i="19"/>
  <c r="AL104" i="19"/>
  <c r="AR106" i="19"/>
  <c r="AR78" i="19"/>
  <c r="AV116" i="19"/>
  <c r="AW116" i="19" s="1"/>
  <c r="AV103" i="19"/>
  <c r="AW103" i="19" s="1"/>
  <c r="AV87" i="19"/>
  <c r="AW87" i="19" s="1"/>
  <c r="AV79" i="19"/>
  <c r="AH21" i="19"/>
  <c r="AL61" i="19"/>
  <c r="AM61" i="19" s="1"/>
  <c r="AL50" i="19"/>
  <c r="AL39" i="19"/>
  <c r="AM39" i="19" s="1"/>
  <c r="AR54" i="19"/>
  <c r="AQ160" i="19"/>
  <c r="AR46" i="19"/>
  <c r="AV46" i="19"/>
  <c r="AV32" i="19"/>
  <c r="AQ152" i="19"/>
  <c r="X115" i="19"/>
  <c r="X101" i="19"/>
  <c r="X93" i="19"/>
  <c r="X87" i="19"/>
  <c r="X73" i="19"/>
  <c r="AL110" i="19"/>
  <c r="AL102" i="19"/>
  <c r="AL94" i="19"/>
  <c r="AL86" i="19"/>
  <c r="AV72" i="19"/>
  <c r="AW72" i="19" s="1"/>
  <c r="AV78" i="19"/>
  <c r="AW78" i="19" s="1"/>
  <c r="AV81" i="19"/>
  <c r="AW81" i="19" s="1"/>
  <c r="AV94" i="19"/>
  <c r="AW94" i="19" s="1"/>
  <c r="AV97" i="19"/>
  <c r="AV110" i="19"/>
  <c r="AV113" i="19"/>
  <c r="AQ125" i="19"/>
  <c r="AV75" i="19"/>
  <c r="AW75" i="19" s="1"/>
  <c r="AV88" i="19"/>
  <c r="AW88" i="19" s="1"/>
  <c r="AV91" i="19"/>
  <c r="AV104" i="19"/>
  <c r="AV107" i="19"/>
  <c r="AV82" i="19"/>
  <c r="AW82" i="19" s="1"/>
  <c r="AV85" i="19"/>
  <c r="AV98" i="19"/>
  <c r="AV101" i="19"/>
  <c r="AV114" i="19"/>
  <c r="AV117" i="19"/>
  <c r="AR76" i="19"/>
  <c r="AV73" i="19"/>
  <c r="AV86" i="19"/>
  <c r="AW86" i="19" s="1"/>
  <c r="AV89" i="19"/>
  <c r="AV80" i="19"/>
  <c r="AW80" i="19" s="1"/>
  <c r="AV83" i="19"/>
  <c r="AV96" i="19"/>
  <c r="AV99" i="19"/>
  <c r="AV112" i="19"/>
  <c r="AV115" i="19"/>
  <c r="AR112" i="19"/>
  <c r="AR105" i="19"/>
  <c r="AR97" i="19"/>
  <c r="AR91" i="19"/>
  <c r="AQ137" i="19"/>
  <c r="AR77" i="19"/>
  <c r="AV109" i="19"/>
  <c r="AW109" i="19" s="1"/>
  <c r="AV95" i="19"/>
  <c r="X74" i="19"/>
  <c r="AH105" i="19"/>
  <c r="AH89" i="19"/>
  <c r="AH73" i="19"/>
  <c r="AL96" i="19"/>
  <c r="AM96" i="19" s="1"/>
  <c r="AL88" i="19"/>
  <c r="AL80" i="19"/>
  <c r="AM80" i="19" s="1"/>
  <c r="X64" i="19"/>
  <c r="AH60" i="19"/>
  <c r="AH37" i="19"/>
  <c r="X25" i="19"/>
  <c r="AH52" i="19"/>
  <c r="AH44" i="19"/>
  <c r="AH36" i="19"/>
  <c r="AH28" i="19"/>
  <c r="AH20" i="19"/>
  <c r="AH19" i="19"/>
  <c r="AL29" i="19"/>
  <c r="AM29" i="19" s="1"/>
  <c r="AL35" i="19"/>
  <c r="AM35" i="19" s="1"/>
  <c r="AL47" i="19"/>
  <c r="AM47" i="19" s="1"/>
  <c r="AL54" i="19"/>
  <c r="AM54" i="19" s="1"/>
  <c r="AL24" i="19"/>
  <c r="AL36" i="19"/>
  <c r="AL42" i="19"/>
  <c r="AL55" i="19"/>
  <c r="AM55" i="19" s="1"/>
  <c r="AL60" i="19"/>
  <c r="AL19" i="19"/>
  <c r="N49" i="45" s="1"/>
  <c r="AL25" i="19"/>
  <c r="AL30" i="19"/>
  <c r="AM30" i="19" s="1"/>
  <c r="AL37" i="19"/>
  <c r="AM37" i="19" s="1"/>
  <c r="AL43" i="19"/>
  <c r="AM43" i="19" s="1"/>
  <c r="AL48" i="19"/>
  <c r="AL21" i="19"/>
  <c r="AL27" i="19"/>
  <c r="AM27" i="19" s="1"/>
  <c r="AL32" i="19"/>
  <c r="AL45" i="19"/>
  <c r="AM45" i="19" s="1"/>
  <c r="AL51" i="19"/>
  <c r="AM51" i="19" s="1"/>
  <c r="AL63" i="19"/>
  <c r="AM63" i="19" s="1"/>
  <c r="AL59" i="19"/>
  <c r="AM59" i="19" s="1"/>
  <c r="AL49" i="19"/>
  <c r="AL38" i="19"/>
  <c r="AR61" i="19"/>
  <c r="AV56" i="19"/>
  <c r="AW56" i="19" s="1"/>
  <c r="AV43" i="19"/>
  <c r="AW43" i="19" s="1"/>
  <c r="X114" i="19"/>
  <c r="X100" i="19"/>
  <c r="X86" i="19"/>
  <c r="AL114" i="19"/>
  <c r="AR118" i="19"/>
  <c r="AR104" i="19"/>
  <c r="AR96" i="19"/>
  <c r="AR90" i="19"/>
  <c r="AV102" i="19"/>
  <c r="AV77" i="19"/>
  <c r="AW77" i="19" s="1"/>
  <c r="X45" i="19"/>
  <c r="X26" i="19"/>
  <c r="AH53" i="19"/>
  <c r="AH29" i="19"/>
  <c r="X44" i="19"/>
  <c r="X56" i="19"/>
  <c r="X50" i="19"/>
  <c r="X37" i="19"/>
  <c r="X24" i="19"/>
  <c r="W130" i="19"/>
  <c r="AH58" i="19"/>
  <c r="AL58" i="19"/>
  <c r="AL46" i="19"/>
  <c r="AL34" i="19"/>
  <c r="AL23" i="19"/>
  <c r="N53" i="45" s="1"/>
  <c r="AR60" i="19"/>
  <c r="AV55" i="19"/>
  <c r="AW55" i="19" s="1"/>
  <c r="AV42" i="19"/>
  <c r="AG159" i="19"/>
  <c r="X99" i="19"/>
  <c r="AR103" i="19"/>
  <c r="AV108" i="19"/>
  <c r="AW108" i="19" s="1"/>
  <c r="AV93" i="19"/>
  <c r="AW93" i="19" s="1"/>
  <c r="AV84" i="19"/>
  <c r="AW84" i="19" s="1"/>
  <c r="AV76" i="19"/>
  <c r="AW76" i="19" s="1"/>
  <c r="AH97" i="19"/>
  <c r="X58" i="19"/>
  <c r="X32" i="19"/>
  <c r="W138" i="19"/>
  <c r="AH45" i="19"/>
  <c r="AG151" i="19"/>
  <c r="X57" i="19"/>
  <c r="X38" i="19"/>
  <c r="X62" i="19"/>
  <c r="X49" i="19"/>
  <c r="X36" i="19"/>
  <c r="X30" i="19"/>
  <c r="AH65" i="19"/>
  <c r="AH57" i="19"/>
  <c r="AH50" i="19"/>
  <c r="AH42" i="19"/>
  <c r="AH34" i="19"/>
  <c r="AL65" i="19"/>
  <c r="AL57" i="19"/>
  <c r="AM57" i="19" s="1"/>
  <c r="AL33" i="19"/>
  <c r="AL22" i="19"/>
  <c r="N52" i="45" s="1"/>
  <c r="AR36" i="19"/>
  <c r="AQ142" i="19"/>
  <c r="AR19" i="19"/>
  <c r="AV19" i="19"/>
  <c r="N71" i="45" s="1"/>
  <c r="AV30" i="19"/>
  <c r="AV36" i="19"/>
  <c r="AV50" i="19"/>
  <c r="AW50" i="19" s="1"/>
  <c r="AV57" i="19"/>
  <c r="AW57" i="19" s="1"/>
  <c r="AV24" i="19"/>
  <c r="AW24" i="19" s="1"/>
  <c r="AV31" i="19"/>
  <c r="AW31" i="19" s="1"/>
  <c r="AV37" i="19"/>
  <c r="AW37" i="19" s="1"/>
  <c r="AV44" i="19"/>
  <c r="AV51" i="19"/>
  <c r="AW51" i="19" s="1"/>
  <c r="AV58" i="19"/>
  <c r="AV64" i="19"/>
  <c r="AV25" i="19"/>
  <c r="AW25" i="19" s="1"/>
  <c r="AV38" i="19"/>
  <c r="AW38" i="19" s="1"/>
  <c r="AV45" i="19"/>
  <c r="AW45" i="19" s="1"/>
  <c r="AV59" i="19"/>
  <c r="AW59" i="19" s="1"/>
  <c r="AV65" i="19"/>
  <c r="AW65" i="19" s="1"/>
  <c r="AQ126" i="19"/>
  <c r="AV21" i="19"/>
  <c r="AV34" i="19"/>
  <c r="AV41" i="19"/>
  <c r="AW41" i="19" s="1"/>
  <c r="AV54" i="19"/>
  <c r="AW54" i="19" s="1"/>
  <c r="AV61" i="19"/>
  <c r="AW61" i="19" s="1"/>
  <c r="AV53" i="19"/>
  <c r="AW53" i="19" s="1"/>
  <c r="AV40" i="19"/>
  <c r="AV27" i="19"/>
  <c r="AG134" i="19"/>
  <c r="W142" i="19"/>
  <c r="W166" i="19"/>
  <c r="X106" i="19"/>
  <c r="X84" i="19"/>
  <c r="AH117" i="19"/>
  <c r="AH109" i="19"/>
  <c r="AH101" i="19"/>
  <c r="AH93" i="19"/>
  <c r="AH85" i="19"/>
  <c r="AH77" i="19"/>
  <c r="AL108" i="19"/>
  <c r="AM108" i="19" s="1"/>
  <c r="AL100" i="19"/>
  <c r="AM100" i="19" s="1"/>
  <c r="AL92" i="19"/>
  <c r="AM92" i="19" s="1"/>
  <c r="AL84" i="19"/>
  <c r="AL76" i="19"/>
  <c r="AL115" i="19"/>
  <c r="AR116" i="19"/>
  <c r="AR110" i="19"/>
  <c r="AR88" i="19"/>
  <c r="AR74" i="19"/>
  <c r="AV100" i="19"/>
  <c r="AW100" i="19" s="1"/>
  <c r="AV92" i="19"/>
  <c r="AW92" i="19" s="1"/>
  <c r="AH22" i="19"/>
  <c r="AR29" i="19"/>
  <c r="AR21" i="19"/>
  <c r="X113" i="19"/>
  <c r="X107" i="19"/>
  <c r="X94" i="19"/>
  <c r="X81" i="19"/>
  <c r="X75" i="19"/>
  <c r="AG168" i="19"/>
  <c r="AH107" i="19"/>
  <c r="AH99" i="19"/>
  <c r="AH91" i="19"/>
  <c r="AH83" i="19"/>
  <c r="AH75" i="19"/>
  <c r="AL109" i="19"/>
  <c r="AM109" i="19" s="1"/>
  <c r="AL105" i="19"/>
  <c r="AL101" i="19"/>
  <c r="AL97" i="19"/>
  <c r="AL93" i="19"/>
  <c r="AM93" i="19" s="1"/>
  <c r="AL89" i="19"/>
  <c r="AM89" i="19" s="1"/>
  <c r="AL85" i="19"/>
  <c r="AM85" i="19" s="1"/>
  <c r="AL81" i="19"/>
  <c r="AM81" i="19" s="1"/>
  <c r="AL77" i="19"/>
  <c r="AM77" i="19" s="1"/>
  <c r="AL73" i="19"/>
  <c r="AL116" i="19"/>
  <c r="AR117" i="19"/>
  <c r="AR111" i="19"/>
  <c r="AR98" i="19"/>
  <c r="AQ145" i="19"/>
  <c r="AR85" i="19"/>
  <c r="AR79" i="19"/>
  <c r="AR64" i="19"/>
  <c r="AR56" i="19"/>
  <c r="AR34" i="19"/>
  <c r="AR26" i="19"/>
  <c r="AQ140" i="19"/>
  <c r="X117" i="19"/>
  <c r="X111" i="19"/>
  <c r="X98" i="19"/>
  <c r="X85" i="19"/>
  <c r="X79" i="19"/>
  <c r="AH112" i="19"/>
  <c r="AH104" i="19"/>
  <c r="AH96" i="19"/>
  <c r="AH88" i="19"/>
  <c r="AH80" i="19"/>
  <c r="AL118" i="19"/>
  <c r="AR115" i="19"/>
  <c r="AR102" i="19"/>
  <c r="AR89" i="19"/>
  <c r="AR83" i="19"/>
  <c r="AH26" i="19"/>
  <c r="AR48" i="19"/>
  <c r="AR41" i="19"/>
  <c r="AR33" i="19"/>
  <c r="AR25" i="19"/>
  <c r="X110" i="19"/>
  <c r="X97" i="19"/>
  <c r="X91" i="19"/>
  <c r="X78" i="19"/>
  <c r="AH111" i="19"/>
  <c r="AH103" i="19"/>
  <c r="AH95" i="19"/>
  <c r="AG140" i="19"/>
  <c r="AH79" i="19"/>
  <c r="AL72" i="19"/>
  <c r="AM72" i="19" s="1"/>
  <c r="AL107" i="19"/>
  <c r="AL103" i="19"/>
  <c r="AM103" i="19" s="1"/>
  <c r="AL99" i="19"/>
  <c r="AM99" i="19" s="1"/>
  <c r="AL95" i="19"/>
  <c r="AM95" i="19" s="1"/>
  <c r="AL91" i="19"/>
  <c r="AM91" i="19" s="1"/>
  <c r="AL87" i="19"/>
  <c r="AL83" i="19"/>
  <c r="AL79" i="19"/>
  <c r="AL75" i="19"/>
  <c r="AL111" i="19"/>
  <c r="AM111" i="19" s="1"/>
  <c r="AR114" i="19"/>
  <c r="AR101" i="19"/>
  <c r="AR95" i="19"/>
  <c r="AR82" i="19"/>
  <c r="AR72" i="19"/>
  <c r="AR62" i="19"/>
  <c r="AR40" i="19"/>
  <c r="AR32" i="19"/>
  <c r="AR24" i="19"/>
  <c r="X109" i="19"/>
  <c r="X103" i="19"/>
  <c r="X90" i="19"/>
  <c r="X77" i="19"/>
  <c r="AH118" i="19"/>
  <c r="AG163" i="19"/>
  <c r="AG155" i="19"/>
  <c r="AH94" i="19"/>
  <c r="AH86" i="19"/>
  <c r="AH78" i="19"/>
  <c r="AL117" i="19"/>
  <c r="AR113" i="19"/>
  <c r="AR107" i="19"/>
  <c r="AR94" i="19"/>
  <c r="AR81" i="19"/>
  <c r="AR75" i="19"/>
  <c r="BR137" i="18"/>
  <c r="BR168" i="18"/>
  <c r="BR151" i="18"/>
  <c r="BR135" i="18"/>
  <c r="BR127" i="18"/>
  <c r="M75" i="45"/>
  <c r="M71" i="45"/>
  <c r="BW70" i="18"/>
  <c r="BR150" i="18"/>
  <c r="BR154" i="18"/>
  <c r="BR155" i="18"/>
  <c r="BR125" i="18"/>
  <c r="BR133" i="18"/>
  <c r="BR169" i="18"/>
  <c r="M77" i="45"/>
  <c r="M76" i="45"/>
  <c r="BR167" i="18"/>
  <c r="M30" i="45"/>
  <c r="AY126" i="18"/>
  <c r="BH144" i="18"/>
  <c r="BH138" i="18"/>
  <c r="M52" i="45"/>
  <c r="AY161" i="18"/>
  <c r="AX128" i="18"/>
  <c r="AX144" i="18"/>
  <c r="AX169" i="18"/>
  <c r="BH149" i="18"/>
  <c r="AY166" i="18"/>
  <c r="AX152" i="18"/>
  <c r="M53" i="45"/>
  <c r="BH169" i="18"/>
  <c r="BC70" i="18"/>
  <c r="BH124" i="18"/>
  <c r="M51" i="45"/>
  <c r="AX145" i="18"/>
  <c r="AX161" i="18"/>
  <c r="BC156" i="18"/>
  <c r="BD153" i="18"/>
  <c r="BC140" i="18"/>
  <c r="BC137" i="18"/>
  <c r="BI127" i="18"/>
  <c r="BC148" i="18"/>
  <c r="M50" i="45"/>
  <c r="AX153" i="18"/>
  <c r="M29" i="45"/>
  <c r="BH140" i="18"/>
  <c r="BH153" i="18"/>
  <c r="BC165" i="18"/>
  <c r="BH150" i="18"/>
  <c r="AY155" i="18"/>
  <c r="AX155" i="18"/>
  <c r="AY144" i="18"/>
  <c r="BH129" i="18"/>
  <c r="BM70" i="18"/>
  <c r="Z147" i="17"/>
  <c r="AE159" i="17"/>
  <c r="AL21" i="17"/>
  <c r="Y138" i="17"/>
  <c r="Z172" i="17"/>
  <c r="Z153" i="17"/>
  <c r="AD168" i="17"/>
  <c r="AD136" i="17"/>
  <c r="AD128" i="17"/>
  <c r="AD135" i="17"/>
  <c r="Z171" i="17"/>
  <c r="Z165" i="17"/>
  <c r="Z152" i="17"/>
  <c r="Z133" i="17"/>
  <c r="AD149" i="17"/>
  <c r="AE141" i="17"/>
  <c r="AE133" i="17"/>
  <c r="Z164" i="17"/>
  <c r="Z132" i="17"/>
  <c r="AD170" i="17"/>
  <c r="AD162" i="17"/>
  <c r="AD154" i="17"/>
  <c r="AJ128" i="17"/>
  <c r="AX74" i="17"/>
  <c r="AT74" i="17"/>
  <c r="AD143" i="17"/>
  <c r="AI172" i="17"/>
  <c r="Z169" i="17"/>
  <c r="AD74" i="17"/>
  <c r="Z156" i="17"/>
  <c r="Z137" i="17"/>
  <c r="AD172" i="17"/>
  <c r="AD164" i="17"/>
  <c r="AD156" i="17"/>
  <c r="AD148" i="17"/>
  <c r="AD140" i="17"/>
  <c r="AD132" i="17"/>
  <c r="AD167" i="17"/>
  <c r="AD151" i="17"/>
  <c r="AV21" i="17"/>
  <c r="Z168" i="17"/>
  <c r="Z155" i="17"/>
  <c r="Z149" i="17"/>
  <c r="Z136" i="17"/>
  <c r="AD169" i="17"/>
  <c r="AD161" i="17"/>
  <c r="AD153" i="17"/>
  <c r="AE145" i="17"/>
  <c r="AE137" i="17"/>
  <c r="Z167" i="17"/>
  <c r="Z161" i="17"/>
  <c r="Z148" i="17"/>
  <c r="Z135" i="17"/>
  <c r="Z129" i="17"/>
  <c r="AD166" i="17"/>
  <c r="AD158" i="17"/>
  <c r="AD150" i="17"/>
  <c r="AD134" i="17"/>
  <c r="AI145" i="17"/>
  <c r="Z163" i="17"/>
  <c r="Y144" i="17"/>
  <c r="Z173" i="17"/>
  <c r="Z160" i="17"/>
  <c r="Z141" i="17"/>
  <c r="Z128" i="17"/>
  <c r="AD171" i="17"/>
  <c r="AD163" i="17"/>
  <c r="AD155" i="17"/>
  <c r="AD139" i="17"/>
  <c r="AI161" i="17"/>
  <c r="AJ157" i="20"/>
  <c r="AK123" i="20"/>
  <c r="AJ123" i="20"/>
  <c r="AJ153" i="20"/>
  <c r="AJ135" i="20"/>
  <c r="AJ133" i="20"/>
  <c r="AA123" i="20"/>
  <c r="Z123" i="20"/>
  <c r="Z127" i="20"/>
  <c r="Z133" i="20"/>
  <c r="Z139" i="20"/>
  <c r="Z141" i="20"/>
  <c r="Z129" i="20"/>
  <c r="Z137" i="20"/>
  <c r="Z126" i="20"/>
  <c r="Z132" i="20"/>
  <c r="Z134" i="20"/>
  <c r="Z142" i="20"/>
  <c r="Z144" i="20"/>
  <c r="Z128" i="20"/>
  <c r="Z136" i="20"/>
  <c r="Z138" i="20"/>
  <c r="Z148" i="20"/>
  <c r="AW29" i="19"/>
  <c r="AJ55" i="19"/>
  <c r="AM65" i="19"/>
  <c r="AM49" i="19"/>
  <c r="AC45" i="19"/>
  <c r="AC57" i="19"/>
  <c r="AC25" i="19"/>
  <c r="AC65" i="19"/>
  <c r="AC33" i="19"/>
  <c r="AV56" i="17"/>
  <c r="AV53" i="17"/>
  <c r="AV40" i="17"/>
  <c r="AV37" i="17"/>
  <c r="AV24" i="17"/>
  <c r="AV62" i="17"/>
  <c r="AV59" i="17"/>
  <c r="AV46" i="17"/>
  <c r="AV43" i="17"/>
  <c r="AW37" i="17"/>
  <c r="AV30" i="17"/>
  <c r="AV27" i="17"/>
  <c r="AV33" i="17"/>
  <c r="AV58" i="17"/>
  <c r="AV55" i="17"/>
  <c r="AV42" i="17"/>
  <c r="AV39" i="17"/>
  <c r="AV26" i="17"/>
  <c r="AV23" i="17"/>
  <c r="AV52" i="17"/>
  <c r="AV64" i="17"/>
  <c r="AV61" i="17"/>
  <c r="AW55" i="17"/>
  <c r="AV48" i="17"/>
  <c r="AV45" i="17"/>
  <c r="AV32" i="17"/>
  <c r="AV29" i="17"/>
  <c r="AV49" i="17"/>
  <c r="AV67" i="17"/>
  <c r="AV54" i="17"/>
  <c r="AV51" i="17"/>
  <c r="AV38" i="17"/>
  <c r="AV35" i="17"/>
  <c r="AV22" i="17"/>
  <c r="AV36" i="17"/>
  <c r="AV60" i="17"/>
  <c r="AV57" i="17"/>
  <c r="AV44" i="17"/>
  <c r="AV41" i="17"/>
  <c r="AV28" i="17"/>
  <c r="AV25" i="17"/>
  <c r="AW22" i="17"/>
  <c r="L64" i="45" s="1"/>
  <c r="AV65" i="17"/>
  <c r="AV66" i="17"/>
  <c r="AV63" i="17"/>
  <c r="AV50" i="17"/>
  <c r="AV47" i="17"/>
  <c r="AV34" i="17"/>
  <c r="AV31" i="17"/>
  <c r="AD130" i="17"/>
  <c r="AD146" i="17"/>
  <c r="AD137" i="17"/>
  <c r="L20" i="45"/>
  <c r="AT135" i="20"/>
  <c r="AT158" i="20"/>
  <c r="AP70" i="20"/>
  <c r="AO137" i="20"/>
  <c r="AT127" i="20"/>
  <c r="AO125" i="20"/>
  <c r="AO130" i="20"/>
  <c r="AO143" i="20"/>
  <c r="AO129" i="20"/>
  <c r="AO133" i="20"/>
  <c r="AT134" i="20"/>
  <c r="AT139" i="20"/>
  <c r="AO123" i="20"/>
  <c r="AT128" i="20"/>
  <c r="AT129" i="20"/>
  <c r="AT132" i="20"/>
  <c r="AT142" i="20"/>
  <c r="AT137" i="20"/>
  <c r="AJ146" i="20"/>
  <c r="AJ149" i="20"/>
  <c r="AK166" i="20"/>
  <c r="AK164" i="20"/>
  <c r="AK148" i="20"/>
  <c r="AK128" i="20"/>
  <c r="AE134" i="20"/>
  <c r="AF85" i="20"/>
  <c r="AF77" i="20"/>
  <c r="AF70" i="20"/>
  <c r="AE142" i="20"/>
  <c r="AJ132" i="20"/>
  <c r="AJ136" i="20"/>
  <c r="AE126" i="20"/>
  <c r="AJ124" i="20"/>
  <c r="AJ128" i="20"/>
  <c r="Z160" i="20"/>
  <c r="Z164" i="20"/>
  <c r="AA166" i="20"/>
  <c r="AA148" i="20"/>
  <c r="AA144" i="20"/>
  <c r="AA136" i="20"/>
  <c r="Z156" i="20"/>
  <c r="U150" i="20"/>
  <c r="V105" i="20"/>
  <c r="V70" i="20"/>
  <c r="V116" i="20"/>
  <c r="AE154" i="20"/>
  <c r="U155" i="20"/>
  <c r="U160" i="20"/>
  <c r="U166" i="20"/>
  <c r="AJ151" i="20"/>
  <c r="U153" i="20"/>
  <c r="AO153" i="20"/>
  <c r="Z157" i="20"/>
  <c r="AO158" i="20"/>
  <c r="Z162" i="20"/>
  <c r="AO163" i="20"/>
  <c r="AE164" i="20"/>
  <c r="Z165" i="20"/>
  <c r="U167" i="20"/>
  <c r="AE148" i="20"/>
  <c r="AO151" i="20"/>
  <c r="AE152" i="20"/>
  <c r="AE157" i="20"/>
  <c r="AE162" i="20"/>
  <c r="U163" i="20"/>
  <c r="AE165" i="20"/>
  <c r="Z166" i="20"/>
  <c r="U168" i="20"/>
  <c r="AT168" i="20"/>
  <c r="U149" i="20"/>
  <c r="AE150" i="20"/>
  <c r="U151" i="20"/>
  <c r="AT153" i="20"/>
  <c r="U156" i="20"/>
  <c r="U161" i="20"/>
  <c r="AO161" i="20"/>
  <c r="AJ164" i="20"/>
  <c r="AE166" i="20"/>
  <c r="U123" i="20"/>
  <c r="AO149" i="20"/>
  <c r="AO154" i="20"/>
  <c r="AO159" i="20"/>
  <c r="AE160" i="20"/>
  <c r="Z163" i="20"/>
  <c r="AT163" i="20"/>
  <c r="AO164" i="20"/>
  <c r="AJ165" i="20"/>
  <c r="AE167" i="20"/>
  <c r="Z169" i="20"/>
  <c r="AT152" i="20"/>
  <c r="AJ148" i="20"/>
  <c r="Z151" i="20"/>
  <c r="AE153" i="20"/>
  <c r="AT156" i="20"/>
  <c r="AE158" i="20"/>
  <c r="U159" i="20"/>
  <c r="AT161" i="20"/>
  <c r="AJ162" i="20"/>
  <c r="U164" i="20"/>
  <c r="AO165" i="20"/>
  <c r="AJ166" i="20"/>
  <c r="AE168" i="20"/>
  <c r="U131" i="20"/>
  <c r="Z149" i="20"/>
  <c r="AJ150" i="20"/>
  <c r="U152" i="20"/>
  <c r="U157" i="20"/>
  <c r="AO157" i="20"/>
  <c r="Z161" i="20"/>
  <c r="AO162" i="20"/>
  <c r="AT164" i="20"/>
  <c r="AO166" i="20"/>
  <c r="AJ167" i="20"/>
  <c r="AO150" i="20"/>
  <c r="Z154" i="20"/>
  <c r="AO155" i="20"/>
  <c r="AE156" i="20"/>
  <c r="Z159" i="20"/>
  <c r="AE161" i="20"/>
  <c r="U165" i="20"/>
  <c r="AT165" i="20"/>
  <c r="AO167" i="20"/>
  <c r="AO169" i="20"/>
  <c r="Z167" i="20"/>
  <c r="AW117" i="19"/>
  <c r="AW115" i="19"/>
  <c r="AW113" i="19"/>
  <c r="AW111" i="19"/>
  <c r="AW107" i="19"/>
  <c r="AW105" i="19"/>
  <c r="AW101" i="19"/>
  <c r="AW99" i="19"/>
  <c r="AW97" i="19"/>
  <c r="AW95" i="19"/>
  <c r="AW91" i="19"/>
  <c r="AW89" i="19"/>
  <c r="AW85" i="19"/>
  <c r="AW83" i="19"/>
  <c r="AW79" i="19"/>
  <c r="AW73" i="19"/>
  <c r="AQ170" i="19"/>
  <c r="AM117" i="19"/>
  <c r="AM115" i="19"/>
  <c r="AM110" i="19"/>
  <c r="AM106" i="19"/>
  <c r="AM104" i="19"/>
  <c r="AM102" i="19"/>
  <c r="AM94" i="19"/>
  <c r="AM88" i="19"/>
  <c r="AM84" i="19"/>
  <c r="AM82" i="19"/>
  <c r="AM76" i="19"/>
  <c r="AM74" i="19"/>
  <c r="AM105" i="19"/>
  <c r="AM101" i="19"/>
  <c r="AM97" i="19"/>
  <c r="AM87" i="19"/>
  <c r="AM83" i="19"/>
  <c r="AM79" i="19"/>
  <c r="AM73" i="19"/>
  <c r="AG136" i="19"/>
  <c r="AG147" i="19"/>
  <c r="AG128" i="19"/>
  <c r="AG148" i="19"/>
  <c r="AH115" i="19"/>
  <c r="AH87" i="19"/>
  <c r="AH72" i="19"/>
  <c r="AG167" i="19"/>
  <c r="AH110" i="19"/>
  <c r="AH102" i="19"/>
  <c r="AG125" i="19"/>
  <c r="AG130" i="19"/>
  <c r="AG135" i="19"/>
  <c r="AG143" i="19"/>
  <c r="AG145" i="19"/>
  <c r="AG131" i="19"/>
  <c r="AG137" i="19"/>
  <c r="AG129" i="19"/>
  <c r="AG133" i="19"/>
  <c r="AG141" i="19"/>
  <c r="AC116" i="19"/>
  <c r="AC114" i="19"/>
  <c r="AC112" i="19"/>
  <c r="AC110" i="19"/>
  <c r="AC108" i="19"/>
  <c r="AC104" i="19"/>
  <c r="AC102" i="19"/>
  <c r="AC98" i="19"/>
  <c r="AC96" i="19"/>
  <c r="AC94" i="19"/>
  <c r="AC92" i="19"/>
  <c r="AC90" i="19"/>
  <c r="AC86" i="19"/>
  <c r="AC84" i="19"/>
  <c r="AC82" i="19"/>
  <c r="AC80" i="19"/>
  <c r="AC78" i="19"/>
  <c r="AC76" i="19"/>
  <c r="AC117" i="19"/>
  <c r="AC115" i="19"/>
  <c r="AC113" i="19"/>
  <c r="AC109" i="19"/>
  <c r="AC107" i="19"/>
  <c r="AC103" i="19"/>
  <c r="AC99" i="19"/>
  <c r="AC97" i="19"/>
  <c r="AC95" i="19"/>
  <c r="AC91" i="19"/>
  <c r="AC89" i="19"/>
  <c r="AC85" i="19"/>
  <c r="AC81" i="19"/>
  <c r="AC79" i="19"/>
  <c r="AC75" i="19"/>
  <c r="AC73" i="19"/>
  <c r="AC72" i="19"/>
  <c r="W144" i="19"/>
  <c r="W150" i="19"/>
  <c r="X118" i="19"/>
  <c r="W158" i="19"/>
  <c r="W171" i="19"/>
  <c r="W147" i="19"/>
  <c r="W162" i="19"/>
  <c r="W146" i="19"/>
  <c r="W163" i="19"/>
  <c r="W145" i="19"/>
  <c r="AQ150" i="19"/>
  <c r="W153" i="19"/>
  <c r="W156" i="19"/>
  <c r="AG158" i="19"/>
  <c r="AG161" i="19"/>
  <c r="AQ163" i="19"/>
  <c r="W125" i="19"/>
  <c r="AQ153" i="19"/>
  <c r="W159" i="19"/>
  <c r="AG164" i="19"/>
  <c r="AQ167" i="19"/>
  <c r="W149" i="19"/>
  <c r="W152" i="19"/>
  <c r="AG154" i="19"/>
  <c r="AG157" i="19"/>
  <c r="AQ159" i="19"/>
  <c r="AQ162" i="19"/>
  <c r="W165" i="19"/>
  <c r="AG166" i="19"/>
  <c r="AQ128" i="19"/>
  <c r="AG152" i="19"/>
  <c r="AQ149" i="19"/>
  <c r="W155" i="19"/>
  <c r="AG160" i="19"/>
  <c r="AQ165" i="19"/>
  <c r="AQ171" i="19"/>
  <c r="AQ129" i="19"/>
  <c r="AQ157" i="19"/>
  <c r="AQ147" i="19"/>
  <c r="AG150" i="19"/>
  <c r="AG153" i="19"/>
  <c r="AQ155" i="19"/>
  <c r="AQ158" i="19"/>
  <c r="W161" i="19"/>
  <c r="W164" i="19"/>
  <c r="W127" i="19"/>
  <c r="W151" i="19"/>
  <c r="AG156" i="19"/>
  <c r="AQ161" i="19"/>
  <c r="AG170" i="19"/>
  <c r="W169" i="19"/>
  <c r="AG146" i="19"/>
  <c r="AG149" i="19"/>
  <c r="AQ151" i="19"/>
  <c r="AQ154" i="19"/>
  <c r="W157" i="19"/>
  <c r="W160" i="19"/>
  <c r="AG162" i="19"/>
  <c r="AQ166" i="19"/>
  <c r="AG169" i="19"/>
  <c r="BR141" i="18"/>
  <c r="BR123" i="18"/>
  <c r="BR126" i="18"/>
  <c r="BR129" i="18"/>
  <c r="BR145" i="18"/>
  <c r="BR153" i="18"/>
  <c r="BR143" i="18"/>
  <c r="BR147" i="18"/>
  <c r="BH158" i="18"/>
  <c r="BH148" i="18"/>
  <c r="BH156" i="18"/>
  <c r="BH133" i="18"/>
  <c r="BH136" i="18"/>
  <c r="BH125" i="18"/>
  <c r="BH132" i="18"/>
  <c r="BH128" i="18"/>
  <c r="BH145" i="18"/>
  <c r="BH123" i="18"/>
  <c r="BH157" i="18"/>
  <c r="BH159" i="18"/>
  <c r="AX162" i="18"/>
  <c r="BR160" i="18"/>
  <c r="BR166" i="18"/>
  <c r="BH127" i="18"/>
  <c r="BH131" i="18"/>
  <c r="BH135" i="18"/>
  <c r="BH139" i="18"/>
  <c r="BH143" i="18"/>
  <c r="BH147" i="18"/>
  <c r="BR156" i="18"/>
  <c r="BR159" i="18"/>
  <c r="BH164" i="18"/>
  <c r="BH151" i="18"/>
  <c r="AX163" i="18"/>
  <c r="AX168" i="18"/>
  <c r="BR152" i="18"/>
  <c r="BH155" i="18"/>
  <c r="BR157" i="18"/>
  <c r="AX160" i="18"/>
  <c r="BR164" i="18"/>
  <c r="AX166" i="18"/>
  <c r="BR161" i="18"/>
  <c r="BH165" i="18"/>
  <c r="AX125" i="18"/>
  <c r="AX150" i="18"/>
  <c r="BH163" i="18"/>
  <c r="AX130" i="18"/>
  <c r="AX134" i="18"/>
  <c r="AX138" i="18"/>
  <c r="AX142" i="18"/>
  <c r="AX146" i="18"/>
  <c r="AX159" i="18"/>
  <c r="BH162" i="18"/>
  <c r="BR163" i="18"/>
  <c r="AX126" i="18"/>
  <c r="BH161" i="18"/>
  <c r="BR162" i="18"/>
  <c r="AX164" i="18"/>
  <c r="BR124" i="18"/>
  <c r="BR128" i="18"/>
  <c r="BR132" i="18"/>
  <c r="BR136" i="18"/>
  <c r="BR140" i="18"/>
  <c r="BR144" i="18"/>
  <c r="BR148" i="18"/>
  <c r="AX154" i="18"/>
  <c r="BH160" i="18"/>
  <c r="BH167" i="18"/>
  <c r="BC160" i="18"/>
  <c r="BR165" i="18"/>
  <c r="AX167" i="18"/>
  <c r="BH168" i="18"/>
  <c r="AX158" i="18"/>
  <c r="AS165" i="17"/>
  <c r="AS168" i="17"/>
  <c r="AS172" i="17"/>
  <c r="AS134" i="17"/>
  <c r="AS162" i="17"/>
  <c r="AS130" i="17"/>
  <c r="AJ74" i="17"/>
  <c r="AI131" i="17"/>
  <c r="AI147" i="17"/>
  <c r="AD157" i="17"/>
  <c r="AD173" i="17"/>
  <c r="AD160" i="17"/>
  <c r="Z170" i="17"/>
  <c r="Z158" i="17"/>
  <c r="Z150" i="17"/>
  <c r="Z130" i="17"/>
  <c r="Z166" i="17"/>
  <c r="Z138" i="17"/>
  <c r="Y164" i="17"/>
  <c r="Y173" i="17"/>
  <c r="Z162" i="17"/>
  <c r="Z154" i="17"/>
  <c r="Z146" i="17"/>
  <c r="Z134" i="17"/>
  <c r="Z142" i="17"/>
  <c r="AN140" i="17"/>
  <c r="Z74" i="17"/>
  <c r="Y154" i="17"/>
  <c r="Y155" i="17"/>
  <c r="Y159" i="17"/>
  <c r="Z159" i="17"/>
  <c r="Y160" i="17"/>
  <c r="Y169" i="17"/>
  <c r="AI130" i="17"/>
  <c r="AI134" i="17"/>
  <c r="AI138" i="17"/>
  <c r="AI142" i="17"/>
  <c r="AI152" i="17"/>
  <c r="Y156" i="17"/>
  <c r="Y158" i="17"/>
  <c r="Z144" i="17"/>
  <c r="AI149" i="17"/>
  <c r="AS151" i="17"/>
  <c r="Y145" i="17"/>
  <c r="Z145" i="17"/>
  <c r="AD152" i="17"/>
  <c r="AI153" i="17"/>
  <c r="AI154" i="17"/>
  <c r="Y163" i="17"/>
  <c r="Y153" i="17"/>
  <c r="Y129" i="17"/>
  <c r="Y133" i="17"/>
  <c r="Y137" i="17"/>
  <c r="Z139" i="17"/>
  <c r="Z140" i="17"/>
  <c r="Y141" i="17"/>
  <c r="AS143" i="17"/>
  <c r="AI146" i="17"/>
  <c r="AI150" i="17"/>
  <c r="AI156" i="17"/>
  <c r="AI158" i="17"/>
  <c r="AS161" i="17"/>
  <c r="AS147" i="17"/>
  <c r="AI157" i="17"/>
  <c r="AS160" i="17"/>
  <c r="Y162" i="17"/>
  <c r="AS169" i="17"/>
  <c r="Y127" i="17"/>
  <c r="AI127" i="17"/>
  <c r="AS131" i="17"/>
  <c r="AS135" i="17"/>
  <c r="AS139" i="17"/>
  <c r="AS155" i="17"/>
  <c r="AS158" i="17"/>
  <c r="AS159" i="17"/>
  <c r="Y149" i="17"/>
  <c r="AS157" i="17"/>
  <c r="AD159" i="17"/>
  <c r="AS171" i="17"/>
  <c r="Y165" i="17"/>
  <c r="AI170" i="17"/>
  <c r="AI162" i="17"/>
  <c r="AD165" i="17"/>
  <c r="AI166" i="17"/>
  <c r="AS167" i="17"/>
  <c r="Y157" i="17"/>
  <c r="Z157" i="17"/>
  <c r="Y161" i="17"/>
  <c r="AS163" i="17"/>
  <c r="AU63" i="20"/>
  <c r="AU59" i="20"/>
  <c r="AU57" i="20"/>
  <c r="AU55" i="20"/>
  <c r="AU49" i="20"/>
  <c r="AU47" i="20"/>
  <c r="AU45" i="20"/>
  <c r="AU43" i="20"/>
  <c r="AU39" i="20"/>
  <c r="AU37" i="20"/>
  <c r="AU33" i="20"/>
  <c r="AU31" i="20"/>
  <c r="AU29" i="20"/>
  <c r="AU25" i="20"/>
  <c r="AU23" i="20"/>
  <c r="AU21" i="20"/>
  <c r="AU19" i="20"/>
  <c r="AU62" i="20"/>
  <c r="AU58" i="20"/>
  <c r="AU56" i="20"/>
  <c r="AU52" i="20"/>
  <c r="AU50" i="20"/>
  <c r="AU48" i="20"/>
  <c r="AU46" i="20"/>
  <c r="AU42" i="20"/>
  <c r="AU40" i="20"/>
  <c r="AU34" i="20"/>
  <c r="AU32" i="20"/>
  <c r="AU30" i="20"/>
  <c r="AU28" i="20"/>
  <c r="AU26" i="20"/>
  <c r="AU24" i="20"/>
  <c r="AU22" i="20"/>
  <c r="AU20" i="20"/>
  <c r="AU18" i="20"/>
  <c r="AP17" i="20"/>
  <c r="AK162" i="20"/>
  <c r="AK150" i="20"/>
  <c r="AK146" i="20"/>
  <c r="AK144" i="20"/>
  <c r="AA156" i="20"/>
  <c r="AA154" i="20"/>
  <c r="AA132" i="20"/>
  <c r="AA128" i="20"/>
  <c r="V17" i="20"/>
  <c r="AW62" i="19"/>
  <c r="AW58" i="19"/>
  <c r="AW52" i="19"/>
  <c r="AW48" i="19"/>
  <c r="AW46" i="19"/>
  <c r="AW44" i="19"/>
  <c r="AW42" i="19"/>
  <c r="AW40" i="19"/>
  <c r="AW36" i="19"/>
  <c r="AW32" i="19"/>
  <c r="AW30" i="19"/>
  <c r="AW28" i="19"/>
  <c r="AW26" i="19"/>
  <c r="AW22" i="19"/>
  <c r="AW20" i="19"/>
  <c r="AR59" i="19"/>
  <c r="AR53" i="19"/>
  <c r="AR45" i="19"/>
  <c r="AR38" i="19"/>
  <c r="AR65" i="19"/>
  <c r="AR52" i="19"/>
  <c r="AR44" i="19"/>
  <c r="AR37" i="19"/>
  <c r="AR30" i="19"/>
  <c r="AR22" i="19"/>
  <c r="AR63" i="19"/>
  <c r="AR57" i="19"/>
  <c r="AR50" i="19"/>
  <c r="AR35" i="19"/>
  <c r="AR28" i="19"/>
  <c r="AR20" i="19"/>
  <c r="AR49" i="19"/>
  <c r="AR42" i="19"/>
  <c r="AR51" i="19"/>
  <c r="AR27" i="19"/>
  <c r="AR47" i="19"/>
  <c r="AR23" i="19"/>
  <c r="AR39" i="19"/>
  <c r="AR31" i="19"/>
  <c r="AM62" i="19"/>
  <c r="AM60" i="19"/>
  <c r="AM58" i="19"/>
  <c r="AM56" i="19"/>
  <c r="AM52" i="19"/>
  <c r="AM48" i="19"/>
  <c r="AM44" i="19"/>
  <c r="AM42" i="19"/>
  <c r="AM40" i="19"/>
  <c r="AM38" i="19"/>
  <c r="AM34" i="19"/>
  <c r="AM28" i="19"/>
  <c r="AM26" i="19"/>
  <c r="AM20" i="19"/>
  <c r="AH51" i="19"/>
  <c r="AH43" i="19"/>
  <c r="AH27" i="19"/>
  <c r="AH63" i="19"/>
  <c r="AH47" i="19"/>
  <c r="AH23" i="19"/>
  <c r="AH39" i="19"/>
  <c r="AH59" i="19"/>
  <c r="AH31" i="19"/>
  <c r="AH35" i="19"/>
  <c r="AC62" i="19"/>
  <c r="AC60" i="19"/>
  <c r="AC58" i="19"/>
  <c r="AC56" i="19"/>
  <c r="AC54" i="19"/>
  <c r="AC52" i="19"/>
  <c r="AC50" i="19"/>
  <c r="AC48" i="19"/>
  <c r="AC44" i="19"/>
  <c r="AC42" i="19"/>
  <c r="AC40" i="19"/>
  <c r="AC38" i="19"/>
  <c r="AC36" i="19"/>
  <c r="AC34" i="19"/>
  <c r="AC32" i="19"/>
  <c r="AC30" i="19"/>
  <c r="AC28" i="19"/>
  <c r="AC26" i="19"/>
  <c r="AC24" i="19"/>
  <c r="AC22" i="19"/>
  <c r="AY128" i="18"/>
  <c r="AY162" i="18"/>
  <c r="AY167" i="18"/>
  <c r="AY158" i="18"/>
  <c r="AY142" i="18"/>
  <c r="Z143" i="17"/>
  <c r="Z151" i="17"/>
  <c r="AL167" i="1"/>
  <c r="AI167" i="1"/>
  <c r="AH167" i="1"/>
  <c r="AG167" i="1"/>
  <c r="AB167" i="1"/>
  <c r="Y167" i="1"/>
  <c r="X167" i="1"/>
  <c r="W167" i="1"/>
  <c r="R167" i="1"/>
  <c r="O167" i="1"/>
  <c r="N167" i="1"/>
  <c r="AL166" i="1"/>
  <c r="AI166" i="1"/>
  <c r="AH166" i="1"/>
  <c r="AG166" i="1"/>
  <c r="AB166" i="1"/>
  <c r="Y166" i="1"/>
  <c r="X166" i="1"/>
  <c r="W166" i="1"/>
  <c r="R166" i="1"/>
  <c r="O166" i="1"/>
  <c r="N166" i="1"/>
  <c r="AL165" i="1"/>
  <c r="AI165" i="1"/>
  <c r="AH165" i="1"/>
  <c r="AG165" i="1"/>
  <c r="AB165" i="1"/>
  <c r="Y165" i="1"/>
  <c r="X165" i="1"/>
  <c r="W165" i="1"/>
  <c r="R165" i="1"/>
  <c r="O165" i="1"/>
  <c r="N165" i="1"/>
  <c r="AL164" i="1"/>
  <c r="AI164" i="1"/>
  <c r="AH164" i="1"/>
  <c r="AG164" i="1"/>
  <c r="AB164" i="1"/>
  <c r="Y164" i="1"/>
  <c r="X164" i="1"/>
  <c r="W164" i="1"/>
  <c r="R164" i="1"/>
  <c r="O164" i="1"/>
  <c r="N164" i="1"/>
  <c r="AL163" i="1"/>
  <c r="AI163" i="1"/>
  <c r="AH163" i="1"/>
  <c r="AG163" i="1"/>
  <c r="AB163" i="1"/>
  <c r="Y163" i="1"/>
  <c r="X163" i="1"/>
  <c r="W163" i="1"/>
  <c r="R163" i="1"/>
  <c r="O163" i="1"/>
  <c r="N163" i="1"/>
  <c r="AL162" i="1"/>
  <c r="AI162" i="1"/>
  <c r="AH162" i="1"/>
  <c r="AG162" i="1"/>
  <c r="AB162" i="1"/>
  <c r="Y162" i="1"/>
  <c r="X162" i="1"/>
  <c r="W162" i="1"/>
  <c r="R162" i="1"/>
  <c r="O162" i="1"/>
  <c r="N162" i="1"/>
  <c r="AL161" i="1"/>
  <c r="AI161" i="1"/>
  <c r="AH161" i="1"/>
  <c r="AG161" i="1"/>
  <c r="AB161" i="1"/>
  <c r="Y161" i="1"/>
  <c r="X161" i="1"/>
  <c r="W161" i="1"/>
  <c r="R161" i="1"/>
  <c r="O161" i="1"/>
  <c r="N161" i="1"/>
  <c r="AL160" i="1"/>
  <c r="AI160" i="1"/>
  <c r="AH160" i="1"/>
  <c r="AG160" i="1"/>
  <c r="AB160" i="1"/>
  <c r="Y160" i="1"/>
  <c r="X160" i="1"/>
  <c r="W160" i="1"/>
  <c r="R160" i="1"/>
  <c r="O160" i="1"/>
  <c r="N160" i="1"/>
  <c r="AL159" i="1"/>
  <c r="AI159" i="1"/>
  <c r="AH159" i="1"/>
  <c r="AG159" i="1"/>
  <c r="AB159" i="1"/>
  <c r="Y159" i="1"/>
  <c r="X159" i="1"/>
  <c r="W159" i="1"/>
  <c r="R159" i="1"/>
  <c r="O159" i="1"/>
  <c r="N159" i="1"/>
  <c r="AL158" i="1"/>
  <c r="AI158" i="1"/>
  <c r="AH158" i="1"/>
  <c r="AG158" i="1"/>
  <c r="AB158" i="1"/>
  <c r="Y158" i="1"/>
  <c r="X158" i="1"/>
  <c r="W158" i="1"/>
  <c r="R158" i="1"/>
  <c r="O158" i="1"/>
  <c r="N158" i="1"/>
  <c r="AL157" i="1"/>
  <c r="AI157" i="1"/>
  <c r="AH157" i="1"/>
  <c r="AG157" i="1"/>
  <c r="AB157" i="1"/>
  <c r="Y157" i="1"/>
  <c r="X157" i="1"/>
  <c r="W157" i="1"/>
  <c r="R157" i="1"/>
  <c r="O157" i="1"/>
  <c r="N157" i="1"/>
  <c r="AL156" i="1"/>
  <c r="AI156" i="1"/>
  <c r="AH156" i="1"/>
  <c r="AG156" i="1"/>
  <c r="AB156" i="1"/>
  <c r="Y156" i="1"/>
  <c r="X156" i="1"/>
  <c r="W156" i="1"/>
  <c r="R156" i="1"/>
  <c r="O156" i="1"/>
  <c r="N156" i="1"/>
  <c r="AL155" i="1"/>
  <c r="AI155" i="1"/>
  <c r="AH155" i="1"/>
  <c r="AG155" i="1"/>
  <c r="AB155" i="1"/>
  <c r="Y155" i="1"/>
  <c r="X155" i="1"/>
  <c r="W155" i="1"/>
  <c r="R155" i="1"/>
  <c r="O155" i="1"/>
  <c r="N155" i="1"/>
  <c r="AL154" i="1"/>
  <c r="AI154" i="1"/>
  <c r="AH154" i="1"/>
  <c r="AG154" i="1"/>
  <c r="AB154" i="1"/>
  <c r="Y154" i="1"/>
  <c r="X154" i="1"/>
  <c r="W154" i="1"/>
  <c r="R154" i="1"/>
  <c r="O154" i="1"/>
  <c r="N154" i="1"/>
  <c r="AL153" i="1"/>
  <c r="AI153" i="1"/>
  <c r="AH153" i="1"/>
  <c r="AG153" i="1"/>
  <c r="AB153" i="1"/>
  <c r="Y153" i="1"/>
  <c r="X153" i="1"/>
  <c r="W153" i="1"/>
  <c r="R153" i="1"/>
  <c r="O153" i="1"/>
  <c r="N153" i="1"/>
  <c r="AL152" i="1"/>
  <c r="AI152" i="1"/>
  <c r="AH152" i="1"/>
  <c r="AG152" i="1"/>
  <c r="AB152" i="1"/>
  <c r="Y152" i="1"/>
  <c r="X152" i="1"/>
  <c r="W152" i="1"/>
  <c r="R152" i="1"/>
  <c r="O152" i="1"/>
  <c r="N152" i="1"/>
  <c r="AL151" i="1"/>
  <c r="AI151" i="1"/>
  <c r="AH151" i="1"/>
  <c r="AG151" i="1"/>
  <c r="AB151" i="1"/>
  <c r="Y151" i="1"/>
  <c r="X151" i="1"/>
  <c r="W151" i="1"/>
  <c r="R151" i="1"/>
  <c r="O151" i="1"/>
  <c r="N151" i="1"/>
  <c r="AL150" i="1"/>
  <c r="AI150" i="1"/>
  <c r="AH150" i="1"/>
  <c r="AG150" i="1"/>
  <c r="AB150" i="1"/>
  <c r="Y150" i="1"/>
  <c r="X150" i="1"/>
  <c r="W150" i="1"/>
  <c r="R150" i="1"/>
  <c r="O150" i="1"/>
  <c r="N150" i="1"/>
  <c r="AL149" i="1"/>
  <c r="AI149" i="1"/>
  <c r="AH149" i="1"/>
  <c r="AG149" i="1"/>
  <c r="AB149" i="1"/>
  <c r="Y149" i="1"/>
  <c r="X149" i="1"/>
  <c r="W149" i="1"/>
  <c r="R149" i="1"/>
  <c r="O149" i="1"/>
  <c r="N149" i="1"/>
  <c r="AL148" i="1"/>
  <c r="AI148" i="1"/>
  <c r="AH148" i="1"/>
  <c r="AG148" i="1"/>
  <c r="AB148" i="1"/>
  <c r="Y148" i="1"/>
  <c r="X148" i="1"/>
  <c r="W148" i="1"/>
  <c r="R148" i="1"/>
  <c r="O148" i="1"/>
  <c r="N148" i="1"/>
  <c r="AL147" i="1"/>
  <c r="AI147" i="1"/>
  <c r="AH147" i="1"/>
  <c r="AG147" i="1"/>
  <c r="AB147" i="1"/>
  <c r="Y147" i="1"/>
  <c r="X147" i="1"/>
  <c r="W147" i="1"/>
  <c r="R147" i="1"/>
  <c r="O147" i="1"/>
  <c r="N147" i="1"/>
  <c r="AL146" i="1"/>
  <c r="AI146" i="1"/>
  <c r="AH146" i="1"/>
  <c r="AG146" i="1"/>
  <c r="AB146" i="1"/>
  <c r="Y146" i="1"/>
  <c r="X146" i="1"/>
  <c r="W146" i="1"/>
  <c r="R146" i="1"/>
  <c r="O146" i="1"/>
  <c r="N146" i="1"/>
  <c r="AL145" i="1"/>
  <c r="AI145" i="1"/>
  <c r="AH145" i="1"/>
  <c r="AG145" i="1"/>
  <c r="AB145" i="1"/>
  <c r="Y145" i="1"/>
  <c r="X145" i="1"/>
  <c r="W145" i="1"/>
  <c r="R145" i="1"/>
  <c r="O145" i="1"/>
  <c r="N145" i="1"/>
  <c r="AL144" i="1"/>
  <c r="AI144" i="1"/>
  <c r="AH144" i="1"/>
  <c r="AG144" i="1"/>
  <c r="AB144" i="1"/>
  <c r="Y144" i="1"/>
  <c r="X144" i="1"/>
  <c r="W144" i="1"/>
  <c r="R144" i="1"/>
  <c r="O144" i="1"/>
  <c r="N144" i="1"/>
  <c r="AL143" i="1"/>
  <c r="AI143" i="1"/>
  <c r="AH143" i="1"/>
  <c r="AG143" i="1"/>
  <c r="AB143" i="1"/>
  <c r="Y143" i="1"/>
  <c r="X143" i="1"/>
  <c r="W143" i="1"/>
  <c r="R143" i="1"/>
  <c r="O143" i="1"/>
  <c r="N143" i="1"/>
  <c r="AL142" i="1"/>
  <c r="AI142" i="1"/>
  <c r="AH142" i="1"/>
  <c r="AG142" i="1"/>
  <c r="AB142" i="1"/>
  <c r="Y142" i="1"/>
  <c r="X142" i="1"/>
  <c r="W142" i="1"/>
  <c r="R142" i="1"/>
  <c r="O142" i="1"/>
  <c r="N142" i="1"/>
  <c r="AL141" i="1"/>
  <c r="AI141" i="1"/>
  <c r="AH141" i="1"/>
  <c r="AG141" i="1"/>
  <c r="AB141" i="1"/>
  <c r="Y141" i="1"/>
  <c r="X141" i="1"/>
  <c r="W141" i="1"/>
  <c r="R141" i="1"/>
  <c r="O141" i="1"/>
  <c r="N141" i="1"/>
  <c r="AL140" i="1"/>
  <c r="AI140" i="1"/>
  <c r="AH140" i="1"/>
  <c r="AG140" i="1"/>
  <c r="AB140" i="1"/>
  <c r="Y140" i="1"/>
  <c r="X140" i="1"/>
  <c r="W140" i="1"/>
  <c r="R140" i="1"/>
  <c r="O140" i="1"/>
  <c r="N140" i="1"/>
  <c r="AL139" i="1"/>
  <c r="AI139" i="1"/>
  <c r="AH139" i="1"/>
  <c r="AG139" i="1"/>
  <c r="AB139" i="1"/>
  <c r="Y139" i="1"/>
  <c r="X139" i="1"/>
  <c r="W139" i="1"/>
  <c r="R139" i="1"/>
  <c r="O139" i="1"/>
  <c r="N139" i="1"/>
  <c r="AL138" i="1"/>
  <c r="AI138" i="1"/>
  <c r="AH138" i="1"/>
  <c r="AG138" i="1"/>
  <c r="AB138" i="1"/>
  <c r="Y138" i="1"/>
  <c r="X138" i="1"/>
  <c r="W138" i="1"/>
  <c r="R138" i="1"/>
  <c r="O138" i="1"/>
  <c r="N138" i="1"/>
  <c r="AL137" i="1"/>
  <c r="AI137" i="1"/>
  <c r="AH137" i="1"/>
  <c r="AG137" i="1"/>
  <c r="AB137" i="1"/>
  <c r="Y137" i="1"/>
  <c r="X137" i="1"/>
  <c r="W137" i="1"/>
  <c r="R137" i="1"/>
  <c r="O137" i="1"/>
  <c r="N137" i="1"/>
  <c r="AL136" i="1"/>
  <c r="AI136" i="1"/>
  <c r="AH136" i="1"/>
  <c r="AG136" i="1"/>
  <c r="AB136" i="1"/>
  <c r="Y136" i="1"/>
  <c r="X136" i="1"/>
  <c r="W136" i="1"/>
  <c r="R136" i="1"/>
  <c r="O136" i="1"/>
  <c r="N136" i="1"/>
  <c r="AL135" i="1"/>
  <c r="AI135" i="1"/>
  <c r="AH135" i="1"/>
  <c r="AG135" i="1"/>
  <c r="AB135" i="1"/>
  <c r="Y135" i="1"/>
  <c r="X135" i="1"/>
  <c r="W135" i="1"/>
  <c r="R135" i="1"/>
  <c r="O135" i="1"/>
  <c r="N135" i="1"/>
  <c r="AL134" i="1"/>
  <c r="AI134" i="1"/>
  <c r="AH134" i="1"/>
  <c r="AG134" i="1"/>
  <c r="AB134" i="1"/>
  <c r="Y134" i="1"/>
  <c r="X134" i="1"/>
  <c r="W134" i="1"/>
  <c r="R134" i="1"/>
  <c r="O134" i="1"/>
  <c r="N134" i="1"/>
  <c r="AL133" i="1"/>
  <c r="AI133" i="1"/>
  <c r="AH133" i="1"/>
  <c r="AG133" i="1"/>
  <c r="AB133" i="1"/>
  <c r="Y133" i="1"/>
  <c r="X133" i="1"/>
  <c r="W133" i="1"/>
  <c r="R133" i="1"/>
  <c r="O133" i="1"/>
  <c r="N133" i="1"/>
  <c r="AL132" i="1"/>
  <c r="AI132" i="1"/>
  <c r="AH132" i="1"/>
  <c r="AG132" i="1"/>
  <c r="AB132" i="1"/>
  <c r="Y132" i="1"/>
  <c r="X132" i="1"/>
  <c r="W132" i="1"/>
  <c r="R132" i="1"/>
  <c r="O132" i="1"/>
  <c r="N132" i="1"/>
  <c r="AL131" i="1"/>
  <c r="AI131" i="1"/>
  <c r="AH131" i="1"/>
  <c r="AG131" i="1"/>
  <c r="AB131" i="1"/>
  <c r="Y131" i="1"/>
  <c r="X131" i="1"/>
  <c r="W131" i="1"/>
  <c r="R131" i="1"/>
  <c r="O131" i="1"/>
  <c r="N131" i="1"/>
  <c r="AL130" i="1"/>
  <c r="AI130" i="1"/>
  <c r="AH130" i="1"/>
  <c r="AG130" i="1"/>
  <c r="AB130" i="1"/>
  <c r="Y130" i="1"/>
  <c r="X130" i="1"/>
  <c r="W130" i="1"/>
  <c r="R130" i="1"/>
  <c r="O130" i="1"/>
  <c r="N130" i="1"/>
  <c r="AL129" i="1"/>
  <c r="AI129" i="1"/>
  <c r="AH129" i="1"/>
  <c r="AG129" i="1"/>
  <c r="AB129" i="1"/>
  <c r="Y129" i="1"/>
  <c r="X129" i="1"/>
  <c r="W129" i="1"/>
  <c r="R129" i="1"/>
  <c r="O129" i="1"/>
  <c r="N129" i="1"/>
  <c r="AL128" i="1"/>
  <c r="AI128" i="1"/>
  <c r="AH128" i="1"/>
  <c r="AG128" i="1"/>
  <c r="AB128" i="1"/>
  <c r="Y128" i="1"/>
  <c r="X128" i="1"/>
  <c r="W128" i="1"/>
  <c r="R128" i="1"/>
  <c r="O128" i="1"/>
  <c r="N128" i="1"/>
  <c r="AL127" i="1"/>
  <c r="AI127" i="1"/>
  <c r="AH127" i="1"/>
  <c r="AG127" i="1"/>
  <c r="AB127" i="1"/>
  <c r="Y127" i="1"/>
  <c r="X127" i="1"/>
  <c r="W127" i="1"/>
  <c r="R127" i="1"/>
  <c r="O127" i="1"/>
  <c r="N127" i="1"/>
  <c r="AL126" i="1"/>
  <c r="AI126" i="1"/>
  <c r="AH126" i="1"/>
  <c r="AG126" i="1"/>
  <c r="AB126" i="1"/>
  <c r="Y126" i="1"/>
  <c r="X126" i="1"/>
  <c r="W126" i="1"/>
  <c r="R126" i="1"/>
  <c r="O126" i="1"/>
  <c r="N126" i="1"/>
  <c r="AL125" i="1"/>
  <c r="AI125" i="1"/>
  <c r="AH125" i="1"/>
  <c r="AG125" i="1"/>
  <c r="AB125" i="1"/>
  <c r="Y125" i="1"/>
  <c r="X125" i="1"/>
  <c r="W125" i="1"/>
  <c r="R125" i="1"/>
  <c r="O125" i="1"/>
  <c r="N125" i="1"/>
  <c r="AL124" i="1"/>
  <c r="AI124" i="1"/>
  <c r="AH124" i="1"/>
  <c r="AG124" i="1"/>
  <c r="AB124" i="1"/>
  <c r="Y124" i="1"/>
  <c r="X124" i="1"/>
  <c r="W124" i="1"/>
  <c r="R124" i="1"/>
  <c r="O124" i="1"/>
  <c r="N124" i="1"/>
  <c r="AL123" i="1"/>
  <c r="AI123" i="1"/>
  <c r="AH123" i="1"/>
  <c r="AG123" i="1"/>
  <c r="AB123" i="1"/>
  <c r="Y123" i="1"/>
  <c r="X123" i="1"/>
  <c r="W123" i="1"/>
  <c r="R123" i="1"/>
  <c r="O123" i="1"/>
  <c r="N123" i="1"/>
  <c r="AL122" i="1"/>
  <c r="AI122" i="1"/>
  <c r="AH122" i="1"/>
  <c r="AG122" i="1"/>
  <c r="AB122" i="1"/>
  <c r="Y122" i="1"/>
  <c r="X122" i="1"/>
  <c r="W122" i="1"/>
  <c r="R122" i="1"/>
  <c r="O122" i="1"/>
  <c r="N122" i="1"/>
  <c r="AL121" i="1"/>
  <c r="AI121" i="1"/>
  <c r="AH121" i="1"/>
  <c r="AG121" i="1"/>
  <c r="AB121" i="1"/>
  <c r="Y121" i="1"/>
  <c r="X121" i="1"/>
  <c r="W121" i="1"/>
  <c r="R121" i="1"/>
  <c r="O121" i="1"/>
  <c r="N121" i="1"/>
  <c r="AJ114" i="1"/>
  <c r="AJ167" i="1" s="1"/>
  <c r="Z114" i="1"/>
  <c r="Z167" i="1" s="1"/>
  <c r="P114" i="1"/>
  <c r="P167" i="1" s="1"/>
  <c r="AJ113" i="1"/>
  <c r="AJ166" i="1" s="1"/>
  <c r="Z113" i="1"/>
  <c r="P113" i="1"/>
  <c r="P166" i="1" s="1"/>
  <c r="AJ112" i="1"/>
  <c r="AJ165" i="1" s="1"/>
  <c r="Z112" i="1"/>
  <c r="Z165" i="1" s="1"/>
  <c r="P112" i="1"/>
  <c r="AJ111" i="1"/>
  <c r="AJ164" i="1" s="1"/>
  <c r="Z111" i="1"/>
  <c r="P111" i="1"/>
  <c r="P164" i="1" s="1"/>
  <c r="AJ110" i="1"/>
  <c r="Z110" i="1"/>
  <c r="Z163" i="1" s="1"/>
  <c r="P110" i="1"/>
  <c r="P163" i="1" s="1"/>
  <c r="AJ109" i="1"/>
  <c r="AJ162" i="1" s="1"/>
  <c r="Z109" i="1"/>
  <c r="P109" i="1"/>
  <c r="P162" i="1" s="1"/>
  <c r="AJ108" i="1"/>
  <c r="AJ161" i="1" s="1"/>
  <c r="Z108" i="1"/>
  <c r="Z161" i="1" s="1"/>
  <c r="P108" i="1"/>
  <c r="AJ107" i="1"/>
  <c r="AJ160" i="1" s="1"/>
  <c r="Z107" i="1"/>
  <c r="Z160" i="1" s="1"/>
  <c r="P107" i="1"/>
  <c r="P160" i="1" s="1"/>
  <c r="AJ106" i="1"/>
  <c r="Z106" i="1"/>
  <c r="Z159" i="1" s="1"/>
  <c r="P106" i="1"/>
  <c r="P159" i="1" s="1"/>
  <c r="AJ105" i="1"/>
  <c r="Z105" i="1"/>
  <c r="P105" i="1"/>
  <c r="P158" i="1" s="1"/>
  <c r="AJ104" i="1"/>
  <c r="Z104" i="1"/>
  <c r="Z157" i="1" s="1"/>
  <c r="P104" i="1"/>
  <c r="AJ103" i="1"/>
  <c r="Z103" i="1"/>
  <c r="Z156" i="1" s="1"/>
  <c r="P103" i="1"/>
  <c r="P156" i="1" s="1"/>
  <c r="AJ102" i="1"/>
  <c r="Z102" i="1"/>
  <c r="Z155" i="1" s="1"/>
  <c r="P102" i="1"/>
  <c r="AJ101" i="1"/>
  <c r="Z101" i="1"/>
  <c r="P101" i="1"/>
  <c r="AJ100" i="1"/>
  <c r="Z100" i="1"/>
  <c r="Z153" i="1" s="1"/>
  <c r="P100" i="1"/>
  <c r="AJ99" i="1"/>
  <c r="Z99" i="1"/>
  <c r="Z152" i="1" s="1"/>
  <c r="P99" i="1"/>
  <c r="P152" i="1" s="1"/>
  <c r="AJ98" i="1"/>
  <c r="Z98" i="1"/>
  <c r="Z151" i="1" s="1"/>
  <c r="P98" i="1"/>
  <c r="P151" i="1" s="1"/>
  <c r="AJ97" i="1"/>
  <c r="AJ150" i="1" s="1"/>
  <c r="Z97" i="1"/>
  <c r="P97" i="1"/>
  <c r="P150" i="1" s="1"/>
  <c r="AJ96" i="1"/>
  <c r="AJ149" i="1" s="1"/>
  <c r="Z96" i="1"/>
  <c r="Z149" i="1" s="1"/>
  <c r="P96" i="1"/>
  <c r="AJ95" i="1"/>
  <c r="AJ148" i="1" s="1"/>
  <c r="Z95" i="1"/>
  <c r="Z148" i="1" s="1"/>
  <c r="P95" i="1"/>
  <c r="P148" i="1" s="1"/>
  <c r="AJ94" i="1"/>
  <c r="Z94" i="1"/>
  <c r="Z147" i="1" s="1"/>
  <c r="P94" i="1"/>
  <c r="P147" i="1" s="1"/>
  <c r="AJ93" i="1"/>
  <c r="AJ146" i="1" s="1"/>
  <c r="Z93" i="1"/>
  <c r="P93" i="1"/>
  <c r="P146" i="1" s="1"/>
  <c r="AJ92" i="1"/>
  <c r="AJ145" i="1" s="1"/>
  <c r="Z92" i="1"/>
  <c r="P92" i="1"/>
  <c r="P145" i="1" s="1"/>
  <c r="AJ91" i="1"/>
  <c r="AJ144" i="1" s="1"/>
  <c r="Z91" i="1"/>
  <c r="Z144" i="1" s="1"/>
  <c r="P91" i="1"/>
  <c r="AJ90" i="1"/>
  <c r="AJ143" i="1" s="1"/>
  <c r="Z90" i="1"/>
  <c r="Z143" i="1" s="1"/>
  <c r="P90" i="1"/>
  <c r="AJ89" i="1"/>
  <c r="Z89" i="1"/>
  <c r="Z142" i="1" s="1"/>
  <c r="P89" i="1"/>
  <c r="P142" i="1" s="1"/>
  <c r="AJ88" i="1"/>
  <c r="Z88" i="1"/>
  <c r="P88" i="1"/>
  <c r="P141" i="1" s="1"/>
  <c r="AJ87" i="1"/>
  <c r="AJ140" i="1" s="1"/>
  <c r="Z87" i="1"/>
  <c r="P87" i="1"/>
  <c r="AJ86" i="1"/>
  <c r="AJ139" i="1" s="1"/>
  <c r="Z86" i="1"/>
  <c r="Z139" i="1" s="1"/>
  <c r="P86" i="1"/>
  <c r="AJ85" i="1"/>
  <c r="Z85" i="1"/>
  <c r="Z138" i="1" s="1"/>
  <c r="P85" i="1"/>
  <c r="P138" i="1" s="1"/>
  <c r="AJ84" i="1"/>
  <c r="Z84" i="1"/>
  <c r="Z137" i="1" s="1"/>
  <c r="P84" i="1"/>
  <c r="P137" i="1" s="1"/>
  <c r="AJ83" i="1"/>
  <c r="AJ136" i="1" s="1"/>
  <c r="Z83" i="1"/>
  <c r="P83" i="1"/>
  <c r="P136" i="1" s="1"/>
  <c r="AJ82" i="1"/>
  <c r="AJ135" i="1" s="1"/>
  <c r="Z82" i="1"/>
  <c r="Z135" i="1" s="1"/>
  <c r="P82" i="1"/>
  <c r="AJ81" i="1"/>
  <c r="AJ134" i="1" s="1"/>
  <c r="Z81" i="1"/>
  <c r="Z134" i="1" s="1"/>
  <c r="P81" i="1"/>
  <c r="P134" i="1" s="1"/>
  <c r="AJ80" i="1"/>
  <c r="Z80" i="1"/>
  <c r="Z133" i="1" s="1"/>
  <c r="P80" i="1"/>
  <c r="P133" i="1" s="1"/>
  <c r="AJ79" i="1"/>
  <c r="AJ132" i="1" s="1"/>
  <c r="Z79" i="1"/>
  <c r="P79" i="1"/>
  <c r="P132" i="1" s="1"/>
  <c r="AJ78" i="1"/>
  <c r="AJ131" i="1" s="1"/>
  <c r="Z78" i="1"/>
  <c r="Z131" i="1" s="1"/>
  <c r="P78" i="1"/>
  <c r="AJ77" i="1"/>
  <c r="AJ130" i="1" s="1"/>
  <c r="Z77" i="1"/>
  <c r="Z130" i="1" s="1"/>
  <c r="P77" i="1"/>
  <c r="P130" i="1" s="1"/>
  <c r="AJ76" i="1"/>
  <c r="Z76" i="1"/>
  <c r="Z129" i="1" s="1"/>
  <c r="P76" i="1"/>
  <c r="P129" i="1" s="1"/>
  <c r="AJ75" i="1"/>
  <c r="AJ128" i="1" s="1"/>
  <c r="Z75" i="1"/>
  <c r="P75" i="1"/>
  <c r="P128" i="1" s="1"/>
  <c r="AJ74" i="1"/>
  <c r="AJ127" i="1" s="1"/>
  <c r="Z74" i="1"/>
  <c r="Z127" i="1" s="1"/>
  <c r="P74" i="1"/>
  <c r="AJ73" i="1"/>
  <c r="AJ126" i="1" s="1"/>
  <c r="Z73" i="1"/>
  <c r="Z126" i="1" s="1"/>
  <c r="P73" i="1"/>
  <c r="P126" i="1" s="1"/>
  <c r="AJ72" i="1"/>
  <c r="Z72" i="1"/>
  <c r="Z125" i="1" s="1"/>
  <c r="P72" i="1"/>
  <c r="P125" i="1" s="1"/>
  <c r="AJ71" i="1"/>
  <c r="AJ124" i="1" s="1"/>
  <c r="Z71" i="1"/>
  <c r="Z124" i="1" s="1"/>
  <c r="P71" i="1"/>
  <c r="P124" i="1" s="1"/>
  <c r="AJ70" i="1"/>
  <c r="AJ123" i="1" s="1"/>
  <c r="Z70" i="1"/>
  <c r="Z123" i="1" s="1"/>
  <c r="P70" i="1"/>
  <c r="P123" i="1" s="1"/>
  <c r="AJ69" i="1"/>
  <c r="AJ122" i="1" s="1"/>
  <c r="Z69" i="1"/>
  <c r="Z122" i="1" s="1"/>
  <c r="P69" i="1"/>
  <c r="P122" i="1" s="1"/>
  <c r="AJ68" i="1"/>
  <c r="Z68" i="1"/>
  <c r="P68" i="1"/>
  <c r="AL167" i="5"/>
  <c r="AI167" i="5"/>
  <c r="AH167" i="5"/>
  <c r="AG167" i="5"/>
  <c r="AB167" i="5"/>
  <c r="Y167" i="5"/>
  <c r="X167" i="5"/>
  <c r="W167" i="5"/>
  <c r="R167" i="5"/>
  <c r="O167" i="5"/>
  <c r="N167" i="5"/>
  <c r="AL166" i="5"/>
  <c r="AI166" i="5"/>
  <c r="AH166" i="5"/>
  <c r="AG166" i="5"/>
  <c r="AB166" i="5"/>
  <c r="Y166" i="5"/>
  <c r="X166" i="5"/>
  <c r="W166" i="5"/>
  <c r="R166" i="5"/>
  <c r="O166" i="5"/>
  <c r="N166" i="5"/>
  <c r="AL165" i="5"/>
  <c r="AI165" i="5"/>
  <c r="AH165" i="5"/>
  <c r="AG165" i="5"/>
  <c r="AB165" i="5"/>
  <c r="Y165" i="5"/>
  <c r="X165" i="5"/>
  <c r="W165" i="5"/>
  <c r="R165" i="5"/>
  <c r="O165" i="5"/>
  <c r="N165" i="5"/>
  <c r="AL164" i="5"/>
  <c r="AI164" i="5"/>
  <c r="AH164" i="5"/>
  <c r="AG164" i="5"/>
  <c r="AB164" i="5"/>
  <c r="Y164" i="5"/>
  <c r="X164" i="5"/>
  <c r="W164" i="5"/>
  <c r="R164" i="5"/>
  <c r="O164" i="5"/>
  <c r="N164" i="5"/>
  <c r="AL163" i="5"/>
  <c r="AI163" i="5"/>
  <c r="AH163" i="5"/>
  <c r="AG163" i="5"/>
  <c r="AB163" i="5"/>
  <c r="Y163" i="5"/>
  <c r="X163" i="5"/>
  <c r="W163" i="5"/>
  <c r="R163" i="5"/>
  <c r="O163" i="5"/>
  <c r="N163" i="5"/>
  <c r="AL162" i="5"/>
  <c r="AI162" i="5"/>
  <c r="AH162" i="5"/>
  <c r="AG162" i="5"/>
  <c r="AB162" i="5"/>
  <c r="Y162" i="5"/>
  <c r="X162" i="5"/>
  <c r="W162" i="5"/>
  <c r="R162" i="5"/>
  <c r="O162" i="5"/>
  <c r="N162" i="5"/>
  <c r="AL161" i="5"/>
  <c r="AI161" i="5"/>
  <c r="AH161" i="5"/>
  <c r="AG161" i="5"/>
  <c r="AB161" i="5"/>
  <c r="Y161" i="5"/>
  <c r="X161" i="5"/>
  <c r="W161" i="5"/>
  <c r="R161" i="5"/>
  <c r="O161" i="5"/>
  <c r="N161" i="5"/>
  <c r="AL160" i="5"/>
  <c r="AI160" i="5"/>
  <c r="AH160" i="5"/>
  <c r="AG160" i="5"/>
  <c r="AB160" i="5"/>
  <c r="Y160" i="5"/>
  <c r="X160" i="5"/>
  <c r="W160" i="5"/>
  <c r="R160" i="5"/>
  <c r="O160" i="5"/>
  <c r="N160" i="5"/>
  <c r="AL159" i="5"/>
  <c r="AI159" i="5"/>
  <c r="AH159" i="5"/>
  <c r="AG159" i="5"/>
  <c r="AB159" i="5"/>
  <c r="Y159" i="5"/>
  <c r="X159" i="5"/>
  <c r="W159" i="5"/>
  <c r="R159" i="5"/>
  <c r="O159" i="5"/>
  <c r="N159" i="5"/>
  <c r="AL158" i="5"/>
  <c r="AI158" i="5"/>
  <c r="AH158" i="5"/>
  <c r="AG158" i="5"/>
  <c r="AB158" i="5"/>
  <c r="Y158" i="5"/>
  <c r="X158" i="5"/>
  <c r="W158" i="5"/>
  <c r="R158" i="5"/>
  <c r="O158" i="5"/>
  <c r="N158" i="5"/>
  <c r="AL157" i="5"/>
  <c r="AI157" i="5"/>
  <c r="AH157" i="5"/>
  <c r="AG157" i="5"/>
  <c r="AB157" i="5"/>
  <c r="Y157" i="5"/>
  <c r="X157" i="5"/>
  <c r="W157" i="5"/>
  <c r="R157" i="5"/>
  <c r="O157" i="5"/>
  <c r="N157" i="5"/>
  <c r="AL156" i="5"/>
  <c r="AI156" i="5"/>
  <c r="AH156" i="5"/>
  <c r="AG156" i="5"/>
  <c r="AB156" i="5"/>
  <c r="Y156" i="5"/>
  <c r="X156" i="5"/>
  <c r="W156" i="5"/>
  <c r="R156" i="5"/>
  <c r="O156" i="5"/>
  <c r="N156" i="5"/>
  <c r="AL155" i="5"/>
  <c r="AI155" i="5"/>
  <c r="AH155" i="5"/>
  <c r="AG155" i="5"/>
  <c r="AB155" i="5"/>
  <c r="Y155" i="5"/>
  <c r="X155" i="5"/>
  <c r="W155" i="5"/>
  <c r="R155" i="5"/>
  <c r="O155" i="5"/>
  <c r="N155" i="5"/>
  <c r="AL154" i="5"/>
  <c r="AI154" i="5"/>
  <c r="AH154" i="5"/>
  <c r="AG154" i="5"/>
  <c r="AB154" i="5"/>
  <c r="Y154" i="5"/>
  <c r="X154" i="5"/>
  <c r="W154" i="5"/>
  <c r="R154" i="5"/>
  <c r="O154" i="5"/>
  <c r="N154" i="5"/>
  <c r="AL153" i="5"/>
  <c r="AI153" i="5"/>
  <c r="AH153" i="5"/>
  <c r="AG153" i="5"/>
  <c r="AB153" i="5"/>
  <c r="Y153" i="5"/>
  <c r="X153" i="5"/>
  <c r="W153" i="5"/>
  <c r="R153" i="5"/>
  <c r="O153" i="5"/>
  <c r="N153" i="5"/>
  <c r="AL152" i="5"/>
  <c r="AI152" i="5"/>
  <c r="AH152" i="5"/>
  <c r="AG152" i="5"/>
  <c r="AB152" i="5"/>
  <c r="Y152" i="5"/>
  <c r="X152" i="5"/>
  <c r="W152" i="5"/>
  <c r="R152" i="5"/>
  <c r="O152" i="5"/>
  <c r="N152" i="5"/>
  <c r="AL151" i="5"/>
  <c r="AI151" i="5"/>
  <c r="AH151" i="5"/>
  <c r="AG151" i="5"/>
  <c r="AB151" i="5"/>
  <c r="Y151" i="5"/>
  <c r="X151" i="5"/>
  <c r="W151" i="5"/>
  <c r="R151" i="5"/>
  <c r="O151" i="5"/>
  <c r="N151" i="5"/>
  <c r="AL150" i="5"/>
  <c r="AI150" i="5"/>
  <c r="AH150" i="5"/>
  <c r="AG150" i="5"/>
  <c r="AB150" i="5"/>
  <c r="Y150" i="5"/>
  <c r="X150" i="5"/>
  <c r="W150" i="5"/>
  <c r="R150" i="5"/>
  <c r="O150" i="5"/>
  <c r="N150" i="5"/>
  <c r="AL149" i="5"/>
  <c r="AI149" i="5"/>
  <c r="AH149" i="5"/>
  <c r="AG149" i="5"/>
  <c r="AB149" i="5"/>
  <c r="Y149" i="5"/>
  <c r="X149" i="5"/>
  <c r="W149" i="5"/>
  <c r="R149" i="5"/>
  <c r="O149" i="5"/>
  <c r="N149" i="5"/>
  <c r="AL148" i="5"/>
  <c r="AI148" i="5"/>
  <c r="AH148" i="5"/>
  <c r="AG148" i="5"/>
  <c r="AB148" i="5"/>
  <c r="Y148" i="5"/>
  <c r="X148" i="5"/>
  <c r="W148" i="5"/>
  <c r="R148" i="5"/>
  <c r="O148" i="5"/>
  <c r="N148" i="5"/>
  <c r="AL147" i="5"/>
  <c r="AI147" i="5"/>
  <c r="AH147" i="5"/>
  <c r="AG147" i="5"/>
  <c r="AB147" i="5"/>
  <c r="Y147" i="5"/>
  <c r="X147" i="5"/>
  <c r="W147" i="5"/>
  <c r="R147" i="5"/>
  <c r="O147" i="5"/>
  <c r="N147" i="5"/>
  <c r="AL146" i="5"/>
  <c r="AI146" i="5"/>
  <c r="AH146" i="5"/>
  <c r="AG146" i="5"/>
  <c r="AB146" i="5"/>
  <c r="Y146" i="5"/>
  <c r="X146" i="5"/>
  <c r="W146" i="5"/>
  <c r="R146" i="5"/>
  <c r="O146" i="5"/>
  <c r="N146" i="5"/>
  <c r="AL145" i="5"/>
  <c r="AI145" i="5"/>
  <c r="AH145" i="5"/>
  <c r="AG145" i="5"/>
  <c r="AB145" i="5"/>
  <c r="Y145" i="5"/>
  <c r="X145" i="5"/>
  <c r="W145" i="5"/>
  <c r="R145" i="5"/>
  <c r="O145" i="5"/>
  <c r="N145" i="5"/>
  <c r="AL144" i="5"/>
  <c r="AI144" i="5"/>
  <c r="AH144" i="5"/>
  <c r="AG144" i="5"/>
  <c r="AB144" i="5"/>
  <c r="Y144" i="5"/>
  <c r="X144" i="5"/>
  <c r="W144" i="5"/>
  <c r="R144" i="5"/>
  <c r="O144" i="5"/>
  <c r="N144" i="5"/>
  <c r="AL143" i="5"/>
  <c r="AI143" i="5"/>
  <c r="AH143" i="5"/>
  <c r="AG143" i="5"/>
  <c r="AB143" i="5"/>
  <c r="Y143" i="5"/>
  <c r="X143" i="5"/>
  <c r="W143" i="5"/>
  <c r="R143" i="5"/>
  <c r="O143" i="5"/>
  <c r="N143" i="5"/>
  <c r="AL142" i="5"/>
  <c r="AI142" i="5"/>
  <c r="AH142" i="5"/>
  <c r="AG142" i="5"/>
  <c r="AB142" i="5"/>
  <c r="Y142" i="5"/>
  <c r="X142" i="5"/>
  <c r="W142" i="5"/>
  <c r="R142" i="5"/>
  <c r="O142" i="5"/>
  <c r="N142" i="5"/>
  <c r="AL141" i="5"/>
  <c r="AI141" i="5"/>
  <c r="AH141" i="5"/>
  <c r="AG141" i="5"/>
  <c r="AB141" i="5"/>
  <c r="Y141" i="5"/>
  <c r="X141" i="5"/>
  <c r="W141" i="5"/>
  <c r="R141" i="5"/>
  <c r="O141" i="5"/>
  <c r="N141" i="5"/>
  <c r="AL140" i="5"/>
  <c r="AI140" i="5"/>
  <c r="AH140" i="5"/>
  <c r="AG140" i="5"/>
  <c r="AB140" i="5"/>
  <c r="Y140" i="5"/>
  <c r="X140" i="5"/>
  <c r="W140" i="5"/>
  <c r="R140" i="5"/>
  <c r="O140" i="5"/>
  <c r="N140" i="5"/>
  <c r="AL139" i="5"/>
  <c r="AI139" i="5"/>
  <c r="AH139" i="5"/>
  <c r="AG139" i="5"/>
  <c r="AB139" i="5"/>
  <c r="Y139" i="5"/>
  <c r="X139" i="5"/>
  <c r="W139" i="5"/>
  <c r="R139" i="5"/>
  <c r="O139" i="5"/>
  <c r="N139" i="5"/>
  <c r="AL138" i="5"/>
  <c r="AI138" i="5"/>
  <c r="AH138" i="5"/>
  <c r="AG138" i="5"/>
  <c r="AB138" i="5"/>
  <c r="Y138" i="5"/>
  <c r="X138" i="5"/>
  <c r="W138" i="5"/>
  <c r="R138" i="5"/>
  <c r="O138" i="5"/>
  <c r="N138" i="5"/>
  <c r="AL137" i="5"/>
  <c r="AI137" i="5"/>
  <c r="AH137" i="5"/>
  <c r="AG137" i="5"/>
  <c r="AB137" i="5"/>
  <c r="Y137" i="5"/>
  <c r="X137" i="5"/>
  <c r="W137" i="5"/>
  <c r="R137" i="5"/>
  <c r="O137" i="5"/>
  <c r="N137" i="5"/>
  <c r="AL136" i="5"/>
  <c r="AI136" i="5"/>
  <c r="AH136" i="5"/>
  <c r="AG136" i="5"/>
  <c r="AB136" i="5"/>
  <c r="Y136" i="5"/>
  <c r="X136" i="5"/>
  <c r="W136" i="5"/>
  <c r="R136" i="5"/>
  <c r="O136" i="5"/>
  <c r="N136" i="5"/>
  <c r="AL135" i="5"/>
  <c r="AI135" i="5"/>
  <c r="AH135" i="5"/>
  <c r="AG135" i="5"/>
  <c r="AB135" i="5"/>
  <c r="Y135" i="5"/>
  <c r="X135" i="5"/>
  <c r="W135" i="5"/>
  <c r="R135" i="5"/>
  <c r="O135" i="5"/>
  <c r="N135" i="5"/>
  <c r="AL134" i="5"/>
  <c r="AI134" i="5"/>
  <c r="AH134" i="5"/>
  <c r="AG134" i="5"/>
  <c r="AB134" i="5"/>
  <c r="Y134" i="5"/>
  <c r="X134" i="5"/>
  <c r="W134" i="5"/>
  <c r="R134" i="5"/>
  <c r="O134" i="5"/>
  <c r="N134" i="5"/>
  <c r="AL133" i="5"/>
  <c r="AI133" i="5"/>
  <c r="AH133" i="5"/>
  <c r="AG133" i="5"/>
  <c r="AB133" i="5"/>
  <c r="Y133" i="5"/>
  <c r="X133" i="5"/>
  <c r="W133" i="5"/>
  <c r="R133" i="5"/>
  <c r="O133" i="5"/>
  <c r="N133" i="5"/>
  <c r="AL132" i="5"/>
  <c r="AI132" i="5"/>
  <c r="AH132" i="5"/>
  <c r="AG132" i="5"/>
  <c r="AB132" i="5"/>
  <c r="Y132" i="5"/>
  <c r="X132" i="5"/>
  <c r="W132" i="5"/>
  <c r="R132" i="5"/>
  <c r="O132" i="5"/>
  <c r="N132" i="5"/>
  <c r="AL131" i="5"/>
  <c r="AI131" i="5"/>
  <c r="AH131" i="5"/>
  <c r="AG131" i="5"/>
  <c r="AB131" i="5"/>
  <c r="Y131" i="5"/>
  <c r="X131" i="5"/>
  <c r="W131" i="5"/>
  <c r="R131" i="5"/>
  <c r="O131" i="5"/>
  <c r="N131" i="5"/>
  <c r="AL130" i="5"/>
  <c r="AI130" i="5"/>
  <c r="AH130" i="5"/>
  <c r="AG130" i="5"/>
  <c r="AB130" i="5"/>
  <c r="Y130" i="5"/>
  <c r="X130" i="5"/>
  <c r="W130" i="5"/>
  <c r="R130" i="5"/>
  <c r="O130" i="5"/>
  <c r="N130" i="5"/>
  <c r="AL129" i="5"/>
  <c r="AI129" i="5"/>
  <c r="AH129" i="5"/>
  <c r="AG129" i="5"/>
  <c r="AB129" i="5"/>
  <c r="Y129" i="5"/>
  <c r="X129" i="5"/>
  <c r="W129" i="5"/>
  <c r="R129" i="5"/>
  <c r="O129" i="5"/>
  <c r="N129" i="5"/>
  <c r="AL128" i="5"/>
  <c r="AI128" i="5"/>
  <c r="AH128" i="5"/>
  <c r="AG128" i="5"/>
  <c r="AB128" i="5"/>
  <c r="Y128" i="5"/>
  <c r="X128" i="5"/>
  <c r="W128" i="5"/>
  <c r="R128" i="5"/>
  <c r="O128" i="5"/>
  <c r="N128" i="5"/>
  <c r="AL127" i="5"/>
  <c r="AI127" i="5"/>
  <c r="AH127" i="5"/>
  <c r="AG127" i="5"/>
  <c r="AB127" i="5"/>
  <c r="Y127" i="5"/>
  <c r="X127" i="5"/>
  <c r="W127" i="5"/>
  <c r="R127" i="5"/>
  <c r="O127" i="5"/>
  <c r="N127" i="5"/>
  <c r="AL126" i="5"/>
  <c r="AI126" i="5"/>
  <c r="AH126" i="5"/>
  <c r="AG126" i="5"/>
  <c r="AB126" i="5"/>
  <c r="Y126" i="5"/>
  <c r="X126" i="5"/>
  <c r="W126" i="5"/>
  <c r="R126" i="5"/>
  <c r="O126" i="5"/>
  <c r="N126" i="5"/>
  <c r="AL125" i="5"/>
  <c r="AI125" i="5"/>
  <c r="AH125" i="5"/>
  <c r="AG125" i="5"/>
  <c r="AB125" i="5"/>
  <c r="Y125" i="5"/>
  <c r="X125" i="5"/>
  <c r="W125" i="5"/>
  <c r="R125" i="5"/>
  <c r="O125" i="5"/>
  <c r="N125" i="5"/>
  <c r="AL124" i="5"/>
  <c r="AI124" i="5"/>
  <c r="AH124" i="5"/>
  <c r="AG124" i="5"/>
  <c r="AB124" i="5"/>
  <c r="Y124" i="5"/>
  <c r="X124" i="5"/>
  <c r="W124" i="5"/>
  <c r="R124" i="5"/>
  <c r="O124" i="5"/>
  <c r="N124" i="5"/>
  <c r="AL123" i="5"/>
  <c r="AI123" i="5"/>
  <c r="AH123" i="5"/>
  <c r="AG123" i="5"/>
  <c r="AB123" i="5"/>
  <c r="Y123" i="5"/>
  <c r="X123" i="5"/>
  <c r="W123" i="5"/>
  <c r="R123" i="5"/>
  <c r="O123" i="5"/>
  <c r="N123" i="5"/>
  <c r="AL122" i="5"/>
  <c r="AI122" i="5"/>
  <c r="AH122" i="5"/>
  <c r="AG122" i="5"/>
  <c r="AB122" i="5"/>
  <c r="Y122" i="5"/>
  <c r="X122" i="5"/>
  <c r="W122" i="5"/>
  <c r="R122" i="5"/>
  <c r="O122" i="5"/>
  <c r="N122" i="5"/>
  <c r="AL121" i="5"/>
  <c r="AI121" i="5"/>
  <c r="AH121" i="5"/>
  <c r="AG121" i="5"/>
  <c r="AB121" i="5"/>
  <c r="Y121" i="5"/>
  <c r="X121" i="5"/>
  <c r="W121" i="5"/>
  <c r="R121" i="5"/>
  <c r="O121" i="5"/>
  <c r="N121" i="5"/>
  <c r="AJ114" i="5"/>
  <c r="AJ167" i="5" s="1"/>
  <c r="Z114" i="5"/>
  <c r="Z167" i="5" s="1"/>
  <c r="P114" i="5"/>
  <c r="AJ113" i="5"/>
  <c r="AJ166" i="5" s="1"/>
  <c r="Z113" i="5"/>
  <c r="P113" i="5"/>
  <c r="AJ112" i="5"/>
  <c r="Z112" i="5"/>
  <c r="Z165" i="5" s="1"/>
  <c r="P112" i="5"/>
  <c r="AJ111" i="5"/>
  <c r="Z111" i="5"/>
  <c r="Z164" i="5" s="1"/>
  <c r="P111" i="5"/>
  <c r="AJ110" i="5"/>
  <c r="Z110" i="5"/>
  <c r="P110" i="5"/>
  <c r="AJ109" i="5"/>
  <c r="AJ162" i="5" s="1"/>
  <c r="Z109" i="5"/>
  <c r="P109" i="5"/>
  <c r="AJ108" i="5"/>
  <c r="AJ161" i="5" s="1"/>
  <c r="Z108" i="5"/>
  <c r="Z161" i="5" s="1"/>
  <c r="P108" i="5"/>
  <c r="AJ107" i="5"/>
  <c r="Z107" i="5"/>
  <c r="Z160" i="5" s="1"/>
  <c r="P107" i="5"/>
  <c r="AJ106" i="5"/>
  <c r="Z106" i="5"/>
  <c r="P106" i="5"/>
  <c r="AJ105" i="5"/>
  <c r="AJ158" i="5" s="1"/>
  <c r="Z105" i="5"/>
  <c r="P105" i="5"/>
  <c r="AJ104" i="5"/>
  <c r="AJ157" i="5" s="1"/>
  <c r="Z104" i="5"/>
  <c r="Z157" i="5" s="1"/>
  <c r="P104" i="5"/>
  <c r="AJ103" i="5"/>
  <c r="Z103" i="5"/>
  <c r="Z156" i="5" s="1"/>
  <c r="P103" i="5"/>
  <c r="AJ102" i="5"/>
  <c r="Z102" i="5"/>
  <c r="P102" i="5"/>
  <c r="AJ101" i="5"/>
  <c r="Z101" i="5"/>
  <c r="P101" i="5"/>
  <c r="AJ100" i="5"/>
  <c r="Z100" i="5"/>
  <c r="Z153" i="5" s="1"/>
  <c r="P100" i="5"/>
  <c r="AJ99" i="5"/>
  <c r="Z99" i="5"/>
  <c r="P99" i="5"/>
  <c r="AJ98" i="5"/>
  <c r="Z98" i="5"/>
  <c r="P98" i="5"/>
  <c r="AJ97" i="5"/>
  <c r="Z97" i="5"/>
  <c r="P97" i="5"/>
  <c r="AJ96" i="5"/>
  <c r="Z96" i="5"/>
  <c r="P96" i="5"/>
  <c r="AJ95" i="5"/>
  <c r="Z95" i="5"/>
  <c r="P95" i="5"/>
  <c r="AJ94" i="5"/>
  <c r="AJ147" i="5" s="1"/>
  <c r="Z94" i="5"/>
  <c r="P94" i="5"/>
  <c r="AJ93" i="5"/>
  <c r="AJ146" i="5" s="1"/>
  <c r="Z93" i="5"/>
  <c r="P93" i="5"/>
  <c r="AJ92" i="5"/>
  <c r="AJ145" i="5" s="1"/>
  <c r="Z92" i="5"/>
  <c r="P92" i="5"/>
  <c r="AJ91" i="5"/>
  <c r="AJ144" i="5" s="1"/>
  <c r="Z91" i="5"/>
  <c r="P91" i="5"/>
  <c r="AJ90" i="5"/>
  <c r="AJ143" i="5" s="1"/>
  <c r="Z90" i="5"/>
  <c r="Z143" i="5" s="1"/>
  <c r="P90" i="5"/>
  <c r="AJ89" i="5"/>
  <c r="Z89" i="5"/>
  <c r="Z142" i="5" s="1"/>
  <c r="P89" i="5"/>
  <c r="AJ88" i="5"/>
  <c r="Z88" i="5"/>
  <c r="P88" i="5"/>
  <c r="AJ87" i="5"/>
  <c r="AJ140" i="5" s="1"/>
  <c r="Z87" i="5"/>
  <c r="P87" i="5"/>
  <c r="AJ86" i="5"/>
  <c r="AJ139" i="5" s="1"/>
  <c r="Z86" i="5"/>
  <c r="Z139" i="5" s="1"/>
  <c r="P86" i="5"/>
  <c r="AJ85" i="5"/>
  <c r="Z85" i="5"/>
  <c r="Z138" i="5" s="1"/>
  <c r="P85" i="5"/>
  <c r="AJ84" i="5"/>
  <c r="Z84" i="5"/>
  <c r="P84" i="5"/>
  <c r="AJ83" i="5"/>
  <c r="AJ136" i="5" s="1"/>
  <c r="Z83" i="5"/>
  <c r="P83" i="5"/>
  <c r="AJ82" i="5"/>
  <c r="AJ135" i="5" s="1"/>
  <c r="Z82" i="5"/>
  <c r="Z135" i="5" s="1"/>
  <c r="P82" i="5"/>
  <c r="AJ81" i="5"/>
  <c r="Z81" i="5"/>
  <c r="Z134" i="5" s="1"/>
  <c r="P81" i="5"/>
  <c r="AJ80" i="5"/>
  <c r="Z80" i="5"/>
  <c r="P80" i="5"/>
  <c r="AJ79" i="5"/>
  <c r="AJ132" i="5" s="1"/>
  <c r="Z79" i="5"/>
  <c r="P79" i="5"/>
  <c r="AJ78" i="5"/>
  <c r="AJ131" i="5" s="1"/>
  <c r="Z78" i="5"/>
  <c r="Z131" i="5" s="1"/>
  <c r="P78" i="5"/>
  <c r="AJ77" i="5"/>
  <c r="AJ130" i="5" s="1"/>
  <c r="Z77" i="5"/>
  <c r="Z130" i="5" s="1"/>
  <c r="P77" i="5"/>
  <c r="AJ76" i="5"/>
  <c r="Z76" i="5"/>
  <c r="Z129" i="5" s="1"/>
  <c r="P76" i="5"/>
  <c r="AJ75" i="5"/>
  <c r="AJ128" i="5" s="1"/>
  <c r="Z75" i="5"/>
  <c r="P75" i="5"/>
  <c r="AJ74" i="5"/>
  <c r="AJ127" i="5" s="1"/>
  <c r="Z74" i="5"/>
  <c r="Z127" i="5" s="1"/>
  <c r="P74" i="5"/>
  <c r="AJ73" i="5"/>
  <c r="AJ126" i="5" s="1"/>
  <c r="Z73" i="5"/>
  <c r="Z126" i="5" s="1"/>
  <c r="P73" i="5"/>
  <c r="AJ72" i="5"/>
  <c r="Z72" i="5"/>
  <c r="Z125" i="5" s="1"/>
  <c r="P72" i="5"/>
  <c r="AJ71" i="5"/>
  <c r="AJ124" i="5" s="1"/>
  <c r="Z71" i="5"/>
  <c r="P71" i="5"/>
  <c r="AJ70" i="5"/>
  <c r="AJ123" i="5" s="1"/>
  <c r="Z70" i="5"/>
  <c r="Z123" i="5" s="1"/>
  <c r="P70" i="5"/>
  <c r="AJ69" i="5"/>
  <c r="AJ122" i="5" s="1"/>
  <c r="Z69" i="5"/>
  <c r="Z122" i="5" s="1"/>
  <c r="P69" i="5"/>
  <c r="AJ68" i="5"/>
  <c r="Z68" i="5"/>
  <c r="P68" i="5"/>
  <c r="AL167" i="4"/>
  <c r="AI167" i="4"/>
  <c r="AH167" i="4"/>
  <c r="AG167" i="4"/>
  <c r="AB167" i="4"/>
  <c r="Y167" i="4"/>
  <c r="X167" i="4"/>
  <c r="W167" i="4"/>
  <c r="R167" i="4"/>
  <c r="O167" i="4"/>
  <c r="N167" i="4"/>
  <c r="AL166" i="4"/>
  <c r="AI166" i="4"/>
  <c r="AH166" i="4"/>
  <c r="AG166" i="4"/>
  <c r="AB166" i="4"/>
  <c r="Y166" i="4"/>
  <c r="X166" i="4"/>
  <c r="W166" i="4"/>
  <c r="R166" i="4"/>
  <c r="O166" i="4"/>
  <c r="N166" i="4"/>
  <c r="AL165" i="4"/>
  <c r="AI165" i="4"/>
  <c r="AH165" i="4"/>
  <c r="AG165" i="4"/>
  <c r="AB165" i="4"/>
  <c r="Y165" i="4"/>
  <c r="X165" i="4"/>
  <c r="W165" i="4"/>
  <c r="R165" i="4"/>
  <c r="O165" i="4"/>
  <c r="N165" i="4"/>
  <c r="AL164" i="4"/>
  <c r="AI164" i="4"/>
  <c r="AH164" i="4"/>
  <c r="AG164" i="4"/>
  <c r="AB164" i="4"/>
  <c r="Y164" i="4"/>
  <c r="X164" i="4"/>
  <c r="W164" i="4"/>
  <c r="R164" i="4"/>
  <c r="O164" i="4"/>
  <c r="N164" i="4"/>
  <c r="AL163" i="4"/>
  <c r="AI163" i="4"/>
  <c r="AH163" i="4"/>
  <c r="AG163" i="4"/>
  <c r="AB163" i="4"/>
  <c r="Y163" i="4"/>
  <c r="X163" i="4"/>
  <c r="W163" i="4"/>
  <c r="R163" i="4"/>
  <c r="O163" i="4"/>
  <c r="N163" i="4"/>
  <c r="AL162" i="4"/>
  <c r="AI162" i="4"/>
  <c r="AH162" i="4"/>
  <c r="AG162" i="4"/>
  <c r="AB162" i="4"/>
  <c r="Y162" i="4"/>
  <c r="X162" i="4"/>
  <c r="W162" i="4"/>
  <c r="R162" i="4"/>
  <c r="O162" i="4"/>
  <c r="N162" i="4"/>
  <c r="AL161" i="4"/>
  <c r="AI161" i="4"/>
  <c r="AH161" i="4"/>
  <c r="AG161" i="4"/>
  <c r="AB161" i="4"/>
  <c r="Y161" i="4"/>
  <c r="X161" i="4"/>
  <c r="W161" i="4"/>
  <c r="R161" i="4"/>
  <c r="O161" i="4"/>
  <c r="N161" i="4"/>
  <c r="AL160" i="4"/>
  <c r="AI160" i="4"/>
  <c r="AH160" i="4"/>
  <c r="AG160" i="4"/>
  <c r="AB160" i="4"/>
  <c r="Y160" i="4"/>
  <c r="X160" i="4"/>
  <c r="W160" i="4"/>
  <c r="R160" i="4"/>
  <c r="O160" i="4"/>
  <c r="N160" i="4"/>
  <c r="AL159" i="4"/>
  <c r="AI159" i="4"/>
  <c r="AH159" i="4"/>
  <c r="AG159" i="4"/>
  <c r="AB159" i="4"/>
  <c r="Y159" i="4"/>
  <c r="X159" i="4"/>
  <c r="W159" i="4"/>
  <c r="R159" i="4"/>
  <c r="O159" i="4"/>
  <c r="N159" i="4"/>
  <c r="AL158" i="4"/>
  <c r="AI158" i="4"/>
  <c r="AH158" i="4"/>
  <c r="AG158" i="4"/>
  <c r="AB158" i="4"/>
  <c r="Y158" i="4"/>
  <c r="X158" i="4"/>
  <c r="W158" i="4"/>
  <c r="R158" i="4"/>
  <c r="O158" i="4"/>
  <c r="N158" i="4"/>
  <c r="AL157" i="4"/>
  <c r="AI157" i="4"/>
  <c r="AH157" i="4"/>
  <c r="AG157" i="4"/>
  <c r="AB157" i="4"/>
  <c r="Y157" i="4"/>
  <c r="X157" i="4"/>
  <c r="W157" i="4"/>
  <c r="R157" i="4"/>
  <c r="O157" i="4"/>
  <c r="N157" i="4"/>
  <c r="AL156" i="4"/>
  <c r="AI156" i="4"/>
  <c r="AH156" i="4"/>
  <c r="AG156" i="4"/>
  <c r="AB156" i="4"/>
  <c r="Y156" i="4"/>
  <c r="X156" i="4"/>
  <c r="W156" i="4"/>
  <c r="R156" i="4"/>
  <c r="O156" i="4"/>
  <c r="N156" i="4"/>
  <c r="AL155" i="4"/>
  <c r="AI155" i="4"/>
  <c r="AH155" i="4"/>
  <c r="AG155" i="4"/>
  <c r="AB155" i="4"/>
  <c r="Y155" i="4"/>
  <c r="X155" i="4"/>
  <c r="W155" i="4"/>
  <c r="R155" i="4"/>
  <c r="O155" i="4"/>
  <c r="N155" i="4"/>
  <c r="AL154" i="4"/>
  <c r="AI154" i="4"/>
  <c r="AH154" i="4"/>
  <c r="AG154" i="4"/>
  <c r="AB154" i="4"/>
  <c r="Y154" i="4"/>
  <c r="X154" i="4"/>
  <c r="W154" i="4"/>
  <c r="R154" i="4"/>
  <c r="O154" i="4"/>
  <c r="N154" i="4"/>
  <c r="AL153" i="4"/>
  <c r="AI153" i="4"/>
  <c r="AH153" i="4"/>
  <c r="AG153" i="4"/>
  <c r="AB153" i="4"/>
  <c r="Y153" i="4"/>
  <c r="X153" i="4"/>
  <c r="W153" i="4"/>
  <c r="R153" i="4"/>
  <c r="O153" i="4"/>
  <c r="N153" i="4"/>
  <c r="AL152" i="4"/>
  <c r="AI152" i="4"/>
  <c r="AH152" i="4"/>
  <c r="AG152" i="4"/>
  <c r="AB152" i="4"/>
  <c r="Y152" i="4"/>
  <c r="X152" i="4"/>
  <c r="W152" i="4"/>
  <c r="R152" i="4"/>
  <c r="O152" i="4"/>
  <c r="N152" i="4"/>
  <c r="AL151" i="4"/>
  <c r="AI151" i="4"/>
  <c r="AH151" i="4"/>
  <c r="AG151" i="4"/>
  <c r="AB151" i="4"/>
  <c r="Y151" i="4"/>
  <c r="X151" i="4"/>
  <c r="W151" i="4"/>
  <c r="R151" i="4"/>
  <c r="O151" i="4"/>
  <c r="N151" i="4"/>
  <c r="AL150" i="4"/>
  <c r="AI150" i="4"/>
  <c r="AH150" i="4"/>
  <c r="AG150" i="4"/>
  <c r="AB150" i="4"/>
  <c r="Y150" i="4"/>
  <c r="X150" i="4"/>
  <c r="W150" i="4"/>
  <c r="R150" i="4"/>
  <c r="O150" i="4"/>
  <c r="N150" i="4"/>
  <c r="AL149" i="4"/>
  <c r="AI149" i="4"/>
  <c r="AH149" i="4"/>
  <c r="AG149" i="4"/>
  <c r="AB149" i="4"/>
  <c r="Y149" i="4"/>
  <c r="X149" i="4"/>
  <c r="W149" i="4"/>
  <c r="R149" i="4"/>
  <c r="O149" i="4"/>
  <c r="N149" i="4"/>
  <c r="AL148" i="4"/>
  <c r="AI148" i="4"/>
  <c r="AH148" i="4"/>
  <c r="AG148" i="4"/>
  <c r="AB148" i="4"/>
  <c r="Y148" i="4"/>
  <c r="X148" i="4"/>
  <c r="W148" i="4"/>
  <c r="R148" i="4"/>
  <c r="O148" i="4"/>
  <c r="N148" i="4"/>
  <c r="AL147" i="4"/>
  <c r="AI147" i="4"/>
  <c r="AH147" i="4"/>
  <c r="AG147" i="4"/>
  <c r="AB147" i="4"/>
  <c r="Y147" i="4"/>
  <c r="X147" i="4"/>
  <c r="W147" i="4"/>
  <c r="R147" i="4"/>
  <c r="O147" i="4"/>
  <c r="N147" i="4"/>
  <c r="AL146" i="4"/>
  <c r="AI146" i="4"/>
  <c r="AH146" i="4"/>
  <c r="AG146" i="4"/>
  <c r="AB146" i="4"/>
  <c r="Y146" i="4"/>
  <c r="X146" i="4"/>
  <c r="W146" i="4"/>
  <c r="R146" i="4"/>
  <c r="O146" i="4"/>
  <c r="N146" i="4"/>
  <c r="AL145" i="4"/>
  <c r="AI145" i="4"/>
  <c r="AH145" i="4"/>
  <c r="AG145" i="4"/>
  <c r="AB145" i="4"/>
  <c r="Y145" i="4"/>
  <c r="X145" i="4"/>
  <c r="W145" i="4"/>
  <c r="R145" i="4"/>
  <c r="O145" i="4"/>
  <c r="N145" i="4"/>
  <c r="AL144" i="4"/>
  <c r="AI144" i="4"/>
  <c r="AH144" i="4"/>
  <c r="AG144" i="4"/>
  <c r="AB144" i="4"/>
  <c r="Y144" i="4"/>
  <c r="X144" i="4"/>
  <c r="W144" i="4"/>
  <c r="R144" i="4"/>
  <c r="O144" i="4"/>
  <c r="N144" i="4"/>
  <c r="AL143" i="4"/>
  <c r="AI143" i="4"/>
  <c r="AH143" i="4"/>
  <c r="AG143" i="4"/>
  <c r="AB143" i="4"/>
  <c r="Y143" i="4"/>
  <c r="X143" i="4"/>
  <c r="W143" i="4"/>
  <c r="R143" i="4"/>
  <c r="O143" i="4"/>
  <c r="N143" i="4"/>
  <c r="AL142" i="4"/>
  <c r="AI142" i="4"/>
  <c r="AH142" i="4"/>
  <c r="AG142" i="4"/>
  <c r="AB142" i="4"/>
  <c r="Y142" i="4"/>
  <c r="X142" i="4"/>
  <c r="W142" i="4"/>
  <c r="R142" i="4"/>
  <c r="O142" i="4"/>
  <c r="N142" i="4"/>
  <c r="AL141" i="4"/>
  <c r="AI141" i="4"/>
  <c r="AH141" i="4"/>
  <c r="AG141" i="4"/>
  <c r="AB141" i="4"/>
  <c r="Y141" i="4"/>
  <c r="X141" i="4"/>
  <c r="W141" i="4"/>
  <c r="R141" i="4"/>
  <c r="O141" i="4"/>
  <c r="N141" i="4"/>
  <c r="AL140" i="4"/>
  <c r="AI140" i="4"/>
  <c r="AH140" i="4"/>
  <c r="AG140" i="4"/>
  <c r="AB140" i="4"/>
  <c r="Y140" i="4"/>
  <c r="X140" i="4"/>
  <c r="W140" i="4"/>
  <c r="R140" i="4"/>
  <c r="O140" i="4"/>
  <c r="N140" i="4"/>
  <c r="AL139" i="4"/>
  <c r="AI139" i="4"/>
  <c r="AH139" i="4"/>
  <c r="AG139" i="4"/>
  <c r="AB139" i="4"/>
  <c r="Y139" i="4"/>
  <c r="X139" i="4"/>
  <c r="W139" i="4"/>
  <c r="R139" i="4"/>
  <c r="O139" i="4"/>
  <c r="N139" i="4"/>
  <c r="AL138" i="4"/>
  <c r="AI138" i="4"/>
  <c r="AH138" i="4"/>
  <c r="AG138" i="4"/>
  <c r="AB138" i="4"/>
  <c r="Y138" i="4"/>
  <c r="X138" i="4"/>
  <c r="W138" i="4"/>
  <c r="R138" i="4"/>
  <c r="O138" i="4"/>
  <c r="N138" i="4"/>
  <c r="AL137" i="4"/>
  <c r="AI137" i="4"/>
  <c r="AH137" i="4"/>
  <c r="AG137" i="4"/>
  <c r="AB137" i="4"/>
  <c r="Y137" i="4"/>
  <c r="X137" i="4"/>
  <c r="W137" i="4"/>
  <c r="R137" i="4"/>
  <c r="O137" i="4"/>
  <c r="N137" i="4"/>
  <c r="AL136" i="4"/>
  <c r="AI136" i="4"/>
  <c r="AH136" i="4"/>
  <c r="AG136" i="4"/>
  <c r="AB136" i="4"/>
  <c r="Y136" i="4"/>
  <c r="X136" i="4"/>
  <c r="W136" i="4"/>
  <c r="R136" i="4"/>
  <c r="O136" i="4"/>
  <c r="N136" i="4"/>
  <c r="AL135" i="4"/>
  <c r="AI135" i="4"/>
  <c r="AH135" i="4"/>
  <c r="AG135" i="4"/>
  <c r="AB135" i="4"/>
  <c r="Y135" i="4"/>
  <c r="X135" i="4"/>
  <c r="W135" i="4"/>
  <c r="R135" i="4"/>
  <c r="O135" i="4"/>
  <c r="N135" i="4"/>
  <c r="AL134" i="4"/>
  <c r="AI134" i="4"/>
  <c r="AH134" i="4"/>
  <c r="AG134" i="4"/>
  <c r="AB134" i="4"/>
  <c r="Y134" i="4"/>
  <c r="X134" i="4"/>
  <c r="W134" i="4"/>
  <c r="R134" i="4"/>
  <c r="O134" i="4"/>
  <c r="N134" i="4"/>
  <c r="AL133" i="4"/>
  <c r="AI133" i="4"/>
  <c r="AH133" i="4"/>
  <c r="AG133" i="4"/>
  <c r="AB133" i="4"/>
  <c r="Y133" i="4"/>
  <c r="X133" i="4"/>
  <c r="W133" i="4"/>
  <c r="R133" i="4"/>
  <c r="O133" i="4"/>
  <c r="N133" i="4"/>
  <c r="AL132" i="4"/>
  <c r="AI132" i="4"/>
  <c r="AH132" i="4"/>
  <c r="AG132" i="4"/>
  <c r="AB132" i="4"/>
  <c r="Y132" i="4"/>
  <c r="X132" i="4"/>
  <c r="W132" i="4"/>
  <c r="R132" i="4"/>
  <c r="O132" i="4"/>
  <c r="N132" i="4"/>
  <c r="AL131" i="4"/>
  <c r="AI131" i="4"/>
  <c r="AH131" i="4"/>
  <c r="AG131" i="4"/>
  <c r="AB131" i="4"/>
  <c r="Y131" i="4"/>
  <c r="X131" i="4"/>
  <c r="W131" i="4"/>
  <c r="R131" i="4"/>
  <c r="O131" i="4"/>
  <c r="N131" i="4"/>
  <c r="AL130" i="4"/>
  <c r="AI130" i="4"/>
  <c r="AH130" i="4"/>
  <c r="AG130" i="4"/>
  <c r="AB130" i="4"/>
  <c r="Y130" i="4"/>
  <c r="X130" i="4"/>
  <c r="W130" i="4"/>
  <c r="R130" i="4"/>
  <c r="O130" i="4"/>
  <c r="N130" i="4"/>
  <c r="AL129" i="4"/>
  <c r="AI129" i="4"/>
  <c r="AH129" i="4"/>
  <c r="AG129" i="4"/>
  <c r="AB129" i="4"/>
  <c r="Y129" i="4"/>
  <c r="X129" i="4"/>
  <c r="W129" i="4"/>
  <c r="R129" i="4"/>
  <c r="O129" i="4"/>
  <c r="N129" i="4"/>
  <c r="AL128" i="4"/>
  <c r="AI128" i="4"/>
  <c r="AH128" i="4"/>
  <c r="AG128" i="4"/>
  <c r="AB128" i="4"/>
  <c r="Y128" i="4"/>
  <c r="X128" i="4"/>
  <c r="W128" i="4"/>
  <c r="R128" i="4"/>
  <c r="O128" i="4"/>
  <c r="N128" i="4"/>
  <c r="AL127" i="4"/>
  <c r="AI127" i="4"/>
  <c r="AH127" i="4"/>
  <c r="AG127" i="4"/>
  <c r="AB127" i="4"/>
  <c r="Y127" i="4"/>
  <c r="X127" i="4"/>
  <c r="W127" i="4"/>
  <c r="R127" i="4"/>
  <c r="O127" i="4"/>
  <c r="N127" i="4"/>
  <c r="AL126" i="4"/>
  <c r="AI126" i="4"/>
  <c r="AH126" i="4"/>
  <c r="AG126" i="4"/>
  <c r="AB126" i="4"/>
  <c r="Y126" i="4"/>
  <c r="X126" i="4"/>
  <c r="W126" i="4"/>
  <c r="R126" i="4"/>
  <c r="O126" i="4"/>
  <c r="N126" i="4"/>
  <c r="AL125" i="4"/>
  <c r="AI125" i="4"/>
  <c r="AH125" i="4"/>
  <c r="AG125" i="4"/>
  <c r="AB125" i="4"/>
  <c r="Y125" i="4"/>
  <c r="X125" i="4"/>
  <c r="W125" i="4"/>
  <c r="R125" i="4"/>
  <c r="O125" i="4"/>
  <c r="N125" i="4"/>
  <c r="AL124" i="4"/>
  <c r="AI124" i="4"/>
  <c r="AH124" i="4"/>
  <c r="AG124" i="4"/>
  <c r="AB124" i="4"/>
  <c r="Y124" i="4"/>
  <c r="X124" i="4"/>
  <c r="W124" i="4"/>
  <c r="R124" i="4"/>
  <c r="O124" i="4"/>
  <c r="N124" i="4"/>
  <c r="AL123" i="4"/>
  <c r="AI123" i="4"/>
  <c r="AH123" i="4"/>
  <c r="AG123" i="4"/>
  <c r="AB123" i="4"/>
  <c r="Y123" i="4"/>
  <c r="X123" i="4"/>
  <c r="W123" i="4"/>
  <c r="R123" i="4"/>
  <c r="O123" i="4"/>
  <c r="N123" i="4"/>
  <c r="AL122" i="4"/>
  <c r="AI122" i="4"/>
  <c r="AH122" i="4"/>
  <c r="AG122" i="4"/>
  <c r="AB122" i="4"/>
  <c r="Y122" i="4"/>
  <c r="X122" i="4"/>
  <c r="W122" i="4"/>
  <c r="R122" i="4"/>
  <c r="O122" i="4"/>
  <c r="N122" i="4"/>
  <c r="AL121" i="4"/>
  <c r="AI121" i="4"/>
  <c r="AH121" i="4"/>
  <c r="AG121" i="4"/>
  <c r="AB121" i="4"/>
  <c r="Y121" i="4"/>
  <c r="X121" i="4"/>
  <c r="W121" i="4"/>
  <c r="R121" i="4"/>
  <c r="O121" i="4"/>
  <c r="N121" i="4"/>
  <c r="AJ114" i="4"/>
  <c r="Z114" i="4"/>
  <c r="Z167" i="4" s="1"/>
  <c r="P114" i="4"/>
  <c r="P167" i="4" s="1"/>
  <c r="AJ113" i="4"/>
  <c r="Z113" i="4"/>
  <c r="P113" i="4"/>
  <c r="P166" i="4" s="1"/>
  <c r="AJ112" i="4"/>
  <c r="Z112" i="4"/>
  <c r="P112" i="4"/>
  <c r="AJ111" i="4"/>
  <c r="Z111" i="4"/>
  <c r="Z164" i="4" s="1"/>
  <c r="P111" i="4"/>
  <c r="AJ110" i="4"/>
  <c r="Z110" i="4"/>
  <c r="Z163" i="4" s="1"/>
  <c r="P110" i="4"/>
  <c r="P163" i="4" s="1"/>
  <c r="AJ109" i="4"/>
  <c r="Z109" i="4"/>
  <c r="Z162" i="4" s="1"/>
  <c r="P109" i="4"/>
  <c r="P162" i="4" s="1"/>
  <c r="AJ108" i="4"/>
  <c r="Z108" i="4"/>
  <c r="P108" i="4"/>
  <c r="P161" i="4" s="1"/>
  <c r="AJ107" i="4"/>
  <c r="Z107" i="4"/>
  <c r="P107" i="4"/>
  <c r="AJ106" i="4"/>
  <c r="Z106" i="4"/>
  <c r="Z159" i="4" s="1"/>
  <c r="P106" i="4"/>
  <c r="P159" i="4" s="1"/>
  <c r="AJ105" i="4"/>
  <c r="Z105" i="4"/>
  <c r="Z158" i="4" s="1"/>
  <c r="P105" i="4"/>
  <c r="P158" i="4" s="1"/>
  <c r="AJ104" i="4"/>
  <c r="Z104" i="4"/>
  <c r="P104" i="4"/>
  <c r="P157" i="4" s="1"/>
  <c r="AJ103" i="4"/>
  <c r="Z103" i="4"/>
  <c r="P103" i="4"/>
  <c r="AJ102" i="4"/>
  <c r="Z102" i="4"/>
  <c r="Z155" i="4" s="1"/>
  <c r="P102" i="4"/>
  <c r="AJ101" i="4"/>
  <c r="Z101" i="4"/>
  <c r="Z154" i="4" s="1"/>
  <c r="P101" i="4"/>
  <c r="P154" i="4" s="1"/>
  <c r="AJ100" i="4"/>
  <c r="Z100" i="4"/>
  <c r="P100" i="4"/>
  <c r="P153" i="4" s="1"/>
  <c r="AJ99" i="4"/>
  <c r="Z99" i="4"/>
  <c r="P99" i="4"/>
  <c r="AJ98" i="4"/>
  <c r="Z98" i="4"/>
  <c r="Z151" i="4" s="1"/>
  <c r="P98" i="4"/>
  <c r="AJ97" i="4"/>
  <c r="Z97" i="4"/>
  <c r="Z150" i="4" s="1"/>
  <c r="P97" i="4"/>
  <c r="P150" i="4" s="1"/>
  <c r="AJ96" i="4"/>
  <c r="Z96" i="4"/>
  <c r="P96" i="4"/>
  <c r="P149" i="4" s="1"/>
  <c r="AJ95" i="4"/>
  <c r="Z95" i="4"/>
  <c r="P95" i="4"/>
  <c r="AJ94" i="4"/>
  <c r="Z94" i="4"/>
  <c r="Z147" i="4" s="1"/>
  <c r="P94" i="4"/>
  <c r="AJ93" i="4"/>
  <c r="Z93" i="4"/>
  <c r="Z146" i="4" s="1"/>
  <c r="P93" i="4"/>
  <c r="P146" i="4" s="1"/>
  <c r="AJ92" i="4"/>
  <c r="Z92" i="4"/>
  <c r="P92" i="4"/>
  <c r="P145" i="4" s="1"/>
  <c r="AJ91" i="4"/>
  <c r="Z91" i="4"/>
  <c r="P91" i="4"/>
  <c r="AJ90" i="4"/>
  <c r="Z90" i="4"/>
  <c r="Z143" i="4" s="1"/>
  <c r="P90" i="4"/>
  <c r="AJ89" i="4"/>
  <c r="Z89" i="4"/>
  <c r="Z142" i="4" s="1"/>
  <c r="P89" i="4"/>
  <c r="P142" i="4" s="1"/>
  <c r="AJ88" i="4"/>
  <c r="Z88" i="4"/>
  <c r="P88" i="4"/>
  <c r="P141" i="4" s="1"/>
  <c r="AJ87" i="4"/>
  <c r="Z87" i="4"/>
  <c r="P87" i="4"/>
  <c r="AJ86" i="4"/>
  <c r="Z86" i="4"/>
  <c r="Z139" i="4" s="1"/>
  <c r="P86" i="4"/>
  <c r="AJ85" i="4"/>
  <c r="Z85" i="4"/>
  <c r="Z138" i="4" s="1"/>
  <c r="P85" i="4"/>
  <c r="P138" i="4" s="1"/>
  <c r="AJ84" i="4"/>
  <c r="Z84" i="4"/>
  <c r="P84" i="4"/>
  <c r="P137" i="4" s="1"/>
  <c r="AJ83" i="4"/>
  <c r="Z83" i="4"/>
  <c r="P83" i="4"/>
  <c r="AJ82" i="4"/>
  <c r="Z82" i="4"/>
  <c r="Z135" i="4" s="1"/>
  <c r="P82" i="4"/>
  <c r="AJ81" i="4"/>
  <c r="Z81" i="4"/>
  <c r="Z134" i="4" s="1"/>
  <c r="P81" i="4"/>
  <c r="P134" i="4" s="1"/>
  <c r="AJ80" i="4"/>
  <c r="Z80" i="4"/>
  <c r="Z133" i="4" s="1"/>
  <c r="P80" i="4"/>
  <c r="P133" i="4" s="1"/>
  <c r="AJ79" i="4"/>
  <c r="Z79" i="4"/>
  <c r="P79" i="4"/>
  <c r="P132" i="4" s="1"/>
  <c r="AJ78" i="4"/>
  <c r="Z78" i="4"/>
  <c r="Z131" i="4" s="1"/>
  <c r="P78" i="4"/>
  <c r="AJ77" i="4"/>
  <c r="Z77" i="4"/>
  <c r="Z130" i="4" s="1"/>
  <c r="P77" i="4"/>
  <c r="P130" i="4" s="1"/>
  <c r="AJ76" i="4"/>
  <c r="Z76" i="4"/>
  <c r="Z129" i="4" s="1"/>
  <c r="P76" i="4"/>
  <c r="P129" i="4" s="1"/>
  <c r="AJ75" i="4"/>
  <c r="Z75" i="4"/>
  <c r="P75" i="4"/>
  <c r="P128" i="4" s="1"/>
  <c r="AJ74" i="4"/>
  <c r="Z74" i="4"/>
  <c r="Z127" i="4" s="1"/>
  <c r="P74" i="4"/>
  <c r="AJ73" i="4"/>
  <c r="Z73" i="4"/>
  <c r="Z126" i="4" s="1"/>
  <c r="P73" i="4"/>
  <c r="P126" i="4" s="1"/>
  <c r="AJ72" i="4"/>
  <c r="Z72" i="4"/>
  <c r="Z125" i="4" s="1"/>
  <c r="P72" i="4"/>
  <c r="P125" i="4" s="1"/>
  <c r="AJ71" i="4"/>
  <c r="Z71" i="4"/>
  <c r="P71" i="4"/>
  <c r="P124" i="4" s="1"/>
  <c r="AJ70" i="4"/>
  <c r="Z70" i="4"/>
  <c r="Z123" i="4" s="1"/>
  <c r="P70" i="4"/>
  <c r="AJ69" i="4"/>
  <c r="Z69" i="4"/>
  <c r="Z122" i="4" s="1"/>
  <c r="P69" i="4"/>
  <c r="P122" i="4" s="1"/>
  <c r="AJ68" i="4"/>
  <c r="Z68" i="4"/>
  <c r="P68" i="4"/>
  <c r="AM167" i="2"/>
  <c r="AJ167" i="2"/>
  <c r="AI167" i="2"/>
  <c r="AH167" i="2"/>
  <c r="AC167" i="2"/>
  <c r="Z167" i="2"/>
  <c r="Y167" i="2"/>
  <c r="X167" i="2"/>
  <c r="S167" i="2"/>
  <c r="P167" i="2"/>
  <c r="O167" i="2"/>
  <c r="AM166" i="2"/>
  <c r="AJ166" i="2"/>
  <c r="AI166" i="2"/>
  <c r="AH166" i="2"/>
  <c r="AC166" i="2"/>
  <c r="Z166" i="2"/>
  <c r="Y166" i="2"/>
  <c r="X166" i="2"/>
  <c r="S166" i="2"/>
  <c r="P166" i="2"/>
  <c r="O166" i="2"/>
  <c r="AM165" i="2"/>
  <c r="AJ165" i="2"/>
  <c r="AI165" i="2"/>
  <c r="AH165" i="2"/>
  <c r="AC165" i="2"/>
  <c r="Z165" i="2"/>
  <c r="Y165" i="2"/>
  <c r="X165" i="2"/>
  <c r="S165" i="2"/>
  <c r="P165" i="2"/>
  <c r="O165" i="2"/>
  <c r="AM164" i="2"/>
  <c r="AJ164" i="2"/>
  <c r="AI164" i="2"/>
  <c r="AH164" i="2"/>
  <c r="AC164" i="2"/>
  <c r="Z164" i="2"/>
  <c r="Y164" i="2"/>
  <c r="X164" i="2"/>
  <c r="S164" i="2"/>
  <c r="P164" i="2"/>
  <c r="O164" i="2"/>
  <c r="AM163" i="2"/>
  <c r="AJ163" i="2"/>
  <c r="AI163" i="2"/>
  <c r="AH163" i="2"/>
  <c r="AC163" i="2"/>
  <c r="Z163" i="2"/>
  <c r="Y163" i="2"/>
  <c r="X163" i="2"/>
  <c r="S163" i="2"/>
  <c r="P163" i="2"/>
  <c r="O163" i="2"/>
  <c r="AM162" i="2"/>
  <c r="AJ162" i="2"/>
  <c r="AI162" i="2"/>
  <c r="AH162" i="2"/>
  <c r="AC162" i="2"/>
  <c r="Z162" i="2"/>
  <c r="Y162" i="2"/>
  <c r="X162" i="2"/>
  <c r="S162" i="2"/>
  <c r="P162" i="2"/>
  <c r="O162" i="2"/>
  <c r="AM161" i="2"/>
  <c r="AJ161" i="2"/>
  <c r="AI161" i="2"/>
  <c r="AH161" i="2"/>
  <c r="AC161" i="2"/>
  <c r="Z161" i="2"/>
  <c r="Y161" i="2"/>
  <c r="X161" i="2"/>
  <c r="S161" i="2"/>
  <c r="P161" i="2"/>
  <c r="O161" i="2"/>
  <c r="AM160" i="2"/>
  <c r="AJ160" i="2"/>
  <c r="AI160" i="2"/>
  <c r="AH160" i="2"/>
  <c r="AC160" i="2"/>
  <c r="Z160" i="2"/>
  <c r="Y160" i="2"/>
  <c r="X160" i="2"/>
  <c r="S160" i="2"/>
  <c r="P160" i="2"/>
  <c r="O160" i="2"/>
  <c r="AM159" i="2"/>
  <c r="AJ159" i="2"/>
  <c r="AI159" i="2"/>
  <c r="AH159" i="2"/>
  <c r="AC159" i="2"/>
  <c r="Z159" i="2"/>
  <c r="Y159" i="2"/>
  <c r="X159" i="2"/>
  <c r="S159" i="2"/>
  <c r="P159" i="2"/>
  <c r="O159" i="2"/>
  <c r="AM158" i="2"/>
  <c r="AJ158" i="2"/>
  <c r="AI158" i="2"/>
  <c r="AH158" i="2"/>
  <c r="AC158" i="2"/>
  <c r="Z158" i="2"/>
  <c r="Y158" i="2"/>
  <c r="X158" i="2"/>
  <c r="S158" i="2"/>
  <c r="P158" i="2"/>
  <c r="O158" i="2"/>
  <c r="AM157" i="2"/>
  <c r="AJ157" i="2"/>
  <c r="AI157" i="2"/>
  <c r="AH157" i="2"/>
  <c r="AC157" i="2"/>
  <c r="Z157" i="2"/>
  <c r="Y157" i="2"/>
  <c r="X157" i="2"/>
  <c r="S157" i="2"/>
  <c r="P157" i="2"/>
  <c r="O157" i="2"/>
  <c r="AM156" i="2"/>
  <c r="AJ156" i="2"/>
  <c r="AI156" i="2"/>
  <c r="AH156" i="2"/>
  <c r="AC156" i="2"/>
  <c r="Z156" i="2"/>
  <c r="Y156" i="2"/>
  <c r="X156" i="2"/>
  <c r="S156" i="2"/>
  <c r="P156" i="2"/>
  <c r="O156" i="2"/>
  <c r="AM155" i="2"/>
  <c r="AJ155" i="2"/>
  <c r="AI155" i="2"/>
  <c r="AH155" i="2"/>
  <c r="AC155" i="2"/>
  <c r="Z155" i="2"/>
  <c r="Y155" i="2"/>
  <c r="X155" i="2"/>
  <c r="S155" i="2"/>
  <c r="P155" i="2"/>
  <c r="O155" i="2"/>
  <c r="AM154" i="2"/>
  <c r="AJ154" i="2"/>
  <c r="AI154" i="2"/>
  <c r="AH154" i="2"/>
  <c r="AC154" i="2"/>
  <c r="Z154" i="2"/>
  <c r="Y154" i="2"/>
  <c r="X154" i="2"/>
  <c r="S154" i="2"/>
  <c r="P154" i="2"/>
  <c r="O154" i="2"/>
  <c r="AM153" i="2"/>
  <c r="AJ153" i="2"/>
  <c r="AI153" i="2"/>
  <c r="AH153" i="2"/>
  <c r="AC153" i="2"/>
  <c r="Z153" i="2"/>
  <c r="Y153" i="2"/>
  <c r="X153" i="2"/>
  <c r="S153" i="2"/>
  <c r="P153" i="2"/>
  <c r="O153" i="2"/>
  <c r="AM152" i="2"/>
  <c r="AJ152" i="2"/>
  <c r="AI152" i="2"/>
  <c r="AH152" i="2"/>
  <c r="AC152" i="2"/>
  <c r="Z152" i="2"/>
  <c r="Y152" i="2"/>
  <c r="X152" i="2"/>
  <c r="S152" i="2"/>
  <c r="P152" i="2"/>
  <c r="O152" i="2"/>
  <c r="AM151" i="2"/>
  <c r="AJ151" i="2"/>
  <c r="AI151" i="2"/>
  <c r="AH151" i="2"/>
  <c r="AC151" i="2"/>
  <c r="Z151" i="2"/>
  <c r="Y151" i="2"/>
  <c r="X151" i="2"/>
  <c r="S151" i="2"/>
  <c r="P151" i="2"/>
  <c r="O151" i="2"/>
  <c r="AM150" i="2"/>
  <c r="AJ150" i="2"/>
  <c r="AI150" i="2"/>
  <c r="AH150" i="2"/>
  <c r="AC150" i="2"/>
  <c r="Z150" i="2"/>
  <c r="Y150" i="2"/>
  <c r="X150" i="2"/>
  <c r="S150" i="2"/>
  <c r="P150" i="2"/>
  <c r="O150" i="2"/>
  <c r="AM149" i="2"/>
  <c r="AJ149" i="2"/>
  <c r="AI149" i="2"/>
  <c r="AH149" i="2"/>
  <c r="AC149" i="2"/>
  <c r="Z149" i="2"/>
  <c r="Y149" i="2"/>
  <c r="X149" i="2"/>
  <c r="S149" i="2"/>
  <c r="P149" i="2"/>
  <c r="O149" i="2"/>
  <c r="AM148" i="2"/>
  <c r="AJ148" i="2"/>
  <c r="AI148" i="2"/>
  <c r="AH148" i="2"/>
  <c r="AC148" i="2"/>
  <c r="Z148" i="2"/>
  <c r="Y148" i="2"/>
  <c r="X148" i="2"/>
  <c r="S148" i="2"/>
  <c r="P148" i="2"/>
  <c r="O148" i="2"/>
  <c r="AM147" i="2"/>
  <c r="AJ147" i="2"/>
  <c r="AI147" i="2"/>
  <c r="AH147" i="2"/>
  <c r="AC147" i="2"/>
  <c r="Z147" i="2"/>
  <c r="Y147" i="2"/>
  <c r="X147" i="2"/>
  <c r="S147" i="2"/>
  <c r="P147" i="2"/>
  <c r="O147" i="2"/>
  <c r="AM146" i="2"/>
  <c r="AJ146" i="2"/>
  <c r="AI146" i="2"/>
  <c r="AH146" i="2"/>
  <c r="AC146" i="2"/>
  <c r="Z146" i="2"/>
  <c r="Y146" i="2"/>
  <c r="X146" i="2"/>
  <c r="S146" i="2"/>
  <c r="P146" i="2"/>
  <c r="O146" i="2"/>
  <c r="AM145" i="2"/>
  <c r="AJ145" i="2"/>
  <c r="AI145" i="2"/>
  <c r="AH145" i="2"/>
  <c r="AC145" i="2"/>
  <c r="Z145" i="2"/>
  <c r="Y145" i="2"/>
  <c r="X145" i="2"/>
  <c r="S145" i="2"/>
  <c r="P145" i="2"/>
  <c r="O145" i="2"/>
  <c r="AM144" i="2"/>
  <c r="AJ144" i="2"/>
  <c r="AI144" i="2"/>
  <c r="AH144" i="2"/>
  <c r="AC144" i="2"/>
  <c r="Z144" i="2"/>
  <c r="Y144" i="2"/>
  <c r="X144" i="2"/>
  <c r="S144" i="2"/>
  <c r="P144" i="2"/>
  <c r="O144" i="2"/>
  <c r="AM143" i="2"/>
  <c r="AJ143" i="2"/>
  <c r="AI143" i="2"/>
  <c r="AH143" i="2"/>
  <c r="AC143" i="2"/>
  <c r="Z143" i="2"/>
  <c r="Y143" i="2"/>
  <c r="X143" i="2"/>
  <c r="S143" i="2"/>
  <c r="P143" i="2"/>
  <c r="O143" i="2"/>
  <c r="AM142" i="2"/>
  <c r="AJ142" i="2"/>
  <c r="AI142" i="2"/>
  <c r="AH142" i="2"/>
  <c r="AC142" i="2"/>
  <c r="Z142" i="2"/>
  <c r="Y142" i="2"/>
  <c r="X142" i="2"/>
  <c r="S142" i="2"/>
  <c r="P142" i="2"/>
  <c r="O142" i="2"/>
  <c r="AM141" i="2"/>
  <c r="AJ141" i="2"/>
  <c r="AI141" i="2"/>
  <c r="AH141" i="2"/>
  <c r="AC141" i="2"/>
  <c r="Z141" i="2"/>
  <c r="Y141" i="2"/>
  <c r="X141" i="2"/>
  <c r="S141" i="2"/>
  <c r="P141" i="2"/>
  <c r="O141" i="2"/>
  <c r="AM140" i="2"/>
  <c r="AJ140" i="2"/>
  <c r="AI140" i="2"/>
  <c r="AH140" i="2"/>
  <c r="AC140" i="2"/>
  <c r="Z140" i="2"/>
  <c r="Y140" i="2"/>
  <c r="X140" i="2"/>
  <c r="S140" i="2"/>
  <c r="P140" i="2"/>
  <c r="O140" i="2"/>
  <c r="AM139" i="2"/>
  <c r="AJ139" i="2"/>
  <c r="AI139" i="2"/>
  <c r="AH139" i="2"/>
  <c r="AC139" i="2"/>
  <c r="Z139" i="2"/>
  <c r="Y139" i="2"/>
  <c r="X139" i="2"/>
  <c r="S139" i="2"/>
  <c r="P139" i="2"/>
  <c r="O139" i="2"/>
  <c r="AM138" i="2"/>
  <c r="AJ138" i="2"/>
  <c r="AI138" i="2"/>
  <c r="AH138" i="2"/>
  <c r="AC138" i="2"/>
  <c r="Z138" i="2"/>
  <c r="Y138" i="2"/>
  <c r="X138" i="2"/>
  <c r="S138" i="2"/>
  <c r="P138" i="2"/>
  <c r="O138" i="2"/>
  <c r="AM137" i="2"/>
  <c r="AJ137" i="2"/>
  <c r="AI137" i="2"/>
  <c r="AH137" i="2"/>
  <c r="AC137" i="2"/>
  <c r="Z137" i="2"/>
  <c r="Y137" i="2"/>
  <c r="X137" i="2"/>
  <c r="S137" i="2"/>
  <c r="P137" i="2"/>
  <c r="O137" i="2"/>
  <c r="AM136" i="2"/>
  <c r="AJ136" i="2"/>
  <c r="AI136" i="2"/>
  <c r="AH136" i="2"/>
  <c r="AC136" i="2"/>
  <c r="Z136" i="2"/>
  <c r="Y136" i="2"/>
  <c r="X136" i="2"/>
  <c r="S136" i="2"/>
  <c r="P136" i="2"/>
  <c r="O136" i="2"/>
  <c r="AM135" i="2"/>
  <c r="AJ135" i="2"/>
  <c r="AI135" i="2"/>
  <c r="AH135" i="2"/>
  <c r="AC135" i="2"/>
  <c r="Z135" i="2"/>
  <c r="Y135" i="2"/>
  <c r="X135" i="2"/>
  <c r="S135" i="2"/>
  <c r="P135" i="2"/>
  <c r="O135" i="2"/>
  <c r="AM134" i="2"/>
  <c r="AJ134" i="2"/>
  <c r="AI134" i="2"/>
  <c r="AH134" i="2"/>
  <c r="AC134" i="2"/>
  <c r="Z134" i="2"/>
  <c r="Y134" i="2"/>
  <c r="X134" i="2"/>
  <c r="S134" i="2"/>
  <c r="P134" i="2"/>
  <c r="O134" i="2"/>
  <c r="AM133" i="2"/>
  <c r="AJ133" i="2"/>
  <c r="AI133" i="2"/>
  <c r="AH133" i="2"/>
  <c r="AC133" i="2"/>
  <c r="Z133" i="2"/>
  <c r="Y133" i="2"/>
  <c r="X133" i="2"/>
  <c r="S133" i="2"/>
  <c r="P133" i="2"/>
  <c r="O133" i="2"/>
  <c r="AM132" i="2"/>
  <c r="AJ132" i="2"/>
  <c r="AI132" i="2"/>
  <c r="AH132" i="2"/>
  <c r="AC132" i="2"/>
  <c r="Z132" i="2"/>
  <c r="Y132" i="2"/>
  <c r="X132" i="2"/>
  <c r="S132" i="2"/>
  <c r="P132" i="2"/>
  <c r="O132" i="2"/>
  <c r="AM131" i="2"/>
  <c r="AJ131" i="2"/>
  <c r="AI131" i="2"/>
  <c r="AH131" i="2"/>
  <c r="AC131" i="2"/>
  <c r="Z131" i="2"/>
  <c r="Y131" i="2"/>
  <c r="X131" i="2"/>
  <c r="S131" i="2"/>
  <c r="P131" i="2"/>
  <c r="O131" i="2"/>
  <c r="AM130" i="2"/>
  <c r="AJ130" i="2"/>
  <c r="AI130" i="2"/>
  <c r="AH130" i="2"/>
  <c r="AC130" i="2"/>
  <c r="Z130" i="2"/>
  <c r="Y130" i="2"/>
  <c r="X130" i="2"/>
  <c r="S130" i="2"/>
  <c r="P130" i="2"/>
  <c r="O130" i="2"/>
  <c r="AM129" i="2"/>
  <c r="AJ129" i="2"/>
  <c r="AI129" i="2"/>
  <c r="AH129" i="2"/>
  <c r="AC129" i="2"/>
  <c r="Z129" i="2"/>
  <c r="Y129" i="2"/>
  <c r="X129" i="2"/>
  <c r="S129" i="2"/>
  <c r="P129" i="2"/>
  <c r="O129" i="2"/>
  <c r="AM128" i="2"/>
  <c r="AJ128" i="2"/>
  <c r="AI128" i="2"/>
  <c r="AH128" i="2"/>
  <c r="AC128" i="2"/>
  <c r="Z128" i="2"/>
  <c r="Y128" i="2"/>
  <c r="X128" i="2"/>
  <c r="S128" i="2"/>
  <c r="P128" i="2"/>
  <c r="O128" i="2"/>
  <c r="AM127" i="2"/>
  <c r="AJ127" i="2"/>
  <c r="AI127" i="2"/>
  <c r="AH127" i="2"/>
  <c r="AC127" i="2"/>
  <c r="Z127" i="2"/>
  <c r="Y127" i="2"/>
  <c r="X127" i="2"/>
  <c r="S127" i="2"/>
  <c r="P127" i="2"/>
  <c r="O127" i="2"/>
  <c r="AM126" i="2"/>
  <c r="AJ126" i="2"/>
  <c r="AI126" i="2"/>
  <c r="AH126" i="2"/>
  <c r="AC126" i="2"/>
  <c r="Z126" i="2"/>
  <c r="Y126" i="2"/>
  <c r="X126" i="2"/>
  <c r="S126" i="2"/>
  <c r="P126" i="2"/>
  <c r="O126" i="2"/>
  <c r="AM125" i="2"/>
  <c r="AJ125" i="2"/>
  <c r="AI125" i="2"/>
  <c r="AH125" i="2"/>
  <c r="AC125" i="2"/>
  <c r="Z125" i="2"/>
  <c r="Y125" i="2"/>
  <c r="X125" i="2"/>
  <c r="S125" i="2"/>
  <c r="P125" i="2"/>
  <c r="O125" i="2"/>
  <c r="AM124" i="2"/>
  <c r="AJ124" i="2"/>
  <c r="AI124" i="2"/>
  <c r="AH124" i="2"/>
  <c r="AC124" i="2"/>
  <c r="Z124" i="2"/>
  <c r="Y124" i="2"/>
  <c r="X124" i="2"/>
  <c r="S124" i="2"/>
  <c r="P124" i="2"/>
  <c r="O124" i="2"/>
  <c r="AM123" i="2"/>
  <c r="AJ123" i="2"/>
  <c r="AI123" i="2"/>
  <c r="AH123" i="2"/>
  <c r="AC123" i="2"/>
  <c r="Z123" i="2"/>
  <c r="Y123" i="2"/>
  <c r="X123" i="2"/>
  <c r="S123" i="2"/>
  <c r="P123" i="2"/>
  <c r="O123" i="2"/>
  <c r="AM122" i="2"/>
  <c r="AJ122" i="2"/>
  <c r="AI122" i="2"/>
  <c r="AH122" i="2"/>
  <c r="AC122" i="2"/>
  <c r="Z122" i="2"/>
  <c r="Y122" i="2"/>
  <c r="X122" i="2"/>
  <c r="S122" i="2"/>
  <c r="P122" i="2"/>
  <c r="O122" i="2"/>
  <c r="AM121" i="2"/>
  <c r="AJ121" i="2"/>
  <c r="AI121" i="2"/>
  <c r="AH121" i="2"/>
  <c r="AC121" i="2"/>
  <c r="Z121" i="2"/>
  <c r="Y121" i="2"/>
  <c r="X121" i="2"/>
  <c r="S121" i="2"/>
  <c r="P121" i="2"/>
  <c r="O121" i="2"/>
  <c r="AK114" i="2"/>
  <c r="AA114" i="2"/>
  <c r="Q114" i="2"/>
  <c r="Q167" i="2" s="1"/>
  <c r="AK113" i="2"/>
  <c r="AA113" i="2"/>
  <c r="AA166" i="2" s="1"/>
  <c r="Q113" i="2"/>
  <c r="AK112" i="2"/>
  <c r="AA112" i="2"/>
  <c r="Q112" i="2"/>
  <c r="Q165" i="2" s="1"/>
  <c r="AK111" i="2"/>
  <c r="AA111" i="2"/>
  <c r="AA164" i="2" s="1"/>
  <c r="Q111" i="2"/>
  <c r="AK110" i="2"/>
  <c r="AA110" i="2"/>
  <c r="Q110" i="2"/>
  <c r="Q163" i="2" s="1"/>
  <c r="AK109" i="2"/>
  <c r="AA109" i="2"/>
  <c r="AA162" i="2" s="1"/>
  <c r="Q109" i="2"/>
  <c r="AK108" i="2"/>
  <c r="AA108" i="2"/>
  <c r="Q108" i="2"/>
  <c r="Q161" i="2" s="1"/>
  <c r="AK107" i="2"/>
  <c r="AA107" i="2"/>
  <c r="AA160" i="2" s="1"/>
  <c r="Q107" i="2"/>
  <c r="AK106" i="2"/>
  <c r="AA106" i="2"/>
  <c r="Q106" i="2"/>
  <c r="Q159" i="2" s="1"/>
  <c r="AK105" i="2"/>
  <c r="AA105" i="2"/>
  <c r="AA158" i="2" s="1"/>
  <c r="Q105" i="2"/>
  <c r="AK104" i="2"/>
  <c r="AA104" i="2"/>
  <c r="Q104" i="2"/>
  <c r="Q157" i="2" s="1"/>
  <c r="AK103" i="2"/>
  <c r="AA103" i="2"/>
  <c r="AA156" i="2" s="1"/>
  <c r="Q103" i="2"/>
  <c r="AK102" i="2"/>
  <c r="AA102" i="2"/>
  <c r="AA155" i="2" s="1"/>
  <c r="Q102" i="2"/>
  <c r="AK101" i="2"/>
  <c r="AA101" i="2"/>
  <c r="AA154" i="2" s="1"/>
  <c r="Q101" i="2"/>
  <c r="AK100" i="2"/>
  <c r="AA100" i="2"/>
  <c r="Q100" i="2"/>
  <c r="Q153" i="2" s="1"/>
  <c r="AK99" i="2"/>
  <c r="AA99" i="2"/>
  <c r="Q99" i="2"/>
  <c r="AK98" i="2"/>
  <c r="AA98" i="2"/>
  <c r="Q98" i="2"/>
  <c r="AK97" i="2"/>
  <c r="AA97" i="2"/>
  <c r="AA150" i="2" s="1"/>
  <c r="Q97" i="2"/>
  <c r="AK96" i="2"/>
  <c r="AA96" i="2"/>
  <c r="Q96" i="2"/>
  <c r="Q149" i="2" s="1"/>
  <c r="AK95" i="2"/>
  <c r="AA95" i="2"/>
  <c r="Q95" i="2"/>
  <c r="AK94" i="2"/>
  <c r="AA94" i="2"/>
  <c r="Q94" i="2"/>
  <c r="AK93" i="2"/>
  <c r="AA93" i="2"/>
  <c r="AA146" i="2" s="1"/>
  <c r="Q93" i="2"/>
  <c r="AK92" i="2"/>
  <c r="AA92" i="2"/>
  <c r="Q92" i="2"/>
  <c r="Q145" i="2" s="1"/>
  <c r="AK91" i="2"/>
  <c r="AA91" i="2"/>
  <c r="Q91" i="2"/>
  <c r="AK90" i="2"/>
  <c r="AA90" i="2"/>
  <c r="Q90" i="2"/>
  <c r="AK89" i="2"/>
  <c r="AA89" i="2"/>
  <c r="AA142" i="2" s="1"/>
  <c r="Q89" i="2"/>
  <c r="AK88" i="2"/>
  <c r="AA88" i="2"/>
  <c r="Q88" i="2"/>
  <c r="Q141" i="2" s="1"/>
  <c r="AK87" i="2"/>
  <c r="AA87" i="2"/>
  <c r="Q87" i="2"/>
  <c r="AK86" i="2"/>
  <c r="AA86" i="2"/>
  <c r="Q86" i="2"/>
  <c r="AK85" i="2"/>
  <c r="AA85" i="2"/>
  <c r="AA138" i="2" s="1"/>
  <c r="Q85" i="2"/>
  <c r="Q138" i="2" s="1"/>
  <c r="AK84" i="2"/>
  <c r="AA84" i="2"/>
  <c r="Q84" i="2"/>
  <c r="Q137" i="2" s="1"/>
  <c r="AK83" i="2"/>
  <c r="AA83" i="2"/>
  <c r="AA136" i="2" s="1"/>
  <c r="Q83" i="2"/>
  <c r="AK82" i="2"/>
  <c r="AA82" i="2"/>
  <c r="AA135" i="2" s="1"/>
  <c r="Q82" i="2"/>
  <c r="Q135" i="2" s="1"/>
  <c r="AK81" i="2"/>
  <c r="AA81" i="2"/>
  <c r="AA134" i="2" s="1"/>
  <c r="Q81" i="2"/>
  <c r="Q134" i="2" s="1"/>
  <c r="AK80" i="2"/>
  <c r="AA80" i="2"/>
  <c r="Q80" i="2"/>
  <c r="Q133" i="2" s="1"/>
  <c r="AK79" i="2"/>
  <c r="AA79" i="2"/>
  <c r="AA132" i="2" s="1"/>
  <c r="Q79" i="2"/>
  <c r="AK78" i="2"/>
  <c r="AA78" i="2"/>
  <c r="AA131" i="2" s="1"/>
  <c r="Q78" i="2"/>
  <c r="Q131" i="2" s="1"/>
  <c r="AK77" i="2"/>
  <c r="AA77" i="2"/>
  <c r="AA130" i="2" s="1"/>
  <c r="Q77" i="2"/>
  <c r="Q130" i="2" s="1"/>
  <c r="AK76" i="2"/>
  <c r="AA76" i="2"/>
  <c r="AA129" i="2" s="1"/>
  <c r="Q76" i="2"/>
  <c r="Q129" i="2" s="1"/>
  <c r="AK75" i="2"/>
  <c r="AA75" i="2"/>
  <c r="AA128" i="2" s="1"/>
  <c r="Q75" i="2"/>
  <c r="Q128" i="2" s="1"/>
  <c r="AK74" i="2"/>
  <c r="AA74" i="2"/>
  <c r="AA127" i="2" s="1"/>
  <c r="Q74" i="2"/>
  <c r="Q127" i="2" s="1"/>
  <c r="AK73" i="2"/>
  <c r="AA73" i="2"/>
  <c r="AA126" i="2" s="1"/>
  <c r="Q73" i="2"/>
  <c r="Q126" i="2" s="1"/>
  <c r="AK72" i="2"/>
  <c r="AA72" i="2"/>
  <c r="AA125" i="2" s="1"/>
  <c r="Q72" i="2"/>
  <c r="Q125" i="2" s="1"/>
  <c r="AK71" i="2"/>
  <c r="AA71" i="2"/>
  <c r="AA124" i="2" s="1"/>
  <c r="Q71" i="2"/>
  <c r="Q124" i="2" s="1"/>
  <c r="AK70" i="2"/>
  <c r="AA70" i="2"/>
  <c r="AA123" i="2" s="1"/>
  <c r="Q70" i="2"/>
  <c r="Q123" i="2" s="1"/>
  <c r="AK69" i="2"/>
  <c r="AA69" i="2"/>
  <c r="AA122" i="2" s="1"/>
  <c r="Q69" i="2"/>
  <c r="Q122" i="2" s="1"/>
  <c r="AK68" i="2"/>
  <c r="AA68" i="2"/>
  <c r="Q68" i="2"/>
  <c r="AL167" i="10"/>
  <c r="AI167" i="10"/>
  <c r="AH167" i="10"/>
  <c r="AG167" i="10"/>
  <c r="AB167" i="10"/>
  <c r="Y167" i="10"/>
  <c r="X167" i="10"/>
  <c r="W167" i="10"/>
  <c r="R167" i="10"/>
  <c r="O167" i="10"/>
  <c r="N167" i="10"/>
  <c r="AL166" i="10"/>
  <c r="AI166" i="10"/>
  <c r="AH166" i="10"/>
  <c r="AG166" i="10"/>
  <c r="AB166" i="10"/>
  <c r="Y166" i="10"/>
  <c r="X166" i="10"/>
  <c r="W166" i="10"/>
  <c r="R166" i="10"/>
  <c r="O166" i="10"/>
  <c r="N166" i="10"/>
  <c r="AL165" i="10"/>
  <c r="AI165" i="10"/>
  <c r="AH165" i="10"/>
  <c r="AG165" i="10"/>
  <c r="AB165" i="10"/>
  <c r="Y165" i="10"/>
  <c r="X165" i="10"/>
  <c r="W165" i="10"/>
  <c r="R165" i="10"/>
  <c r="O165" i="10"/>
  <c r="N165" i="10"/>
  <c r="AL164" i="10"/>
  <c r="AI164" i="10"/>
  <c r="AH164" i="10"/>
  <c r="AG164" i="10"/>
  <c r="AB164" i="10"/>
  <c r="Y164" i="10"/>
  <c r="X164" i="10"/>
  <c r="W164" i="10"/>
  <c r="R164" i="10"/>
  <c r="O164" i="10"/>
  <c r="N164" i="10"/>
  <c r="AL163" i="10"/>
  <c r="AI163" i="10"/>
  <c r="AH163" i="10"/>
  <c r="AG163" i="10"/>
  <c r="AB163" i="10"/>
  <c r="Y163" i="10"/>
  <c r="X163" i="10"/>
  <c r="W163" i="10"/>
  <c r="R163" i="10"/>
  <c r="O163" i="10"/>
  <c r="N163" i="10"/>
  <c r="AL162" i="10"/>
  <c r="AI162" i="10"/>
  <c r="AH162" i="10"/>
  <c r="AG162" i="10"/>
  <c r="AB162" i="10"/>
  <c r="Y162" i="10"/>
  <c r="X162" i="10"/>
  <c r="W162" i="10"/>
  <c r="R162" i="10"/>
  <c r="O162" i="10"/>
  <c r="N162" i="10"/>
  <c r="AL161" i="10"/>
  <c r="AI161" i="10"/>
  <c r="AH161" i="10"/>
  <c r="AG161" i="10"/>
  <c r="AB161" i="10"/>
  <c r="Y161" i="10"/>
  <c r="X161" i="10"/>
  <c r="W161" i="10"/>
  <c r="R161" i="10"/>
  <c r="O161" i="10"/>
  <c r="N161" i="10"/>
  <c r="AL160" i="10"/>
  <c r="AI160" i="10"/>
  <c r="AH160" i="10"/>
  <c r="AG160" i="10"/>
  <c r="AB160" i="10"/>
  <c r="Y160" i="10"/>
  <c r="X160" i="10"/>
  <c r="W160" i="10"/>
  <c r="R160" i="10"/>
  <c r="O160" i="10"/>
  <c r="N160" i="10"/>
  <c r="AL159" i="10"/>
  <c r="AI159" i="10"/>
  <c r="AH159" i="10"/>
  <c r="AG159" i="10"/>
  <c r="AB159" i="10"/>
  <c r="Y159" i="10"/>
  <c r="X159" i="10"/>
  <c r="W159" i="10"/>
  <c r="R159" i="10"/>
  <c r="O159" i="10"/>
  <c r="N159" i="10"/>
  <c r="AL158" i="10"/>
  <c r="AI158" i="10"/>
  <c r="AH158" i="10"/>
  <c r="AG158" i="10"/>
  <c r="AB158" i="10"/>
  <c r="Y158" i="10"/>
  <c r="X158" i="10"/>
  <c r="W158" i="10"/>
  <c r="R158" i="10"/>
  <c r="O158" i="10"/>
  <c r="N158" i="10"/>
  <c r="AL157" i="10"/>
  <c r="AI157" i="10"/>
  <c r="AH157" i="10"/>
  <c r="AG157" i="10"/>
  <c r="AB157" i="10"/>
  <c r="Y157" i="10"/>
  <c r="X157" i="10"/>
  <c r="W157" i="10"/>
  <c r="R157" i="10"/>
  <c r="O157" i="10"/>
  <c r="N157" i="10"/>
  <c r="AL156" i="10"/>
  <c r="AI156" i="10"/>
  <c r="AH156" i="10"/>
  <c r="AG156" i="10"/>
  <c r="AB156" i="10"/>
  <c r="Y156" i="10"/>
  <c r="X156" i="10"/>
  <c r="W156" i="10"/>
  <c r="R156" i="10"/>
  <c r="O156" i="10"/>
  <c r="N156" i="10"/>
  <c r="AL155" i="10"/>
  <c r="AI155" i="10"/>
  <c r="AH155" i="10"/>
  <c r="AG155" i="10"/>
  <c r="AB155" i="10"/>
  <c r="Y155" i="10"/>
  <c r="X155" i="10"/>
  <c r="W155" i="10"/>
  <c r="R155" i="10"/>
  <c r="O155" i="10"/>
  <c r="N155" i="10"/>
  <c r="AL154" i="10"/>
  <c r="AI154" i="10"/>
  <c r="AH154" i="10"/>
  <c r="AG154" i="10"/>
  <c r="AB154" i="10"/>
  <c r="Y154" i="10"/>
  <c r="X154" i="10"/>
  <c r="W154" i="10"/>
  <c r="R154" i="10"/>
  <c r="O154" i="10"/>
  <c r="N154" i="10"/>
  <c r="AL153" i="10"/>
  <c r="AI153" i="10"/>
  <c r="AH153" i="10"/>
  <c r="AG153" i="10"/>
  <c r="AB153" i="10"/>
  <c r="Y153" i="10"/>
  <c r="X153" i="10"/>
  <c r="W153" i="10"/>
  <c r="R153" i="10"/>
  <c r="O153" i="10"/>
  <c r="N153" i="10"/>
  <c r="AL152" i="10"/>
  <c r="AI152" i="10"/>
  <c r="AH152" i="10"/>
  <c r="AG152" i="10"/>
  <c r="AB152" i="10"/>
  <c r="Y152" i="10"/>
  <c r="X152" i="10"/>
  <c r="W152" i="10"/>
  <c r="R152" i="10"/>
  <c r="O152" i="10"/>
  <c r="N152" i="10"/>
  <c r="AL151" i="10"/>
  <c r="AI151" i="10"/>
  <c r="AH151" i="10"/>
  <c r="AG151" i="10"/>
  <c r="AB151" i="10"/>
  <c r="Y151" i="10"/>
  <c r="X151" i="10"/>
  <c r="W151" i="10"/>
  <c r="R151" i="10"/>
  <c r="O151" i="10"/>
  <c r="N151" i="10"/>
  <c r="AL150" i="10"/>
  <c r="AI150" i="10"/>
  <c r="AH150" i="10"/>
  <c r="AG150" i="10"/>
  <c r="AB150" i="10"/>
  <c r="Y150" i="10"/>
  <c r="X150" i="10"/>
  <c r="W150" i="10"/>
  <c r="R150" i="10"/>
  <c r="O150" i="10"/>
  <c r="N150" i="10"/>
  <c r="AL149" i="10"/>
  <c r="AI149" i="10"/>
  <c r="AH149" i="10"/>
  <c r="AG149" i="10"/>
  <c r="AB149" i="10"/>
  <c r="Y149" i="10"/>
  <c r="X149" i="10"/>
  <c r="W149" i="10"/>
  <c r="R149" i="10"/>
  <c r="O149" i="10"/>
  <c r="N149" i="10"/>
  <c r="AL148" i="10"/>
  <c r="AI148" i="10"/>
  <c r="AH148" i="10"/>
  <c r="AG148" i="10"/>
  <c r="AB148" i="10"/>
  <c r="Y148" i="10"/>
  <c r="X148" i="10"/>
  <c r="W148" i="10"/>
  <c r="R148" i="10"/>
  <c r="O148" i="10"/>
  <c r="N148" i="10"/>
  <c r="AL147" i="10"/>
  <c r="AI147" i="10"/>
  <c r="AH147" i="10"/>
  <c r="AG147" i="10"/>
  <c r="AB147" i="10"/>
  <c r="Y147" i="10"/>
  <c r="X147" i="10"/>
  <c r="W147" i="10"/>
  <c r="R147" i="10"/>
  <c r="O147" i="10"/>
  <c r="N147" i="10"/>
  <c r="AL146" i="10"/>
  <c r="AI146" i="10"/>
  <c r="AH146" i="10"/>
  <c r="AG146" i="10"/>
  <c r="AB146" i="10"/>
  <c r="Y146" i="10"/>
  <c r="X146" i="10"/>
  <c r="W146" i="10"/>
  <c r="R146" i="10"/>
  <c r="O146" i="10"/>
  <c r="N146" i="10"/>
  <c r="AL145" i="10"/>
  <c r="AI145" i="10"/>
  <c r="AH145" i="10"/>
  <c r="AG145" i="10"/>
  <c r="AB145" i="10"/>
  <c r="Y145" i="10"/>
  <c r="X145" i="10"/>
  <c r="W145" i="10"/>
  <c r="R145" i="10"/>
  <c r="O145" i="10"/>
  <c r="N145" i="10"/>
  <c r="AL144" i="10"/>
  <c r="AI144" i="10"/>
  <c r="AH144" i="10"/>
  <c r="AG144" i="10"/>
  <c r="AB144" i="10"/>
  <c r="Y144" i="10"/>
  <c r="X144" i="10"/>
  <c r="W144" i="10"/>
  <c r="R144" i="10"/>
  <c r="O144" i="10"/>
  <c r="N144" i="10"/>
  <c r="AL143" i="10"/>
  <c r="AI143" i="10"/>
  <c r="AH143" i="10"/>
  <c r="AG143" i="10"/>
  <c r="AB143" i="10"/>
  <c r="Y143" i="10"/>
  <c r="X143" i="10"/>
  <c r="W143" i="10"/>
  <c r="R143" i="10"/>
  <c r="O143" i="10"/>
  <c r="N143" i="10"/>
  <c r="AL142" i="10"/>
  <c r="AI142" i="10"/>
  <c r="AH142" i="10"/>
  <c r="AG142" i="10"/>
  <c r="AB142" i="10"/>
  <c r="Y142" i="10"/>
  <c r="X142" i="10"/>
  <c r="W142" i="10"/>
  <c r="R142" i="10"/>
  <c r="O142" i="10"/>
  <c r="N142" i="10"/>
  <c r="AL141" i="10"/>
  <c r="AI141" i="10"/>
  <c r="AH141" i="10"/>
  <c r="AG141" i="10"/>
  <c r="AB141" i="10"/>
  <c r="Y141" i="10"/>
  <c r="X141" i="10"/>
  <c r="W141" i="10"/>
  <c r="R141" i="10"/>
  <c r="O141" i="10"/>
  <c r="N141" i="10"/>
  <c r="AL140" i="10"/>
  <c r="AI140" i="10"/>
  <c r="AH140" i="10"/>
  <c r="AG140" i="10"/>
  <c r="AB140" i="10"/>
  <c r="Y140" i="10"/>
  <c r="X140" i="10"/>
  <c r="W140" i="10"/>
  <c r="R140" i="10"/>
  <c r="O140" i="10"/>
  <c r="N140" i="10"/>
  <c r="AL139" i="10"/>
  <c r="AI139" i="10"/>
  <c r="AH139" i="10"/>
  <c r="AG139" i="10"/>
  <c r="AB139" i="10"/>
  <c r="Y139" i="10"/>
  <c r="X139" i="10"/>
  <c r="W139" i="10"/>
  <c r="R139" i="10"/>
  <c r="O139" i="10"/>
  <c r="N139" i="10"/>
  <c r="AL138" i="10"/>
  <c r="AI138" i="10"/>
  <c r="AH138" i="10"/>
  <c r="AG138" i="10"/>
  <c r="AB138" i="10"/>
  <c r="Y138" i="10"/>
  <c r="X138" i="10"/>
  <c r="W138" i="10"/>
  <c r="R138" i="10"/>
  <c r="O138" i="10"/>
  <c r="N138" i="10"/>
  <c r="AL137" i="10"/>
  <c r="AI137" i="10"/>
  <c r="AH137" i="10"/>
  <c r="AG137" i="10"/>
  <c r="AB137" i="10"/>
  <c r="Y137" i="10"/>
  <c r="X137" i="10"/>
  <c r="W137" i="10"/>
  <c r="R137" i="10"/>
  <c r="O137" i="10"/>
  <c r="N137" i="10"/>
  <c r="AL136" i="10"/>
  <c r="AI136" i="10"/>
  <c r="AH136" i="10"/>
  <c r="AG136" i="10"/>
  <c r="AB136" i="10"/>
  <c r="Y136" i="10"/>
  <c r="X136" i="10"/>
  <c r="W136" i="10"/>
  <c r="R136" i="10"/>
  <c r="O136" i="10"/>
  <c r="N136" i="10"/>
  <c r="AL135" i="10"/>
  <c r="AI135" i="10"/>
  <c r="AH135" i="10"/>
  <c r="AG135" i="10"/>
  <c r="AB135" i="10"/>
  <c r="Y135" i="10"/>
  <c r="X135" i="10"/>
  <c r="W135" i="10"/>
  <c r="R135" i="10"/>
  <c r="O135" i="10"/>
  <c r="N135" i="10"/>
  <c r="AL134" i="10"/>
  <c r="AI134" i="10"/>
  <c r="AH134" i="10"/>
  <c r="AG134" i="10"/>
  <c r="AB134" i="10"/>
  <c r="Y134" i="10"/>
  <c r="X134" i="10"/>
  <c r="W134" i="10"/>
  <c r="R134" i="10"/>
  <c r="O134" i="10"/>
  <c r="N134" i="10"/>
  <c r="AL133" i="10"/>
  <c r="AI133" i="10"/>
  <c r="AH133" i="10"/>
  <c r="AG133" i="10"/>
  <c r="AB133" i="10"/>
  <c r="Y133" i="10"/>
  <c r="X133" i="10"/>
  <c r="W133" i="10"/>
  <c r="R133" i="10"/>
  <c r="O133" i="10"/>
  <c r="N133" i="10"/>
  <c r="AL132" i="10"/>
  <c r="AI132" i="10"/>
  <c r="AH132" i="10"/>
  <c r="AG132" i="10"/>
  <c r="AB132" i="10"/>
  <c r="Y132" i="10"/>
  <c r="X132" i="10"/>
  <c r="W132" i="10"/>
  <c r="R132" i="10"/>
  <c r="O132" i="10"/>
  <c r="N132" i="10"/>
  <c r="AL131" i="10"/>
  <c r="AI131" i="10"/>
  <c r="AH131" i="10"/>
  <c r="AG131" i="10"/>
  <c r="AB131" i="10"/>
  <c r="Y131" i="10"/>
  <c r="X131" i="10"/>
  <c r="W131" i="10"/>
  <c r="R131" i="10"/>
  <c r="O131" i="10"/>
  <c r="N131" i="10"/>
  <c r="AL130" i="10"/>
  <c r="AI130" i="10"/>
  <c r="AH130" i="10"/>
  <c r="AG130" i="10"/>
  <c r="AB130" i="10"/>
  <c r="Y130" i="10"/>
  <c r="X130" i="10"/>
  <c r="W130" i="10"/>
  <c r="R130" i="10"/>
  <c r="O130" i="10"/>
  <c r="N130" i="10"/>
  <c r="AL129" i="10"/>
  <c r="AI129" i="10"/>
  <c r="AH129" i="10"/>
  <c r="AG129" i="10"/>
  <c r="AB129" i="10"/>
  <c r="Y129" i="10"/>
  <c r="X129" i="10"/>
  <c r="W129" i="10"/>
  <c r="R129" i="10"/>
  <c r="O129" i="10"/>
  <c r="N129" i="10"/>
  <c r="AL128" i="10"/>
  <c r="AI128" i="10"/>
  <c r="AH128" i="10"/>
  <c r="AG128" i="10"/>
  <c r="AB128" i="10"/>
  <c r="Y128" i="10"/>
  <c r="X128" i="10"/>
  <c r="W128" i="10"/>
  <c r="R128" i="10"/>
  <c r="O128" i="10"/>
  <c r="N128" i="10"/>
  <c r="AL127" i="10"/>
  <c r="AI127" i="10"/>
  <c r="AH127" i="10"/>
  <c r="AG127" i="10"/>
  <c r="AB127" i="10"/>
  <c r="Y127" i="10"/>
  <c r="X127" i="10"/>
  <c r="W127" i="10"/>
  <c r="R127" i="10"/>
  <c r="O127" i="10"/>
  <c r="N127" i="10"/>
  <c r="AL126" i="10"/>
  <c r="AI126" i="10"/>
  <c r="AH126" i="10"/>
  <c r="AG126" i="10"/>
  <c r="AB126" i="10"/>
  <c r="Y126" i="10"/>
  <c r="X126" i="10"/>
  <c r="W126" i="10"/>
  <c r="R126" i="10"/>
  <c r="O126" i="10"/>
  <c r="N126" i="10"/>
  <c r="AL125" i="10"/>
  <c r="AI125" i="10"/>
  <c r="AH125" i="10"/>
  <c r="AG125" i="10"/>
  <c r="AB125" i="10"/>
  <c r="Y125" i="10"/>
  <c r="X125" i="10"/>
  <c r="W125" i="10"/>
  <c r="R125" i="10"/>
  <c r="O125" i="10"/>
  <c r="N125" i="10"/>
  <c r="AL124" i="10"/>
  <c r="AI124" i="10"/>
  <c r="AH124" i="10"/>
  <c r="AG124" i="10"/>
  <c r="AB124" i="10"/>
  <c r="Y124" i="10"/>
  <c r="X124" i="10"/>
  <c r="W124" i="10"/>
  <c r="R124" i="10"/>
  <c r="O124" i="10"/>
  <c r="N124" i="10"/>
  <c r="AL123" i="10"/>
  <c r="AI123" i="10"/>
  <c r="AH123" i="10"/>
  <c r="AG123" i="10"/>
  <c r="AB123" i="10"/>
  <c r="Y123" i="10"/>
  <c r="X123" i="10"/>
  <c r="W123" i="10"/>
  <c r="R123" i="10"/>
  <c r="O123" i="10"/>
  <c r="N123" i="10"/>
  <c r="AL122" i="10"/>
  <c r="AI122" i="10"/>
  <c r="AH122" i="10"/>
  <c r="AG122" i="10"/>
  <c r="AB122" i="10"/>
  <c r="Y122" i="10"/>
  <c r="X122" i="10"/>
  <c r="W122" i="10"/>
  <c r="R122" i="10"/>
  <c r="O122" i="10"/>
  <c r="N122" i="10"/>
  <c r="AL121" i="10"/>
  <c r="AI121" i="10"/>
  <c r="AH121" i="10"/>
  <c r="AG121" i="10"/>
  <c r="AB121" i="10"/>
  <c r="Y121" i="10"/>
  <c r="X121" i="10"/>
  <c r="W121" i="10"/>
  <c r="R121" i="10"/>
  <c r="O121" i="10"/>
  <c r="N121" i="10"/>
  <c r="AJ114" i="10"/>
  <c r="Z114" i="10"/>
  <c r="Z167" i="10" s="1"/>
  <c r="P114" i="10"/>
  <c r="P167" i="10" s="1"/>
  <c r="AJ113" i="10"/>
  <c r="Z113" i="10"/>
  <c r="P113" i="10"/>
  <c r="AJ112" i="10"/>
  <c r="Z112" i="10"/>
  <c r="P112" i="10"/>
  <c r="AJ111" i="10"/>
  <c r="Z111" i="10"/>
  <c r="P111" i="10"/>
  <c r="AJ110" i="10"/>
  <c r="Z110" i="10"/>
  <c r="P110" i="10"/>
  <c r="AJ109" i="10"/>
  <c r="Z109" i="10"/>
  <c r="P109" i="10"/>
  <c r="AJ108" i="10"/>
  <c r="Z108" i="10"/>
  <c r="P108" i="10"/>
  <c r="AJ107" i="10"/>
  <c r="Z107" i="10"/>
  <c r="P107" i="10"/>
  <c r="AJ106" i="10"/>
  <c r="Z106" i="10"/>
  <c r="P106" i="10"/>
  <c r="AJ105" i="10"/>
  <c r="Z105" i="10"/>
  <c r="P105" i="10"/>
  <c r="AJ104" i="10"/>
  <c r="Z104" i="10"/>
  <c r="P104" i="10"/>
  <c r="AJ103" i="10"/>
  <c r="Z103" i="10"/>
  <c r="P103" i="10"/>
  <c r="AJ102" i="10"/>
  <c r="Z102" i="10"/>
  <c r="P102" i="10"/>
  <c r="AJ101" i="10"/>
  <c r="Z101" i="10"/>
  <c r="P101" i="10"/>
  <c r="P154" i="10" s="1"/>
  <c r="AJ100" i="10"/>
  <c r="Z100" i="10"/>
  <c r="Z153" i="10" s="1"/>
  <c r="P100" i="10"/>
  <c r="AJ99" i="10"/>
  <c r="Z99" i="10"/>
  <c r="Z152" i="10" s="1"/>
  <c r="P99" i="10"/>
  <c r="P152" i="10" s="1"/>
  <c r="AJ98" i="10"/>
  <c r="Z98" i="10"/>
  <c r="Z151" i="10" s="1"/>
  <c r="P98" i="10"/>
  <c r="P151" i="10" s="1"/>
  <c r="AJ97" i="10"/>
  <c r="Z97" i="10"/>
  <c r="P97" i="10"/>
  <c r="P150" i="10" s="1"/>
  <c r="AJ96" i="10"/>
  <c r="Z96" i="10"/>
  <c r="Z149" i="10" s="1"/>
  <c r="P96" i="10"/>
  <c r="AJ95" i="10"/>
  <c r="Z95" i="10"/>
  <c r="Z148" i="10" s="1"/>
  <c r="P95" i="10"/>
  <c r="P148" i="10" s="1"/>
  <c r="AJ94" i="10"/>
  <c r="Z94" i="10"/>
  <c r="Z147" i="10" s="1"/>
  <c r="P94" i="10"/>
  <c r="P147" i="10" s="1"/>
  <c r="AJ93" i="10"/>
  <c r="Z93" i="10"/>
  <c r="P93" i="10"/>
  <c r="AJ92" i="10"/>
  <c r="Z92" i="10"/>
  <c r="Z145" i="10" s="1"/>
  <c r="P92" i="10"/>
  <c r="AJ91" i="10"/>
  <c r="Z91" i="10"/>
  <c r="P91" i="10"/>
  <c r="P144" i="10" s="1"/>
  <c r="AJ90" i="10"/>
  <c r="Z90" i="10"/>
  <c r="P90" i="10"/>
  <c r="AJ89" i="10"/>
  <c r="Z89" i="10"/>
  <c r="P89" i="10"/>
  <c r="AJ88" i="10"/>
  <c r="Z88" i="10"/>
  <c r="Z141" i="10" s="1"/>
  <c r="P88" i="10"/>
  <c r="AJ87" i="10"/>
  <c r="Z87" i="10"/>
  <c r="P87" i="10"/>
  <c r="P140" i="10" s="1"/>
  <c r="AJ86" i="10"/>
  <c r="Z86" i="10"/>
  <c r="P86" i="10"/>
  <c r="AJ85" i="10"/>
  <c r="Z85" i="10"/>
  <c r="P85" i="10"/>
  <c r="AJ84" i="10"/>
  <c r="Z84" i="10"/>
  <c r="Z137" i="10" s="1"/>
  <c r="P84" i="10"/>
  <c r="AJ83" i="10"/>
  <c r="Z83" i="10"/>
  <c r="P83" i="10"/>
  <c r="P136" i="10" s="1"/>
  <c r="AJ82" i="10"/>
  <c r="Z82" i="10"/>
  <c r="P82" i="10"/>
  <c r="AJ81" i="10"/>
  <c r="Z81" i="10"/>
  <c r="P81" i="10"/>
  <c r="AJ80" i="10"/>
  <c r="Z80" i="10"/>
  <c r="Z133" i="10" s="1"/>
  <c r="P80" i="10"/>
  <c r="AJ79" i="10"/>
  <c r="Z79" i="10"/>
  <c r="Z132" i="10" s="1"/>
  <c r="P79" i="10"/>
  <c r="P132" i="10" s="1"/>
  <c r="AJ78" i="10"/>
  <c r="Z78" i="10"/>
  <c r="P78" i="10"/>
  <c r="P131" i="10" s="1"/>
  <c r="AJ77" i="10"/>
  <c r="Z77" i="10"/>
  <c r="P77" i="10"/>
  <c r="AJ76" i="10"/>
  <c r="Z76" i="10"/>
  <c r="Z129" i="10" s="1"/>
  <c r="P76" i="10"/>
  <c r="AJ75" i="10"/>
  <c r="Z75" i="10"/>
  <c r="Z128" i="10" s="1"/>
  <c r="P75" i="10"/>
  <c r="P128" i="10" s="1"/>
  <c r="AJ74" i="10"/>
  <c r="Z74" i="10"/>
  <c r="P74" i="10"/>
  <c r="P127" i="10" s="1"/>
  <c r="AJ73" i="10"/>
  <c r="Z73" i="10"/>
  <c r="P73" i="10"/>
  <c r="AJ72" i="10"/>
  <c r="Z72" i="10"/>
  <c r="Z125" i="10" s="1"/>
  <c r="P72" i="10"/>
  <c r="AJ71" i="10"/>
  <c r="Z71" i="10"/>
  <c r="Z124" i="10" s="1"/>
  <c r="P71" i="10"/>
  <c r="P124" i="10" s="1"/>
  <c r="AJ70" i="10"/>
  <c r="Z70" i="10"/>
  <c r="P70" i="10"/>
  <c r="P123" i="10" s="1"/>
  <c r="AJ69" i="10"/>
  <c r="Z69" i="10"/>
  <c r="Z122" i="10" s="1"/>
  <c r="P69" i="10"/>
  <c r="AJ68" i="10"/>
  <c r="Z68" i="10"/>
  <c r="P68" i="10"/>
  <c r="N121" i="9"/>
  <c r="AL167" i="9"/>
  <c r="AI167" i="9"/>
  <c r="AH167" i="9"/>
  <c r="AG167" i="9"/>
  <c r="AB167" i="9"/>
  <c r="Y167" i="9"/>
  <c r="X167" i="9"/>
  <c r="W167" i="9"/>
  <c r="R167" i="9"/>
  <c r="O167" i="9"/>
  <c r="N167" i="9"/>
  <c r="AL166" i="9"/>
  <c r="AI166" i="9"/>
  <c r="AH166" i="9"/>
  <c r="AG166" i="9"/>
  <c r="AB166" i="9"/>
  <c r="Y166" i="9"/>
  <c r="X166" i="9"/>
  <c r="W166" i="9"/>
  <c r="R166" i="9"/>
  <c r="O166" i="9"/>
  <c r="N166" i="9"/>
  <c r="AL165" i="9"/>
  <c r="AI165" i="9"/>
  <c r="AH165" i="9"/>
  <c r="AG165" i="9"/>
  <c r="AB165" i="9"/>
  <c r="Y165" i="9"/>
  <c r="X165" i="9"/>
  <c r="W165" i="9"/>
  <c r="R165" i="9"/>
  <c r="O165" i="9"/>
  <c r="N165" i="9"/>
  <c r="AL164" i="9"/>
  <c r="AI164" i="9"/>
  <c r="AH164" i="9"/>
  <c r="AG164" i="9"/>
  <c r="AB164" i="9"/>
  <c r="Y164" i="9"/>
  <c r="X164" i="9"/>
  <c r="W164" i="9"/>
  <c r="R164" i="9"/>
  <c r="O164" i="9"/>
  <c r="N164" i="9"/>
  <c r="AL163" i="9"/>
  <c r="AI163" i="9"/>
  <c r="AH163" i="9"/>
  <c r="AG163" i="9"/>
  <c r="AB163" i="9"/>
  <c r="Y163" i="9"/>
  <c r="X163" i="9"/>
  <c r="W163" i="9"/>
  <c r="R163" i="9"/>
  <c r="O163" i="9"/>
  <c r="N163" i="9"/>
  <c r="AL162" i="9"/>
  <c r="AI162" i="9"/>
  <c r="AH162" i="9"/>
  <c r="AG162" i="9"/>
  <c r="AB162" i="9"/>
  <c r="Y162" i="9"/>
  <c r="X162" i="9"/>
  <c r="W162" i="9"/>
  <c r="R162" i="9"/>
  <c r="O162" i="9"/>
  <c r="N162" i="9"/>
  <c r="AL161" i="9"/>
  <c r="AI161" i="9"/>
  <c r="AH161" i="9"/>
  <c r="AG161" i="9"/>
  <c r="AB161" i="9"/>
  <c r="Y161" i="9"/>
  <c r="X161" i="9"/>
  <c r="W161" i="9"/>
  <c r="R161" i="9"/>
  <c r="O161" i="9"/>
  <c r="N161" i="9"/>
  <c r="AL160" i="9"/>
  <c r="AI160" i="9"/>
  <c r="AH160" i="9"/>
  <c r="AG160" i="9"/>
  <c r="AB160" i="9"/>
  <c r="Y160" i="9"/>
  <c r="X160" i="9"/>
  <c r="W160" i="9"/>
  <c r="R160" i="9"/>
  <c r="O160" i="9"/>
  <c r="N160" i="9"/>
  <c r="AL159" i="9"/>
  <c r="AI159" i="9"/>
  <c r="AH159" i="9"/>
  <c r="AG159" i="9"/>
  <c r="AB159" i="9"/>
  <c r="Y159" i="9"/>
  <c r="X159" i="9"/>
  <c r="W159" i="9"/>
  <c r="R159" i="9"/>
  <c r="O159" i="9"/>
  <c r="N159" i="9"/>
  <c r="AL158" i="9"/>
  <c r="AI158" i="9"/>
  <c r="AH158" i="9"/>
  <c r="AG158" i="9"/>
  <c r="AB158" i="9"/>
  <c r="Y158" i="9"/>
  <c r="X158" i="9"/>
  <c r="W158" i="9"/>
  <c r="R158" i="9"/>
  <c r="O158" i="9"/>
  <c r="N158" i="9"/>
  <c r="AL157" i="9"/>
  <c r="AI157" i="9"/>
  <c r="AH157" i="9"/>
  <c r="AG157" i="9"/>
  <c r="AB157" i="9"/>
  <c r="Y157" i="9"/>
  <c r="X157" i="9"/>
  <c r="W157" i="9"/>
  <c r="R157" i="9"/>
  <c r="O157" i="9"/>
  <c r="N157" i="9"/>
  <c r="AL156" i="9"/>
  <c r="AI156" i="9"/>
  <c r="AH156" i="9"/>
  <c r="AG156" i="9"/>
  <c r="AB156" i="9"/>
  <c r="Y156" i="9"/>
  <c r="X156" i="9"/>
  <c r="W156" i="9"/>
  <c r="R156" i="9"/>
  <c r="O156" i="9"/>
  <c r="N156" i="9"/>
  <c r="AL155" i="9"/>
  <c r="AI155" i="9"/>
  <c r="AH155" i="9"/>
  <c r="AG155" i="9"/>
  <c r="AB155" i="9"/>
  <c r="Y155" i="9"/>
  <c r="X155" i="9"/>
  <c r="W155" i="9"/>
  <c r="R155" i="9"/>
  <c r="O155" i="9"/>
  <c r="N155" i="9"/>
  <c r="AL154" i="9"/>
  <c r="AI154" i="9"/>
  <c r="AH154" i="9"/>
  <c r="AG154" i="9"/>
  <c r="AB154" i="9"/>
  <c r="Y154" i="9"/>
  <c r="X154" i="9"/>
  <c r="W154" i="9"/>
  <c r="R154" i="9"/>
  <c r="O154" i="9"/>
  <c r="N154" i="9"/>
  <c r="AL153" i="9"/>
  <c r="AI153" i="9"/>
  <c r="AH153" i="9"/>
  <c r="AG153" i="9"/>
  <c r="AB153" i="9"/>
  <c r="Y153" i="9"/>
  <c r="X153" i="9"/>
  <c r="W153" i="9"/>
  <c r="R153" i="9"/>
  <c r="O153" i="9"/>
  <c r="N153" i="9"/>
  <c r="AL152" i="9"/>
  <c r="AI152" i="9"/>
  <c r="AH152" i="9"/>
  <c r="AG152" i="9"/>
  <c r="AB152" i="9"/>
  <c r="Y152" i="9"/>
  <c r="X152" i="9"/>
  <c r="W152" i="9"/>
  <c r="R152" i="9"/>
  <c r="O152" i="9"/>
  <c r="N152" i="9"/>
  <c r="AL151" i="9"/>
  <c r="AI151" i="9"/>
  <c r="AH151" i="9"/>
  <c r="AG151" i="9"/>
  <c r="AB151" i="9"/>
  <c r="Y151" i="9"/>
  <c r="X151" i="9"/>
  <c r="W151" i="9"/>
  <c r="R151" i="9"/>
  <c r="O151" i="9"/>
  <c r="N151" i="9"/>
  <c r="AL150" i="9"/>
  <c r="AI150" i="9"/>
  <c r="AH150" i="9"/>
  <c r="AG150" i="9"/>
  <c r="AB150" i="9"/>
  <c r="Y150" i="9"/>
  <c r="X150" i="9"/>
  <c r="W150" i="9"/>
  <c r="R150" i="9"/>
  <c r="O150" i="9"/>
  <c r="N150" i="9"/>
  <c r="AL149" i="9"/>
  <c r="AI149" i="9"/>
  <c r="AH149" i="9"/>
  <c r="AG149" i="9"/>
  <c r="AB149" i="9"/>
  <c r="Y149" i="9"/>
  <c r="X149" i="9"/>
  <c r="W149" i="9"/>
  <c r="R149" i="9"/>
  <c r="O149" i="9"/>
  <c r="N149" i="9"/>
  <c r="AL148" i="9"/>
  <c r="AI148" i="9"/>
  <c r="AH148" i="9"/>
  <c r="AG148" i="9"/>
  <c r="AB148" i="9"/>
  <c r="Y148" i="9"/>
  <c r="X148" i="9"/>
  <c r="W148" i="9"/>
  <c r="R148" i="9"/>
  <c r="O148" i="9"/>
  <c r="N148" i="9"/>
  <c r="AL147" i="9"/>
  <c r="AI147" i="9"/>
  <c r="AH147" i="9"/>
  <c r="AG147" i="9"/>
  <c r="AB147" i="9"/>
  <c r="Y147" i="9"/>
  <c r="X147" i="9"/>
  <c r="W147" i="9"/>
  <c r="R147" i="9"/>
  <c r="O147" i="9"/>
  <c r="N147" i="9"/>
  <c r="AL146" i="9"/>
  <c r="AI146" i="9"/>
  <c r="AH146" i="9"/>
  <c r="AG146" i="9"/>
  <c r="AB146" i="9"/>
  <c r="Y146" i="9"/>
  <c r="X146" i="9"/>
  <c r="W146" i="9"/>
  <c r="R146" i="9"/>
  <c r="O146" i="9"/>
  <c r="N146" i="9"/>
  <c r="AL145" i="9"/>
  <c r="AI145" i="9"/>
  <c r="AH145" i="9"/>
  <c r="AG145" i="9"/>
  <c r="AB145" i="9"/>
  <c r="Y145" i="9"/>
  <c r="X145" i="9"/>
  <c r="W145" i="9"/>
  <c r="R145" i="9"/>
  <c r="O145" i="9"/>
  <c r="N145" i="9"/>
  <c r="AL144" i="9"/>
  <c r="AI144" i="9"/>
  <c r="AH144" i="9"/>
  <c r="AG144" i="9"/>
  <c r="AB144" i="9"/>
  <c r="Y144" i="9"/>
  <c r="X144" i="9"/>
  <c r="W144" i="9"/>
  <c r="R144" i="9"/>
  <c r="O144" i="9"/>
  <c r="N144" i="9"/>
  <c r="AL143" i="9"/>
  <c r="AI143" i="9"/>
  <c r="AH143" i="9"/>
  <c r="AG143" i="9"/>
  <c r="AB143" i="9"/>
  <c r="Y143" i="9"/>
  <c r="X143" i="9"/>
  <c r="W143" i="9"/>
  <c r="R143" i="9"/>
  <c r="O143" i="9"/>
  <c r="N143" i="9"/>
  <c r="AL142" i="9"/>
  <c r="AI142" i="9"/>
  <c r="AH142" i="9"/>
  <c r="AG142" i="9"/>
  <c r="AB142" i="9"/>
  <c r="Y142" i="9"/>
  <c r="X142" i="9"/>
  <c r="W142" i="9"/>
  <c r="R142" i="9"/>
  <c r="O142" i="9"/>
  <c r="N142" i="9"/>
  <c r="AL141" i="9"/>
  <c r="AI141" i="9"/>
  <c r="AH141" i="9"/>
  <c r="AG141" i="9"/>
  <c r="AB141" i="9"/>
  <c r="Y141" i="9"/>
  <c r="X141" i="9"/>
  <c r="W141" i="9"/>
  <c r="R141" i="9"/>
  <c r="O141" i="9"/>
  <c r="N141" i="9"/>
  <c r="AL140" i="9"/>
  <c r="AI140" i="9"/>
  <c r="AH140" i="9"/>
  <c r="AG140" i="9"/>
  <c r="AB140" i="9"/>
  <c r="Y140" i="9"/>
  <c r="X140" i="9"/>
  <c r="W140" i="9"/>
  <c r="R140" i="9"/>
  <c r="O140" i="9"/>
  <c r="N140" i="9"/>
  <c r="AL139" i="9"/>
  <c r="AI139" i="9"/>
  <c r="AH139" i="9"/>
  <c r="AG139" i="9"/>
  <c r="AB139" i="9"/>
  <c r="Y139" i="9"/>
  <c r="X139" i="9"/>
  <c r="W139" i="9"/>
  <c r="R139" i="9"/>
  <c r="O139" i="9"/>
  <c r="N139" i="9"/>
  <c r="AL138" i="9"/>
  <c r="AI138" i="9"/>
  <c r="AH138" i="9"/>
  <c r="AG138" i="9"/>
  <c r="AB138" i="9"/>
  <c r="Y138" i="9"/>
  <c r="X138" i="9"/>
  <c r="W138" i="9"/>
  <c r="R138" i="9"/>
  <c r="O138" i="9"/>
  <c r="N138" i="9"/>
  <c r="AL137" i="9"/>
  <c r="AI137" i="9"/>
  <c r="AH137" i="9"/>
  <c r="AG137" i="9"/>
  <c r="AB137" i="9"/>
  <c r="Y137" i="9"/>
  <c r="X137" i="9"/>
  <c r="W137" i="9"/>
  <c r="R137" i="9"/>
  <c r="O137" i="9"/>
  <c r="N137" i="9"/>
  <c r="AL136" i="9"/>
  <c r="AI136" i="9"/>
  <c r="AH136" i="9"/>
  <c r="AG136" i="9"/>
  <c r="AB136" i="9"/>
  <c r="Y136" i="9"/>
  <c r="X136" i="9"/>
  <c r="W136" i="9"/>
  <c r="R136" i="9"/>
  <c r="O136" i="9"/>
  <c r="N136" i="9"/>
  <c r="AL135" i="9"/>
  <c r="AI135" i="9"/>
  <c r="AH135" i="9"/>
  <c r="AG135" i="9"/>
  <c r="AB135" i="9"/>
  <c r="Y135" i="9"/>
  <c r="X135" i="9"/>
  <c r="W135" i="9"/>
  <c r="R135" i="9"/>
  <c r="O135" i="9"/>
  <c r="N135" i="9"/>
  <c r="AL134" i="9"/>
  <c r="AI134" i="9"/>
  <c r="AH134" i="9"/>
  <c r="AG134" i="9"/>
  <c r="AB134" i="9"/>
  <c r="Y134" i="9"/>
  <c r="X134" i="9"/>
  <c r="W134" i="9"/>
  <c r="R134" i="9"/>
  <c r="O134" i="9"/>
  <c r="N134" i="9"/>
  <c r="AL133" i="9"/>
  <c r="AI133" i="9"/>
  <c r="AH133" i="9"/>
  <c r="AG133" i="9"/>
  <c r="AB133" i="9"/>
  <c r="Y133" i="9"/>
  <c r="X133" i="9"/>
  <c r="W133" i="9"/>
  <c r="R133" i="9"/>
  <c r="O133" i="9"/>
  <c r="N133" i="9"/>
  <c r="AL132" i="9"/>
  <c r="AI132" i="9"/>
  <c r="AH132" i="9"/>
  <c r="AG132" i="9"/>
  <c r="AB132" i="9"/>
  <c r="Y132" i="9"/>
  <c r="X132" i="9"/>
  <c r="W132" i="9"/>
  <c r="R132" i="9"/>
  <c r="O132" i="9"/>
  <c r="N132" i="9"/>
  <c r="AL131" i="9"/>
  <c r="AI131" i="9"/>
  <c r="AH131" i="9"/>
  <c r="AG131" i="9"/>
  <c r="AB131" i="9"/>
  <c r="Y131" i="9"/>
  <c r="X131" i="9"/>
  <c r="W131" i="9"/>
  <c r="R131" i="9"/>
  <c r="O131" i="9"/>
  <c r="N131" i="9"/>
  <c r="AL130" i="9"/>
  <c r="AI130" i="9"/>
  <c r="AH130" i="9"/>
  <c r="AG130" i="9"/>
  <c r="AB130" i="9"/>
  <c r="Y130" i="9"/>
  <c r="X130" i="9"/>
  <c r="W130" i="9"/>
  <c r="R130" i="9"/>
  <c r="O130" i="9"/>
  <c r="N130" i="9"/>
  <c r="AL129" i="9"/>
  <c r="AI129" i="9"/>
  <c r="AH129" i="9"/>
  <c r="AG129" i="9"/>
  <c r="AB129" i="9"/>
  <c r="Y129" i="9"/>
  <c r="X129" i="9"/>
  <c r="W129" i="9"/>
  <c r="R129" i="9"/>
  <c r="O129" i="9"/>
  <c r="N129" i="9"/>
  <c r="AL128" i="9"/>
  <c r="AI128" i="9"/>
  <c r="AH128" i="9"/>
  <c r="AG128" i="9"/>
  <c r="AB128" i="9"/>
  <c r="Y128" i="9"/>
  <c r="X128" i="9"/>
  <c r="W128" i="9"/>
  <c r="R128" i="9"/>
  <c r="O128" i="9"/>
  <c r="N128" i="9"/>
  <c r="AL127" i="9"/>
  <c r="AI127" i="9"/>
  <c r="AH127" i="9"/>
  <c r="AG127" i="9"/>
  <c r="AB127" i="9"/>
  <c r="Y127" i="9"/>
  <c r="X127" i="9"/>
  <c r="W127" i="9"/>
  <c r="R127" i="9"/>
  <c r="O127" i="9"/>
  <c r="N127" i="9"/>
  <c r="AL126" i="9"/>
  <c r="AI126" i="9"/>
  <c r="AH126" i="9"/>
  <c r="AG126" i="9"/>
  <c r="AB126" i="9"/>
  <c r="Y126" i="9"/>
  <c r="X126" i="9"/>
  <c r="W126" i="9"/>
  <c r="R126" i="9"/>
  <c r="O126" i="9"/>
  <c r="N126" i="9"/>
  <c r="AL125" i="9"/>
  <c r="AI125" i="9"/>
  <c r="AH125" i="9"/>
  <c r="AG125" i="9"/>
  <c r="AB125" i="9"/>
  <c r="Y125" i="9"/>
  <c r="X125" i="9"/>
  <c r="W125" i="9"/>
  <c r="R125" i="9"/>
  <c r="O125" i="9"/>
  <c r="N125" i="9"/>
  <c r="AL124" i="9"/>
  <c r="AI124" i="9"/>
  <c r="AH124" i="9"/>
  <c r="AG124" i="9"/>
  <c r="AB124" i="9"/>
  <c r="Y124" i="9"/>
  <c r="X124" i="9"/>
  <c r="W124" i="9"/>
  <c r="R124" i="9"/>
  <c r="O124" i="9"/>
  <c r="N124" i="9"/>
  <c r="AL123" i="9"/>
  <c r="AI123" i="9"/>
  <c r="AH123" i="9"/>
  <c r="AG123" i="9"/>
  <c r="AB123" i="9"/>
  <c r="Y123" i="9"/>
  <c r="X123" i="9"/>
  <c r="W123" i="9"/>
  <c r="R123" i="9"/>
  <c r="O123" i="9"/>
  <c r="N123" i="9"/>
  <c r="AL122" i="9"/>
  <c r="AI122" i="9"/>
  <c r="AH122" i="9"/>
  <c r="AG122" i="9"/>
  <c r="AB122" i="9"/>
  <c r="Y122" i="9"/>
  <c r="X122" i="9"/>
  <c r="W122" i="9"/>
  <c r="R122" i="9"/>
  <c r="O122" i="9"/>
  <c r="N122" i="9"/>
  <c r="AL121" i="9"/>
  <c r="AI121" i="9"/>
  <c r="AH121" i="9"/>
  <c r="AG121" i="9"/>
  <c r="AB121" i="9"/>
  <c r="Y121" i="9"/>
  <c r="X121" i="9"/>
  <c r="W121" i="9"/>
  <c r="R121" i="9"/>
  <c r="O121" i="9"/>
  <c r="AJ114" i="9"/>
  <c r="AJ167" i="9" s="1"/>
  <c r="Z114" i="9"/>
  <c r="Z167" i="9" s="1"/>
  <c r="P114" i="9"/>
  <c r="P167" i="9" s="1"/>
  <c r="AJ113" i="9"/>
  <c r="AJ166" i="9" s="1"/>
  <c r="Z113" i="9"/>
  <c r="Z166" i="9" s="1"/>
  <c r="P113" i="9"/>
  <c r="AJ112" i="9"/>
  <c r="Z112" i="9"/>
  <c r="Z165" i="9" s="1"/>
  <c r="P112" i="9"/>
  <c r="P165" i="9" s="1"/>
  <c r="AJ111" i="9"/>
  <c r="Z111" i="9"/>
  <c r="P111" i="9"/>
  <c r="P164" i="9" s="1"/>
  <c r="AJ110" i="9"/>
  <c r="AJ163" i="9" s="1"/>
  <c r="Z110" i="9"/>
  <c r="P110" i="9"/>
  <c r="AJ109" i="9"/>
  <c r="AJ162" i="9" s="1"/>
  <c r="Z109" i="9"/>
  <c r="Z162" i="9" s="1"/>
  <c r="P109" i="9"/>
  <c r="AJ108" i="9"/>
  <c r="Z108" i="9"/>
  <c r="Z161" i="9" s="1"/>
  <c r="P108" i="9"/>
  <c r="P161" i="9" s="1"/>
  <c r="AJ107" i="9"/>
  <c r="Z107" i="9"/>
  <c r="P107" i="9"/>
  <c r="P160" i="9" s="1"/>
  <c r="AJ106" i="9"/>
  <c r="AJ159" i="9" s="1"/>
  <c r="Z106" i="9"/>
  <c r="P106" i="9"/>
  <c r="AJ105" i="9"/>
  <c r="AJ158" i="9" s="1"/>
  <c r="Z105" i="9"/>
  <c r="Z158" i="9" s="1"/>
  <c r="P105" i="9"/>
  <c r="AJ104" i="9"/>
  <c r="Z104" i="9"/>
  <c r="Z157" i="9" s="1"/>
  <c r="P104" i="9"/>
  <c r="P157" i="9" s="1"/>
  <c r="AJ103" i="9"/>
  <c r="Z103" i="9"/>
  <c r="P103" i="9"/>
  <c r="P156" i="9" s="1"/>
  <c r="AJ102" i="9"/>
  <c r="Z102" i="9"/>
  <c r="P102" i="9"/>
  <c r="AJ101" i="9"/>
  <c r="Z101" i="9"/>
  <c r="Z154" i="9" s="1"/>
  <c r="P101" i="9"/>
  <c r="AJ100" i="9"/>
  <c r="Z100" i="9"/>
  <c r="P100" i="9"/>
  <c r="P153" i="9" s="1"/>
  <c r="AJ99" i="9"/>
  <c r="Z99" i="9"/>
  <c r="P99" i="9"/>
  <c r="P152" i="9" s="1"/>
  <c r="AJ98" i="9"/>
  <c r="Z98" i="9"/>
  <c r="P98" i="9"/>
  <c r="AJ97" i="9"/>
  <c r="AJ150" i="9" s="1"/>
  <c r="Z97" i="9"/>
  <c r="P97" i="9"/>
  <c r="AJ96" i="9"/>
  <c r="Z96" i="9"/>
  <c r="P96" i="9"/>
  <c r="P149" i="9" s="1"/>
  <c r="AJ95" i="9"/>
  <c r="Z95" i="9"/>
  <c r="P95" i="9"/>
  <c r="AJ94" i="9"/>
  <c r="AJ147" i="9" s="1"/>
  <c r="Z94" i="9"/>
  <c r="P94" i="9"/>
  <c r="AJ93" i="9"/>
  <c r="AJ146" i="9" s="1"/>
  <c r="Z93" i="9"/>
  <c r="P93" i="9"/>
  <c r="AJ92" i="9"/>
  <c r="AJ145" i="9" s="1"/>
  <c r="Z92" i="9"/>
  <c r="P92" i="9"/>
  <c r="AJ91" i="9"/>
  <c r="AJ144" i="9" s="1"/>
  <c r="Z91" i="9"/>
  <c r="Z144" i="9" s="1"/>
  <c r="P91" i="9"/>
  <c r="AJ90" i="9"/>
  <c r="Z90" i="9"/>
  <c r="Z143" i="9" s="1"/>
  <c r="P90" i="9"/>
  <c r="P143" i="9" s="1"/>
  <c r="AJ89" i="9"/>
  <c r="Z89" i="9"/>
  <c r="P89" i="9"/>
  <c r="P142" i="9" s="1"/>
  <c r="AJ88" i="9"/>
  <c r="AJ141" i="9" s="1"/>
  <c r="Z88" i="9"/>
  <c r="P88" i="9"/>
  <c r="AJ87" i="9"/>
  <c r="AJ140" i="9" s="1"/>
  <c r="Z87" i="9"/>
  <c r="Z140" i="9" s="1"/>
  <c r="P87" i="9"/>
  <c r="AJ86" i="9"/>
  <c r="Z86" i="9"/>
  <c r="Z139" i="9" s="1"/>
  <c r="P86" i="9"/>
  <c r="P139" i="9" s="1"/>
  <c r="AJ85" i="9"/>
  <c r="Z85" i="9"/>
  <c r="P85" i="9"/>
  <c r="P138" i="9" s="1"/>
  <c r="AJ84" i="9"/>
  <c r="AJ137" i="9" s="1"/>
  <c r="Z84" i="9"/>
  <c r="P84" i="9"/>
  <c r="AJ83" i="9"/>
  <c r="AJ136" i="9" s="1"/>
  <c r="Z83" i="9"/>
  <c r="Z136" i="9" s="1"/>
  <c r="P83" i="9"/>
  <c r="AJ82" i="9"/>
  <c r="Z82" i="9"/>
  <c r="Z135" i="9" s="1"/>
  <c r="P82" i="9"/>
  <c r="P135" i="9" s="1"/>
  <c r="AJ81" i="9"/>
  <c r="Z81" i="9"/>
  <c r="P81" i="9"/>
  <c r="P134" i="9" s="1"/>
  <c r="AJ80" i="9"/>
  <c r="AJ133" i="9" s="1"/>
  <c r="Z80" i="9"/>
  <c r="P80" i="9"/>
  <c r="AJ79" i="9"/>
  <c r="AJ132" i="9" s="1"/>
  <c r="Z79" i="9"/>
  <c r="Z132" i="9" s="1"/>
  <c r="P79" i="9"/>
  <c r="AJ78" i="9"/>
  <c r="Z78" i="9"/>
  <c r="Z131" i="9" s="1"/>
  <c r="P78" i="9"/>
  <c r="P131" i="9" s="1"/>
  <c r="AJ77" i="9"/>
  <c r="Z77" i="9"/>
  <c r="P77" i="9"/>
  <c r="P130" i="9" s="1"/>
  <c r="AJ76" i="9"/>
  <c r="AJ129" i="9" s="1"/>
  <c r="Z76" i="9"/>
  <c r="P76" i="9"/>
  <c r="AJ75" i="9"/>
  <c r="AJ128" i="9" s="1"/>
  <c r="Z75" i="9"/>
  <c r="Z128" i="9" s="1"/>
  <c r="P75" i="9"/>
  <c r="AJ74" i="9"/>
  <c r="Z74" i="9"/>
  <c r="Z127" i="9" s="1"/>
  <c r="P74" i="9"/>
  <c r="P127" i="9" s="1"/>
  <c r="AJ73" i="9"/>
  <c r="Z73" i="9"/>
  <c r="P73" i="9"/>
  <c r="P126" i="9" s="1"/>
  <c r="AJ72" i="9"/>
  <c r="AJ125" i="9" s="1"/>
  <c r="Z72" i="9"/>
  <c r="P72" i="9"/>
  <c r="AJ71" i="9"/>
  <c r="AJ124" i="9" s="1"/>
  <c r="Z71" i="9"/>
  <c r="Z124" i="9" s="1"/>
  <c r="P71" i="9"/>
  <c r="AJ70" i="9"/>
  <c r="Z70" i="9"/>
  <c r="Z123" i="9" s="1"/>
  <c r="P70" i="9"/>
  <c r="P123" i="9" s="1"/>
  <c r="AJ69" i="9"/>
  <c r="AJ122" i="9" s="1"/>
  <c r="Z69" i="9"/>
  <c r="P69" i="9"/>
  <c r="P122" i="9" s="1"/>
  <c r="AJ68" i="9"/>
  <c r="Z68" i="9"/>
  <c r="P68" i="9"/>
  <c r="N122" i="8"/>
  <c r="O122" i="8"/>
  <c r="R122" i="8"/>
  <c r="W122" i="8"/>
  <c r="X122" i="8"/>
  <c r="Y122" i="8"/>
  <c r="AB122" i="8"/>
  <c r="AG122" i="8"/>
  <c r="AH122" i="8"/>
  <c r="AI122" i="8"/>
  <c r="AL122" i="8"/>
  <c r="N123" i="8"/>
  <c r="O123" i="8"/>
  <c r="R123" i="8"/>
  <c r="W123" i="8"/>
  <c r="X123" i="8"/>
  <c r="Y123" i="8"/>
  <c r="AB123" i="8"/>
  <c r="AG123" i="8"/>
  <c r="AH123" i="8"/>
  <c r="AI123" i="8"/>
  <c r="AL123" i="8"/>
  <c r="N124" i="8"/>
  <c r="O124" i="8"/>
  <c r="R124" i="8"/>
  <c r="W124" i="8"/>
  <c r="X124" i="8"/>
  <c r="Y124" i="8"/>
  <c r="AB124" i="8"/>
  <c r="AG124" i="8"/>
  <c r="AH124" i="8"/>
  <c r="AI124" i="8"/>
  <c r="AL124" i="8"/>
  <c r="N125" i="8"/>
  <c r="O125" i="8"/>
  <c r="R125" i="8"/>
  <c r="W125" i="8"/>
  <c r="X125" i="8"/>
  <c r="Y125" i="8"/>
  <c r="AB125" i="8"/>
  <c r="AG125" i="8"/>
  <c r="AH125" i="8"/>
  <c r="AI125" i="8"/>
  <c r="AL125" i="8"/>
  <c r="N126" i="8"/>
  <c r="O126" i="8"/>
  <c r="R126" i="8"/>
  <c r="W126" i="8"/>
  <c r="X126" i="8"/>
  <c r="Y126" i="8"/>
  <c r="AB126" i="8"/>
  <c r="AG126" i="8"/>
  <c r="AH126" i="8"/>
  <c r="AI126" i="8"/>
  <c r="AL126" i="8"/>
  <c r="N127" i="8"/>
  <c r="O127" i="8"/>
  <c r="R127" i="8"/>
  <c r="W127" i="8"/>
  <c r="X127" i="8"/>
  <c r="Y127" i="8"/>
  <c r="AB127" i="8"/>
  <c r="AG127" i="8"/>
  <c r="AH127" i="8"/>
  <c r="AI127" i="8"/>
  <c r="AL127" i="8"/>
  <c r="N128" i="8"/>
  <c r="O128" i="8"/>
  <c r="R128" i="8"/>
  <c r="W128" i="8"/>
  <c r="X128" i="8"/>
  <c r="Y128" i="8"/>
  <c r="AB128" i="8"/>
  <c r="AG128" i="8"/>
  <c r="AH128" i="8"/>
  <c r="AI128" i="8"/>
  <c r="AL128" i="8"/>
  <c r="N129" i="8"/>
  <c r="O129" i="8"/>
  <c r="R129" i="8"/>
  <c r="W129" i="8"/>
  <c r="X129" i="8"/>
  <c r="Y129" i="8"/>
  <c r="AB129" i="8"/>
  <c r="AG129" i="8"/>
  <c r="AH129" i="8"/>
  <c r="AI129" i="8"/>
  <c r="AL129" i="8"/>
  <c r="N130" i="8"/>
  <c r="O130" i="8"/>
  <c r="R130" i="8"/>
  <c r="W130" i="8"/>
  <c r="X130" i="8"/>
  <c r="Y130" i="8"/>
  <c r="AB130" i="8"/>
  <c r="AG130" i="8"/>
  <c r="AH130" i="8"/>
  <c r="AI130" i="8"/>
  <c r="AL130" i="8"/>
  <c r="N131" i="8"/>
  <c r="O131" i="8"/>
  <c r="R131" i="8"/>
  <c r="W131" i="8"/>
  <c r="X131" i="8"/>
  <c r="Y131" i="8"/>
  <c r="AB131" i="8"/>
  <c r="AG131" i="8"/>
  <c r="AH131" i="8"/>
  <c r="AI131" i="8"/>
  <c r="AL131" i="8"/>
  <c r="N132" i="8"/>
  <c r="O132" i="8"/>
  <c r="R132" i="8"/>
  <c r="W132" i="8"/>
  <c r="X132" i="8"/>
  <c r="Y132" i="8"/>
  <c r="AB132" i="8"/>
  <c r="AG132" i="8"/>
  <c r="AH132" i="8"/>
  <c r="AI132" i="8"/>
  <c r="AL132" i="8"/>
  <c r="N133" i="8"/>
  <c r="O133" i="8"/>
  <c r="R133" i="8"/>
  <c r="W133" i="8"/>
  <c r="X133" i="8"/>
  <c r="Y133" i="8"/>
  <c r="AB133" i="8"/>
  <c r="AG133" i="8"/>
  <c r="AH133" i="8"/>
  <c r="AI133" i="8"/>
  <c r="AL133" i="8"/>
  <c r="N134" i="8"/>
  <c r="O134" i="8"/>
  <c r="R134" i="8"/>
  <c r="W134" i="8"/>
  <c r="X134" i="8"/>
  <c r="Y134" i="8"/>
  <c r="AB134" i="8"/>
  <c r="AG134" i="8"/>
  <c r="AH134" i="8"/>
  <c r="AI134" i="8"/>
  <c r="AL134" i="8"/>
  <c r="N135" i="8"/>
  <c r="O135" i="8"/>
  <c r="R135" i="8"/>
  <c r="W135" i="8"/>
  <c r="X135" i="8"/>
  <c r="Y135" i="8"/>
  <c r="AB135" i="8"/>
  <c r="AG135" i="8"/>
  <c r="AH135" i="8"/>
  <c r="AI135" i="8"/>
  <c r="AL135" i="8"/>
  <c r="N136" i="8"/>
  <c r="O136" i="8"/>
  <c r="R136" i="8"/>
  <c r="W136" i="8"/>
  <c r="X136" i="8"/>
  <c r="Y136" i="8"/>
  <c r="AB136" i="8"/>
  <c r="AG136" i="8"/>
  <c r="AH136" i="8"/>
  <c r="AI136" i="8"/>
  <c r="AL136" i="8"/>
  <c r="N137" i="8"/>
  <c r="O137" i="8"/>
  <c r="R137" i="8"/>
  <c r="W137" i="8"/>
  <c r="X137" i="8"/>
  <c r="Y137" i="8"/>
  <c r="AB137" i="8"/>
  <c r="AG137" i="8"/>
  <c r="AH137" i="8"/>
  <c r="AI137" i="8"/>
  <c r="AL137" i="8"/>
  <c r="N138" i="8"/>
  <c r="O138" i="8"/>
  <c r="R138" i="8"/>
  <c r="W138" i="8"/>
  <c r="X138" i="8"/>
  <c r="Y138" i="8"/>
  <c r="AB138" i="8"/>
  <c r="AG138" i="8"/>
  <c r="AH138" i="8"/>
  <c r="AI138" i="8"/>
  <c r="AL138" i="8"/>
  <c r="N139" i="8"/>
  <c r="O139" i="8"/>
  <c r="R139" i="8"/>
  <c r="W139" i="8"/>
  <c r="X139" i="8"/>
  <c r="Y139" i="8"/>
  <c r="AB139" i="8"/>
  <c r="AG139" i="8"/>
  <c r="AH139" i="8"/>
  <c r="AI139" i="8"/>
  <c r="AL139" i="8"/>
  <c r="N140" i="8"/>
  <c r="O140" i="8"/>
  <c r="R140" i="8"/>
  <c r="W140" i="8"/>
  <c r="X140" i="8"/>
  <c r="Y140" i="8"/>
  <c r="AB140" i="8"/>
  <c r="AG140" i="8"/>
  <c r="AH140" i="8"/>
  <c r="AI140" i="8"/>
  <c r="AL140" i="8"/>
  <c r="N141" i="8"/>
  <c r="O141" i="8"/>
  <c r="R141" i="8"/>
  <c r="W141" i="8"/>
  <c r="X141" i="8"/>
  <c r="Y141" i="8"/>
  <c r="AB141" i="8"/>
  <c r="AG141" i="8"/>
  <c r="AH141" i="8"/>
  <c r="AI141" i="8"/>
  <c r="AL141" i="8"/>
  <c r="N142" i="8"/>
  <c r="O142" i="8"/>
  <c r="R142" i="8"/>
  <c r="W142" i="8"/>
  <c r="X142" i="8"/>
  <c r="Y142" i="8"/>
  <c r="AB142" i="8"/>
  <c r="AG142" i="8"/>
  <c r="AH142" i="8"/>
  <c r="AI142" i="8"/>
  <c r="AL142" i="8"/>
  <c r="N143" i="8"/>
  <c r="O143" i="8"/>
  <c r="R143" i="8"/>
  <c r="W143" i="8"/>
  <c r="X143" i="8"/>
  <c r="Y143" i="8"/>
  <c r="AB143" i="8"/>
  <c r="AG143" i="8"/>
  <c r="AH143" i="8"/>
  <c r="AI143" i="8"/>
  <c r="AL143" i="8"/>
  <c r="N144" i="8"/>
  <c r="O144" i="8"/>
  <c r="R144" i="8"/>
  <c r="W144" i="8"/>
  <c r="X144" i="8"/>
  <c r="Y144" i="8"/>
  <c r="AB144" i="8"/>
  <c r="AG144" i="8"/>
  <c r="AH144" i="8"/>
  <c r="AI144" i="8"/>
  <c r="AL144" i="8"/>
  <c r="N145" i="8"/>
  <c r="O145" i="8"/>
  <c r="R145" i="8"/>
  <c r="W145" i="8"/>
  <c r="X145" i="8"/>
  <c r="Y145" i="8"/>
  <c r="AB145" i="8"/>
  <c r="AG145" i="8"/>
  <c r="AH145" i="8"/>
  <c r="AI145" i="8"/>
  <c r="AL145" i="8"/>
  <c r="N146" i="8"/>
  <c r="O146" i="8"/>
  <c r="R146" i="8"/>
  <c r="W146" i="8"/>
  <c r="X146" i="8"/>
  <c r="Y146" i="8"/>
  <c r="AB146" i="8"/>
  <c r="AG146" i="8"/>
  <c r="AH146" i="8"/>
  <c r="AI146" i="8"/>
  <c r="AL146" i="8"/>
  <c r="N147" i="8"/>
  <c r="O147" i="8"/>
  <c r="R147" i="8"/>
  <c r="W147" i="8"/>
  <c r="X147" i="8"/>
  <c r="Y147" i="8"/>
  <c r="AB147" i="8"/>
  <c r="AG147" i="8"/>
  <c r="AH147" i="8"/>
  <c r="AI147" i="8"/>
  <c r="AL147" i="8"/>
  <c r="N148" i="8"/>
  <c r="O148" i="8"/>
  <c r="R148" i="8"/>
  <c r="W148" i="8"/>
  <c r="X148" i="8"/>
  <c r="Y148" i="8"/>
  <c r="AB148" i="8"/>
  <c r="AG148" i="8"/>
  <c r="AH148" i="8"/>
  <c r="AI148" i="8"/>
  <c r="AL148" i="8"/>
  <c r="N149" i="8"/>
  <c r="O149" i="8"/>
  <c r="R149" i="8"/>
  <c r="W149" i="8"/>
  <c r="X149" i="8"/>
  <c r="Y149" i="8"/>
  <c r="AB149" i="8"/>
  <c r="AG149" i="8"/>
  <c r="AH149" i="8"/>
  <c r="AI149" i="8"/>
  <c r="AL149" i="8"/>
  <c r="N150" i="8"/>
  <c r="O150" i="8"/>
  <c r="R150" i="8"/>
  <c r="W150" i="8"/>
  <c r="X150" i="8"/>
  <c r="Y150" i="8"/>
  <c r="AB150" i="8"/>
  <c r="AG150" i="8"/>
  <c r="AH150" i="8"/>
  <c r="AI150" i="8"/>
  <c r="AL150" i="8"/>
  <c r="N151" i="8"/>
  <c r="O151" i="8"/>
  <c r="R151" i="8"/>
  <c r="W151" i="8"/>
  <c r="X151" i="8"/>
  <c r="Y151" i="8"/>
  <c r="AB151" i="8"/>
  <c r="AG151" i="8"/>
  <c r="AH151" i="8"/>
  <c r="AI151" i="8"/>
  <c r="AL151" i="8"/>
  <c r="N152" i="8"/>
  <c r="O152" i="8"/>
  <c r="R152" i="8"/>
  <c r="W152" i="8"/>
  <c r="X152" i="8"/>
  <c r="Y152" i="8"/>
  <c r="AB152" i="8"/>
  <c r="AG152" i="8"/>
  <c r="AH152" i="8"/>
  <c r="AI152" i="8"/>
  <c r="AL152" i="8"/>
  <c r="N153" i="8"/>
  <c r="O153" i="8"/>
  <c r="R153" i="8"/>
  <c r="W153" i="8"/>
  <c r="X153" i="8"/>
  <c r="Y153" i="8"/>
  <c r="AB153" i="8"/>
  <c r="AG153" i="8"/>
  <c r="AH153" i="8"/>
  <c r="AI153" i="8"/>
  <c r="AL153" i="8"/>
  <c r="N154" i="8"/>
  <c r="O154" i="8"/>
  <c r="R154" i="8"/>
  <c r="W154" i="8"/>
  <c r="X154" i="8"/>
  <c r="Y154" i="8"/>
  <c r="AB154" i="8"/>
  <c r="AG154" i="8"/>
  <c r="AH154" i="8"/>
  <c r="AI154" i="8"/>
  <c r="AL154" i="8"/>
  <c r="N155" i="8"/>
  <c r="O155" i="8"/>
  <c r="R155" i="8"/>
  <c r="W155" i="8"/>
  <c r="X155" i="8"/>
  <c r="Y155" i="8"/>
  <c r="AB155" i="8"/>
  <c r="AG155" i="8"/>
  <c r="AH155" i="8"/>
  <c r="AI155" i="8"/>
  <c r="AL155" i="8"/>
  <c r="N156" i="8"/>
  <c r="O156" i="8"/>
  <c r="R156" i="8"/>
  <c r="W156" i="8"/>
  <c r="X156" i="8"/>
  <c r="Y156" i="8"/>
  <c r="AB156" i="8"/>
  <c r="AG156" i="8"/>
  <c r="AH156" i="8"/>
  <c r="AI156" i="8"/>
  <c r="AL156" i="8"/>
  <c r="N157" i="8"/>
  <c r="O157" i="8"/>
  <c r="R157" i="8"/>
  <c r="W157" i="8"/>
  <c r="X157" i="8"/>
  <c r="Y157" i="8"/>
  <c r="AB157" i="8"/>
  <c r="AG157" i="8"/>
  <c r="AH157" i="8"/>
  <c r="AI157" i="8"/>
  <c r="AL157" i="8"/>
  <c r="N158" i="8"/>
  <c r="O158" i="8"/>
  <c r="R158" i="8"/>
  <c r="W158" i="8"/>
  <c r="X158" i="8"/>
  <c r="Y158" i="8"/>
  <c r="AB158" i="8"/>
  <c r="AG158" i="8"/>
  <c r="AH158" i="8"/>
  <c r="AI158" i="8"/>
  <c r="AL158" i="8"/>
  <c r="N159" i="8"/>
  <c r="O159" i="8"/>
  <c r="R159" i="8"/>
  <c r="W159" i="8"/>
  <c r="X159" i="8"/>
  <c r="Y159" i="8"/>
  <c r="AB159" i="8"/>
  <c r="AG159" i="8"/>
  <c r="AH159" i="8"/>
  <c r="AI159" i="8"/>
  <c r="AL159" i="8"/>
  <c r="N160" i="8"/>
  <c r="O160" i="8"/>
  <c r="R160" i="8"/>
  <c r="W160" i="8"/>
  <c r="X160" i="8"/>
  <c r="Y160" i="8"/>
  <c r="AB160" i="8"/>
  <c r="AG160" i="8"/>
  <c r="AH160" i="8"/>
  <c r="AI160" i="8"/>
  <c r="AL160" i="8"/>
  <c r="N161" i="8"/>
  <c r="O161" i="8"/>
  <c r="R161" i="8"/>
  <c r="W161" i="8"/>
  <c r="X161" i="8"/>
  <c r="Y161" i="8"/>
  <c r="AB161" i="8"/>
  <c r="AG161" i="8"/>
  <c r="AH161" i="8"/>
  <c r="AI161" i="8"/>
  <c r="AL161" i="8"/>
  <c r="N162" i="8"/>
  <c r="O162" i="8"/>
  <c r="R162" i="8"/>
  <c r="W162" i="8"/>
  <c r="X162" i="8"/>
  <c r="Y162" i="8"/>
  <c r="AB162" i="8"/>
  <c r="AG162" i="8"/>
  <c r="AH162" i="8"/>
  <c r="AI162" i="8"/>
  <c r="AL162" i="8"/>
  <c r="N163" i="8"/>
  <c r="O163" i="8"/>
  <c r="R163" i="8"/>
  <c r="W163" i="8"/>
  <c r="X163" i="8"/>
  <c r="Y163" i="8"/>
  <c r="AB163" i="8"/>
  <c r="AG163" i="8"/>
  <c r="AH163" i="8"/>
  <c r="AI163" i="8"/>
  <c r="AL163" i="8"/>
  <c r="N164" i="8"/>
  <c r="O164" i="8"/>
  <c r="R164" i="8"/>
  <c r="W164" i="8"/>
  <c r="X164" i="8"/>
  <c r="Y164" i="8"/>
  <c r="AB164" i="8"/>
  <c r="AG164" i="8"/>
  <c r="AH164" i="8"/>
  <c r="AI164" i="8"/>
  <c r="AL164" i="8"/>
  <c r="N165" i="8"/>
  <c r="O165" i="8"/>
  <c r="R165" i="8"/>
  <c r="W165" i="8"/>
  <c r="X165" i="8"/>
  <c r="Y165" i="8"/>
  <c r="AB165" i="8"/>
  <c r="AG165" i="8"/>
  <c r="AH165" i="8"/>
  <c r="AI165" i="8"/>
  <c r="AL165" i="8"/>
  <c r="N166" i="8"/>
  <c r="O166" i="8"/>
  <c r="R166" i="8"/>
  <c r="W166" i="8"/>
  <c r="X166" i="8"/>
  <c r="Y166" i="8"/>
  <c r="AB166" i="8"/>
  <c r="AG166" i="8"/>
  <c r="AH166" i="8"/>
  <c r="AI166" i="8"/>
  <c r="AL166" i="8"/>
  <c r="N167" i="8"/>
  <c r="O167" i="8"/>
  <c r="R167" i="8"/>
  <c r="W167" i="8"/>
  <c r="X167" i="8"/>
  <c r="Y167" i="8"/>
  <c r="AB167" i="8"/>
  <c r="AG167" i="8"/>
  <c r="AH167" i="8"/>
  <c r="AI167" i="8"/>
  <c r="AL167" i="8"/>
  <c r="O121" i="8"/>
  <c r="R121" i="8"/>
  <c r="W121" i="8"/>
  <c r="X121" i="8"/>
  <c r="Y121" i="8"/>
  <c r="AB121" i="8"/>
  <c r="AG121" i="8"/>
  <c r="AH121" i="8"/>
  <c r="AI121" i="8"/>
  <c r="AL121" i="8"/>
  <c r="N121" i="8"/>
  <c r="P68" i="8"/>
  <c r="AJ114" i="8"/>
  <c r="AJ167" i="8" s="1"/>
  <c r="Z114" i="8"/>
  <c r="P114" i="8"/>
  <c r="P167" i="8" s="1"/>
  <c r="AJ113" i="8"/>
  <c r="AJ166" i="8" s="1"/>
  <c r="Z113" i="8"/>
  <c r="P113" i="8"/>
  <c r="P166" i="8" s="1"/>
  <c r="AJ112" i="8"/>
  <c r="AJ165" i="8" s="1"/>
  <c r="Z112" i="8"/>
  <c r="P112" i="8"/>
  <c r="P165" i="8" s="1"/>
  <c r="AJ111" i="8"/>
  <c r="AJ164" i="8" s="1"/>
  <c r="Z111" i="8"/>
  <c r="P111" i="8"/>
  <c r="P164" i="8" s="1"/>
  <c r="AJ110" i="8"/>
  <c r="AJ163" i="8" s="1"/>
  <c r="Z110" i="8"/>
  <c r="P110" i="8"/>
  <c r="P163" i="8" s="1"/>
  <c r="AJ109" i="8"/>
  <c r="AJ162" i="8" s="1"/>
  <c r="Z109" i="8"/>
  <c r="P109" i="8"/>
  <c r="P162" i="8" s="1"/>
  <c r="AJ108" i="8"/>
  <c r="AJ161" i="8" s="1"/>
  <c r="Z108" i="8"/>
  <c r="P108" i="8"/>
  <c r="P161" i="8" s="1"/>
  <c r="AJ107" i="8"/>
  <c r="AJ160" i="8" s="1"/>
  <c r="Z107" i="8"/>
  <c r="P107" i="8"/>
  <c r="P160" i="8" s="1"/>
  <c r="AJ106" i="8"/>
  <c r="AJ159" i="8" s="1"/>
  <c r="Z106" i="8"/>
  <c r="P106" i="8"/>
  <c r="P159" i="8" s="1"/>
  <c r="AJ105" i="8"/>
  <c r="AJ158" i="8" s="1"/>
  <c r="Z105" i="8"/>
  <c r="P105" i="8"/>
  <c r="P158" i="8" s="1"/>
  <c r="AJ104" i="8"/>
  <c r="AJ157" i="8" s="1"/>
  <c r="Z104" i="8"/>
  <c r="P104" i="8"/>
  <c r="P157" i="8" s="1"/>
  <c r="AJ103" i="8"/>
  <c r="AJ156" i="8" s="1"/>
  <c r="Z103" i="8"/>
  <c r="P103" i="8"/>
  <c r="P156" i="8" s="1"/>
  <c r="AJ102" i="8"/>
  <c r="AJ155" i="8" s="1"/>
  <c r="Z102" i="8"/>
  <c r="P102" i="8"/>
  <c r="P155" i="8" s="1"/>
  <c r="AJ101" i="8"/>
  <c r="AJ154" i="8" s="1"/>
  <c r="Z101" i="8"/>
  <c r="P101" i="8"/>
  <c r="P154" i="8" s="1"/>
  <c r="AJ100" i="8"/>
  <c r="AJ153" i="8" s="1"/>
  <c r="Z100" i="8"/>
  <c r="P100" i="8"/>
  <c r="P153" i="8" s="1"/>
  <c r="AJ99" i="8"/>
  <c r="AJ152" i="8" s="1"/>
  <c r="Z99" i="8"/>
  <c r="P99" i="8"/>
  <c r="P152" i="8" s="1"/>
  <c r="AJ98" i="8"/>
  <c r="AJ151" i="8" s="1"/>
  <c r="Z98" i="8"/>
  <c r="P98" i="8"/>
  <c r="P151" i="8" s="1"/>
  <c r="AJ97" i="8"/>
  <c r="AJ150" i="8" s="1"/>
  <c r="Z97" i="8"/>
  <c r="P97" i="8"/>
  <c r="P150" i="8" s="1"/>
  <c r="AJ96" i="8"/>
  <c r="AJ149" i="8" s="1"/>
  <c r="Z96" i="8"/>
  <c r="P96" i="8"/>
  <c r="P149" i="8" s="1"/>
  <c r="AJ95" i="8"/>
  <c r="AJ148" i="8" s="1"/>
  <c r="Z95" i="8"/>
  <c r="P95" i="8"/>
  <c r="P148" i="8" s="1"/>
  <c r="AJ94" i="8"/>
  <c r="AJ147" i="8" s="1"/>
  <c r="Z94" i="8"/>
  <c r="P94" i="8"/>
  <c r="P147" i="8" s="1"/>
  <c r="AJ93" i="8"/>
  <c r="AJ146" i="8" s="1"/>
  <c r="Z93" i="8"/>
  <c r="P93" i="8"/>
  <c r="P146" i="8" s="1"/>
  <c r="AJ92" i="8"/>
  <c r="AJ145" i="8" s="1"/>
  <c r="Z92" i="8"/>
  <c r="P92" i="8"/>
  <c r="P145" i="8" s="1"/>
  <c r="AJ91" i="8"/>
  <c r="AJ144" i="8" s="1"/>
  <c r="Z91" i="8"/>
  <c r="P91" i="8"/>
  <c r="P144" i="8" s="1"/>
  <c r="AJ90" i="8"/>
  <c r="AJ143" i="8" s="1"/>
  <c r="Z90" i="8"/>
  <c r="P90" i="8"/>
  <c r="AJ89" i="8"/>
  <c r="AJ142" i="8" s="1"/>
  <c r="Z89" i="8"/>
  <c r="P89" i="8"/>
  <c r="P142" i="8" s="1"/>
  <c r="AJ88" i="8"/>
  <c r="AJ141" i="8" s="1"/>
  <c r="Z88" i="8"/>
  <c r="P88" i="8"/>
  <c r="P141" i="8" s="1"/>
  <c r="AJ87" i="8"/>
  <c r="AJ140" i="8" s="1"/>
  <c r="Z87" i="8"/>
  <c r="P87" i="8"/>
  <c r="P140" i="8" s="1"/>
  <c r="AJ86" i="8"/>
  <c r="AJ139" i="8" s="1"/>
  <c r="Z86" i="8"/>
  <c r="P86" i="8"/>
  <c r="P139" i="8" s="1"/>
  <c r="AJ85" i="8"/>
  <c r="AJ138" i="8" s="1"/>
  <c r="Z85" i="8"/>
  <c r="P85" i="8"/>
  <c r="P138" i="8" s="1"/>
  <c r="AJ84" i="8"/>
  <c r="AJ137" i="8" s="1"/>
  <c r="Z84" i="8"/>
  <c r="P84" i="8"/>
  <c r="P137" i="8" s="1"/>
  <c r="AJ83" i="8"/>
  <c r="AJ136" i="8" s="1"/>
  <c r="Z83" i="8"/>
  <c r="P83" i="8"/>
  <c r="P136" i="8" s="1"/>
  <c r="AJ82" i="8"/>
  <c r="AJ135" i="8" s="1"/>
  <c r="Z82" i="8"/>
  <c r="P82" i="8"/>
  <c r="AJ81" i="8"/>
  <c r="AJ134" i="8" s="1"/>
  <c r="Z81" i="8"/>
  <c r="P81" i="8"/>
  <c r="P134" i="8" s="1"/>
  <c r="AJ80" i="8"/>
  <c r="AJ133" i="8" s="1"/>
  <c r="Z80" i="8"/>
  <c r="P80" i="8"/>
  <c r="AJ79" i="8"/>
  <c r="AJ132" i="8" s="1"/>
  <c r="Z79" i="8"/>
  <c r="P79" i="8"/>
  <c r="P132" i="8" s="1"/>
  <c r="AJ78" i="8"/>
  <c r="AJ131" i="8" s="1"/>
  <c r="Z78" i="8"/>
  <c r="P78" i="8"/>
  <c r="AJ77" i="8"/>
  <c r="Z77" i="8"/>
  <c r="P77" i="8"/>
  <c r="P130" i="8" s="1"/>
  <c r="AJ76" i="8"/>
  <c r="AJ129" i="8" s="1"/>
  <c r="Z76" i="8"/>
  <c r="P76" i="8"/>
  <c r="P129" i="8" s="1"/>
  <c r="AJ75" i="8"/>
  <c r="Z75" i="8"/>
  <c r="P75" i="8"/>
  <c r="P128" i="8" s="1"/>
  <c r="AJ74" i="8"/>
  <c r="AJ127" i="8" s="1"/>
  <c r="Z74" i="8"/>
  <c r="P74" i="8"/>
  <c r="P127" i="8" s="1"/>
  <c r="AJ73" i="8"/>
  <c r="AJ126" i="8" s="1"/>
  <c r="Z73" i="8"/>
  <c r="P73" i="8"/>
  <c r="P126" i="8" s="1"/>
  <c r="AJ72" i="8"/>
  <c r="AJ125" i="8" s="1"/>
  <c r="Z72" i="8"/>
  <c r="P72" i="8"/>
  <c r="P125" i="8" s="1"/>
  <c r="AJ71" i="8"/>
  <c r="AJ124" i="8" s="1"/>
  <c r="Z71" i="8"/>
  <c r="P71" i="8"/>
  <c r="P124" i="8" s="1"/>
  <c r="AJ70" i="8"/>
  <c r="AJ123" i="8" s="1"/>
  <c r="Z70" i="8"/>
  <c r="P70" i="8"/>
  <c r="P123" i="8" s="1"/>
  <c r="AJ69" i="8"/>
  <c r="AJ122" i="8" s="1"/>
  <c r="Z69" i="8"/>
  <c r="P69" i="8"/>
  <c r="AJ68" i="8"/>
  <c r="AJ121" i="8" s="1"/>
  <c r="Z68" i="8"/>
  <c r="N122" i="6"/>
  <c r="O122" i="6"/>
  <c r="R122" i="6"/>
  <c r="W122" i="6"/>
  <c r="X122" i="6"/>
  <c r="Y122" i="6"/>
  <c r="AB122" i="6"/>
  <c r="AG122" i="6"/>
  <c r="AH122" i="6"/>
  <c r="AI122" i="6"/>
  <c r="AL122" i="6"/>
  <c r="N123" i="6"/>
  <c r="O123" i="6"/>
  <c r="R123" i="6"/>
  <c r="W123" i="6"/>
  <c r="X123" i="6"/>
  <c r="Y123" i="6"/>
  <c r="AB123" i="6"/>
  <c r="AG123" i="6"/>
  <c r="AH123" i="6"/>
  <c r="AI123" i="6"/>
  <c r="AL123" i="6"/>
  <c r="N124" i="6"/>
  <c r="O124" i="6"/>
  <c r="R124" i="6"/>
  <c r="W124" i="6"/>
  <c r="X124" i="6"/>
  <c r="Y124" i="6"/>
  <c r="AB124" i="6"/>
  <c r="AG124" i="6"/>
  <c r="AH124" i="6"/>
  <c r="AI124" i="6"/>
  <c r="AL124" i="6"/>
  <c r="N125" i="6"/>
  <c r="O125" i="6"/>
  <c r="R125" i="6"/>
  <c r="W125" i="6"/>
  <c r="X125" i="6"/>
  <c r="Y125" i="6"/>
  <c r="AB125" i="6"/>
  <c r="AG125" i="6"/>
  <c r="AH125" i="6"/>
  <c r="AI125" i="6"/>
  <c r="AL125" i="6"/>
  <c r="N126" i="6"/>
  <c r="O126" i="6"/>
  <c r="R126" i="6"/>
  <c r="W126" i="6"/>
  <c r="X126" i="6"/>
  <c r="Y126" i="6"/>
  <c r="AB126" i="6"/>
  <c r="AG126" i="6"/>
  <c r="AH126" i="6"/>
  <c r="AI126" i="6"/>
  <c r="AL126" i="6"/>
  <c r="N127" i="6"/>
  <c r="O127" i="6"/>
  <c r="R127" i="6"/>
  <c r="W127" i="6"/>
  <c r="X127" i="6"/>
  <c r="Y127" i="6"/>
  <c r="AB127" i="6"/>
  <c r="AG127" i="6"/>
  <c r="AH127" i="6"/>
  <c r="AI127" i="6"/>
  <c r="AL127" i="6"/>
  <c r="N128" i="6"/>
  <c r="O128" i="6"/>
  <c r="R128" i="6"/>
  <c r="W128" i="6"/>
  <c r="X128" i="6"/>
  <c r="Y128" i="6"/>
  <c r="AB128" i="6"/>
  <c r="AG128" i="6"/>
  <c r="AH128" i="6"/>
  <c r="AI128" i="6"/>
  <c r="AL128" i="6"/>
  <c r="N129" i="6"/>
  <c r="O129" i="6"/>
  <c r="R129" i="6"/>
  <c r="W129" i="6"/>
  <c r="X129" i="6"/>
  <c r="Y129" i="6"/>
  <c r="AB129" i="6"/>
  <c r="AG129" i="6"/>
  <c r="AH129" i="6"/>
  <c r="AI129" i="6"/>
  <c r="AL129" i="6"/>
  <c r="N130" i="6"/>
  <c r="O130" i="6"/>
  <c r="R130" i="6"/>
  <c r="W130" i="6"/>
  <c r="X130" i="6"/>
  <c r="Y130" i="6"/>
  <c r="AB130" i="6"/>
  <c r="AG130" i="6"/>
  <c r="AH130" i="6"/>
  <c r="AI130" i="6"/>
  <c r="AL130" i="6"/>
  <c r="N131" i="6"/>
  <c r="O131" i="6"/>
  <c r="R131" i="6"/>
  <c r="W131" i="6"/>
  <c r="X131" i="6"/>
  <c r="Y131" i="6"/>
  <c r="AB131" i="6"/>
  <c r="AG131" i="6"/>
  <c r="AH131" i="6"/>
  <c r="AI131" i="6"/>
  <c r="AL131" i="6"/>
  <c r="N132" i="6"/>
  <c r="O132" i="6"/>
  <c r="R132" i="6"/>
  <c r="W132" i="6"/>
  <c r="X132" i="6"/>
  <c r="Y132" i="6"/>
  <c r="AB132" i="6"/>
  <c r="AG132" i="6"/>
  <c r="AH132" i="6"/>
  <c r="AI132" i="6"/>
  <c r="AL132" i="6"/>
  <c r="N133" i="6"/>
  <c r="O133" i="6"/>
  <c r="R133" i="6"/>
  <c r="W133" i="6"/>
  <c r="X133" i="6"/>
  <c r="Y133" i="6"/>
  <c r="AB133" i="6"/>
  <c r="AG133" i="6"/>
  <c r="AH133" i="6"/>
  <c r="AI133" i="6"/>
  <c r="AL133" i="6"/>
  <c r="N134" i="6"/>
  <c r="O134" i="6"/>
  <c r="R134" i="6"/>
  <c r="W134" i="6"/>
  <c r="X134" i="6"/>
  <c r="Y134" i="6"/>
  <c r="AB134" i="6"/>
  <c r="AG134" i="6"/>
  <c r="AH134" i="6"/>
  <c r="AI134" i="6"/>
  <c r="AL134" i="6"/>
  <c r="N135" i="6"/>
  <c r="O135" i="6"/>
  <c r="R135" i="6"/>
  <c r="W135" i="6"/>
  <c r="X135" i="6"/>
  <c r="Y135" i="6"/>
  <c r="AB135" i="6"/>
  <c r="AG135" i="6"/>
  <c r="AH135" i="6"/>
  <c r="AI135" i="6"/>
  <c r="AL135" i="6"/>
  <c r="N136" i="6"/>
  <c r="O136" i="6"/>
  <c r="R136" i="6"/>
  <c r="W136" i="6"/>
  <c r="X136" i="6"/>
  <c r="Y136" i="6"/>
  <c r="AB136" i="6"/>
  <c r="AG136" i="6"/>
  <c r="AH136" i="6"/>
  <c r="AI136" i="6"/>
  <c r="AL136" i="6"/>
  <c r="N137" i="6"/>
  <c r="O137" i="6"/>
  <c r="R137" i="6"/>
  <c r="W137" i="6"/>
  <c r="X137" i="6"/>
  <c r="Y137" i="6"/>
  <c r="AB137" i="6"/>
  <c r="AG137" i="6"/>
  <c r="AH137" i="6"/>
  <c r="AI137" i="6"/>
  <c r="AL137" i="6"/>
  <c r="N138" i="6"/>
  <c r="O138" i="6"/>
  <c r="R138" i="6"/>
  <c r="W138" i="6"/>
  <c r="X138" i="6"/>
  <c r="Y138" i="6"/>
  <c r="AB138" i="6"/>
  <c r="AG138" i="6"/>
  <c r="AH138" i="6"/>
  <c r="AI138" i="6"/>
  <c r="AL138" i="6"/>
  <c r="N139" i="6"/>
  <c r="O139" i="6"/>
  <c r="R139" i="6"/>
  <c r="W139" i="6"/>
  <c r="X139" i="6"/>
  <c r="Y139" i="6"/>
  <c r="AB139" i="6"/>
  <c r="AG139" i="6"/>
  <c r="AH139" i="6"/>
  <c r="AI139" i="6"/>
  <c r="AL139" i="6"/>
  <c r="N140" i="6"/>
  <c r="O140" i="6"/>
  <c r="R140" i="6"/>
  <c r="W140" i="6"/>
  <c r="X140" i="6"/>
  <c r="Y140" i="6"/>
  <c r="AB140" i="6"/>
  <c r="AG140" i="6"/>
  <c r="AH140" i="6"/>
  <c r="AI140" i="6"/>
  <c r="AL140" i="6"/>
  <c r="N141" i="6"/>
  <c r="O141" i="6"/>
  <c r="R141" i="6"/>
  <c r="W141" i="6"/>
  <c r="X141" i="6"/>
  <c r="Y141" i="6"/>
  <c r="AB141" i="6"/>
  <c r="AG141" i="6"/>
  <c r="AH141" i="6"/>
  <c r="AI141" i="6"/>
  <c r="AL141" i="6"/>
  <c r="N142" i="6"/>
  <c r="O142" i="6"/>
  <c r="R142" i="6"/>
  <c r="W142" i="6"/>
  <c r="X142" i="6"/>
  <c r="Y142" i="6"/>
  <c r="AB142" i="6"/>
  <c r="AG142" i="6"/>
  <c r="AH142" i="6"/>
  <c r="AI142" i="6"/>
  <c r="AL142" i="6"/>
  <c r="N143" i="6"/>
  <c r="O143" i="6"/>
  <c r="R143" i="6"/>
  <c r="W143" i="6"/>
  <c r="X143" i="6"/>
  <c r="Y143" i="6"/>
  <c r="AB143" i="6"/>
  <c r="AG143" i="6"/>
  <c r="AH143" i="6"/>
  <c r="AI143" i="6"/>
  <c r="AL143" i="6"/>
  <c r="N144" i="6"/>
  <c r="O144" i="6"/>
  <c r="R144" i="6"/>
  <c r="W144" i="6"/>
  <c r="X144" i="6"/>
  <c r="Y144" i="6"/>
  <c r="AB144" i="6"/>
  <c r="AG144" i="6"/>
  <c r="AH144" i="6"/>
  <c r="AI144" i="6"/>
  <c r="AL144" i="6"/>
  <c r="N145" i="6"/>
  <c r="O145" i="6"/>
  <c r="R145" i="6"/>
  <c r="W145" i="6"/>
  <c r="X145" i="6"/>
  <c r="Y145" i="6"/>
  <c r="AB145" i="6"/>
  <c r="AG145" i="6"/>
  <c r="AH145" i="6"/>
  <c r="AI145" i="6"/>
  <c r="AL145" i="6"/>
  <c r="N146" i="6"/>
  <c r="O146" i="6"/>
  <c r="R146" i="6"/>
  <c r="W146" i="6"/>
  <c r="X146" i="6"/>
  <c r="Y146" i="6"/>
  <c r="AB146" i="6"/>
  <c r="AG146" i="6"/>
  <c r="AH146" i="6"/>
  <c r="AI146" i="6"/>
  <c r="AL146" i="6"/>
  <c r="N147" i="6"/>
  <c r="O147" i="6"/>
  <c r="R147" i="6"/>
  <c r="W147" i="6"/>
  <c r="X147" i="6"/>
  <c r="Y147" i="6"/>
  <c r="AB147" i="6"/>
  <c r="AG147" i="6"/>
  <c r="AH147" i="6"/>
  <c r="AI147" i="6"/>
  <c r="AL147" i="6"/>
  <c r="N148" i="6"/>
  <c r="O148" i="6"/>
  <c r="R148" i="6"/>
  <c r="W148" i="6"/>
  <c r="X148" i="6"/>
  <c r="Y148" i="6"/>
  <c r="AB148" i="6"/>
  <c r="AG148" i="6"/>
  <c r="AH148" i="6"/>
  <c r="AI148" i="6"/>
  <c r="AL148" i="6"/>
  <c r="N149" i="6"/>
  <c r="O149" i="6"/>
  <c r="R149" i="6"/>
  <c r="W149" i="6"/>
  <c r="X149" i="6"/>
  <c r="Y149" i="6"/>
  <c r="AB149" i="6"/>
  <c r="AG149" i="6"/>
  <c r="AH149" i="6"/>
  <c r="AI149" i="6"/>
  <c r="AL149" i="6"/>
  <c r="N150" i="6"/>
  <c r="O150" i="6"/>
  <c r="R150" i="6"/>
  <c r="W150" i="6"/>
  <c r="X150" i="6"/>
  <c r="Y150" i="6"/>
  <c r="AB150" i="6"/>
  <c r="AG150" i="6"/>
  <c r="AH150" i="6"/>
  <c r="AI150" i="6"/>
  <c r="AL150" i="6"/>
  <c r="N151" i="6"/>
  <c r="O151" i="6"/>
  <c r="R151" i="6"/>
  <c r="W151" i="6"/>
  <c r="X151" i="6"/>
  <c r="Y151" i="6"/>
  <c r="AB151" i="6"/>
  <c r="AG151" i="6"/>
  <c r="AH151" i="6"/>
  <c r="AI151" i="6"/>
  <c r="AL151" i="6"/>
  <c r="N152" i="6"/>
  <c r="O152" i="6"/>
  <c r="R152" i="6"/>
  <c r="W152" i="6"/>
  <c r="X152" i="6"/>
  <c r="Y152" i="6"/>
  <c r="AB152" i="6"/>
  <c r="AG152" i="6"/>
  <c r="AH152" i="6"/>
  <c r="AI152" i="6"/>
  <c r="AL152" i="6"/>
  <c r="N153" i="6"/>
  <c r="O153" i="6"/>
  <c r="R153" i="6"/>
  <c r="W153" i="6"/>
  <c r="X153" i="6"/>
  <c r="Y153" i="6"/>
  <c r="AB153" i="6"/>
  <c r="AG153" i="6"/>
  <c r="AH153" i="6"/>
  <c r="AI153" i="6"/>
  <c r="AL153" i="6"/>
  <c r="N154" i="6"/>
  <c r="O154" i="6"/>
  <c r="R154" i="6"/>
  <c r="W154" i="6"/>
  <c r="X154" i="6"/>
  <c r="Y154" i="6"/>
  <c r="AB154" i="6"/>
  <c r="AG154" i="6"/>
  <c r="AH154" i="6"/>
  <c r="AI154" i="6"/>
  <c r="AL154" i="6"/>
  <c r="N155" i="6"/>
  <c r="O155" i="6"/>
  <c r="R155" i="6"/>
  <c r="W155" i="6"/>
  <c r="X155" i="6"/>
  <c r="Y155" i="6"/>
  <c r="AB155" i="6"/>
  <c r="AG155" i="6"/>
  <c r="AH155" i="6"/>
  <c r="AI155" i="6"/>
  <c r="AL155" i="6"/>
  <c r="N156" i="6"/>
  <c r="O156" i="6"/>
  <c r="R156" i="6"/>
  <c r="W156" i="6"/>
  <c r="X156" i="6"/>
  <c r="Y156" i="6"/>
  <c r="AB156" i="6"/>
  <c r="AG156" i="6"/>
  <c r="AH156" i="6"/>
  <c r="AI156" i="6"/>
  <c r="AL156" i="6"/>
  <c r="N157" i="6"/>
  <c r="O157" i="6"/>
  <c r="R157" i="6"/>
  <c r="W157" i="6"/>
  <c r="X157" i="6"/>
  <c r="Y157" i="6"/>
  <c r="AB157" i="6"/>
  <c r="AG157" i="6"/>
  <c r="AH157" i="6"/>
  <c r="AI157" i="6"/>
  <c r="AL157" i="6"/>
  <c r="N158" i="6"/>
  <c r="O158" i="6"/>
  <c r="R158" i="6"/>
  <c r="W158" i="6"/>
  <c r="X158" i="6"/>
  <c r="Y158" i="6"/>
  <c r="AB158" i="6"/>
  <c r="AG158" i="6"/>
  <c r="AH158" i="6"/>
  <c r="AI158" i="6"/>
  <c r="AL158" i="6"/>
  <c r="N159" i="6"/>
  <c r="O159" i="6"/>
  <c r="R159" i="6"/>
  <c r="W159" i="6"/>
  <c r="X159" i="6"/>
  <c r="Y159" i="6"/>
  <c r="AB159" i="6"/>
  <c r="AG159" i="6"/>
  <c r="AH159" i="6"/>
  <c r="AI159" i="6"/>
  <c r="AL159" i="6"/>
  <c r="N160" i="6"/>
  <c r="O160" i="6"/>
  <c r="R160" i="6"/>
  <c r="W160" i="6"/>
  <c r="X160" i="6"/>
  <c r="Y160" i="6"/>
  <c r="AB160" i="6"/>
  <c r="AG160" i="6"/>
  <c r="AH160" i="6"/>
  <c r="AI160" i="6"/>
  <c r="AL160" i="6"/>
  <c r="N161" i="6"/>
  <c r="O161" i="6"/>
  <c r="R161" i="6"/>
  <c r="W161" i="6"/>
  <c r="X161" i="6"/>
  <c r="Y161" i="6"/>
  <c r="AB161" i="6"/>
  <c r="AG161" i="6"/>
  <c r="AH161" i="6"/>
  <c r="AI161" i="6"/>
  <c r="AL161" i="6"/>
  <c r="N162" i="6"/>
  <c r="O162" i="6"/>
  <c r="R162" i="6"/>
  <c r="W162" i="6"/>
  <c r="X162" i="6"/>
  <c r="Y162" i="6"/>
  <c r="AB162" i="6"/>
  <c r="AG162" i="6"/>
  <c r="AH162" i="6"/>
  <c r="AI162" i="6"/>
  <c r="AL162" i="6"/>
  <c r="N163" i="6"/>
  <c r="O163" i="6"/>
  <c r="R163" i="6"/>
  <c r="W163" i="6"/>
  <c r="X163" i="6"/>
  <c r="Y163" i="6"/>
  <c r="AB163" i="6"/>
  <c r="AG163" i="6"/>
  <c r="AH163" i="6"/>
  <c r="AI163" i="6"/>
  <c r="AL163" i="6"/>
  <c r="N164" i="6"/>
  <c r="O164" i="6"/>
  <c r="R164" i="6"/>
  <c r="W164" i="6"/>
  <c r="X164" i="6"/>
  <c r="Y164" i="6"/>
  <c r="AB164" i="6"/>
  <c r="AG164" i="6"/>
  <c r="AH164" i="6"/>
  <c r="AI164" i="6"/>
  <c r="AL164" i="6"/>
  <c r="N165" i="6"/>
  <c r="O165" i="6"/>
  <c r="R165" i="6"/>
  <c r="W165" i="6"/>
  <c r="X165" i="6"/>
  <c r="Y165" i="6"/>
  <c r="AB165" i="6"/>
  <c r="AG165" i="6"/>
  <c r="AH165" i="6"/>
  <c r="AI165" i="6"/>
  <c r="AL165" i="6"/>
  <c r="N166" i="6"/>
  <c r="O166" i="6"/>
  <c r="R166" i="6"/>
  <c r="W166" i="6"/>
  <c r="X166" i="6"/>
  <c r="Y166" i="6"/>
  <c r="AB166" i="6"/>
  <c r="AG166" i="6"/>
  <c r="AH166" i="6"/>
  <c r="AI166" i="6"/>
  <c r="AL166" i="6"/>
  <c r="N167" i="6"/>
  <c r="O167" i="6"/>
  <c r="R167" i="6"/>
  <c r="W167" i="6"/>
  <c r="X167" i="6"/>
  <c r="Y167" i="6"/>
  <c r="AB167" i="6"/>
  <c r="AG167" i="6"/>
  <c r="AH167" i="6"/>
  <c r="AI167" i="6"/>
  <c r="AL167" i="6"/>
  <c r="O121" i="6"/>
  <c r="R121" i="6"/>
  <c r="W121" i="6"/>
  <c r="X121" i="6"/>
  <c r="Y121" i="6"/>
  <c r="AB121" i="6"/>
  <c r="AG121" i="6"/>
  <c r="AH121" i="6"/>
  <c r="AI121" i="6"/>
  <c r="AL121" i="6"/>
  <c r="N121" i="6"/>
  <c r="AJ69" i="6"/>
  <c r="AJ70" i="6"/>
  <c r="AJ71" i="6"/>
  <c r="AJ72" i="6"/>
  <c r="AJ73" i="6"/>
  <c r="AJ74" i="6"/>
  <c r="AJ75" i="6"/>
  <c r="AJ76" i="6"/>
  <c r="AJ77" i="6"/>
  <c r="AJ78" i="6"/>
  <c r="AJ79" i="6"/>
  <c r="AJ80" i="6"/>
  <c r="AJ81" i="6"/>
  <c r="AJ82" i="6"/>
  <c r="AJ83" i="6"/>
  <c r="AJ84" i="6"/>
  <c r="AJ85" i="6"/>
  <c r="AJ86" i="6"/>
  <c r="AJ87" i="6"/>
  <c r="AJ88" i="6"/>
  <c r="AJ89" i="6"/>
  <c r="AJ90" i="6"/>
  <c r="AJ91" i="6"/>
  <c r="AJ92" i="6"/>
  <c r="AJ93" i="6"/>
  <c r="AJ94" i="6"/>
  <c r="AJ95" i="6"/>
  <c r="AJ96" i="6"/>
  <c r="AJ97" i="6"/>
  <c r="AJ98" i="6"/>
  <c r="AJ99" i="6"/>
  <c r="AJ100" i="6"/>
  <c r="AJ101" i="6"/>
  <c r="AJ102" i="6"/>
  <c r="AJ103" i="6"/>
  <c r="AJ104" i="6"/>
  <c r="AJ105" i="6"/>
  <c r="AJ106" i="6"/>
  <c r="AJ107" i="6"/>
  <c r="AJ108" i="6"/>
  <c r="AJ109" i="6"/>
  <c r="AJ110" i="6"/>
  <c r="AJ111" i="6"/>
  <c r="AJ112" i="6"/>
  <c r="AJ113" i="6"/>
  <c r="AJ114" i="6"/>
  <c r="AJ68" i="6"/>
  <c r="Z69" i="6"/>
  <c r="Z70" i="6"/>
  <c r="Z71" i="6"/>
  <c r="Z124" i="6" s="1"/>
  <c r="Z72" i="6"/>
  <c r="Z73" i="6"/>
  <c r="Z126" i="6" s="1"/>
  <c r="Z74" i="6"/>
  <c r="Z75" i="6"/>
  <c r="Z128" i="6" s="1"/>
  <c r="Z76" i="6"/>
  <c r="Z129" i="6" s="1"/>
  <c r="Z77" i="6"/>
  <c r="Z78" i="6"/>
  <c r="Z79" i="6"/>
  <c r="Z80" i="6"/>
  <c r="Z133" i="6" s="1"/>
  <c r="Z81" i="6"/>
  <c r="Z82" i="6"/>
  <c r="Z83" i="6"/>
  <c r="Z136" i="6" s="1"/>
  <c r="Z84" i="6"/>
  <c r="Z137" i="6" s="1"/>
  <c r="Z85" i="6"/>
  <c r="Z86" i="6"/>
  <c r="Z139" i="6" s="1"/>
  <c r="Z87" i="6"/>
  <c r="Z140" i="6" s="1"/>
  <c r="Z88" i="6"/>
  <c r="Z141" i="6" s="1"/>
  <c r="Z89" i="6"/>
  <c r="Z90" i="6"/>
  <c r="Z91" i="6"/>
  <c r="Z144" i="6" s="1"/>
  <c r="Z92" i="6"/>
  <c r="Z145" i="6" s="1"/>
  <c r="Z93" i="6"/>
  <c r="Z146" i="6" s="1"/>
  <c r="Z94" i="6"/>
  <c r="Z95" i="6"/>
  <c r="Z96" i="6"/>
  <c r="Z97" i="6"/>
  <c r="Z98" i="6"/>
  <c r="Z99" i="6"/>
  <c r="Z100" i="6"/>
  <c r="Z153" i="6" s="1"/>
  <c r="Z101" i="6"/>
  <c r="Z154" i="6" s="1"/>
  <c r="Z102" i="6"/>
  <c r="Z103" i="6"/>
  <c r="Z156" i="6" s="1"/>
  <c r="Z104" i="6"/>
  <c r="Z157" i="6" s="1"/>
  <c r="Z105" i="6"/>
  <c r="Z106" i="6"/>
  <c r="Z107" i="6"/>
  <c r="Z108" i="6"/>
  <c r="Z161" i="6" s="1"/>
  <c r="Z109" i="6"/>
  <c r="Z110" i="6"/>
  <c r="Z111" i="6"/>
  <c r="Z164" i="6" s="1"/>
  <c r="Z112" i="6"/>
  <c r="Z165" i="6" s="1"/>
  <c r="Z113" i="6"/>
  <c r="Z114" i="6"/>
  <c r="Z167" i="6" s="1"/>
  <c r="Z68" i="6"/>
  <c r="P69" i="6"/>
  <c r="P70" i="6"/>
  <c r="P123" i="6" s="1"/>
  <c r="P71" i="6"/>
  <c r="P124" i="6" s="1"/>
  <c r="P72" i="6"/>
  <c r="P125" i="6" s="1"/>
  <c r="P73" i="6"/>
  <c r="P126" i="6" s="1"/>
  <c r="P74" i="6"/>
  <c r="P75" i="6"/>
  <c r="P128" i="6" s="1"/>
  <c r="P76" i="6"/>
  <c r="P129" i="6" s="1"/>
  <c r="P77" i="6"/>
  <c r="P130" i="6" s="1"/>
  <c r="P78" i="6"/>
  <c r="P79" i="6"/>
  <c r="P132" i="6" s="1"/>
  <c r="P80" i="6"/>
  <c r="P133" i="6" s="1"/>
  <c r="P81" i="6"/>
  <c r="P82" i="6"/>
  <c r="P83" i="6"/>
  <c r="P136" i="6" s="1"/>
  <c r="P84" i="6"/>
  <c r="P137" i="6" s="1"/>
  <c r="P85" i="6"/>
  <c r="P138" i="6" s="1"/>
  <c r="P86" i="6"/>
  <c r="P87" i="6"/>
  <c r="P140" i="6" s="1"/>
  <c r="P88" i="6"/>
  <c r="P141" i="6" s="1"/>
  <c r="P89" i="6"/>
  <c r="P90" i="6"/>
  <c r="P91" i="6"/>
  <c r="P144" i="6" s="1"/>
  <c r="P92" i="6"/>
  <c r="P145" i="6" s="1"/>
  <c r="P93" i="6"/>
  <c r="P94" i="6"/>
  <c r="P95" i="6"/>
  <c r="P148" i="6" s="1"/>
  <c r="P96" i="6"/>
  <c r="P149" i="6" s="1"/>
  <c r="P97" i="6"/>
  <c r="P98" i="6"/>
  <c r="P99" i="6"/>
  <c r="P152" i="6" s="1"/>
  <c r="P100" i="6"/>
  <c r="P101" i="6"/>
  <c r="P102" i="6"/>
  <c r="P103" i="6"/>
  <c r="P156" i="6" s="1"/>
  <c r="P104" i="6"/>
  <c r="P105" i="6"/>
  <c r="P106" i="6"/>
  <c r="P107" i="6"/>
  <c r="P160" i="6" s="1"/>
  <c r="P108" i="6"/>
  <c r="P109" i="6"/>
  <c r="P110" i="6"/>
  <c r="P111" i="6"/>
  <c r="P164" i="6" s="1"/>
  <c r="P112" i="6"/>
  <c r="P113" i="6"/>
  <c r="P114" i="6"/>
  <c r="P68" i="6"/>
  <c r="BX70" i="18" l="1"/>
  <c r="BU80" i="18"/>
  <c r="BU100" i="18"/>
  <c r="BU111" i="18"/>
  <c r="BU99" i="18"/>
  <c r="BU74" i="18"/>
  <c r="BU85" i="18"/>
  <c r="BU91" i="18"/>
  <c r="BU95" i="18"/>
  <c r="BU97" i="18"/>
  <c r="BU116" i="18"/>
  <c r="BU71" i="18"/>
  <c r="BU87" i="18"/>
  <c r="BU79" i="18"/>
  <c r="BU90" i="18"/>
  <c r="BU108" i="18"/>
  <c r="BU103" i="18"/>
  <c r="BU84" i="18"/>
  <c r="BU76" i="18"/>
  <c r="BU96" i="18"/>
  <c r="BU104" i="18"/>
  <c r="BU88" i="18"/>
  <c r="BU72" i="18"/>
  <c r="BU81" i="18"/>
  <c r="BU73" i="18"/>
  <c r="BU92" i="18"/>
  <c r="BU112" i="18"/>
  <c r="BU114" i="18"/>
  <c r="BU101" i="18"/>
  <c r="BU106" i="18"/>
  <c r="BU113" i="18"/>
  <c r="BU86" i="18"/>
  <c r="BU93" i="18"/>
  <c r="BU89" i="18"/>
  <c r="BU78" i="18"/>
  <c r="BU107" i="18"/>
  <c r="BU83" i="18"/>
  <c r="BU82" i="18"/>
  <c r="BU75" i="18"/>
  <c r="BU105" i="18"/>
  <c r="BU77" i="18"/>
  <c r="BU115" i="18"/>
  <c r="BU102" i="18"/>
  <c r="BU109" i="18"/>
  <c r="BU94" i="18"/>
  <c r="BU110" i="18"/>
  <c r="BU98" i="18"/>
  <c r="BU70" i="18"/>
  <c r="BN70" i="18"/>
  <c r="BK116" i="18"/>
  <c r="BK76" i="18"/>
  <c r="BK98" i="18"/>
  <c r="BK114" i="18"/>
  <c r="BK111" i="18"/>
  <c r="BK164" i="18" s="1"/>
  <c r="BK99" i="18"/>
  <c r="BK74" i="18"/>
  <c r="BK87" i="18"/>
  <c r="BK108" i="18"/>
  <c r="BK91" i="18"/>
  <c r="BK102" i="18"/>
  <c r="BK78" i="18"/>
  <c r="BK88" i="18"/>
  <c r="BK81" i="18"/>
  <c r="BK80" i="18"/>
  <c r="BK112" i="18"/>
  <c r="BK85" i="18"/>
  <c r="BK73" i="18"/>
  <c r="BK104" i="18"/>
  <c r="BK109" i="18"/>
  <c r="BK75" i="18"/>
  <c r="BK128" i="18" s="1"/>
  <c r="BK79" i="18"/>
  <c r="BK95" i="18"/>
  <c r="BK103" i="18"/>
  <c r="BK90" i="18"/>
  <c r="BK72" i="18"/>
  <c r="BK96" i="18"/>
  <c r="BK71" i="18"/>
  <c r="BK86" i="18"/>
  <c r="BK101" i="18"/>
  <c r="BK105" i="18"/>
  <c r="BK100" i="18"/>
  <c r="BK84" i="18"/>
  <c r="BK106" i="18"/>
  <c r="BK115" i="18"/>
  <c r="BK93" i="18"/>
  <c r="BK77" i="18"/>
  <c r="BK107" i="18"/>
  <c r="BK89" i="18"/>
  <c r="BK110" i="18"/>
  <c r="BK94" i="18"/>
  <c r="BK83" i="18"/>
  <c r="BK97" i="18"/>
  <c r="BK113" i="18"/>
  <c r="BK82" i="18"/>
  <c r="BK92" i="18"/>
  <c r="BK145" i="18" s="1"/>
  <c r="BL115" i="18"/>
  <c r="BL111" i="18"/>
  <c r="BL107" i="18"/>
  <c r="BL103" i="18"/>
  <c r="BL99" i="18"/>
  <c r="BL95" i="18"/>
  <c r="BL91" i="18"/>
  <c r="BL144" i="18" s="1"/>
  <c r="BL87" i="18"/>
  <c r="BL140" i="18" s="1"/>
  <c r="BL83" i="18"/>
  <c r="BL79" i="18"/>
  <c r="BL75" i="18"/>
  <c r="BL71" i="18"/>
  <c r="BL102" i="18"/>
  <c r="BL90" i="18"/>
  <c r="BL82" i="18"/>
  <c r="BL114" i="18"/>
  <c r="BL94" i="18"/>
  <c r="BL78" i="18"/>
  <c r="BL116" i="18"/>
  <c r="BL112" i="18"/>
  <c r="BL108" i="18"/>
  <c r="BL104" i="18"/>
  <c r="BL100" i="18"/>
  <c r="BL153" i="18" s="1"/>
  <c r="BL96" i="18"/>
  <c r="BL92" i="18"/>
  <c r="BL145" i="18" s="1"/>
  <c r="BL88" i="18"/>
  <c r="BL84" i="18"/>
  <c r="BL80" i="18"/>
  <c r="BL76" i="18"/>
  <c r="BL72" i="18"/>
  <c r="BL98" i="18"/>
  <c r="BL86" i="18"/>
  <c r="BL139" i="18" s="1"/>
  <c r="BL106" i="18"/>
  <c r="BL159" i="18" s="1"/>
  <c r="BL74" i="18"/>
  <c r="BL113" i="18"/>
  <c r="BL109" i="18"/>
  <c r="BL105" i="18"/>
  <c r="BL101" i="18"/>
  <c r="BL97" i="18"/>
  <c r="BL93" i="18"/>
  <c r="BL146" i="18" s="1"/>
  <c r="BL89" i="18"/>
  <c r="BL85" i="18"/>
  <c r="BL81" i="18"/>
  <c r="BL77" i="18"/>
  <c r="BL73" i="18"/>
  <c r="BL110" i="18"/>
  <c r="BD70" i="18"/>
  <c r="BA76" i="18"/>
  <c r="BA108" i="18"/>
  <c r="BA71" i="18"/>
  <c r="BA83" i="18"/>
  <c r="BA90" i="18"/>
  <c r="BA107" i="18"/>
  <c r="BA77" i="18"/>
  <c r="BA87" i="18"/>
  <c r="BA115" i="18"/>
  <c r="BA91" i="18"/>
  <c r="BA84" i="18"/>
  <c r="BA105" i="18"/>
  <c r="BA74" i="18"/>
  <c r="BA72" i="18"/>
  <c r="BA81" i="18"/>
  <c r="BA86" i="18"/>
  <c r="BA82" i="18"/>
  <c r="BA89" i="18"/>
  <c r="BA113" i="18"/>
  <c r="BA112" i="18"/>
  <c r="BA94" i="18"/>
  <c r="BA116" i="18"/>
  <c r="BA92" i="18"/>
  <c r="BA93" i="18"/>
  <c r="BA110" i="18"/>
  <c r="BA75" i="18"/>
  <c r="BA104" i="18"/>
  <c r="BA96" i="18"/>
  <c r="BA111" i="18"/>
  <c r="BA164" i="18" s="1"/>
  <c r="BA79" i="18"/>
  <c r="BA95" i="18"/>
  <c r="BA148" i="18" s="1"/>
  <c r="BA100" i="18"/>
  <c r="BA78" i="18"/>
  <c r="BA97" i="18"/>
  <c r="BA106" i="18"/>
  <c r="BA88" i="18"/>
  <c r="BA103" i="18"/>
  <c r="BA80" i="18"/>
  <c r="BA102" i="18"/>
  <c r="BA85" i="18"/>
  <c r="BA109" i="18"/>
  <c r="BA101" i="18"/>
  <c r="BA99" i="18"/>
  <c r="BA114" i="18"/>
  <c r="BA98" i="18"/>
  <c r="BA73" i="18"/>
  <c r="BB115" i="18"/>
  <c r="BB111" i="18"/>
  <c r="BB107" i="18"/>
  <c r="BB103" i="18"/>
  <c r="BB99" i="18"/>
  <c r="BB95" i="18"/>
  <c r="BB91" i="18"/>
  <c r="BB87" i="18"/>
  <c r="BB83" i="18"/>
  <c r="BB79" i="18"/>
  <c r="BB75" i="18"/>
  <c r="BB71" i="18"/>
  <c r="BB116" i="18"/>
  <c r="BB112" i="18"/>
  <c r="BB108" i="18"/>
  <c r="BB161" i="18" s="1"/>
  <c r="BB104" i="18"/>
  <c r="BB100" i="18"/>
  <c r="BB96" i="18"/>
  <c r="BB92" i="18"/>
  <c r="BB88" i="18"/>
  <c r="BB84" i="18"/>
  <c r="BB80" i="18"/>
  <c r="BB76" i="18"/>
  <c r="BB129" i="18" s="1"/>
  <c r="BB72" i="18"/>
  <c r="BB113" i="18"/>
  <c r="BB109" i="18"/>
  <c r="BB105" i="18"/>
  <c r="BB101" i="18"/>
  <c r="BB97" i="18"/>
  <c r="BB93" i="18"/>
  <c r="BB89" i="18"/>
  <c r="BB142" i="18" s="1"/>
  <c r="BB85" i="18"/>
  <c r="BB81" i="18"/>
  <c r="BB77" i="18"/>
  <c r="BB73" i="18"/>
  <c r="BB114" i="18"/>
  <c r="BB110" i="18"/>
  <c r="BB106" i="18"/>
  <c r="BB102" i="18"/>
  <c r="BB98" i="18"/>
  <c r="BB94" i="18"/>
  <c r="BB90" i="18"/>
  <c r="BB143" i="18" s="1"/>
  <c r="BB86" i="18"/>
  <c r="BB82" i="18"/>
  <c r="BB78" i="18"/>
  <c r="BB74" i="18"/>
  <c r="BC162" i="18"/>
  <c r="BI124" i="18"/>
  <c r="M28" i="45"/>
  <c r="M37" i="45" s="1"/>
  <c r="BA17" i="18"/>
  <c r="BC128" i="18"/>
  <c r="AY149" i="18"/>
  <c r="AY136" i="18"/>
  <c r="BC157" i="18"/>
  <c r="BL17" i="18"/>
  <c r="M41" i="45" s="1"/>
  <c r="BD123" i="18"/>
  <c r="AY148" i="18"/>
  <c r="BI159" i="18"/>
  <c r="AY160" i="18"/>
  <c r="BD160" i="18"/>
  <c r="AY163" i="18"/>
  <c r="AY123" i="18"/>
  <c r="BC142" i="18"/>
  <c r="BC144" i="18"/>
  <c r="BC124" i="18"/>
  <c r="AY154" i="18"/>
  <c r="AY156" i="18"/>
  <c r="AY130" i="18"/>
  <c r="BI125" i="18"/>
  <c r="AY168" i="18"/>
  <c r="AY150" i="18"/>
  <c r="BC153" i="18"/>
  <c r="AY146" i="18"/>
  <c r="AY74" i="17"/>
  <c r="AV116" i="17"/>
  <c r="AV91" i="17"/>
  <c r="AV90" i="17"/>
  <c r="AV94" i="17"/>
  <c r="AV92" i="17"/>
  <c r="AV108" i="17"/>
  <c r="AV161" i="17" s="1"/>
  <c r="AV88" i="17"/>
  <c r="AV141" i="17" s="1"/>
  <c r="AV102" i="17"/>
  <c r="AV93" i="17"/>
  <c r="AV85" i="17"/>
  <c r="AV103" i="17"/>
  <c r="AV77" i="17"/>
  <c r="AV81" i="17"/>
  <c r="AV83" i="17"/>
  <c r="AV136" i="17" s="1"/>
  <c r="AV111" i="17"/>
  <c r="AV112" i="17"/>
  <c r="AV89" i="17"/>
  <c r="AV118" i="17"/>
  <c r="AV100" i="17"/>
  <c r="AV104" i="17"/>
  <c r="AV114" i="17"/>
  <c r="AV120" i="17"/>
  <c r="AV173" i="17" s="1"/>
  <c r="AV82" i="17"/>
  <c r="AV135" i="17" s="1"/>
  <c r="AV97" i="17"/>
  <c r="AV84" i="17"/>
  <c r="AV113" i="17"/>
  <c r="AV86" i="17"/>
  <c r="AV101" i="17"/>
  <c r="AV96" i="17"/>
  <c r="AV98" i="17"/>
  <c r="AV78" i="17"/>
  <c r="AV131" i="17" s="1"/>
  <c r="AV105" i="17"/>
  <c r="AV87" i="17"/>
  <c r="AV75" i="17"/>
  <c r="AV107" i="17"/>
  <c r="AV79" i="17"/>
  <c r="AV115" i="17"/>
  <c r="AV99" i="17"/>
  <c r="AV152" i="17" s="1"/>
  <c r="AV76" i="17"/>
  <c r="AV129" i="17" s="1"/>
  <c r="AV109" i="17"/>
  <c r="AV95" i="17"/>
  <c r="AV119" i="17"/>
  <c r="AV106" i="17"/>
  <c r="AV117" i="17"/>
  <c r="AV80" i="17"/>
  <c r="AV110" i="17"/>
  <c r="AV163" i="17" s="1"/>
  <c r="AW119" i="17"/>
  <c r="AW115" i="17"/>
  <c r="AW111" i="17"/>
  <c r="AW107" i="17"/>
  <c r="AW103" i="17"/>
  <c r="AW99" i="17"/>
  <c r="AW95" i="17"/>
  <c r="AW91" i="17"/>
  <c r="AW87" i="17"/>
  <c r="AW83" i="17"/>
  <c r="AW79" i="17"/>
  <c r="AW75" i="17"/>
  <c r="AW120" i="17"/>
  <c r="AW116" i="17"/>
  <c r="AW108" i="17"/>
  <c r="AW104" i="17"/>
  <c r="AW100" i="17"/>
  <c r="AW92" i="17"/>
  <c r="AW88" i="17"/>
  <c r="AW112" i="17"/>
  <c r="AW96" i="17"/>
  <c r="AW84" i="17"/>
  <c r="AW80" i="17"/>
  <c r="AW76" i="17"/>
  <c r="AW117" i="17"/>
  <c r="AW113" i="17"/>
  <c r="AW109" i="17"/>
  <c r="AW105" i="17"/>
  <c r="AW101" i="17"/>
  <c r="AW97" i="17"/>
  <c r="AW93" i="17"/>
  <c r="AW89" i="17"/>
  <c r="AW85" i="17"/>
  <c r="AW81" i="17"/>
  <c r="AW77" i="17"/>
  <c r="AW118" i="17"/>
  <c r="AW114" i="17"/>
  <c r="AW110" i="17"/>
  <c r="AW106" i="17"/>
  <c r="AW102" i="17"/>
  <c r="AW98" i="17"/>
  <c r="AW94" i="17"/>
  <c r="AW90" i="17"/>
  <c r="AW86" i="17"/>
  <c r="AW82" i="17"/>
  <c r="AM119" i="17"/>
  <c r="AM115" i="17"/>
  <c r="AM111" i="17"/>
  <c r="AM107" i="17"/>
  <c r="AM103" i="17"/>
  <c r="AM99" i="17"/>
  <c r="AM95" i="17"/>
  <c r="AM148" i="17" s="1"/>
  <c r="AM91" i="17"/>
  <c r="AM87" i="17"/>
  <c r="AM83" i="17"/>
  <c r="AM79" i="17"/>
  <c r="AM75" i="17"/>
  <c r="AM80" i="17"/>
  <c r="AM114" i="17"/>
  <c r="AM106" i="17"/>
  <c r="AM159" i="17" s="1"/>
  <c r="AM98" i="17"/>
  <c r="AM151" i="17" s="1"/>
  <c r="AM90" i="17"/>
  <c r="AM116" i="17"/>
  <c r="AM92" i="17"/>
  <c r="AM88" i="17"/>
  <c r="AM84" i="17"/>
  <c r="AM82" i="17"/>
  <c r="AM120" i="17"/>
  <c r="AM112" i="17"/>
  <c r="AM108" i="17"/>
  <c r="AM104" i="17"/>
  <c r="AM100" i="17"/>
  <c r="AM96" i="17"/>
  <c r="AM76" i="17"/>
  <c r="AM117" i="17"/>
  <c r="AM170" i="17" s="1"/>
  <c r="AM113" i="17"/>
  <c r="AM109" i="17"/>
  <c r="AM105" i="17"/>
  <c r="AM101" i="17"/>
  <c r="AM97" i="17"/>
  <c r="AM93" i="17"/>
  <c r="AM89" i="17"/>
  <c r="AM85" i="17"/>
  <c r="AM81" i="17"/>
  <c r="AM134" i="17" s="1"/>
  <c r="AM77" i="17"/>
  <c r="AM118" i="17"/>
  <c r="AM102" i="17"/>
  <c r="AM94" i="17"/>
  <c r="AM78" i="17"/>
  <c r="AM110" i="17"/>
  <c r="AM86" i="17"/>
  <c r="AC119" i="17"/>
  <c r="AC115" i="17"/>
  <c r="AC111" i="17"/>
  <c r="AC107" i="17"/>
  <c r="AC103" i="17"/>
  <c r="AC99" i="17"/>
  <c r="AC95" i="17"/>
  <c r="AC91" i="17"/>
  <c r="AC87" i="17"/>
  <c r="AC83" i="17"/>
  <c r="AC79" i="17"/>
  <c r="AC75" i="17"/>
  <c r="AC120" i="17"/>
  <c r="AC116" i="17"/>
  <c r="AC112" i="17"/>
  <c r="AC104" i="17"/>
  <c r="AC96" i="17"/>
  <c r="AC92" i="17"/>
  <c r="AC108" i="17"/>
  <c r="AC100" i="17"/>
  <c r="AC88" i="17"/>
  <c r="AC84" i="17"/>
  <c r="AC80" i="17"/>
  <c r="AC76" i="17"/>
  <c r="AC117" i="17"/>
  <c r="AC113" i="17"/>
  <c r="AC109" i="17"/>
  <c r="AC105" i="17"/>
  <c r="AC101" i="17"/>
  <c r="AC97" i="17"/>
  <c r="AC93" i="17"/>
  <c r="AC89" i="17"/>
  <c r="AC142" i="17" s="1"/>
  <c r="AC85" i="17"/>
  <c r="AC81" i="17"/>
  <c r="AC77" i="17"/>
  <c r="AC118" i="17"/>
  <c r="AC114" i="17"/>
  <c r="AC110" i="17"/>
  <c r="AC106" i="17"/>
  <c r="AC102" i="17"/>
  <c r="AC98" i="17"/>
  <c r="AC94" i="17"/>
  <c r="AC90" i="17"/>
  <c r="AC86" i="17"/>
  <c r="AC82" i="17"/>
  <c r="AC78" i="17"/>
  <c r="AE74" i="17"/>
  <c r="AE127" i="17" s="1"/>
  <c r="AB120" i="17"/>
  <c r="AB91" i="17"/>
  <c r="AB115" i="17"/>
  <c r="AB95" i="17"/>
  <c r="AB98" i="17"/>
  <c r="AB92" i="17"/>
  <c r="AB77" i="17"/>
  <c r="AB130" i="17" s="1"/>
  <c r="AB102" i="17"/>
  <c r="AB155" i="17" s="1"/>
  <c r="AB94" i="17"/>
  <c r="AB90" i="17"/>
  <c r="AB85" i="17"/>
  <c r="AB106" i="17"/>
  <c r="AB97" i="17"/>
  <c r="AB110" i="17"/>
  <c r="AB89" i="17"/>
  <c r="AB142" i="17" s="1"/>
  <c r="AB84" i="17"/>
  <c r="AB137" i="17" s="1"/>
  <c r="AB108" i="17"/>
  <c r="AB83" i="17"/>
  <c r="AB101" i="17"/>
  <c r="AB79" i="17"/>
  <c r="AB99" i="17"/>
  <c r="AB80" i="17"/>
  <c r="AB87" i="17"/>
  <c r="AB140" i="17" s="1"/>
  <c r="AB114" i="17"/>
  <c r="AB167" i="17" s="1"/>
  <c r="AB78" i="17"/>
  <c r="AB113" i="17"/>
  <c r="AB86" i="17"/>
  <c r="AB104" i="17"/>
  <c r="AB112" i="17"/>
  <c r="AB82" i="17"/>
  <c r="AB118" i="17"/>
  <c r="AB171" i="17" s="1"/>
  <c r="AB117" i="17"/>
  <c r="AB170" i="17" s="1"/>
  <c r="AB116" i="17"/>
  <c r="AB76" i="17"/>
  <c r="AB75" i="17"/>
  <c r="AB111" i="17"/>
  <c r="AB88" i="17"/>
  <c r="AB93" i="17"/>
  <c r="AB107" i="17"/>
  <c r="AB160" i="17" s="1"/>
  <c r="AB119" i="17"/>
  <c r="AB172" i="17" s="1"/>
  <c r="AB103" i="17"/>
  <c r="AB81" i="17"/>
  <c r="AB100" i="17"/>
  <c r="AB105" i="17"/>
  <c r="AB96" i="17"/>
  <c r="AB109" i="17"/>
  <c r="BC149" i="18"/>
  <c r="BC152" i="18"/>
  <c r="AE129" i="17"/>
  <c r="AD141" i="17"/>
  <c r="AW27" i="19"/>
  <c r="N75" i="45"/>
  <c r="AJ137" i="20"/>
  <c r="AK84" i="20"/>
  <c r="AK81" i="20"/>
  <c r="AK134" i="20" s="1"/>
  <c r="AJ141" i="20"/>
  <c r="AK88" i="20"/>
  <c r="AK154" i="20"/>
  <c r="AK101" i="20"/>
  <c r="AK108" i="20"/>
  <c r="AK161" i="20" s="1"/>
  <c r="AJ168" i="20"/>
  <c r="AK115" i="20"/>
  <c r="AT124" i="20"/>
  <c r="AR70" i="20"/>
  <c r="Z143" i="20"/>
  <c r="AA90" i="20"/>
  <c r="Z140" i="20"/>
  <c r="AA87" i="20"/>
  <c r="AA158" i="20"/>
  <c r="AA105" i="20"/>
  <c r="AJ158" i="20"/>
  <c r="AK105" i="20"/>
  <c r="AA168" i="20"/>
  <c r="AA115" i="20"/>
  <c r="AJ159" i="20"/>
  <c r="AK106" i="20"/>
  <c r="AT126" i="20"/>
  <c r="AJ156" i="20"/>
  <c r="AK103" i="20"/>
  <c r="AJ163" i="20"/>
  <c r="AK110" i="20"/>
  <c r="Z146" i="20"/>
  <c r="AA93" i="20"/>
  <c r="AK107" i="20"/>
  <c r="AK160" i="20" s="1"/>
  <c r="Z153" i="20"/>
  <c r="AA100" i="20"/>
  <c r="AA97" i="20"/>
  <c r="AA150" i="20" s="1"/>
  <c r="AA160" i="20"/>
  <c r="AA107" i="20"/>
  <c r="AK89" i="20"/>
  <c r="AK142" i="20" s="1"/>
  <c r="AK77" i="20"/>
  <c r="AK130" i="20" s="1"/>
  <c r="AK116" i="20"/>
  <c r="AK169" i="20" s="1"/>
  <c r="AJ155" i="20"/>
  <c r="AK102" i="20"/>
  <c r="AK90" i="20"/>
  <c r="AK143" i="20" s="1"/>
  <c r="AJ126" i="20"/>
  <c r="AK73" i="20"/>
  <c r="AJ147" i="20"/>
  <c r="AK140" i="20"/>
  <c r="AK87" i="20"/>
  <c r="AJ140" i="20"/>
  <c r="AJ138" i="20"/>
  <c r="AK85" i="20"/>
  <c r="AK92" i="20"/>
  <c r="AK145" i="20" s="1"/>
  <c r="Z125" i="20"/>
  <c r="AA72" i="20"/>
  <c r="AJ139" i="20"/>
  <c r="AK86" i="20"/>
  <c r="AK139" i="20" s="1"/>
  <c r="AM22" i="19"/>
  <c r="BV17" i="18"/>
  <c r="M63" i="45" s="1"/>
  <c r="BD130" i="18"/>
  <c r="BD148" i="18"/>
  <c r="BD141" i="18"/>
  <c r="AY159" i="18"/>
  <c r="AY157" i="18"/>
  <c r="AY129" i="18"/>
  <c r="BD140" i="18"/>
  <c r="AY165" i="18"/>
  <c r="BD124" i="18"/>
  <c r="AY127" i="18"/>
  <c r="BC130" i="18"/>
  <c r="M36" i="45"/>
  <c r="BC151" i="18"/>
  <c r="AY164" i="18"/>
  <c r="BD146" i="18"/>
  <c r="BC131" i="18"/>
  <c r="AY131" i="18"/>
  <c r="BC150" i="18"/>
  <c r="L36" i="45"/>
  <c r="L34" i="45"/>
  <c r="L80" i="45"/>
  <c r="AU156" i="20"/>
  <c r="AT159" i="20"/>
  <c r="AT147" i="20"/>
  <c r="AT157" i="20"/>
  <c r="AJ154" i="20"/>
  <c r="AJ161" i="20"/>
  <c r="AH90" i="20"/>
  <c r="AH143" i="20" s="1"/>
  <c r="AJ143" i="20"/>
  <c r="Z158" i="20"/>
  <c r="AA140" i="20"/>
  <c r="AU41" i="20"/>
  <c r="AT166" i="20"/>
  <c r="Z168" i="20"/>
  <c r="AK158" i="20"/>
  <c r="AJ160" i="20"/>
  <c r="AA146" i="20"/>
  <c r="AT141" i="20"/>
  <c r="Z150" i="20"/>
  <c r="AJ130" i="20"/>
  <c r="O80" i="45"/>
  <c r="X70" i="20"/>
  <c r="X123" i="20" s="1"/>
  <c r="O79" i="45"/>
  <c r="AU71" i="20"/>
  <c r="AU51" i="20"/>
  <c r="O81" i="45"/>
  <c r="AU53" i="20"/>
  <c r="AM25" i="19"/>
  <c r="N55" i="45"/>
  <c r="AU28" i="19"/>
  <c r="AW21" i="19"/>
  <c r="N73" i="45"/>
  <c r="N80" i="45" s="1"/>
  <c r="AM21" i="19"/>
  <c r="N51" i="45"/>
  <c r="N58" i="45" s="1"/>
  <c r="AC21" i="19"/>
  <c r="N29" i="45"/>
  <c r="N36" i="45" s="1"/>
  <c r="N37" i="45"/>
  <c r="AJ36" i="19"/>
  <c r="Z60" i="19"/>
  <c r="AM24" i="19"/>
  <c r="N54" i="45"/>
  <c r="M34" i="45"/>
  <c r="M55" i="45"/>
  <c r="BC143" i="18"/>
  <c r="M49" i="45"/>
  <c r="M56" i="45" s="1"/>
  <c r="AY145" i="18"/>
  <c r="BN128" i="18"/>
  <c r="M54" i="45"/>
  <c r="AY153" i="18"/>
  <c r="M72" i="45"/>
  <c r="BC134" i="18"/>
  <c r="BC166" i="18"/>
  <c r="BI137" i="18"/>
  <c r="BD132" i="18"/>
  <c r="M73" i="45"/>
  <c r="M74" i="45"/>
  <c r="L81" i="45"/>
  <c r="L79" i="45"/>
  <c r="L78" i="45"/>
  <c r="L82" i="45"/>
  <c r="L37" i="45"/>
  <c r="L38" i="45"/>
  <c r="AD129" i="17"/>
  <c r="L35" i="45"/>
  <c r="AE68" i="5"/>
  <c r="AK73" i="10"/>
  <c r="Q82" i="9"/>
  <c r="AK69" i="9"/>
  <c r="U68" i="9"/>
  <c r="V68" i="9" s="1"/>
  <c r="U70" i="9"/>
  <c r="V70" i="9" s="1"/>
  <c r="U69" i="9"/>
  <c r="V69" i="9" s="1"/>
  <c r="AA74" i="8"/>
  <c r="U68" i="8"/>
  <c r="V68" i="8" s="1"/>
  <c r="Q78" i="8"/>
  <c r="Q80" i="8"/>
  <c r="AA70" i="8"/>
  <c r="AK71" i="8"/>
  <c r="AA77" i="8"/>
  <c r="AA76" i="8"/>
  <c r="AA71" i="8"/>
  <c r="AK92" i="6"/>
  <c r="AO76" i="6"/>
  <c r="Q84" i="6"/>
  <c r="AK114" i="6"/>
  <c r="AK106" i="6"/>
  <c r="AK98" i="6"/>
  <c r="AA113" i="6"/>
  <c r="AA81" i="6"/>
  <c r="AK96" i="6"/>
  <c r="AK72" i="6"/>
  <c r="Q104" i="6"/>
  <c r="AA96" i="6"/>
  <c r="AA72" i="6"/>
  <c r="AK111" i="6"/>
  <c r="AK103" i="6"/>
  <c r="Q96" i="6"/>
  <c r="Q112" i="6"/>
  <c r="AK101" i="6"/>
  <c r="R78" i="2"/>
  <c r="R68" i="2"/>
  <c r="AB70" i="2"/>
  <c r="AB75" i="2"/>
  <c r="AR54" i="20"/>
  <c r="AJ102" i="19"/>
  <c r="Z35" i="19"/>
  <c r="AJ59" i="19"/>
  <c r="AT47" i="19"/>
  <c r="AT90" i="19"/>
  <c r="AT51" i="19"/>
  <c r="AM23" i="19"/>
  <c r="AT77" i="19"/>
  <c r="Z30" i="19"/>
  <c r="Z26" i="19"/>
  <c r="Z105" i="19"/>
  <c r="Z87" i="19"/>
  <c r="Z49" i="19"/>
  <c r="AM36" i="19"/>
  <c r="AJ40" i="19"/>
  <c r="AJ91" i="19"/>
  <c r="AJ107" i="19"/>
  <c r="AT38" i="19"/>
  <c r="AT64" i="19"/>
  <c r="AJ33" i="19"/>
  <c r="AJ46" i="19"/>
  <c r="AT56" i="19"/>
  <c r="AJ32" i="19"/>
  <c r="AJ61" i="19"/>
  <c r="AT98" i="19"/>
  <c r="AJ86" i="19"/>
  <c r="AJ50" i="19"/>
  <c r="AT60" i="19"/>
  <c r="AJ64" i="19"/>
  <c r="AJ73" i="19"/>
  <c r="AT36" i="19"/>
  <c r="AJ22" i="19"/>
  <c r="AT43" i="19"/>
  <c r="Z31" i="19"/>
  <c r="Z57" i="19"/>
  <c r="AJ45" i="19"/>
  <c r="AT37" i="19"/>
  <c r="AY140" i="18"/>
  <c r="BD138" i="18"/>
  <c r="BC127" i="18"/>
  <c r="AY139" i="18"/>
  <c r="BK70" i="18"/>
  <c r="AY147" i="18"/>
  <c r="BD142" i="18"/>
  <c r="BD166" i="18"/>
  <c r="BC132" i="18"/>
  <c r="BD128" i="18"/>
  <c r="BD144" i="18"/>
  <c r="BC136" i="18"/>
  <c r="AY143" i="18"/>
  <c r="M44" i="45"/>
  <c r="BD134" i="18"/>
  <c r="BC125" i="18"/>
  <c r="AY152" i="18"/>
  <c r="AY137" i="18"/>
  <c r="BC145" i="18"/>
  <c r="AY169" i="18"/>
  <c r="AY151" i="18"/>
  <c r="AY132" i="18"/>
  <c r="BC123" i="18"/>
  <c r="X92" i="20"/>
  <c r="X145" i="20" s="1"/>
  <c r="AA145" i="20"/>
  <c r="X99" i="20"/>
  <c r="X152" i="20" s="1"/>
  <c r="AR30" i="20"/>
  <c r="AT136" i="20"/>
  <c r="AR17" i="20"/>
  <c r="AA152" i="20"/>
  <c r="AH92" i="20"/>
  <c r="AH145" i="20" s="1"/>
  <c r="AR82" i="20"/>
  <c r="AU82" i="20"/>
  <c r="AU135" i="20" s="1"/>
  <c r="AR93" i="20"/>
  <c r="AU93" i="20"/>
  <c r="AU146" i="20" s="1"/>
  <c r="AH78" i="20"/>
  <c r="AH131" i="20" s="1"/>
  <c r="AK131" i="20"/>
  <c r="AJ131" i="20"/>
  <c r="AR104" i="20"/>
  <c r="AU104" i="20"/>
  <c r="AH75" i="20"/>
  <c r="AH128" i="20" s="1"/>
  <c r="AR115" i="20"/>
  <c r="AU115" i="20"/>
  <c r="AU168" i="20" s="1"/>
  <c r="AH98" i="20"/>
  <c r="AH151" i="20" s="1"/>
  <c r="AK151" i="20"/>
  <c r="AR110" i="20"/>
  <c r="AU110" i="20"/>
  <c r="AU163" i="20" s="1"/>
  <c r="AH95" i="20"/>
  <c r="AH148" i="20" s="1"/>
  <c r="X75" i="20"/>
  <c r="X128" i="20" s="1"/>
  <c r="AH112" i="20"/>
  <c r="AH165" i="20" s="1"/>
  <c r="AK165" i="20"/>
  <c r="X95" i="20"/>
  <c r="X148" i="20" s="1"/>
  <c r="AR97" i="20"/>
  <c r="AU97" i="20"/>
  <c r="AU150" i="20" s="1"/>
  <c r="AR62" i="20"/>
  <c r="X74" i="20"/>
  <c r="X127" i="20" s="1"/>
  <c r="AA127" i="20"/>
  <c r="X96" i="20"/>
  <c r="X149" i="20" s="1"/>
  <c r="AA149" i="20"/>
  <c r="AR23" i="20"/>
  <c r="AR26" i="20"/>
  <c r="AR29" i="20"/>
  <c r="AR32" i="20"/>
  <c r="AH72" i="20"/>
  <c r="AH125" i="20" s="1"/>
  <c r="AK125" i="20"/>
  <c r="AR102" i="20"/>
  <c r="AU102" i="20"/>
  <c r="AU155" i="20" s="1"/>
  <c r="X72" i="20"/>
  <c r="X125" i="20" s="1"/>
  <c r="AA125" i="20"/>
  <c r="X102" i="20"/>
  <c r="X155" i="20" s="1"/>
  <c r="AA155" i="20"/>
  <c r="AR87" i="20"/>
  <c r="AU87" i="20"/>
  <c r="AU140" i="20" s="1"/>
  <c r="AR61" i="20"/>
  <c r="AH73" i="20"/>
  <c r="AT155" i="20"/>
  <c r="AT167" i="20"/>
  <c r="AH108" i="20"/>
  <c r="AH161" i="20" s="1"/>
  <c r="AT133" i="20"/>
  <c r="AR90" i="20"/>
  <c r="AU90" i="20"/>
  <c r="AU143" i="20" s="1"/>
  <c r="AH84" i="20"/>
  <c r="AH137" i="20" s="1"/>
  <c r="AK137" i="20"/>
  <c r="AR101" i="20"/>
  <c r="AU101" i="20"/>
  <c r="AU154" i="20" s="1"/>
  <c r="AH81" i="20"/>
  <c r="AH134" i="20" s="1"/>
  <c r="AJ134" i="20"/>
  <c r="AR112" i="20"/>
  <c r="AU112" i="20"/>
  <c r="AU165" i="20" s="1"/>
  <c r="AH88" i="20"/>
  <c r="AH141" i="20" s="1"/>
  <c r="AK141" i="20"/>
  <c r="X71" i="20"/>
  <c r="X124" i="20" s="1"/>
  <c r="Z124" i="20"/>
  <c r="AH101" i="20"/>
  <c r="AH154" i="20" s="1"/>
  <c r="X78" i="20"/>
  <c r="X131" i="20" s="1"/>
  <c r="AA131" i="20"/>
  <c r="Z131" i="20"/>
  <c r="X88" i="20"/>
  <c r="X141" i="20" s="1"/>
  <c r="AA141" i="20"/>
  <c r="AH115" i="20"/>
  <c r="AH168" i="20" s="1"/>
  <c r="X108" i="20"/>
  <c r="X161" i="20" s="1"/>
  <c r="AA161" i="20"/>
  <c r="AH70" i="20"/>
  <c r="AK127" i="20"/>
  <c r="AJ127" i="20"/>
  <c r="AR58" i="20"/>
  <c r="AR63" i="20"/>
  <c r="X83" i="20"/>
  <c r="X136" i="20" s="1"/>
  <c r="AR79" i="20"/>
  <c r="AU79" i="20"/>
  <c r="AU132" i="20" s="1"/>
  <c r="AR19" i="20"/>
  <c r="AR22" i="20"/>
  <c r="AR25" i="20"/>
  <c r="AR28" i="20"/>
  <c r="X85" i="20"/>
  <c r="X138" i="20" s="1"/>
  <c r="X73" i="20"/>
  <c r="X126" i="20" s="1"/>
  <c r="X101" i="20"/>
  <c r="X154" i="20" s="1"/>
  <c r="AS21" i="20"/>
  <c r="AS25" i="20"/>
  <c r="AS29" i="20"/>
  <c r="AS33" i="20"/>
  <c r="AS37" i="20"/>
  <c r="AS41" i="20"/>
  <c r="AS45" i="20"/>
  <c r="AS49" i="20"/>
  <c r="AS18" i="20"/>
  <c r="O64" i="45" s="1"/>
  <c r="AS22" i="20"/>
  <c r="AS26" i="20"/>
  <c r="AS30" i="20"/>
  <c r="AS34" i="20"/>
  <c r="AS38" i="20"/>
  <c r="AS42" i="20"/>
  <c r="AS46" i="20"/>
  <c r="AS23" i="20"/>
  <c r="AS39" i="20"/>
  <c r="AS56" i="20"/>
  <c r="AS60" i="20"/>
  <c r="AS17" i="20"/>
  <c r="O63" i="45" s="1"/>
  <c r="AS24" i="20"/>
  <c r="AS40" i="20"/>
  <c r="AS52" i="20"/>
  <c r="AS32" i="20"/>
  <c r="AS27" i="20"/>
  <c r="AS43" i="20"/>
  <c r="AS53" i="20"/>
  <c r="AS57" i="20"/>
  <c r="AS61" i="20"/>
  <c r="AS48" i="20"/>
  <c r="AS20" i="20"/>
  <c r="O66" i="45" s="1"/>
  <c r="AS51" i="20"/>
  <c r="AS28" i="20"/>
  <c r="AS44" i="20"/>
  <c r="AS31" i="20"/>
  <c r="AS47" i="20"/>
  <c r="AS54" i="20"/>
  <c r="AS58" i="20"/>
  <c r="AS62" i="20"/>
  <c r="AS19" i="20"/>
  <c r="O65" i="45" s="1"/>
  <c r="AS35" i="20"/>
  <c r="AS50" i="20"/>
  <c r="AS55" i="20"/>
  <c r="AS59" i="20"/>
  <c r="AS63" i="20"/>
  <c r="AS36" i="20"/>
  <c r="AR95" i="20"/>
  <c r="AU95" i="20"/>
  <c r="AU148" i="20" s="1"/>
  <c r="Z152" i="20"/>
  <c r="AH116" i="20"/>
  <c r="AH169" i="20" s="1"/>
  <c r="AJ125" i="20"/>
  <c r="AJ145" i="20"/>
  <c r="AR98" i="20"/>
  <c r="AU98" i="20"/>
  <c r="AU151" i="20" s="1"/>
  <c r="AH87" i="20"/>
  <c r="AH140" i="20" s="1"/>
  <c r="AR109" i="20"/>
  <c r="AU109" i="20"/>
  <c r="AU162" i="20" s="1"/>
  <c r="AH94" i="20"/>
  <c r="AH147" i="20" s="1"/>
  <c r="AK147" i="20"/>
  <c r="X77" i="20"/>
  <c r="X130" i="20" s="1"/>
  <c r="Z130" i="20"/>
  <c r="AH91" i="20"/>
  <c r="AH144" i="20" s="1"/>
  <c r="AJ144" i="20"/>
  <c r="X84" i="20"/>
  <c r="X137" i="20" s="1"/>
  <c r="AA137" i="20"/>
  <c r="AH114" i="20"/>
  <c r="AH167" i="20" s="1"/>
  <c r="AK167" i="20"/>
  <c r="X81" i="20"/>
  <c r="X134" i="20" s="1"/>
  <c r="AH111" i="20"/>
  <c r="AH164" i="20" s="1"/>
  <c r="X91" i="20"/>
  <c r="X144" i="20" s="1"/>
  <c r="AR76" i="20"/>
  <c r="AU76" i="20"/>
  <c r="AU129" i="20" s="1"/>
  <c r="X111" i="20"/>
  <c r="X164" i="20" s="1"/>
  <c r="AR89" i="20"/>
  <c r="AU89" i="20"/>
  <c r="AU142" i="20" s="1"/>
  <c r="X80" i="20"/>
  <c r="X133" i="20" s="1"/>
  <c r="AA133" i="20"/>
  <c r="AR111" i="20"/>
  <c r="AR164" i="20" s="1"/>
  <c r="AU111" i="20"/>
  <c r="AU164" i="20" s="1"/>
  <c r="AR47" i="20"/>
  <c r="AR50" i="20"/>
  <c r="AR18" i="20"/>
  <c r="AR21" i="20"/>
  <c r="AR24" i="20"/>
  <c r="AT130" i="20"/>
  <c r="X98" i="20"/>
  <c r="X151" i="20" s="1"/>
  <c r="AA151" i="20"/>
  <c r="X86" i="20"/>
  <c r="X139" i="20" s="1"/>
  <c r="AA139" i="20"/>
  <c r="AR85" i="20"/>
  <c r="AU85" i="20"/>
  <c r="AU138" i="20" s="1"/>
  <c r="AR107" i="20"/>
  <c r="AR160" i="20" s="1"/>
  <c r="AU107" i="20"/>
  <c r="AR116" i="20"/>
  <c r="AU116" i="20"/>
  <c r="AU169" i="20" s="1"/>
  <c r="AU54" i="20"/>
  <c r="Z155" i="20"/>
  <c r="AI78" i="20"/>
  <c r="AI81" i="20"/>
  <c r="AI94" i="20"/>
  <c r="AI97" i="20"/>
  <c r="AI110" i="20"/>
  <c r="AI113" i="20"/>
  <c r="AI72" i="20"/>
  <c r="AI125" i="20" s="1"/>
  <c r="AI75" i="20"/>
  <c r="AI88" i="20"/>
  <c r="AI91" i="20"/>
  <c r="AI104" i="20"/>
  <c r="AI107" i="20"/>
  <c r="AI82" i="20"/>
  <c r="AI85" i="20"/>
  <c r="AI98" i="20"/>
  <c r="AI101" i="20"/>
  <c r="AI114" i="20"/>
  <c r="AI76" i="20"/>
  <c r="AI79" i="20"/>
  <c r="AI92" i="20"/>
  <c r="AI95" i="20"/>
  <c r="AI108" i="20"/>
  <c r="AI111" i="20"/>
  <c r="AI164" i="20" s="1"/>
  <c r="AI73" i="20"/>
  <c r="AI86" i="20"/>
  <c r="AI89" i="20"/>
  <c r="AI102" i="20"/>
  <c r="AI105" i="20"/>
  <c r="AI70" i="20"/>
  <c r="AI74" i="20"/>
  <c r="AI77" i="20"/>
  <c r="AI130" i="20" s="1"/>
  <c r="AI90" i="20"/>
  <c r="AI93" i="20"/>
  <c r="AI106" i="20"/>
  <c r="AI109" i="20"/>
  <c r="AI87" i="20"/>
  <c r="AI100" i="20"/>
  <c r="AI153" i="20" s="1"/>
  <c r="AI115" i="20"/>
  <c r="AI168" i="20" s="1"/>
  <c r="AI103" i="20"/>
  <c r="AI156" i="20" s="1"/>
  <c r="AI116" i="20"/>
  <c r="AI83" i="20"/>
  <c r="AI96" i="20"/>
  <c r="AI80" i="20"/>
  <c r="AI71" i="20"/>
  <c r="AI84" i="20"/>
  <c r="AI137" i="20" s="1"/>
  <c r="AI99" i="20"/>
  <c r="AI152" i="20" s="1"/>
  <c r="AI112" i="20"/>
  <c r="AI165" i="20" s="1"/>
  <c r="AJ169" i="20"/>
  <c r="AR106" i="20"/>
  <c r="AU106" i="20"/>
  <c r="AU159" i="20" s="1"/>
  <c r="AH100" i="20"/>
  <c r="AH153" i="20" s="1"/>
  <c r="AK153" i="20"/>
  <c r="AH97" i="20"/>
  <c r="AH150" i="20" s="1"/>
  <c r="X90" i="20"/>
  <c r="X143" i="20" s="1"/>
  <c r="AA143" i="20"/>
  <c r="AH104" i="20"/>
  <c r="AH157" i="20" s="1"/>
  <c r="AK157" i="20"/>
  <c r="X87" i="20"/>
  <c r="X140" i="20" s="1"/>
  <c r="AR75" i="20"/>
  <c r="AU75" i="20"/>
  <c r="AU128" i="20" s="1"/>
  <c r="X94" i="20"/>
  <c r="X147" i="20" s="1"/>
  <c r="AA147" i="20"/>
  <c r="Z147" i="20"/>
  <c r="X104" i="20"/>
  <c r="X157" i="20" s="1"/>
  <c r="AA157" i="20"/>
  <c r="AR84" i="20"/>
  <c r="AU84" i="20"/>
  <c r="AU137" i="20" s="1"/>
  <c r="AR56" i="20"/>
  <c r="AR74" i="20"/>
  <c r="AU74" i="20"/>
  <c r="AU127" i="20" s="1"/>
  <c r="X105" i="20"/>
  <c r="X158" i="20" s="1"/>
  <c r="AH71" i="20"/>
  <c r="AR43" i="20"/>
  <c r="AR46" i="20"/>
  <c r="AR49" i="20"/>
  <c r="AR155" i="20" s="1"/>
  <c r="AR52" i="20"/>
  <c r="AR20" i="20"/>
  <c r="AR71" i="20"/>
  <c r="AR124" i="20" s="1"/>
  <c r="AH99" i="20"/>
  <c r="AH152" i="20" s="1"/>
  <c r="AR33" i="20"/>
  <c r="AJ152" i="20"/>
  <c r="Y74" i="20"/>
  <c r="Y77" i="20"/>
  <c r="Y90" i="20"/>
  <c r="Y93" i="20"/>
  <c r="Y106" i="20"/>
  <c r="Y109" i="20"/>
  <c r="Y71" i="20"/>
  <c r="Y84" i="20"/>
  <c r="Y87" i="20"/>
  <c r="Y100" i="20"/>
  <c r="Y103" i="20"/>
  <c r="Y116" i="20"/>
  <c r="Y78" i="20"/>
  <c r="Y81" i="20"/>
  <c r="Y94" i="20"/>
  <c r="Y97" i="20"/>
  <c r="Y110" i="20"/>
  <c r="Y113" i="20"/>
  <c r="Y72" i="20"/>
  <c r="Y75" i="20"/>
  <c r="Y128" i="20" s="1"/>
  <c r="Y88" i="20"/>
  <c r="Y91" i="20"/>
  <c r="Y104" i="20"/>
  <c r="Y107" i="20"/>
  <c r="Y82" i="20"/>
  <c r="Y85" i="20"/>
  <c r="Y98" i="20"/>
  <c r="Y101" i="20"/>
  <c r="Y154" i="20" s="1"/>
  <c r="Y114" i="20"/>
  <c r="Y70" i="20"/>
  <c r="Y73" i="20"/>
  <c r="Y86" i="20"/>
  <c r="Y89" i="20"/>
  <c r="Y102" i="20"/>
  <c r="Y105" i="20"/>
  <c r="Y115" i="20"/>
  <c r="Y79" i="20"/>
  <c r="Y92" i="20"/>
  <c r="Y80" i="20"/>
  <c r="Y111" i="20"/>
  <c r="Y95" i="20"/>
  <c r="Y108" i="20"/>
  <c r="Y83" i="20"/>
  <c r="Y96" i="20"/>
  <c r="Y149" i="20" s="1"/>
  <c r="Y99" i="20"/>
  <c r="Y112" i="20"/>
  <c r="Y76" i="20"/>
  <c r="AU124" i="20"/>
  <c r="AR114" i="20"/>
  <c r="AU114" i="20"/>
  <c r="AH103" i="20"/>
  <c r="AH156" i="20" s="1"/>
  <c r="AH110" i="20"/>
  <c r="AH163" i="20" s="1"/>
  <c r="AK163" i="20"/>
  <c r="X93" i="20"/>
  <c r="X146" i="20" s="1"/>
  <c r="AR72" i="20"/>
  <c r="AU72" i="20"/>
  <c r="AU125" i="20" s="1"/>
  <c r="AH107" i="20"/>
  <c r="AH160" i="20" s="1"/>
  <c r="X100" i="20"/>
  <c r="X153" i="20" s="1"/>
  <c r="AA153" i="20"/>
  <c r="AR83" i="20"/>
  <c r="AU83" i="20"/>
  <c r="AU136" i="20" s="1"/>
  <c r="X97" i="20"/>
  <c r="X150" i="20" s="1"/>
  <c r="AR78" i="20"/>
  <c r="AU78" i="20"/>
  <c r="AU131" i="20" s="1"/>
  <c r="X107" i="20"/>
  <c r="X160" i="20" s="1"/>
  <c r="AR92" i="20"/>
  <c r="AU92" i="20"/>
  <c r="AU145" i="20" s="1"/>
  <c r="AH80" i="20"/>
  <c r="AH133" i="20" s="1"/>
  <c r="AK133" i="20"/>
  <c r="AR51" i="20"/>
  <c r="AR157" i="20" s="1"/>
  <c r="AH89" i="20"/>
  <c r="AH142" i="20" s="1"/>
  <c r="AJ142" i="20"/>
  <c r="AR60" i="20"/>
  <c r="AH77" i="20"/>
  <c r="AH130" i="20" s="1"/>
  <c r="X82" i="20"/>
  <c r="X135" i="20" s="1"/>
  <c r="AA135" i="20"/>
  <c r="Z135" i="20"/>
  <c r="AR39" i="20"/>
  <c r="AR42" i="20"/>
  <c r="AT148" i="20"/>
  <c r="AR45" i="20"/>
  <c r="AR151" i="20" s="1"/>
  <c r="AR48" i="20"/>
  <c r="AR113" i="20"/>
  <c r="AU113" i="20"/>
  <c r="AU166" i="20" s="1"/>
  <c r="AR96" i="20"/>
  <c r="AU96" i="20"/>
  <c r="AU149" i="20" s="1"/>
  <c r="AH85" i="20"/>
  <c r="AH138" i="20" s="1"/>
  <c r="AH86" i="20"/>
  <c r="AH139" i="20" s="1"/>
  <c r="AR27" i="20"/>
  <c r="AR133" i="20" s="1"/>
  <c r="AR36" i="20"/>
  <c r="AU61" i="20"/>
  <c r="AH113" i="20"/>
  <c r="AH166" i="20" s="1"/>
  <c r="X106" i="20"/>
  <c r="X159" i="20" s="1"/>
  <c r="AA159" i="20"/>
  <c r="AR80" i="20"/>
  <c r="AU80" i="20"/>
  <c r="AU133" i="20" s="1"/>
  <c r="X103" i="20"/>
  <c r="X156" i="20" s="1"/>
  <c r="AR91" i="20"/>
  <c r="AU91" i="20"/>
  <c r="AU144" i="20" s="1"/>
  <c r="X110" i="20"/>
  <c r="X163" i="20" s="1"/>
  <c r="AA163" i="20"/>
  <c r="AR86" i="20"/>
  <c r="AU86" i="20"/>
  <c r="AU139" i="20" s="1"/>
  <c r="AH76" i="20"/>
  <c r="AH129" i="20" s="1"/>
  <c r="AK129" i="20"/>
  <c r="AJ129" i="20"/>
  <c r="AR100" i="20"/>
  <c r="AU100" i="20"/>
  <c r="AU153" i="20" s="1"/>
  <c r="AH83" i="20"/>
  <c r="AH136" i="20" s="1"/>
  <c r="X76" i="20"/>
  <c r="X129" i="20" s="1"/>
  <c r="AA129" i="20"/>
  <c r="AR59" i="20"/>
  <c r="AR165" i="20" s="1"/>
  <c r="AH102" i="20"/>
  <c r="AH155" i="20" s="1"/>
  <c r="AK155" i="20"/>
  <c r="AT123" i="20"/>
  <c r="AU17" i="20"/>
  <c r="AR81" i="20"/>
  <c r="AU81" i="20"/>
  <c r="AU134" i="20" s="1"/>
  <c r="X114" i="20"/>
  <c r="X167" i="20" s="1"/>
  <c r="AA167" i="20"/>
  <c r="AH105" i="20"/>
  <c r="AH158" i="20" s="1"/>
  <c r="X115" i="20"/>
  <c r="X168" i="20" s="1"/>
  <c r="AR53" i="20"/>
  <c r="AH106" i="20"/>
  <c r="AH159" i="20" s="1"/>
  <c r="AK159" i="20"/>
  <c r="AR35" i="20"/>
  <c r="AR38" i="20"/>
  <c r="AT144" i="20"/>
  <c r="AR41" i="20"/>
  <c r="AR44" i="20"/>
  <c r="AT150" i="20"/>
  <c r="AR73" i="20"/>
  <c r="AU73" i="20"/>
  <c r="AU126" i="20" s="1"/>
  <c r="AR55" i="20"/>
  <c r="AR103" i="20"/>
  <c r="AT160" i="20"/>
  <c r="AK138" i="20"/>
  <c r="AH74" i="20"/>
  <c r="AH127" i="20" s="1"/>
  <c r="AS77" i="20"/>
  <c r="AS85" i="20"/>
  <c r="AS93" i="20"/>
  <c r="AS101" i="20"/>
  <c r="AS154" i="20" s="1"/>
  <c r="AS109" i="20"/>
  <c r="AS70" i="20"/>
  <c r="AS123" i="20" s="1"/>
  <c r="AS72" i="20"/>
  <c r="AS80" i="20"/>
  <c r="AS88" i="20"/>
  <c r="AS141" i="20" s="1"/>
  <c r="AS96" i="20"/>
  <c r="AS149" i="20" s="1"/>
  <c r="AS104" i="20"/>
  <c r="AS112" i="20"/>
  <c r="AS165" i="20" s="1"/>
  <c r="AS75" i="20"/>
  <c r="AS83" i="20"/>
  <c r="AS136" i="20" s="1"/>
  <c r="AS91" i="20"/>
  <c r="AS99" i="20"/>
  <c r="AS107" i="20"/>
  <c r="AS160" i="20" s="1"/>
  <c r="AS115" i="20"/>
  <c r="AS78" i="20"/>
  <c r="AS86" i="20"/>
  <c r="AS139" i="20" s="1"/>
  <c r="AS94" i="20"/>
  <c r="AS102" i="20"/>
  <c r="AS110" i="20"/>
  <c r="AS73" i="20"/>
  <c r="AS81" i="20"/>
  <c r="AS89" i="20"/>
  <c r="AS142" i="20" s="1"/>
  <c r="AS97" i="20"/>
  <c r="AS150" i="20" s="1"/>
  <c r="AS105" i="20"/>
  <c r="AS113" i="20"/>
  <c r="AS71" i="20"/>
  <c r="AS79" i="20"/>
  <c r="AS87" i="20"/>
  <c r="AS95" i="20"/>
  <c r="AS148" i="20" s="1"/>
  <c r="AS103" i="20"/>
  <c r="AS156" i="20" s="1"/>
  <c r="AS111" i="20"/>
  <c r="AS164" i="20" s="1"/>
  <c r="AS74" i="20"/>
  <c r="AS106" i="20"/>
  <c r="AS76" i="20"/>
  <c r="AS108" i="20"/>
  <c r="AS98" i="20"/>
  <c r="AS151" i="20" s="1"/>
  <c r="AS92" i="20"/>
  <c r="AS145" i="20" s="1"/>
  <c r="AS100" i="20"/>
  <c r="AS153" i="20" s="1"/>
  <c r="AS90" i="20"/>
  <c r="AS143" i="20" s="1"/>
  <c r="AS82" i="20"/>
  <c r="AS135" i="20" s="1"/>
  <c r="AS114" i="20"/>
  <c r="AS84" i="20"/>
  <c r="AS137" i="20" s="1"/>
  <c r="AS116" i="20"/>
  <c r="Z145" i="20"/>
  <c r="AR77" i="20"/>
  <c r="AU77" i="20"/>
  <c r="AU130" i="20" s="1"/>
  <c r="X109" i="20"/>
  <c r="X162" i="20" s="1"/>
  <c r="AR88" i="20"/>
  <c r="AU88" i="20"/>
  <c r="AU141" i="20" s="1"/>
  <c r="X116" i="20"/>
  <c r="X169" i="20" s="1"/>
  <c r="AA169" i="20"/>
  <c r="AR99" i="20"/>
  <c r="AU99" i="20"/>
  <c r="AU152" i="20" s="1"/>
  <c r="AH82" i="20"/>
  <c r="AH135" i="20" s="1"/>
  <c r="AK135" i="20"/>
  <c r="X113" i="20"/>
  <c r="X166" i="20" s="1"/>
  <c r="AR94" i="20"/>
  <c r="AU94" i="20"/>
  <c r="AU147" i="20" s="1"/>
  <c r="AH79" i="20"/>
  <c r="AR108" i="20"/>
  <c r="AU108" i="20"/>
  <c r="AU161" i="20" s="1"/>
  <c r="AH96" i="20"/>
  <c r="AH149" i="20" s="1"/>
  <c r="AK149" i="20"/>
  <c r="X79" i="20"/>
  <c r="X132" i="20" s="1"/>
  <c r="X89" i="20"/>
  <c r="X142" i="20" s="1"/>
  <c r="X112" i="20"/>
  <c r="X165" i="20" s="1"/>
  <c r="AA165" i="20"/>
  <c r="AR57" i="20"/>
  <c r="AR31" i="20"/>
  <c r="AR34" i="20"/>
  <c r="AT140" i="20"/>
  <c r="AR37" i="20"/>
  <c r="AT143" i="20"/>
  <c r="AR40" i="20"/>
  <c r="AR146" i="20" s="1"/>
  <c r="AT146" i="20"/>
  <c r="AH109" i="20"/>
  <c r="AH162" i="20" s="1"/>
  <c r="AR105" i="20"/>
  <c r="AR158" i="20" s="1"/>
  <c r="AU105" i="20"/>
  <c r="AU158" i="20" s="1"/>
  <c r="AH93" i="20"/>
  <c r="AH146" i="20" s="1"/>
  <c r="Z88" i="19"/>
  <c r="AJ72" i="19"/>
  <c r="AJ77" i="19"/>
  <c r="AJ74" i="19"/>
  <c r="AJ106" i="19"/>
  <c r="AT72" i="19"/>
  <c r="AT92" i="19"/>
  <c r="AT93" i="19"/>
  <c r="Z21" i="19"/>
  <c r="Z34" i="19"/>
  <c r="Z38" i="19"/>
  <c r="Z39" i="19"/>
  <c r="Z20" i="19"/>
  <c r="Z48" i="19"/>
  <c r="AJ62" i="19"/>
  <c r="AJ53" i="19"/>
  <c r="AJ25" i="19"/>
  <c r="AJ35" i="19"/>
  <c r="AJ48" i="19"/>
  <c r="AJ58" i="19"/>
  <c r="AT55" i="19"/>
  <c r="AT49" i="19"/>
  <c r="AT46" i="19"/>
  <c r="AT40" i="19"/>
  <c r="AT50" i="19"/>
  <c r="AT54" i="19"/>
  <c r="AJ97" i="19"/>
  <c r="AJ115" i="19"/>
  <c r="AT89" i="19"/>
  <c r="AT85" i="19"/>
  <c r="AT113" i="19"/>
  <c r="AJ104" i="19"/>
  <c r="Z115" i="19"/>
  <c r="Z97" i="19"/>
  <c r="Z79" i="19"/>
  <c r="Z116" i="19"/>
  <c r="Z84" i="19"/>
  <c r="Z102" i="19"/>
  <c r="Z19" i="19"/>
  <c r="AM46" i="19"/>
  <c r="AW60" i="19"/>
  <c r="AK111" i="19"/>
  <c r="AK75" i="19"/>
  <c r="AK79" i="19"/>
  <c r="AK83" i="19"/>
  <c r="AK87" i="19"/>
  <c r="AK91" i="19"/>
  <c r="AK95" i="19"/>
  <c r="AK99" i="19"/>
  <c r="AK103" i="19"/>
  <c r="AK107" i="19"/>
  <c r="AK72" i="19"/>
  <c r="AK118" i="19"/>
  <c r="AK112" i="19"/>
  <c r="AK115" i="19"/>
  <c r="AK76" i="19"/>
  <c r="AK80" i="19"/>
  <c r="AK84" i="19"/>
  <c r="AK88" i="19"/>
  <c r="AK92" i="19"/>
  <c r="AK96" i="19"/>
  <c r="AK100" i="19"/>
  <c r="AK104" i="19"/>
  <c r="AK108" i="19"/>
  <c r="AK113" i="19"/>
  <c r="AK116" i="19"/>
  <c r="AK77" i="19"/>
  <c r="AK85" i="19"/>
  <c r="AK93" i="19"/>
  <c r="AK101" i="19"/>
  <c r="AK109" i="19"/>
  <c r="AK78" i="19"/>
  <c r="AK86" i="19"/>
  <c r="AK94" i="19"/>
  <c r="AK102" i="19"/>
  <c r="AK110" i="19"/>
  <c r="AK117" i="19"/>
  <c r="AK74" i="19"/>
  <c r="AK82" i="19"/>
  <c r="AK90" i="19"/>
  <c r="AK98" i="19"/>
  <c r="AK106" i="19"/>
  <c r="AK114" i="19"/>
  <c r="AK105" i="19"/>
  <c r="AK73" i="19"/>
  <c r="AK81" i="19"/>
  <c r="AK89" i="19"/>
  <c r="AK97" i="19"/>
  <c r="AJ81" i="19"/>
  <c r="AJ78" i="19"/>
  <c r="AJ110" i="19"/>
  <c r="AT94" i="19"/>
  <c r="AT106" i="19"/>
  <c r="Z43" i="19"/>
  <c r="Z24" i="19"/>
  <c r="Z47" i="19"/>
  <c r="Z51" i="19"/>
  <c r="Z42" i="19"/>
  <c r="Z33" i="19"/>
  <c r="AJ27" i="19"/>
  <c r="AJ56" i="19"/>
  <c r="AJ28" i="19"/>
  <c r="AJ38" i="19"/>
  <c r="AT58" i="19"/>
  <c r="AT52" i="19"/>
  <c r="AT59" i="19"/>
  <c r="AT53" i="19"/>
  <c r="AT63" i="19"/>
  <c r="AT29" i="19"/>
  <c r="AU75" i="19"/>
  <c r="AU88" i="19"/>
  <c r="AU91" i="19"/>
  <c r="AU104" i="19"/>
  <c r="AU107" i="19"/>
  <c r="AU72" i="19"/>
  <c r="AU82" i="19"/>
  <c r="AU85" i="19"/>
  <c r="AU98" i="19"/>
  <c r="AU101" i="19"/>
  <c r="AU114" i="19"/>
  <c r="AU117" i="19"/>
  <c r="AU76" i="19"/>
  <c r="AU79" i="19"/>
  <c r="AU92" i="19"/>
  <c r="AU95" i="19"/>
  <c r="AU108" i="19"/>
  <c r="AU111" i="19"/>
  <c r="AU80" i="19"/>
  <c r="AU83" i="19"/>
  <c r="AU96" i="19"/>
  <c r="AU99" i="19"/>
  <c r="AU74" i="19"/>
  <c r="AU77" i="19"/>
  <c r="AU90" i="19"/>
  <c r="AU93" i="19"/>
  <c r="AU106" i="19"/>
  <c r="AU109" i="19"/>
  <c r="AU84" i="19"/>
  <c r="AU113" i="19"/>
  <c r="AU102" i="19"/>
  <c r="AU86" i="19"/>
  <c r="AU94" i="19"/>
  <c r="AU115" i="19"/>
  <c r="AU78" i="19"/>
  <c r="AU87" i="19"/>
  <c r="AU103" i="19"/>
  <c r="AU116" i="19"/>
  <c r="AU110" i="19"/>
  <c r="AU73" i="19"/>
  <c r="AU81" i="19"/>
  <c r="AU112" i="19"/>
  <c r="AU100" i="19"/>
  <c r="AU105" i="19"/>
  <c r="AU118" i="19"/>
  <c r="AU89" i="19"/>
  <c r="AU97" i="19"/>
  <c r="AJ116" i="19"/>
  <c r="AM116" i="19"/>
  <c r="AJ101" i="19"/>
  <c r="AJ76" i="19"/>
  <c r="AJ65" i="19"/>
  <c r="AT110" i="19"/>
  <c r="AW110" i="19"/>
  <c r="AT105" i="19"/>
  <c r="Z107" i="19"/>
  <c r="Z89" i="19"/>
  <c r="Z112" i="19"/>
  <c r="Z80" i="19"/>
  <c r="Z98" i="19"/>
  <c r="AM19" i="19"/>
  <c r="AT78" i="19"/>
  <c r="AW98" i="19"/>
  <c r="AJ113" i="19"/>
  <c r="Z77" i="19"/>
  <c r="AC20" i="19"/>
  <c r="AM32" i="19"/>
  <c r="AM64" i="19"/>
  <c r="AU32" i="19"/>
  <c r="AU138" i="19" s="1"/>
  <c r="AM75" i="19"/>
  <c r="AM107" i="19"/>
  <c r="AM86" i="19"/>
  <c r="AJ85" i="19"/>
  <c r="AJ82" i="19"/>
  <c r="AJ75" i="19"/>
  <c r="AT76" i="19"/>
  <c r="AT102" i="19"/>
  <c r="AT109" i="19"/>
  <c r="Z46" i="19"/>
  <c r="Z37" i="19"/>
  <c r="Z50" i="19"/>
  <c r="Z54" i="19"/>
  <c r="Z36" i="19"/>
  <c r="AJ30" i="19"/>
  <c r="AJ31" i="19"/>
  <c r="AJ41" i="19"/>
  <c r="AJ51" i="19"/>
  <c r="AT23" i="19"/>
  <c r="AT65" i="19"/>
  <c r="AT62" i="19"/>
  <c r="AT57" i="19"/>
  <c r="AT32" i="19"/>
  <c r="AJ117" i="19"/>
  <c r="AJ105" i="19"/>
  <c r="AJ84" i="19"/>
  <c r="AT19" i="19"/>
  <c r="AW19" i="19"/>
  <c r="AJ114" i="19"/>
  <c r="AM114" i="19"/>
  <c r="AJ49" i="19"/>
  <c r="AT115" i="19"/>
  <c r="AT73" i="19"/>
  <c r="AT107" i="19"/>
  <c r="AT97" i="19"/>
  <c r="AT118" i="19"/>
  <c r="AW118" i="19"/>
  <c r="Z99" i="19"/>
  <c r="Z81" i="19"/>
  <c r="Z117" i="19"/>
  <c r="Z108" i="19"/>
  <c r="Z76" i="19"/>
  <c r="Z94" i="19"/>
  <c r="AJ19" i="19"/>
  <c r="AM50" i="19"/>
  <c r="AU61" i="19"/>
  <c r="AW64" i="19"/>
  <c r="AJ89" i="19"/>
  <c r="AJ79" i="19"/>
  <c r="AT96" i="19"/>
  <c r="AT82" i="19"/>
  <c r="AT79" i="19"/>
  <c r="AT87" i="19"/>
  <c r="AC49" i="19"/>
  <c r="Z40" i="19"/>
  <c r="Z63" i="19"/>
  <c r="Z55" i="19"/>
  <c r="AM33" i="19"/>
  <c r="AJ34" i="19"/>
  <c r="AJ44" i="19"/>
  <c r="AJ54" i="19"/>
  <c r="AJ23" i="19"/>
  <c r="AT26" i="19"/>
  <c r="AT25" i="19"/>
  <c r="AT28" i="19"/>
  <c r="AT41" i="19"/>
  <c r="AT45" i="19"/>
  <c r="AJ118" i="19"/>
  <c r="AM118" i="19"/>
  <c r="AJ109" i="19"/>
  <c r="AJ92" i="19"/>
  <c r="AU19" i="19"/>
  <c r="N63" i="45" s="1"/>
  <c r="AJ80" i="19"/>
  <c r="AT112" i="19"/>
  <c r="AW112" i="19"/>
  <c r="AT104" i="19"/>
  <c r="AW104" i="19"/>
  <c r="AT48" i="19"/>
  <c r="Z91" i="19"/>
  <c r="Z73" i="19"/>
  <c r="Z109" i="19"/>
  <c r="Z104" i="19"/>
  <c r="Z90" i="19"/>
  <c r="Z74" i="19"/>
  <c r="AW34" i="19"/>
  <c r="AC88" i="19"/>
  <c r="AJ90" i="19"/>
  <c r="AJ83" i="19"/>
  <c r="AT84" i="19"/>
  <c r="AT95" i="19"/>
  <c r="AT100" i="19"/>
  <c r="Z59" i="19"/>
  <c r="Z53" i="19"/>
  <c r="Z41" i="19"/>
  <c r="Z29" i="19"/>
  <c r="Z58" i="19"/>
  <c r="Z52" i="19"/>
  <c r="AJ43" i="19"/>
  <c r="AJ21" i="19"/>
  <c r="AJ47" i="19"/>
  <c r="AJ57" i="19"/>
  <c r="AJ26" i="19"/>
  <c r="AT44" i="19"/>
  <c r="AT21" i="19"/>
  <c r="AT22" i="19"/>
  <c r="AJ95" i="19"/>
  <c r="AJ100" i="19"/>
  <c r="AT61" i="19"/>
  <c r="AJ88" i="19"/>
  <c r="AT99" i="19"/>
  <c r="AT117" i="19"/>
  <c r="AT91" i="19"/>
  <c r="AT81" i="19"/>
  <c r="AA74" i="19"/>
  <c r="AA78" i="19"/>
  <c r="AA82" i="19"/>
  <c r="AA86" i="19"/>
  <c r="AA90" i="19"/>
  <c r="AA94" i="19"/>
  <c r="AA98" i="19"/>
  <c r="AA102" i="19"/>
  <c r="AA106" i="19"/>
  <c r="AA110" i="19"/>
  <c r="AA114" i="19"/>
  <c r="AA118" i="19"/>
  <c r="AA72" i="19"/>
  <c r="AA75" i="19"/>
  <c r="AA79" i="19"/>
  <c r="AA83" i="19"/>
  <c r="AA87" i="19"/>
  <c r="AA91" i="19"/>
  <c r="AA95" i="19"/>
  <c r="AA99" i="19"/>
  <c r="AA103" i="19"/>
  <c r="AA107" i="19"/>
  <c r="AA111" i="19"/>
  <c r="AA115" i="19"/>
  <c r="AA76" i="19"/>
  <c r="AA84" i="19"/>
  <c r="AA92" i="19"/>
  <c r="AA100" i="19"/>
  <c r="AA108" i="19"/>
  <c r="AA116" i="19"/>
  <c r="AA77" i="19"/>
  <c r="AA85" i="19"/>
  <c r="AA93" i="19"/>
  <c r="AA101" i="19"/>
  <c r="AA109" i="19"/>
  <c r="AA117" i="19"/>
  <c r="AA80" i="19"/>
  <c r="AA88" i="19"/>
  <c r="AA96" i="19"/>
  <c r="AA104" i="19"/>
  <c r="AA112" i="19"/>
  <c r="AA73" i="19"/>
  <c r="AA81" i="19"/>
  <c r="AA89" i="19"/>
  <c r="AA97" i="19"/>
  <c r="AA113" i="19"/>
  <c r="AA105" i="19"/>
  <c r="Z61" i="19"/>
  <c r="Z83" i="19"/>
  <c r="Z111" i="19"/>
  <c r="Z101" i="19"/>
  <c r="Z100" i="19"/>
  <c r="Z118" i="19"/>
  <c r="Z86" i="19"/>
  <c r="Z64" i="19"/>
  <c r="AJ93" i="19"/>
  <c r="Z106" i="19"/>
  <c r="AU45" i="19"/>
  <c r="AU151" i="19" s="1"/>
  <c r="Z72" i="19"/>
  <c r="AC87" i="19"/>
  <c r="AC74" i="19"/>
  <c r="AC106" i="19"/>
  <c r="AM113" i="19"/>
  <c r="AJ94" i="19"/>
  <c r="AJ87" i="19"/>
  <c r="AT86" i="19"/>
  <c r="AT108" i="19"/>
  <c r="AT103" i="19"/>
  <c r="Z62" i="19"/>
  <c r="Z56" i="19"/>
  <c r="Z22" i="19"/>
  <c r="Z32" i="19"/>
  <c r="Z65" i="19"/>
  <c r="AJ24" i="19"/>
  <c r="AJ60" i="19"/>
  <c r="AJ29" i="19"/>
  <c r="AJ39" i="19"/>
  <c r="AT39" i="19"/>
  <c r="AT20" i="19"/>
  <c r="AT27" i="19"/>
  <c r="N82" i="45" s="1"/>
  <c r="AT24" i="19"/>
  <c r="AT31" i="19"/>
  <c r="AT35" i="19"/>
  <c r="AJ99" i="19"/>
  <c r="AJ108" i="19"/>
  <c r="AT80" i="19"/>
  <c r="AW102" i="19"/>
  <c r="AJ96" i="19"/>
  <c r="AT74" i="19"/>
  <c r="AW96" i="19"/>
  <c r="AT114" i="19"/>
  <c r="AW114" i="19"/>
  <c r="Z75" i="19"/>
  <c r="Z103" i="19"/>
  <c r="Z93" i="19"/>
  <c r="Z96" i="19"/>
  <c r="Z114" i="19"/>
  <c r="Z82" i="19"/>
  <c r="AC105" i="19"/>
  <c r="AJ98" i="19"/>
  <c r="AT88" i="19"/>
  <c r="AT111" i="19"/>
  <c r="AT116" i="19"/>
  <c r="Z27" i="19"/>
  <c r="Z44" i="19"/>
  <c r="Z23" i="19"/>
  <c r="Z28" i="19"/>
  <c r="Z25" i="19"/>
  <c r="AJ37" i="19"/>
  <c r="AJ63" i="19"/>
  <c r="AJ20" i="19"/>
  <c r="AJ42" i="19"/>
  <c r="AT42" i="19"/>
  <c r="AT33" i="19"/>
  <c r="AT30" i="19"/>
  <c r="AU34" i="19"/>
  <c r="AU140" i="19" s="1"/>
  <c r="AT34" i="19"/>
  <c r="AJ111" i="19"/>
  <c r="AJ103" i="19"/>
  <c r="AT83" i="19"/>
  <c r="AT101" i="19"/>
  <c r="AT75" i="19"/>
  <c r="AJ112" i="19"/>
  <c r="AM112" i="19"/>
  <c r="Z113" i="19"/>
  <c r="Z95" i="19"/>
  <c r="Z85" i="19"/>
  <c r="Z92" i="19"/>
  <c r="Z110" i="19"/>
  <c r="Z78" i="19"/>
  <c r="AC19" i="19"/>
  <c r="Z45" i="19"/>
  <c r="AJ52" i="19"/>
  <c r="BV70" i="18"/>
  <c r="BD161" i="18"/>
  <c r="AY133" i="18"/>
  <c r="AY134" i="18"/>
  <c r="BD162" i="18"/>
  <c r="BC129" i="18"/>
  <c r="BC159" i="18"/>
  <c r="BC141" i="18"/>
  <c r="BB133" i="18"/>
  <c r="BB167" i="18"/>
  <c r="BB70" i="18"/>
  <c r="BB131" i="18"/>
  <c r="BB141" i="18"/>
  <c r="BB160" i="18"/>
  <c r="BA168" i="18"/>
  <c r="BC146" i="18"/>
  <c r="BD167" i="18"/>
  <c r="AY141" i="18"/>
  <c r="BD164" i="18"/>
  <c r="BN142" i="18"/>
  <c r="BC169" i="18"/>
  <c r="BC164" i="18"/>
  <c r="BC158" i="18"/>
  <c r="BC126" i="18"/>
  <c r="BD155" i="18"/>
  <c r="BL158" i="18"/>
  <c r="BL165" i="18"/>
  <c r="BL169" i="18"/>
  <c r="BL138" i="18"/>
  <c r="BL70" i="18"/>
  <c r="BD159" i="18"/>
  <c r="BD151" i="18"/>
  <c r="BK17" i="18"/>
  <c r="BN157" i="18"/>
  <c r="BC139" i="18"/>
  <c r="BD169" i="18"/>
  <c r="BN160" i="18"/>
  <c r="BK148" i="18"/>
  <c r="BD133" i="18"/>
  <c r="BN143" i="18"/>
  <c r="BD131" i="18"/>
  <c r="BC168" i="18"/>
  <c r="BC147" i="18"/>
  <c r="BA70" i="18"/>
  <c r="BC154" i="18"/>
  <c r="BN137" i="18"/>
  <c r="BD157" i="18"/>
  <c r="BN134" i="18"/>
  <c r="BN150" i="18"/>
  <c r="BC155" i="18"/>
  <c r="BN148" i="18"/>
  <c r="BC167" i="18"/>
  <c r="BD149" i="18"/>
  <c r="BC163" i="18"/>
  <c r="BN139" i="18"/>
  <c r="BC135" i="18"/>
  <c r="BK159" i="18"/>
  <c r="BN131" i="18"/>
  <c r="BD145" i="18"/>
  <c r="AY138" i="18"/>
  <c r="BA160" i="18"/>
  <c r="BC133" i="18"/>
  <c r="BD126" i="18"/>
  <c r="BD158" i="18"/>
  <c r="BN166" i="18"/>
  <c r="BA138" i="18"/>
  <c r="M19" i="45"/>
  <c r="BN165" i="18"/>
  <c r="BD137" i="18"/>
  <c r="BN135" i="18"/>
  <c r="AY125" i="18"/>
  <c r="BC161" i="18"/>
  <c r="BI123" i="18"/>
  <c r="BN136" i="18"/>
  <c r="M45" i="45"/>
  <c r="BN167" i="18"/>
  <c r="BD139" i="18"/>
  <c r="BD165" i="18"/>
  <c r="BN153" i="18"/>
  <c r="BD163" i="18"/>
  <c r="BD135" i="18"/>
  <c r="BC138" i="18"/>
  <c r="BA128" i="18"/>
  <c r="AD133" i="17"/>
  <c r="AE131" i="17"/>
  <c r="AD127" i="17"/>
  <c r="AB133" i="17"/>
  <c r="AD131" i="17"/>
  <c r="AB131" i="17"/>
  <c r="AL157" i="17"/>
  <c r="AW74" i="17"/>
  <c r="AE171" i="17"/>
  <c r="AV132" i="17"/>
  <c r="AL138" i="17"/>
  <c r="AL129" i="17"/>
  <c r="AO129" i="17"/>
  <c r="AL152" i="17"/>
  <c r="AL171" i="17"/>
  <c r="AO171" i="17"/>
  <c r="AB148" i="17"/>
  <c r="AE148" i="17"/>
  <c r="AB143" i="17"/>
  <c r="AE143" i="17"/>
  <c r="AV146" i="17"/>
  <c r="AB154" i="17"/>
  <c r="AE154" i="17"/>
  <c r="AL153" i="17"/>
  <c r="AO153" i="17"/>
  <c r="AB135" i="17"/>
  <c r="AE135" i="17"/>
  <c r="AV155" i="17"/>
  <c r="AB168" i="17"/>
  <c r="AE168" i="17"/>
  <c r="AB145" i="17"/>
  <c r="AL141" i="17"/>
  <c r="AO141" i="17"/>
  <c r="AV168" i="17"/>
  <c r="AL151" i="17"/>
  <c r="AL132" i="17"/>
  <c r="AL165" i="17"/>
  <c r="AO165" i="17"/>
  <c r="AV149" i="17"/>
  <c r="AB156" i="17"/>
  <c r="AE156" i="17"/>
  <c r="AB162" i="17"/>
  <c r="AE162" i="17"/>
  <c r="AL156" i="17"/>
  <c r="AV159" i="17"/>
  <c r="AL131" i="17"/>
  <c r="AO131" i="17"/>
  <c r="AL145" i="17"/>
  <c r="AD145" i="17"/>
  <c r="AL144" i="17"/>
  <c r="AV140" i="17"/>
  <c r="AV172" i="17"/>
  <c r="AL154" i="17"/>
  <c r="AB134" i="17"/>
  <c r="AE134" i="17"/>
  <c r="AL74" i="17"/>
  <c r="AB151" i="17"/>
  <c r="AE151" i="17"/>
  <c r="AV153" i="17"/>
  <c r="AE164" i="17"/>
  <c r="AV154" i="17"/>
  <c r="AE170" i="17"/>
  <c r="AL169" i="17"/>
  <c r="AL134" i="17"/>
  <c r="AL172" i="17"/>
  <c r="AB149" i="17"/>
  <c r="AE149" i="17"/>
  <c r="AV167" i="17"/>
  <c r="AL147" i="17"/>
  <c r="AO147" i="17"/>
  <c r="AB128" i="17"/>
  <c r="AE128" i="17"/>
  <c r="AL160" i="17"/>
  <c r="AB139" i="17"/>
  <c r="AE139" i="17"/>
  <c r="AV148" i="17"/>
  <c r="AL170" i="17"/>
  <c r="AB150" i="17"/>
  <c r="AE150" i="17"/>
  <c r="AL161" i="17"/>
  <c r="AO161" i="17"/>
  <c r="AB153" i="17"/>
  <c r="AE153" i="17"/>
  <c r="AL139" i="17"/>
  <c r="AO139" i="17"/>
  <c r="AV130" i="17"/>
  <c r="AV162" i="17"/>
  <c r="AL130" i="17"/>
  <c r="AB157" i="17"/>
  <c r="AE157" i="17"/>
  <c r="AV139" i="17"/>
  <c r="AL150" i="17"/>
  <c r="AB136" i="17"/>
  <c r="AE136" i="17"/>
  <c r="AL167" i="17"/>
  <c r="AO167" i="17"/>
  <c r="AE167" i="17"/>
  <c r="AE172" i="17"/>
  <c r="AB74" i="17"/>
  <c r="AB127" i="17" s="1"/>
  <c r="AB129" i="17"/>
  <c r="AO148" i="17"/>
  <c r="AD142" i="17"/>
  <c r="AL173" i="17"/>
  <c r="AB147" i="17"/>
  <c r="AE147" i="17"/>
  <c r="AB158" i="17"/>
  <c r="AE158" i="17"/>
  <c r="AL164" i="17"/>
  <c r="AB161" i="17"/>
  <c r="AE161" i="17"/>
  <c r="AV133" i="17"/>
  <c r="AV165" i="17"/>
  <c r="AL142" i="17"/>
  <c r="AL136" i="17"/>
  <c r="AV134" i="17"/>
  <c r="AV166" i="17"/>
  <c r="AL143" i="17"/>
  <c r="AE130" i="17"/>
  <c r="AB165" i="17"/>
  <c r="AE165" i="17"/>
  <c r="AL149" i="17"/>
  <c r="AO149" i="17"/>
  <c r="AV143" i="17"/>
  <c r="AO163" i="17"/>
  <c r="AB144" i="17"/>
  <c r="AE144" i="17"/>
  <c r="AB159" i="17"/>
  <c r="AV158" i="17"/>
  <c r="AC74" i="17"/>
  <c r="AC127" i="17" s="1"/>
  <c r="AC134" i="17"/>
  <c r="AC145" i="17"/>
  <c r="AC132" i="17"/>
  <c r="AC135" i="17"/>
  <c r="AM161" i="17"/>
  <c r="AM158" i="17"/>
  <c r="AM146" i="17"/>
  <c r="AM74" i="17"/>
  <c r="AM127" i="17" s="1"/>
  <c r="AM137" i="17"/>
  <c r="AV74" i="17"/>
  <c r="AV127" i="17" s="1"/>
  <c r="AY158" i="17"/>
  <c r="AB164" i="17"/>
  <c r="AE155" i="17"/>
  <c r="AB166" i="17"/>
  <c r="AE166" i="17"/>
  <c r="AB169" i="17"/>
  <c r="AE169" i="17"/>
  <c r="AV137" i="17"/>
  <c r="AV169" i="17"/>
  <c r="AL155" i="17"/>
  <c r="AO155" i="17"/>
  <c r="AB132" i="17"/>
  <c r="AE132" i="17"/>
  <c r="AV138" i="17"/>
  <c r="AV170" i="17"/>
  <c r="AL146" i="17"/>
  <c r="AB138" i="17"/>
  <c r="AE138" i="17"/>
  <c r="AL137" i="17"/>
  <c r="AB173" i="17"/>
  <c r="AE173" i="17"/>
  <c r="AL168" i="17"/>
  <c r="AV147" i="17"/>
  <c r="AL166" i="17"/>
  <c r="AB152" i="17"/>
  <c r="AE152" i="17"/>
  <c r="AD138" i="17"/>
  <c r="AV128" i="17"/>
  <c r="AE142" i="17"/>
  <c r="AC150" i="17"/>
  <c r="AD147" i="17"/>
  <c r="AY144" i="17"/>
  <c r="AB163" i="17"/>
  <c r="AE163" i="17"/>
  <c r="AV160" i="17"/>
  <c r="AL135" i="17"/>
  <c r="AO135" i="17"/>
  <c r="AL133" i="17"/>
  <c r="AO133" i="17"/>
  <c r="AL158" i="17"/>
  <c r="AE140" i="17"/>
  <c r="AV142" i="17"/>
  <c r="AL159" i="17"/>
  <c r="AO159" i="17"/>
  <c r="AB146" i="17"/>
  <c r="AE146" i="17"/>
  <c r="AD144" i="17"/>
  <c r="AL140" i="17"/>
  <c r="AV151" i="17"/>
  <c r="AE160" i="17"/>
  <c r="AO96" i="1"/>
  <c r="AE69" i="1"/>
  <c r="Q99" i="1"/>
  <c r="U68" i="1"/>
  <c r="AA90" i="1"/>
  <c r="U102" i="5"/>
  <c r="V102" i="5" s="1"/>
  <c r="AE97" i="5"/>
  <c r="AF97" i="5" s="1"/>
  <c r="AE70" i="5"/>
  <c r="AF70" i="5" s="1"/>
  <c r="AO100" i="5"/>
  <c r="AP100" i="5" s="1"/>
  <c r="AE71" i="5"/>
  <c r="AE70" i="4"/>
  <c r="U112" i="4"/>
  <c r="AA72" i="4"/>
  <c r="AK75" i="4"/>
  <c r="AA75" i="4"/>
  <c r="Q71" i="4"/>
  <c r="Q73" i="4"/>
  <c r="Q79" i="4"/>
  <c r="AE102" i="4"/>
  <c r="AA77" i="4"/>
  <c r="AB68" i="2"/>
  <c r="AB69" i="2"/>
  <c r="AL74" i="2"/>
  <c r="AL77" i="2"/>
  <c r="AL70" i="2"/>
  <c r="R72" i="2"/>
  <c r="AB73" i="2"/>
  <c r="AB76" i="2"/>
  <c r="AL68" i="2"/>
  <c r="AL69" i="2"/>
  <c r="R75" i="2"/>
  <c r="R71" i="2"/>
  <c r="AB72" i="2"/>
  <c r="AL73" i="2"/>
  <c r="AL76" i="2"/>
  <c r="R69" i="2"/>
  <c r="R70" i="2"/>
  <c r="V94" i="2"/>
  <c r="V69" i="2"/>
  <c r="W69" i="2" s="1"/>
  <c r="AB71" i="2"/>
  <c r="AL72" i="2"/>
  <c r="R74" i="2"/>
  <c r="AB77" i="2"/>
  <c r="AB102" i="2"/>
  <c r="AL71" i="2"/>
  <c r="R73" i="2"/>
  <c r="R76" i="2"/>
  <c r="AA68" i="10"/>
  <c r="AD68" i="10" s="1"/>
  <c r="AO93" i="10"/>
  <c r="AP93" i="10" s="1"/>
  <c r="AA71" i="10"/>
  <c r="AA69" i="10"/>
  <c r="U101" i="10"/>
  <c r="AO92" i="10"/>
  <c r="AP92" i="10" s="1"/>
  <c r="AE112" i="10"/>
  <c r="AF112" i="10" s="1"/>
  <c r="Q99" i="9"/>
  <c r="AA71" i="9"/>
  <c r="AE109" i="9"/>
  <c r="AF109" i="9" s="1"/>
  <c r="U86" i="9"/>
  <c r="V86" i="9" s="1"/>
  <c r="AO103" i="9"/>
  <c r="AA74" i="9"/>
  <c r="AK79" i="9"/>
  <c r="AK68" i="9"/>
  <c r="AN68" i="9" s="1"/>
  <c r="AK76" i="9"/>
  <c r="Q85" i="9"/>
  <c r="U75" i="8"/>
  <c r="V75" i="8" s="1"/>
  <c r="AK70" i="8"/>
  <c r="Q82" i="8"/>
  <c r="Q90" i="8"/>
  <c r="AA79" i="8"/>
  <c r="Q69" i="8"/>
  <c r="Q73" i="8"/>
  <c r="AA75" i="8"/>
  <c r="Q77" i="8"/>
  <c r="P143" i="8"/>
  <c r="P135" i="8"/>
  <c r="P131" i="8"/>
  <c r="AJ128" i="8"/>
  <c r="AK77" i="8"/>
  <c r="Q68" i="8"/>
  <c r="T68" i="8" s="1"/>
  <c r="P121" i="8"/>
  <c r="U108" i="8"/>
  <c r="V108" i="8" s="1"/>
  <c r="P133" i="8"/>
  <c r="AJ130" i="8"/>
  <c r="U69" i="8"/>
  <c r="V69" i="8" s="1"/>
  <c r="Q74" i="8"/>
  <c r="AE111" i="8"/>
  <c r="AF111" i="8" s="1"/>
  <c r="Q76" i="8"/>
  <c r="AO107" i="8"/>
  <c r="AP107" i="8" s="1"/>
  <c r="AK72" i="8"/>
  <c r="AK76" i="8"/>
  <c r="Z121" i="8"/>
  <c r="P122" i="8"/>
  <c r="Q106" i="6"/>
  <c r="P159" i="6"/>
  <c r="Q111" i="6"/>
  <c r="Q105" i="6"/>
  <c r="P158" i="6"/>
  <c r="Q68" i="6"/>
  <c r="P153" i="6"/>
  <c r="Q93" i="6"/>
  <c r="P146" i="6"/>
  <c r="U84" i="6"/>
  <c r="AA109" i="6"/>
  <c r="Z162" i="6"/>
  <c r="Q102" i="6"/>
  <c r="P155" i="6"/>
  <c r="Q92" i="6"/>
  <c r="Q71" i="6"/>
  <c r="AP76" i="6"/>
  <c r="Q91" i="6"/>
  <c r="P161" i="6"/>
  <c r="Q75" i="6"/>
  <c r="P157" i="6"/>
  <c r="Q78" i="6"/>
  <c r="P131" i="6"/>
  <c r="AE71" i="6"/>
  <c r="AF71" i="6" s="1"/>
  <c r="Q110" i="6"/>
  <c r="P163" i="6"/>
  <c r="Q98" i="6"/>
  <c r="P151" i="6"/>
  <c r="U71" i="6"/>
  <c r="V71" i="6" s="1"/>
  <c r="U94" i="6"/>
  <c r="U97" i="6"/>
  <c r="V97" i="6" s="1"/>
  <c r="U110" i="6"/>
  <c r="U113" i="6"/>
  <c r="P121" i="6"/>
  <c r="U78" i="6"/>
  <c r="U81" i="6"/>
  <c r="V81" i="6" s="1"/>
  <c r="U88" i="6"/>
  <c r="U91" i="6"/>
  <c r="U104" i="6"/>
  <c r="U107" i="6"/>
  <c r="U69" i="6"/>
  <c r="V69" i="6" s="1"/>
  <c r="U82" i="6"/>
  <c r="V82" i="6" s="1"/>
  <c r="U92" i="6"/>
  <c r="U95" i="6"/>
  <c r="U108" i="6"/>
  <c r="U111" i="6"/>
  <c r="V111" i="6" s="1"/>
  <c r="U76" i="6"/>
  <c r="U79" i="6"/>
  <c r="U86" i="6"/>
  <c r="U89" i="6"/>
  <c r="V89" i="6" s="1"/>
  <c r="U102" i="6"/>
  <c r="U105" i="6"/>
  <c r="U70" i="6"/>
  <c r="U73" i="6"/>
  <c r="V73" i="6" s="1"/>
  <c r="U83" i="6"/>
  <c r="V83" i="6" s="1"/>
  <c r="U96" i="6"/>
  <c r="U99" i="6"/>
  <c r="U112" i="6"/>
  <c r="U80" i="6"/>
  <c r="U90" i="6"/>
  <c r="U93" i="6"/>
  <c r="U106" i="6"/>
  <c r="U109" i="6"/>
  <c r="V109" i="6" s="1"/>
  <c r="U68" i="6"/>
  <c r="V68" i="6" s="1"/>
  <c r="Q109" i="6"/>
  <c r="P162" i="6"/>
  <c r="Q103" i="6"/>
  <c r="Q97" i="6"/>
  <c r="P150" i="6"/>
  <c r="Q90" i="6"/>
  <c r="P143" i="6"/>
  <c r="Q69" i="6"/>
  <c r="P122" i="6"/>
  <c r="U103" i="6"/>
  <c r="U77" i="6"/>
  <c r="V77" i="6" s="1"/>
  <c r="Q114" i="6"/>
  <c r="P167" i="6"/>
  <c r="Q108" i="6"/>
  <c r="Q113" i="6"/>
  <c r="P166" i="6"/>
  <c r="Q89" i="6"/>
  <c r="P142" i="6"/>
  <c r="Q82" i="6"/>
  <c r="P135" i="6"/>
  <c r="U114" i="6"/>
  <c r="U101" i="6"/>
  <c r="V101" i="6" s="1"/>
  <c r="U75" i="6"/>
  <c r="V75" i="6" s="1"/>
  <c r="Q101" i="6"/>
  <c r="P154" i="6"/>
  <c r="U100" i="6"/>
  <c r="U87" i="6"/>
  <c r="V87" i="6" s="1"/>
  <c r="U74" i="6"/>
  <c r="AA95" i="6"/>
  <c r="Z148" i="6"/>
  <c r="Q76" i="6"/>
  <c r="P165" i="6"/>
  <c r="Q100" i="6"/>
  <c r="Q94" i="6"/>
  <c r="P147" i="6"/>
  <c r="Q80" i="6"/>
  <c r="U98" i="6"/>
  <c r="U85" i="6"/>
  <c r="V85" i="6" s="1"/>
  <c r="U72" i="6"/>
  <c r="AA102" i="6"/>
  <c r="Z155" i="6"/>
  <c r="AA107" i="6"/>
  <c r="AA99" i="6"/>
  <c r="AA92" i="6"/>
  <c r="AA85" i="6"/>
  <c r="AA79" i="6"/>
  <c r="AK89" i="6"/>
  <c r="AK82" i="6"/>
  <c r="AK75" i="6"/>
  <c r="AE111" i="6"/>
  <c r="AF111" i="6" s="1"/>
  <c r="AE108" i="6"/>
  <c r="AE101" i="6"/>
  <c r="AE91" i="6"/>
  <c r="AE74" i="6"/>
  <c r="AF74" i="6" s="1"/>
  <c r="AO114" i="6"/>
  <c r="AO101" i="6"/>
  <c r="AO98" i="6"/>
  <c r="AO85" i="6"/>
  <c r="AP85" i="6" s="1"/>
  <c r="AO82" i="6"/>
  <c r="AO69" i="6"/>
  <c r="AP69" i="6" s="1"/>
  <c r="Z160" i="6"/>
  <c r="Z152" i="6"/>
  <c r="Z132" i="6"/>
  <c r="Q81" i="6"/>
  <c r="Q74" i="6"/>
  <c r="AA112" i="6"/>
  <c r="AA106" i="6"/>
  <c r="AA98" i="6"/>
  <c r="AA84" i="6"/>
  <c r="AA78" i="6"/>
  <c r="AA71" i="6"/>
  <c r="AK110" i="6"/>
  <c r="AK102" i="6"/>
  <c r="AK95" i="6"/>
  <c r="AK81" i="6"/>
  <c r="AK74" i="6"/>
  <c r="AE114" i="6"/>
  <c r="AE104" i="6"/>
  <c r="AE97" i="6"/>
  <c r="AE94" i="6"/>
  <c r="AE87" i="6"/>
  <c r="AF87" i="6" s="1"/>
  <c r="AE84" i="6"/>
  <c r="AF84" i="6" s="1"/>
  <c r="AE77" i="6"/>
  <c r="AF77" i="6" s="1"/>
  <c r="AE70" i="6"/>
  <c r="AF70" i="6" s="1"/>
  <c r="AO107" i="6"/>
  <c r="AO104" i="6"/>
  <c r="AO91" i="6"/>
  <c r="AP91" i="6" s="1"/>
  <c r="AO88" i="6"/>
  <c r="AO75" i="6"/>
  <c r="AP75" i="6" s="1"/>
  <c r="AO72" i="6"/>
  <c r="Z121" i="6"/>
  <c r="P134" i="6"/>
  <c r="Q73" i="6"/>
  <c r="AA105" i="6"/>
  <c r="AA97" i="6"/>
  <c r="AA91" i="6"/>
  <c r="AA77" i="6"/>
  <c r="AA70" i="6"/>
  <c r="AK109" i="6"/>
  <c r="AK94" i="6"/>
  <c r="AK87" i="6"/>
  <c r="AK80" i="6"/>
  <c r="AK73" i="6"/>
  <c r="AE107" i="6"/>
  <c r="AE90" i="6"/>
  <c r="AF90" i="6" s="1"/>
  <c r="AE80" i="6"/>
  <c r="AF80" i="6" s="1"/>
  <c r="AE73" i="6"/>
  <c r="AO113" i="6"/>
  <c r="AO110" i="6"/>
  <c r="AO97" i="6"/>
  <c r="AP97" i="6" s="1"/>
  <c r="AO94" i="6"/>
  <c r="AO81" i="6"/>
  <c r="AO78" i="6"/>
  <c r="Z149" i="6"/>
  <c r="Z125" i="6"/>
  <c r="Q86" i="6"/>
  <c r="Q72" i="6"/>
  <c r="AA111" i="6"/>
  <c r="AA90" i="6"/>
  <c r="AA83" i="6"/>
  <c r="AA69" i="6"/>
  <c r="AK93" i="6"/>
  <c r="AK86" i="6"/>
  <c r="AE113" i="6"/>
  <c r="AE110" i="6"/>
  <c r="AE103" i="6"/>
  <c r="AF103" i="6" s="1"/>
  <c r="AE100" i="6"/>
  <c r="AE93" i="6"/>
  <c r="AE83" i="6"/>
  <c r="AE69" i="6"/>
  <c r="AF69" i="6" s="1"/>
  <c r="AO103" i="6"/>
  <c r="AO100" i="6"/>
  <c r="AO87" i="6"/>
  <c r="AP87" i="6" s="1"/>
  <c r="AO84" i="6"/>
  <c r="AO71" i="6"/>
  <c r="AP71" i="6" s="1"/>
  <c r="P139" i="6"/>
  <c r="P127" i="6"/>
  <c r="Q85" i="6"/>
  <c r="AA110" i="6"/>
  <c r="AA103" i="6"/>
  <c r="AA89" i="6"/>
  <c r="AA82" i="6"/>
  <c r="AA75" i="6"/>
  <c r="AE68" i="6"/>
  <c r="AF68" i="6" s="1"/>
  <c r="AK107" i="6"/>
  <c r="AK99" i="6"/>
  <c r="AK85" i="6"/>
  <c r="AK79" i="6"/>
  <c r="AE106" i="6"/>
  <c r="AE96" i="6"/>
  <c r="AE89" i="6"/>
  <c r="AF89" i="6" s="1"/>
  <c r="AE86" i="6"/>
  <c r="AF86" i="6" s="1"/>
  <c r="AE79" i="6"/>
  <c r="AF79" i="6" s="1"/>
  <c r="AE76" i="6"/>
  <c r="AF76" i="6" s="1"/>
  <c r="AO109" i="6"/>
  <c r="AO106" i="6"/>
  <c r="AO93" i="6"/>
  <c r="AP93" i="6" s="1"/>
  <c r="AO90" i="6"/>
  <c r="AO77" i="6"/>
  <c r="AP77" i="6" s="1"/>
  <c r="AO74" i="6"/>
  <c r="AJ121" i="6"/>
  <c r="Z166" i="6"/>
  <c r="Z158" i="6"/>
  <c r="Z150" i="6"/>
  <c r="Z142" i="6"/>
  <c r="Z138" i="6"/>
  <c r="Z134" i="6"/>
  <c r="Z130" i="6"/>
  <c r="Z122" i="6"/>
  <c r="AA74" i="6"/>
  <c r="AK84" i="6"/>
  <c r="AK78" i="6"/>
  <c r="AK71" i="6"/>
  <c r="AE109" i="6"/>
  <c r="AE99" i="6"/>
  <c r="AE82" i="6"/>
  <c r="AF82" i="6" s="1"/>
  <c r="AE72" i="6"/>
  <c r="AF72" i="6" s="1"/>
  <c r="AO112" i="6"/>
  <c r="AO99" i="6"/>
  <c r="AM99" i="6" s="1"/>
  <c r="AO96" i="6"/>
  <c r="AO83" i="6"/>
  <c r="AP83" i="6" s="1"/>
  <c r="AO80" i="6"/>
  <c r="Q77" i="6"/>
  <c r="AA108" i="6"/>
  <c r="AA101" i="6"/>
  <c r="AA94" i="6"/>
  <c r="AA87" i="6"/>
  <c r="AA80" i="6"/>
  <c r="AA73" i="6"/>
  <c r="AK113" i="6"/>
  <c r="AK105" i="6"/>
  <c r="AK97" i="6"/>
  <c r="AK91" i="6"/>
  <c r="AK77" i="6"/>
  <c r="AK70" i="6"/>
  <c r="AE112" i="6"/>
  <c r="AE105" i="6"/>
  <c r="AE102" i="6"/>
  <c r="AE95" i="6"/>
  <c r="AF95" i="6" s="1"/>
  <c r="AE92" i="6"/>
  <c r="AF92" i="6" s="1"/>
  <c r="AE85" i="6"/>
  <c r="AF85" i="6" s="1"/>
  <c r="AE75" i="6"/>
  <c r="AF75" i="6" s="1"/>
  <c r="AO68" i="6"/>
  <c r="AP68" i="6" s="1"/>
  <c r="AO105" i="6"/>
  <c r="AO102" i="6"/>
  <c r="AO89" i="6"/>
  <c r="AO86" i="6"/>
  <c r="AO73" i="6"/>
  <c r="AP73" i="6" s="1"/>
  <c r="AO70" i="6"/>
  <c r="Z163" i="6"/>
  <c r="Z159" i="6"/>
  <c r="Z151" i="6"/>
  <c r="Z147" i="6"/>
  <c r="Z143" i="6"/>
  <c r="Z135" i="6"/>
  <c r="Z131" i="6"/>
  <c r="Z127" i="6"/>
  <c r="Z123" i="6"/>
  <c r="Q70" i="6"/>
  <c r="AA114" i="6"/>
  <c r="AA93" i="6"/>
  <c r="AA86" i="6"/>
  <c r="AK90" i="6"/>
  <c r="AK83" i="6"/>
  <c r="AK69" i="6"/>
  <c r="AE98" i="6"/>
  <c r="AE88" i="6"/>
  <c r="AF88" i="6" s="1"/>
  <c r="AE81" i="6"/>
  <c r="AF81" i="6" s="1"/>
  <c r="AE78" i="6"/>
  <c r="AF78" i="6" s="1"/>
  <c r="AO111" i="6"/>
  <c r="AO108" i="6"/>
  <c r="AO95" i="6"/>
  <c r="AO92" i="6"/>
  <c r="AO79" i="6"/>
  <c r="AP79" i="6" s="1"/>
  <c r="AH124" i="20"/>
  <c r="AH132" i="20"/>
  <c r="AK126" i="20"/>
  <c r="AK124" i="20"/>
  <c r="AK156" i="20"/>
  <c r="AK132" i="20"/>
  <c r="AI149" i="20"/>
  <c r="AI159" i="20"/>
  <c r="AI166" i="20"/>
  <c r="AI138" i="20"/>
  <c r="AH126" i="20"/>
  <c r="AK136" i="20"/>
  <c r="AK152" i="20"/>
  <c r="AK168" i="20"/>
  <c r="Y20" i="20"/>
  <c r="O22" i="45" s="1"/>
  <c r="Y24" i="20"/>
  <c r="Y28" i="20"/>
  <c r="Y32" i="20"/>
  <c r="Y138" i="20" s="1"/>
  <c r="Y36" i="20"/>
  <c r="Y142" i="20" s="1"/>
  <c r="Y40" i="20"/>
  <c r="Y44" i="20"/>
  <c r="Y150" i="20" s="1"/>
  <c r="Y48" i="20"/>
  <c r="Y52" i="20"/>
  <c r="Y56" i="20"/>
  <c r="Y60" i="20"/>
  <c r="Y21" i="20"/>
  <c r="Y127" i="20" s="1"/>
  <c r="Y25" i="20"/>
  <c r="Y29" i="20"/>
  <c r="Y33" i="20"/>
  <c r="Y139" i="20" s="1"/>
  <c r="Y37" i="20"/>
  <c r="Y41" i="20"/>
  <c r="Y45" i="20"/>
  <c r="Y151" i="20" s="1"/>
  <c r="Y49" i="20"/>
  <c r="Y53" i="20"/>
  <c r="Y57" i="20"/>
  <c r="Y163" i="20" s="1"/>
  <c r="Y61" i="20"/>
  <c r="Y17" i="20"/>
  <c r="O19" i="45" s="1"/>
  <c r="Y18" i="20"/>
  <c r="O20" i="45" s="1"/>
  <c r="Y22" i="20"/>
  <c r="Y26" i="20"/>
  <c r="Y30" i="20"/>
  <c r="Y34" i="20"/>
  <c r="Y140" i="20" s="1"/>
  <c r="Y38" i="20"/>
  <c r="Y42" i="20"/>
  <c r="Y46" i="20"/>
  <c r="Y50" i="20"/>
  <c r="Y54" i="20"/>
  <c r="Y58" i="20"/>
  <c r="Y164" i="20" s="1"/>
  <c r="Y62" i="20"/>
  <c r="Y19" i="20"/>
  <c r="O21" i="45" s="1"/>
  <c r="Y23" i="20"/>
  <c r="Y129" i="20" s="1"/>
  <c r="Y27" i="20"/>
  <c r="Y133" i="20" s="1"/>
  <c r="Y31" i="20"/>
  <c r="Y137" i="20" s="1"/>
  <c r="Y35" i="20"/>
  <c r="Y39" i="20"/>
  <c r="Y43" i="20"/>
  <c r="Y47" i="20"/>
  <c r="Y51" i="20"/>
  <c r="Y157" i="20" s="1"/>
  <c r="Y55" i="20"/>
  <c r="Y59" i="20"/>
  <c r="Y63" i="20"/>
  <c r="AA138" i="20"/>
  <c r="AA126" i="20"/>
  <c r="AA142" i="20"/>
  <c r="AA130" i="20"/>
  <c r="AA162" i="20"/>
  <c r="Y158" i="20"/>
  <c r="AA124" i="20"/>
  <c r="AA164" i="20"/>
  <c r="AA134" i="20"/>
  <c r="AU52" i="19"/>
  <c r="AU158" i="19" s="1"/>
  <c r="AU21" i="19"/>
  <c r="N65" i="45" s="1"/>
  <c r="AU53" i="19"/>
  <c r="AU134" i="19"/>
  <c r="AU60" i="19"/>
  <c r="AU24" i="19"/>
  <c r="AU130" i="19" s="1"/>
  <c r="AU56" i="19"/>
  <c r="AU162" i="19" s="1"/>
  <c r="AU31" i="19"/>
  <c r="AU137" i="19" s="1"/>
  <c r="AU63" i="19"/>
  <c r="AU29" i="19"/>
  <c r="AU64" i="19"/>
  <c r="AU170" i="19" s="1"/>
  <c r="AU65" i="19"/>
  <c r="AU171" i="19" s="1"/>
  <c r="AU54" i="19"/>
  <c r="AU160" i="19" s="1"/>
  <c r="AU55" i="19"/>
  <c r="AU161" i="19" s="1"/>
  <c r="AU58" i="19"/>
  <c r="AU22" i="19"/>
  <c r="N66" i="45" s="1"/>
  <c r="AU38" i="19"/>
  <c r="AU51" i="19"/>
  <c r="AU157" i="19" s="1"/>
  <c r="AU35" i="19"/>
  <c r="AU23" i="19"/>
  <c r="AU129" i="19" s="1"/>
  <c r="AU26" i="19"/>
  <c r="AU39" i="19"/>
  <c r="AU42" i="19"/>
  <c r="AU148" i="19" s="1"/>
  <c r="AU36" i="19"/>
  <c r="AU142" i="19" s="1"/>
  <c r="AU30" i="19"/>
  <c r="AU136" i="19" s="1"/>
  <c r="AU62" i="19"/>
  <c r="AU41" i="19"/>
  <c r="AU147" i="19" s="1"/>
  <c r="AU33" i="19"/>
  <c r="AU139" i="19" s="1"/>
  <c r="AU27" i="19"/>
  <c r="N67" i="45" s="1"/>
  <c r="AU59" i="19"/>
  <c r="AU37" i="19"/>
  <c r="AU143" i="19" s="1"/>
  <c r="AU44" i="19"/>
  <c r="AU150" i="19" s="1"/>
  <c r="AU40" i="19"/>
  <c r="AU47" i="19"/>
  <c r="AU43" i="19"/>
  <c r="AU149" i="19" s="1"/>
  <c r="AU50" i="19"/>
  <c r="AU156" i="19" s="1"/>
  <c r="AU48" i="19"/>
  <c r="AU49" i="19"/>
  <c r="AU46" i="19"/>
  <c r="AU25" i="19"/>
  <c r="AU57" i="19"/>
  <c r="AU163" i="19" s="1"/>
  <c r="AU20" i="19"/>
  <c r="N64" i="45" s="1"/>
  <c r="AK21" i="19"/>
  <c r="N43" i="45" s="1"/>
  <c r="AK24" i="19"/>
  <c r="AK130" i="19" s="1"/>
  <c r="AK37" i="19"/>
  <c r="AK40" i="19"/>
  <c r="AK146" i="19" s="1"/>
  <c r="AK53" i="19"/>
  <c r="AK159" i="19" s="1"/>
  <c r="AK56" i="19"/>
  <c r="AK162" i="19" s="1"/>
  <c r="AK27" i="19"/>
  <c r="AK133" i="19" s="1"/>
  <c r="AK31" i="19"/>
  <c r="AK137" i="19" s="1"/>
  <c r="AK34" i="19"/>
  <c r="AK140" i="19" s="1"/>
  <c r="AK47" i="19"/>
  <c r="AK153" i="19" s="1"/>
  <c r="AK50" i="19"/>
  <c r="AK156" i="19" s="1"/>
  <c r="AK63" i="19"/>
  <c r="AK169" i="19" s="1"/>
  <c r="AK19" i="19"/>
  <c r="N41" i="45" s="1"/>
  <c r="AK43" i="19"/>
  <c r="AK149" i="19" s="1"/>
  <c r="AK25" i="19"/>
  <c r="AK28" i="19"/>
  <c r="AK134" i="19" s="1"/>
  <c r="AK41" i="19"/>
  <c r="AK147" i="19" s="1"/>
  <c r="AK44" i="19"/>
  <c r="AK57" i="19"/>
  <c r="AK163" i="19" s="1"/>
  <c r="AK60" i="19"/>
  <c r="AK166" i="19" s="1"/>
  <c r="AK30" i="19"/>
  <c r="AK136" i="19" s="1"/>
  <c r="AK62" i="19"/>
  <c r="AK168" i="19" s="1"/>
  <c r="AK22" i="19"/>
  <c r="N44" i="45" s="1"/>
  <c r="AK35" i="19"/>
  <c r="AK141" i="19" s="1"/>
  <c r="AK38" i="19"/>
  <c r="AK144" i="19" s="1"/>
  <c r="AK51" i="19"/>
  <c r="AK157" i="19" s="1"/>
  <c r="AK54" i="19"/>
  <c r="AK160" i="19" s="1"/>
  <c r="AK59" i="19"/>
  <c r="AK165" i="19" s="1"/>
  <c r="AK29" i="19"/>
  <c r="AK135" i="19" s="1"/>
  <c r="AK32" i="19"/>
  <c r="AK138" i="19" s="1"/>
  <c r="AK45" i="19"/>
  <c r="AK151" i="19" s="1"/>
  <c r="AK48" i="19"/>
  <c r="AK154" i="19" s="1"/>
  <c r="AK61" i="19"/>
  <c r="AK167" i="19" s="1"/>
  <c r="AK64" i="19"/>
  <c r="AK170" i="19" s="1"/>
  <c r="AK23" i="19"/>
  <c r="N45" i="45" s="1"/>
  <c r="AK26" i="19"/>
  <c r="AK132" i="19" s="1"/>
  <c r="AK39" i="19"/>
  <c r="AK145" i="19" s="1"/>
  <c r="AK42" i="19"/>
  <c r="AK55" i="19"/>
  <c r="AK58" i="19"/>
  <c r="AK164" i="19" s="1"/>
  <c r="AK46" i="19"/>
  <c r="AK152" i="19" s="1"/>
  <c r="AK20" i="19"/>
  <c r="N42" i="45" s="1"/>
  <c r="AK33" i="19"/>
  <c r="AK139" i="19" s="1"/>
  <c r="AK36" i="19"/>
  <c r="AK142" i="19" s="1"/>
  <c r="AK49" i="19"/>
  <c r="AK155" i="19" s="1"/>
  <c r="AK52" i="19"/>
  <c r="AK158" i="19" s="1"/>
  <c r="AK65" i="19"/>
  <c r="AK171" i="19" s="1"/>
  <c r="AA21" i="19"/>
  <c r="N21" i="45" s="1"/>
  <c r="AA24" i="19"/>
  <c r="AA37" i="19"/>
  <c r="AA40" i="19"/>
  <c r="AA146" i="19" s="1"/>
  <c r="AA53" i="19"/>
  <c r="AA56" i="19"/>
  <c r="AA31" i="19"/>
  <c r="AA137" i="19" s="1"/>
  <c r="AA34" i="19"/>
  <c r="AA140" i="19" s="1"/>
  <c r="AA47" i="19"/>
  <c r="AA153" i="19" s="1"/>
  <c r="AA50" i="19"/>
  <c r="AA63" i="19"/>
  <c r="AA169" i="19" s="1"/>
  <c r="AA19" i="19"/>
  <c r="N19" i="45" s="1"/>
  <c r="AA38" i="19"/>
  <c r="AA55" i="19"/>
  <c r="AA25" i="19"/>
  <c r="AA131" i="19" s="1"/>
  <c r="AA28" i="19"/>
  <c r="AA41" i="19"/>
  <c r="AA44" i="19"/>
  <c r="AA57" i="19"/>
  <c r="AA163" i="19" s="1"/>
  <c r="AA60" i="19"/>
  <c r="AA166" i="19" s="1"/>
  <c r="AA22" i="19"/>
  <c r="N22" i="45" s="1"/>
  <c r="AA35" i="19"/>
  <c r="AA141" i="19" s="1"/>
  <c r="AA39" i="19"/>
  <c r="AA29" i="19"/>
  <c r="AA135" i="19" s="1"/>
  <c r="AA32" i="19"/>
  <c r="AA138" i="19" s="1"/>
  <c r="AA45" i="19"/>
  <c r="AA48" i="19"/>
  <c r="AA154" i="19" s="1"/>
  <c r="AA61" i="19"/>
  <c r="AA64" i="19"/>
  <c r="AA23" i="19"/>
  <c r="AA129" i="19" s="1"/>
  <c r="AA26" i="19"/>
  <c r="AA132" i="19" s="1"/>
  <c r="AA58" i="19"/>
  <c r="AA164" i="19" s="1"/>
  <c r="AA20" i="19"/>
  <c r="N20" i="45" s="1"/>
  <c r="AA33" i="19"/>
  <c r="AA36" i="19"/>
  <c r="AA49" i="19"/>
  <c r="AA155" i="19" s="1"/>
  <c r="AA52" i="19"/>
  <c r="AA65" i="19"/>
  <c r="AA51" i="19"/>
  <c r="AA157" i="19" s="1"/>
  <c r="AA54" i="19"/>
  <c r="AA160" i="19" s="1"/>
  <c r="AA27" i="19"/>
  <c r="AA30" i="19"/>
  <c r="AA43" i="19"/>
  <c r="AA149" i="19" s="1"/>
  <c r="AA46" i="19"/>
  <c r="AA59" i="19"/>
  <c r="AA62" i="19"/>
  <c r="AA42" i="19"/>
  <c r="AA148" i="19" s="1"/>
  <c r="M67" i="45"/>
  <c r="M64" i="45"/>
  <c r="M65" i="45"/>
  <c r="M66" i="45"/>
  <c r="BL166" i="18"/>
  <c r="BL133" i="18"/>
  <c r="BL130" i="18"/>
  <c r="M42" i="45"/>
  <c r="BL137" i="18"/>
  <c r="M43" i="45"/>
  <c r="BD152" i="18"/>
  <c r="BD168" i="18"/>
  <c r="BB140" i="18"/>
  <c r="BB135" i="18"/>
  <c r="AY135" i="18"/>
  <c r="BD150" i="18"/>
  <c r="BB163" i="18"/>
  <c r="BB165" i="18"/>
  <c r="BB156" i="18"/>
  <c r="M21" i="45"/>
  <c r="M22" i="45"/>
  <c r="BA124" i="18"/>
  <c r="AY124" i="18"/>
  <c r="M20" i="45"/>
  <c r="AW27" i="17"/>
  <c r="AW59" i="17"/>
  <c r="AW30" i="17"/>
  <c r="AW46" i="17"/>
  <c r="AW43" i="17"/>
  <c r="AW62" i="17"/>
  <c r="AW29" i="17"/>
  <c r="AW61" i="17"/>
  <c r="AW49" i="17"/>
  <c r="AW41" i="17"/>
  <c r="AW51" i="17"/>
  <c r="AW32" i="17"/>
  <c r="AW64" i="17"/>
  <c r="AW39" i="17"/>
  <c r="AW52" i="17"/>
  <c r="AW47" i="17"/>
  <c r="AW44" i="17"/>
  <c r="AW54" i="17"/>
  <c r="AW42" i="17"/>
  <c r="AW50" i="17"/>
  <c r="AW40" i="17"/>
  <c r="AW45" i="17"/>
  <c r="AW33" i="17"/>
  <c r="AW65" i="17"/>
  <c r="AW57" i="17"/>
  <c r="AW35" i="17"/>
  <c r="AW67" i="17"/>
  <c r="AW48" i="17"/>
  <c r="AW23" i="17"/>
  <c r="L65" i="45" s="1"/>
  <c r="AW36" i="17"/>
  <c r="AW31" i="17"/>
  <c r="AW63" i="17"/>
  <c r="AW28" i="17"/>
  <c r="AW60" i="17"/>
  <c r="AW38" i="17"/>
  <c r="AW26" i="17"/>
  <c r="AW58" i="17"/>
  <c r="AW53" i="17"/>
  <c r="AW34" i="17"/>
  <c r="AW66" i="17"/>
  <c r="AW24" i="17"/>
  <c r="L66" i="45" s="1"/>
  <c r="AW56" i="17"/>
  <c r="AW25" i="17"/>
  <c r="L67" i="45" s="1"/>
  <c r="AM140" i="17"/>
  <c r="AM153" i="17"/>
  <c r="AM156" i="17"/>
  <c r="L45" i="45"/>
  <c r="AM163" i="17"/>
  <c r="L42" i="45"/>
  <c r="L43" i="45"/>
  <c r="AM136" i="17"/>
  <c r="AM149" i="17"/>
  <c r="L44" i="45"/>
  <c r="AC164" i="17"/>
  <c r="AC139" i="17"/>
  <c r="AC172" i="17"/>
  <c r="AC151" i="17"/>
  <c r="AC138" i="17"/>
  <c r="Z131" i="17"/>
  <c r="AC154" i="17"/>
  <c r="L21" i="45"/>
  <c r="AC158" i="17"/>
  <c r="AC136" i="17"/>
  <c r="AC128" i="17"/>
  <c r="AC166" i="17"/>
  <c r="L23" i="45"/>
  <c r="AB141" i="17"/>
  <c r="AC167" i="17"/>
  <c r="L22" i="45"/>
  <c r="AS166" i="20"/>
  <c r="AS146" i="20"/>
  <c r="Y132" i="20"/>
  <c r="Y147" i="20"/>
  <c r="Y143" i="20"/>
  <c r="AS159" i="20"/>
  <c r="AS144" i="20"/>
  <c r="AS132" i="20"/>
  <c r="AS167" i="20"/>
  <c r="Y124" i="20"/>
  <c r="AS161" i="20"/>
  <c r="AS130" i="20"/>
  <c r="AS140" i="20"/>
  <c r="AH123" i="20"/>
  <c r="AI169" i="20"/>
  <c r="AI161" i="20"/>
  <c r="AI157" i="20"/>
  <c r="AI160" i="20"/>
  <c r="AI167" i="20"/>
  <c r="AI163" i="20"/>
  <c r="AI155" i="20"/>
  <c r="AI151" i="20"/>
  <c r="AI147" i="20"/>
  <c r="AI158" i="20"/>
  <c r="AI143" i="20"/>
  <c r="AI139" i="20"/>
  <c r="AI135" i="20"/>
  <c r="AI131" i="20"/>
  <c r="AI127" i="20"/>
  <c r="AI123" i="20"/>
  <c r="AI150" i="20"/>
  <c r="AI144" i="20"/>
  <c r="AI132" i="20"/>
  <c r="AI162" i="20"/>
  <c r="AI148" i="20"/>
  <c r="AI146" i="20"/>
  <c r="AI142" i="20"/>
  <c r="AI134" i="20"/>
  <c r="AI126" i="20"/>
  <c r="AI136" i="20"/>
  <c r="AI154" i="20"/>
  <c r="AI145" i="20"/>
  <c r="AI141" i="20"/>
  <c r="AI133" i="20"/>
  <c r="AI129" i="20"/>
  <c r="AI140" i="20"/>
  <c r="AI128" i="20"/>
  <c r="AI124" i="20"/>
  <c r="Y126" i="20"/>
  <c r="AS169" i="20"/>
  <c r="Y156" i="20"/>
  <c r="AS131" i="20"/>
  <c r="AS147" i="20"/>
  <c r="Y136" i="20"/>
  <c r="AS133" i="20"/>
  <c r="AS162" i="20"/>
  <c r="Y160" i="20"/>
  <c r="AS128" i="20"/>
  <c r="AS134" i="20"/>
  <c r="AA151" i="19"/>
  <c r="AA170" i="19"/>
  <c r="AA126" i="19"/>
  <c r="AA139" i="19"/>
  <c r="AA142" i="19"/>
  <c r="AA158" i="19"/>
  <c r="AA171" i="19"/>
  <c r="AA136" i="19"/>
  <c r="AA152" i="19"/>
  <c r="AA165" i="19"/>
  <c r="AA168" i="19"/>
  <c r="AA130" i="19"/>
  <c r="AA159" i="19"/>
  <c r="AA134" i="19"/>
  <c r="AA147" i="19"/>
  <c r="AA150" i="19"/>
  <c r="AA128" i="19"/>
  <c r="AA144" i="19"/>
  <c r="BD136" i="18"/>
  <c r="BI136" i="18"/>
  <c r="BI160" i="18"/>
  <c r="BI162" i="18"/>
  <c r="BI138" i="18"/>
  <c r="BI150" i="18"/>
  <c r="BM150" i="18"/>
  <c r="BM139" i="18"/>
  <c r="BI154" i="18"/>
  <c r="BM133" i="18"/>
  <c r="BN133" i="18"/>
  <c r="BI156" i="18"/>
  <c r="BM158" i="18"/>
  <c r="BN158" i="18"/>
  <c r="BM157" i="18"/>
  <c r="BM127" i="18"/>
  <c r="BM140" i="18"/>
  <c r="BN140" i="18"/>
  <c r="BM124" i="18"/>
  <c r="BM137" i="18"/>
  <c r="BM159" i="18"/>
  <c r="BM160" i="18"/>
  <c r="BI152" i="18"/>
  <c r="BI134" i="18"/>
  <c r="BI135" i="18"/>
  <c r="BM152" i="18"/>
  <c r="BN152" i="18"/>
  <c r="BM131" i="18"/>
  <c r="BM142" i="18"/>
  <c r="BM126" i="18"/>
  <c r="BN126" i="18"/>
  <c r="BM141" i="18"/>
  <c r="BM161" i="18"/>
  <c r="BM164" i="18"/>
  <c r="BN164" i="18"/>
  <c r="BI166" i="18"/>
  <c r="BI155" i="18"/>
  <c r="BI133" i="18"/>
  <c r="BI147" i="18"/>
  <c r="BI157" i="18"/>
  <c r="BM153" i="18"/>
  <c r="BK153" i="18"/>
  <c r="BI142" i="18"/>
  <c r="BM132" i="18"/>
  <c r="BN132" i="18"/>
  <c r="BM143" i="18"/>
  <c r="BM128" i="18"/>
  <c r="BM145" i="18"/>
  <c r="BN145" i="18"/>
  <c r="BM163" i="18"/>
  <c r="BN163" i="18"/>
  <c r="BM168" i="18"/>
  <c r="BN168" i="18"/>
  <c r="BI169" i="18"/>
  <c r="BI130" i="18"/>
  <c r="BI164" i="18"/>
  <c r="BI132" i="18"/>
  <c r="BI158" i="18"/>
  <c r="BI145" i="18"/>
  <c r="BM134" i="18"/>
  <c r="BM144" i="18"/>
  <c r="BN144" i="18"/>
  <c r="BM130" i="18"/>
  <c r="BM149" i="18"/>
  <c r="BN149" i="18"/>
  <c r="BM165" i="18"/>
  <c r="BM162" i="18"/>
  <c r="BN162" i="18"/>
  <c r="BI129" i="18"/>
  <c r="BI143" i="18"/>
  <c r="BI131" i="18"/>
  <c r="BI140" i="18"/>
  <c r="BI146" i="18"/>
  <c r="BM135" i="18"/>
  <c r="BM146" i="18"/>
  <c r="BN146" i="18"/>
  <c r="BI153" i="18"/>
  <c r="BM167" i="18"/>
  <c r="BM166" i="18"/>
  <c r="BI161" i="18"/>
  <c r="BI163" i="18"/>
  <c r="BI126" i="18"/>
  <c r="BI151" i="18"/>
  <c r="BI144" i="18"/>
  <c r="BI149" i="18"/>
  <c r="BM136" i="18"/>
  <c r="BM147" i="18"/>
  <c r="BN147" i="18"/>
  <c r="BM125" i="18"/>
  <c r="BS128" i="18"/>
  <c r="BS126" i="18"/>
  <c r="BM156" i="18"/>
  <c r="BN156" i="18"/>
  <c r="BM151" i="18"/>
  <c r="BM169" i="18"/>
  <c r="BI168" i="18"/>
  <c r="BI167" i="18"/>
  <c r="BI165" i="18"/>
  <c r="BI141" i="18"/>
  <c r="BI139" i="18"/>
  <c r="BI128" i="18"/>
  <c r="BI148" i="18"/>
  <c r="BM123" i="18"/>
  <c r="BM138" i="18"/>
  <c r="BN138" i="18"/>
  <c r="BM148" i="18"/>
  <c r="BM129" i="18"/>
  <c r="BM154" i="18"/>
  <c r="BN154" i="18"/>
  <c r="BM155" i="18"/>
  <c r="BN155" i="18"/>
  <c r="AO140" i="17"/>
  <c r="AJ155" i="17"/>
  <c r="AJ163" i="17"/>
  <c r="AJ151" i="17"/>
  <c r="AN165" i="17"/>
  <c r="AJ166" i="17"/>
  <c r="AJ170" i="17"/>
  <c r="AJ168" i="17"/>
  <c r="AX163" i="17"/>
  <c r="AY163" i="17"/>
  <c r="AX149" i="17"/>
  <c r="AY149" i="17"/>
  <c r="AX173" i="17"/>
  <c r="AY173" i="17"/>
  <c r="AN168" i="17"/>
  <c r="AO168" i="17"/>
  <c r="AJ169" i="17"/>
  <c r="AN159" i="17"/>
  <c r="AJ165" i="17"/>
  <c r="AN169" i="17"/>
  <c r="AO169" i="17"/>
  <c r="AX151" i="17"/>
  <c r="AY151" i="17"/>
  <c r="AN145" i="17"/>
  <c r="AO145" i="17"/>
  <c r="AX146" i="17"/>
  <c r="AY146" i="17"/>
  <c r="AX137" i="17"/>
  <c r="AY137" i="17"/>
  <c r="AX129" i="17"/>
  <c r="AY129" i="17"/>
  <c r="AJ152" i="17"/>
  <c r="AJ138" i="17"/>
  <c r="AJ131" i="17"/>
  <c r="AN148" i="17"/>
  <c r="AL148" i="17"/>
  <c r="AX159" i="17"/>
  <c r="AY159" i="17"/>
  <c r="AX152" i="17"/>
  <c r="AY152" i="17"/>
  <c r="AX166" i="17"/>
  <c r="AY166" i="17"/>
  <c r="AN161" i="17"/>
  <c r="AN173" i="17"/>
  <c r="AO173" i="17"/>
  <c r="AJ150" i="17"/>
  <c r="AN128" i="17"/>
  <c r="AO128" i="17"/>
  <c r="AL128" i="17"/>
  <c r="AJ144" i="17"/>
  <c r="AJ153" i="17"/>
  <c r="AJ143" i="17"/>
  <c r="AJ147" i="17"/>
  <c r="AJ137" i="17"/>
  <c r="AJ129" i="17"/>
  <c r="AX130" i="17"/>
  <c r="AY130" i="17"/>
  <c r="AJ148" i="17"/>
  <c r="AJ154" i="17"/>
  <c r="AX131" i="17"/>
  <c r="AY131" i="17"/>
  <c r="AX158" i="17"/>
  <c r="AN150" i="17"/>
  <c r="AO150" i="17"/>
  <c r="AX147" i="17"/>
  <c r="AY147" i="17"/>
  <c r="AX153" i="17"/>
  <c r="AY153" i="17"/>
  <c r="AX170" i="17"/>
  <c r="AY170" i="17"/>
  <c r="AJ172" i="17"/>
  <c r="AN162" i="17"/>
  <c r="AO162" i="17"/>
  <c r="AL162" i="17"/>
  <c r="AN163" i="17"/>
  <c r="AL163" i="17"/>
  <c r="AN170" i="17"/>
  <c r="AO170" i="17"/>
  <c r="AJ159" i="17"/>
  <c r="AN139" i="17"/>
  <c r="AN135" i="17"/>
  <c r="AN131" i="17"/>
  <c r="AN144" i="17"/>
  <c r="AO144" i="17"/>
  <c r="AX136" i="17"/>
  <c r="AY136" i="17"/>
  <c r="AN127" i="17"/>
  <c r="AO127" i="17"/>
  <c r="AN151" i="17"/>
  <c r="AO151" i="17"/>
  <c r="AX142" i="17"/>
  <c r="AY142" i="17"/>
  <c r="AX135" i="17"/>
  <c r="AY135" i="17"/>
  <c r="AX127" i="17"/>
  <c r="AY127" i="17"/>
  <c r="AX143" i="17"/>
  <c r="AY143" i="17"/>
  <c r="AX162" i="17"/>
  <c r="AY162" i="17"/>
  <c r="AX156" i="17"/>
  <c r="AV156" i="17"/>
  <c r="AY156" i="17"/>
  <c r="AX167" i="17"/>
  <c r="AY167" i="17"/>
  <c r="AN143" i="17"/>
  <c r="AO143" i="17"/>
  <c r="AN153" i="17"/>
  <c r="AN166" i="17"/>
  <c r="AO166" i="17"/>
  <c r="AN167" i="17"/>
  <c r="AJ158" i="17"/>
  <c r="AN149" i="17"/>
  <c r="AX128" i="17"/>
  <c r="AY128" i="17"/>
  <c r="AJ136" i="17"/>
  <c r="AX165" i="17"/>
  <c r="AY165" i="17"/>
  <c r="AX150" i="17"/>
  <c r="AY150" i="17"/>
  <c r="AV150" i="17"/>
  <c r="AJ142" i="17"/>
  <c r="AJ135" i="17"/>
  <c r="AJ130" i="17"/>
  <c r="AN160" i="17"/>
  <c r="AO160" i="17"/>
  <c r="AX138" i="17"/>
  <c r="AY138" i="17"/>
  <c r="AJ161" i="17"/>
  <c r="AX157" i="17"/>
  <c r="AY157" i="17"/>
  <c r="AV157" i="17"/>
  <c r="AX164" i="17"/>
  <c r="AV164" i="17"/>
  <c r="AY164" i="17"/>
  <c r="AX171" i="17"/>
  <c r="AV171" i="17"/>
  <c r="AY171" i="17"/>
  <c r="AN147" i="17"/>
  <c r="AN154" i="17"/>
  <c r="AO154" i="17"/>
  <c r="AJ171" i="17"/>
  <c r="AN171" i="17"/>
  <c r="AX145" i="17"/>
  <c r="AY145" i="17"/>
  <c r="AV145" i="17"/>
  <c r="AN142" i="17"/>
  <c r="AO142" i="17"/>
  <c r="AN138" i="17"/>
  <c r="AO138" i="17"/>
  <c r="AN134" i="17"/>
  <c r="AO134" i="17"/>
  <c r="AN130" i="17"/>
  <c r="AO130" i="17"/>
  <c r="AX141" i="17"/>
  <c r="AY141" i="17"/>
  <c r="AX133" i="17"/>
  <c r="AY133" i="17"/>
  <c r="AX134" i="17"/>
  <c r="AY134" i="17"/>
  <c r="AX155" i="17"/>
  <c r="AY155" i="17"/>
  <c r="AJ127" i="17"/>
  <c r="AN158" i="17"/>
  <c r="AO158" i="17"/>
  <c r="AJ132" i="17"/>
  <c r="AJ160" i="17"/>
  <c r="AJ145" i="17"/>
  <c r="AX169" i="17"/>
  <c r="AY169" i="17"/>
  <c r="AX160" i="17"/>
  <c r="AY160" i="17"/>
  <c r="AX168" i="17"/>
  <c r="AY168" i="17"/>
  <c r="AJ167" i="17"/>
  <c r="AN155" i="17"/>
  <c r="AO152" i="17"/>
  <c r="AN152" i="17"/>
  <c r="AJ173" i="17"/>
  <c r="AJ157" i="17"/>
  <c r="AN136" i="17"/>
  <c r="AO136" i="17"/>
  <c r="AJ156" i="17"/>
  <c r="AJ146" i="17"/>
  <c r="AJ149" i="17"/>
  <c r="AJ141" i="17"/>
  <c r="AJ133" i="17"/>
  <c r="AX139" i="17"/>
  <c r="AY139" i="17"/>
  <c r="AJ134" i="17"/>
  <c r="Z127" i="17"/>
  <c r="AX148" i="17"/>
  <c r="AY148" i="17"/>
  <c r="AJ140" i="17"/>
  <c r="AJ162" i="17"/>
  <c r="AJ164" i="17"/>
  <c r="AX154" i="17"/>
  <c r="AY154" i="17"/>
  <c r="AX144" i="17"/>
  <c r="AV144" i="17"/>
  <c r="AX161" i="17"/>
  <c r="AY161" i="17"/>
  <c r="AX172" i="17"/>
  <c r="AY172" i="17"/>
  <c r="AN146" i="17"/>
  <c r="AO146" i="17"/>
  <c r="AN164" i="17"/>
  <c r="AO164" i="17"/>
  <c r="AN157" i="17"/>
  <c r="AO157" i="17"/>
  <c r="AN156" i="17"/>
  <c r="AO156" i="17"/>
  <c r="AN172" i="17"/>
  <c r="AO172" i="17"/>
  <c r="AN132" i="17"/>
  <c r="AO132" i="17"/>
  <c r="AN141" i="17"/>
  <c r="AN137" i="17"/>
  <c r="AO137" i="17"/>
  <c r="AN133" i="17"/>
  <c r="AN129" i="17"/>
  <c r="AX140" i="17"/>
  <c r="AY140" i="17"/>
  <c r="AX132" i="17"/>
  <c r="AY132" i="17"/>
  <c r="AJ139" i="17"/>
  <c r="AP96" i="1"/>
  <c r="Q68" i="1"/>
  <c r="AA69" i="1"/>
  <c r="AK70" i="1"/>
  <c r="Q72" i="1"/>
  <c r="AE72" i="1"/>
  <c r="Q73" i="1"/>
  <c r="AE73" i="1"/>
  <c r="AJ133" i="1"/>
  <c r="AK80" i="1"/>
  <c r="U81" i="1"/>
  <c r="AK81" i="1"/>
  <c r="U82" i="1"/>
  <c r="AK82" i="1"/>
  <c r="U83" i="1"/>
  <c r="AK83" i="1"/>
  <c r="U84" i="1"/>
  <c r="AA85" i="1"/>
  <c r="AE86" i="1"/>
  <c r="AK87" i="1"/>
  <c r="Z141" i="1"/>
  <c r="AA88" i="1"/>
  <c r="AE93" i="1"/>
  <c r="AE94" i="1"/>
  <c r="AE95" i="1"/>
  <c r="AE97" i="1"/>
  <c r="U108" i="1"/>
  <c r="AK109" i="1"/>
  <c r="AA111" i="1"/>
  <c r="AE68" i="1"/>
  <c r="AO69" i="1"/>
  <c r="U71" i="1"/>
  <c r="AJ129" i="1"/>
  <c r="AK76" i="1"/>
  <c r="U77" i="1"/>
  <c r="AK77" i="1"/>
  <c r="U78" i="1"/>
  <c r="AK78" i="1"/>
  <c r="U79" i="1"/>
  <c r="AK79" i="1"/>
  <c r="U80" i="1"/>
  <c r="AO84" i="1"/>
  <c r="P139" i="1"/>
  <c r="Q86" i="1"/>
  <c r="U87" i="1"/>
  <c r="AE89" i="1"/>
  <c r="U90" i="1"/>
  <c r="P144" i="1"/>
  <c r="Q91" i="1"/>
  <c r="AE92" i="1"/>
  <c r="AE98" i="1"/>
  <c r="AJ157" i="1"/>
  <c r="AK104" i="1"/>
  <c r="AJ159" i="1"/>
  <c r="AK106" i="1"/>
  <c r="Q69" i="1"/>
  <c r="AA70" i="1"/>
  <c r="AK71" i="1"/>
  <c r="AJ125" i="1"/>
  <c r="AK72" i="1"/>
  <c r="U73" i="1"/>
  <c r="AK73" i="1"/>
  <c r="U74" i="1"/>
  <c r="AK74" i="1"/>
  <c r="U75" i="1"/>
  <c r="AK75" i="1"/>
  <c r="U76" i="1"/>
  <c r="Z136" i="1"/>
  <c r="AA83" i="1"/>
  <c r="AO83" i="1"/>
  <c r="AA84" i="1"/>
  <c r="AK86" i="1"/>
  <c r="AO87" i="1"/>
  <c r="Q89" i="1"/>
  <c r="AJ142" i="1"/>
  <c r="AK89" i="1"/>
  <c r="AK91" i="1"/>
  <c r="AO93" i="1"/>
  <c r="AO94" i="1"/>
  <c r="AO95" i="1"/>
  <c r="AE99" i="1"/>
  <c r="AJ154" i="1"/>
  <c r="AK101" i="1"/>
  <c r="U110" i="1"/>
  <c r="AJ121" i="1"/>
  <c r="AO114" i="1"/>
  <c r="AO92" i="1"/>
  <c r="AO100" i="1"/>
  <c r="AO99" i="1"/>
  <c r="AO98" i="1"/>
  <c r="AO97" i="1"/>
  <c r="AO104" i="1"/>
  <c r="AO103" i="1"/>
  <c r="AO102" i="1"/>
  <c r="AO101" i="1"/>
  <c r="AO90" i="1"/>
  <c r="AO108" i="1"/>
  <c r="AO107" i="1"/>
  <c r="AO106" i="1"/>
  <c r="AO105" i="1"/>
  <c r="AK97" i="1"/>
  <c r="AO112" i="1"/>
  <c r="AO111" i="1"/>
  <c r="AO110" i="1"/>
  <c r="AO109" i="1"/>
  <c r="AO113" i="1"/>
  <c r="AO70" i="1"/>
  <c r="U72" i="1"/>
  <c r="AA79" i="1"/>
  <c r="Z132" i="1"/>
  <c r="AO79" i="1"/>
  <c r="AA80" i="1"/>
  <c r="AO80" i="1"/>
  <c r="AA81" i="1"/>
  <c r="AO81" i="1"/>
  <c r="AA82" i="1"/>
  <c r="AO82" i="1"/>
  <c r="AE85" i="1"/>
  <c r="U86" i="1"/>
  <c r="Z140" i="1"/>
  <c r="AA87" i="1"/>
  <c r="AE88" i="1"/>
  <c r="AO91" i="1"/>
  <c r="P149" i="1"/>
  <c r="Q96" i="1"/>
  <c r="AJ152" i="1"/>
  <c r="AK99" i="1"/>
  <c r="AJ153" i="1"/>
  <c r="AK100" i="1"/>
  <c r="P155" i="1"/>
  <c r="Q102" i="1"/>
  <c r="U107" i="1"/>
  <c r="AK108" i="1"/>
  <c r="V68" i="1"/>
  <c r="AK68" i="1"/>
  <c r="AF69" i="1"/>
  <c r="Q70" i="1"/>
  <c r="AA71" i="1"/>
  <c r="Z128" i="1"/>
  <c r="AA75" i="1"/>
  <c r="AO75" i="1"/>
  <c r="AA76" i="1"/>
  <c r="AO76" i="1"/>
  <c r="AA77" i="1"/>
  <c r="AO77" i="1"/>
  <c r="AA78" i="1"/>
  <c r="AO78" i="1"/>
  <c r="Q85" i="1"/>
  <c r="AJ138" i="1"/>
  <c r="AK85" i="1"/>
  <c r="Q88" i="1"/>
  <c r="U89" i="1"/>
  <c r="Q94" i="1"/>
  <c r="Q95" i="1"/>
  <c r="Q97" i="1"/>
  <c r="P154" i="1"/>
  <c r="Q101" i="1"/>
  <c r="AE114" i="1"/>
  <c r="Z121" i="1"/>
  <c r="AE103" i="1"/>
  <c r="AE102" i="1"/>
  <c r="AE101" i="1"/>
  <c r="AE100" i="1"/>
  <c r="AE107" i="1"/>
  <c r="AE106" i="1"/>
  <c r="AE105" i="1"/>
  <c r="AE104" i="1"/>
  <c r="AE111" i="1"/>
  <c r="AE110" i="1"/>
  <c r="AE109" i="1"/>
  <c r="AE108" i="1"/>
  <c r="AE113" i="1"/>
  <c r="AE112" i="1"/>
  <c r="AA114" i="1"/>
  <c r="U69" i="1"/>
  <c r="AE70" i="1"/>
  <c r="AO71" i="1"/>
  <c r="AA72" i="1"/>
  <c r="AO72" i="1"/>
  <c r="AA73" i="1"/>
  <c r="AO73" i="1"/>
  <c r="AA74" i="1"/>
  <c r="AO74" i="1"/>
  <c r="P135" i="1"/>
  <c r="Q82" i="1"/>
  <c r="AE82" i="1"/>
  <c r="Q83" i="1"/>
  <c r="AE83" i="1"/>
  <c r="Q84" i="1"/>
  <c r="AE84" i="1"/>
  <c r="AO86" i="1"/>
  <c r="AE87" i="1"/>
  <c r="AJ141" i="1"/>
  <c r="AK88" i="1"/>
  <c r="AO89" i="1"/>
  <c r="AE90" i="1"/>
  <c r="Q92" i="1"/>
  <c r="Q93" i="1"/>
  <c r="Q98" i="1"/>
  <c r="AJ156" i="1"/>
  <c r="AK103" i="1"/>
  <c r="AJ158" i="1"/>
  <c r="AK105" i="1"/>
  <c r="U109" i="1"/>
  <c r="AA68" i="1"/>
  <c r="AK69" i="1"/>
  <c r="Q71" i="1"/>
  <c r="P131" i="1"/>
  <c r="Q78" i="1"/>
  <c r="AE78" i="1"/>
  <c r="Q79" i="1"/>
  <c r="AE79" i="1"/>
  <c r="Q80" i="1"/>
  <c r="AE80" i="1"/>
  <c r="Q81" i="1"/>
  <c r="AE81" i="1"/>
  <c r="U85" i="1"/>
  <c r="AA86" i="1"/>
  <c r="P140" i="1"/>
  <c r="Q87" i="1"/>
  <c r="AA89" i="1"/>
  <c r="Z146" i="1"/>
  <c r="AA93" i="1"/>
  <c r="AA94" i="1"/>
  <c r="AA95" i="1"/>
  <c r="AA96" i="1"/>
  <c r="AK107" i="1"/>
  <c r="P121" i="1"/>
  <c r="U114" i="1"/>
  <c r="U113" i="1"/>
  <c r="U112" i="1"/>
  <c r="U111" i="1"/>
  <c r="Q107" i="1"/>
  <c r="Q106" i="1"/>
  <c r="Q105" i="1"/>
  <c r="U94" i="1"/>
  <c r="U93" i="1"/>
  <c r="U92" i="1"/>
  <c r="U98" i="1"/>
  <c r="U97" i="1"/>
  <c r="U96" i="1"/>
  <c r="U95" i="1"/>
  <c r="U102" i="1"/>
  <c r="U101" i="1"/>
  <c r="U100" i="1"/>
  <c r="U99" i="1"/>
  <c r="U91" i="1"/>
  <c r="U106" i="1"/>
  <c r="U105" i="1"/>
  <c r="U104" i="1"/>
  <c r="U103" i="1"/>
  <c r="AO68" i="1"/>
  <c r="U70" i="1"/>
  <c r="AE71" i="1"/>
  <c r="P127" i="1"/>
  <c r="Q74" i="1"/>
  <c r="AE74" i="1"/>
  <c r="Q75" i="1"/>
  <c r="AE75" i="1"/>
  <c r="Q76" i="1"/>
  <c r="AE76" i="1"/>
  <c r="Q77" i="1"/>
  <c r="AE77" i="1"/>
  <c r="AJ137" i="1"/>
  <c r="AK84" i="1"/>
  <c r="AO85" i="1"/>
  <c r="U88" i="1"/>
  <c r="AO88" i="1"/>
  <c r="P143" i="1"/>
  <c r="Q90" i="1"/>
  <c r="AK90" i="1"/>
  <c r="AE91" i="1"/>
  <c r="Z145" i="1"/>
  <c r="AA92" i="1"/>
  <c r="AE96" i="1"/>
  <c r="AJ155" i="1"/>
  <c r="AK102" i="1"/>
  <c r="Z166" i="1"/>
  <c r="AA113" i="1"/>
  <c r="Z164" i="1"/>
  <c r="AJ151" i="1"/>
  <c r="AK98" i="1"/>
  <c r="Z162" i="1"/>
  <c r="AA109" i="1"/>
  <c r="AA110" i="1"/>
  <c r="AA112" i="1"/>
  <c r="AJ147" i="1"/>
  <c r="AK94" i="1"/>
  <c r="AK95" i="1"/>
  <c r="AK96" i="1"/>
  <c r="Z158" i="1"/>
  <c r="AA105" i="1"/>
  <c r="AA106" i="1"/>
  <c r="AA107" i="1"/>
  <c r="AA108" i="1"/>
  <c r="AK92" i="1"/>
  <c r="AK93" i="1"/>
  <c r="Z154" i="1"/>
  <c r="AA101" i="1"/>
  <c r="AA102" i="1"/>
  <c r="AA103" i="1"/>
  <c r="AA104" i="1"/>
  <c r="P165" i="1"/>
  <c r="Q112" i="1"/>
  <c r="Q113" i="1"/>
  <c r="Q114" i="1"/>
  <c r="AA91" i="1"/>
  <c r="Z150" i="1"/>
  <c r="AA97" i="1"/>
  <c r="AA98" i="1"/>
  <c r="AA99" i="1"/>
  <c r="AA100" i="1"/>
  <c r="P161" i="1"/>
  <c r="Q108" i="1"/>
  <c r="Q109" i="1"/>
  <c r="Q110" i="1"/>
  <c r="Q111" i="1"/>
  <c r="P157" i="1"/>
  <c r="Q104" i="1"/>
  <c r="P153" i="1"/>
  <c r="Q100" i="1"/>
  <c r="Q103" i="1"/>
  <c r="AJ163" i="1"/>
  <c r="AK110" i="1"/>
  <c r="AK111" i="1"/>
  <c r="AK112" i="1"/>
  <c r="AK113" i="1"/>
  <c r="AK114" i="1"/>
  <c r="AA68" i="5"/>
  <c r="Z124" i="5"/>
  <c r="AA71" i="5"/>
  <c r="AO71" i="5"/>
  <c r="AA72" i="5"/>
  <c r="AO72" i="5"/>
  <c r="AA73" i="5"/>
  <c r="AO73" i="5"/>
  <c r="AA74" i="5"/>
  <c r="AO74" i="5"/>
  <c r="AE78" i="5"/>
  <c r="AK79" i="5"/>
  <c r="Z133" i="5"/>
  <c r="AA80" i="5"/>
  <c r="AK82" i="5"/>
  <c r="AO83" i="5"/>
  <c r="Q85" i="5"/>
  <c r="AJ138" i="5"/>
  <c r="AK85" i="5"/>
  <c r="Q88" i="5"/>
  <c r="U89" i="5"/>
  <c r="AA90" i="5"/>
  <c r="Q91" i="5"/>
  <c r="Z147" i="5"/>
  <c r="AA94" i="5"/>
  <c r="Q95" i="5"/>
  <c r="Q96" i="5"/>
  <c r="AO96" i="5"/>
  <c r="AE99" i="5"/>
  <c r="AA100" i="5"/>
  <c r="AA103" i="5"/>
  <c r="AE104" i="5"/>
  <c r="P121" i="5"/>
  <c r="U113" i="5"/>
  <c r="U109" i="5"/>
  <c r="U106" i="5"/>
  <c r="U112" i="5"/>
  <c r="U103" i="5"/>
  <c r="U110" i="5"/>
  <c r="U107" i="5"/>
  <c r="U111" i="5"/>
  <c r="U95" i="5"/>
  <c r="U108" i="5"/>
  <c r="U105" i="5"/>
  <c r="U114" i="5"/>
  <c r="Q111" i="5"/>
  <c r="AO68" i="5"/>
  <c r="AA69" i="5"/>
  <c r="AO69" i="5"/>
  <c r="AA70" i="5"/>
  <c r="AO70" i="5"/>
  <c r="Q78" i="5"/>
  <c r="U79" i="5"/>
  <c r="AE81" i="5"/>
  <c r="U82" i="5"/>
  <c r="Z136" i="5"/>
  <c r="AA83" i="5"/>
  <c r="AE84" i="5"/>
  <c r="AO86" i="5"/>
  <c r="AE87" i="5"/>
  <c r="AJ141" i="5"/>
  <c r="AK88" i="5"/>
  <c r="AO89" i="5"/>
  <c r="U92" i="5"/>
  <c r="U96" i="5"/>
  <c r="AJ151" i="5"/>
  <c r="AK98" i="5"/>
  <c r="AE101" i="5"/>
  <c r="Q68" i="5"/>
  <c r="Q74" i="5"/>
  <c r="AE74" i="5"/>
  <c r="Q75" i="5"/>
  <c r="AE75" i="5"/>
  <c r="Q76" i="5"/>
  <c r="AE76" i="5"/>
  <c r="Q77" i="5"/>
  <c r="AE77" i="5"/>
  <c r="AK78" i="5"/>
  <c r="AO79" i="5"/>
  <c r="Q81" i="5"/>
  <c r="AJ134" i="5"/>
  <c r="AK81" i="5"/>
  <c r="Q84" i="5"/>
  <c r="U85" i="5"/>
  <c r="AA86" i="5"/>
  <c r="Q87" i="5"/>
  <c r="AA89" i="5"/>
  <c r="AE90" i="5"/>
  <c r="AK91" i="5"/>
  <c r="Z145" i="5"/>
  <c r="AA92" i="5"/>
  <c r="Q93" i="5"/>
  <c r="AK93" i="5"/>
  <c r="AE94" i="5"/>
  <c r="Z148" i="5"/>
  <c r="AA95" i="5"/>
  <c r="Q98" i="5"/>
  <c r="AO98" i="5"/>
  <c r="AJ153" i="5"/>
  <c r="AK100" i="5"/>
  <c r="AE103" i="5"/>
  <c r="Q70" i="5"/>
  <c r="Q71" i="5"/>
  <c r="Q72" i="5"/>
  <c r="AE72" i="5"/>
  <c r="Q73" i="5"/>
  <c r="AE73" i="5"/>
  <c r="U78" i="5"/>
  <c r="Z132" i="5"/>
  <c r="AA79" i="5"/>
  <c r="AE80" i="5"/>
  <c r="AO82" i="5"/>
  <c r="AE83" i="5"/>
  <c r="AJ137" i="5"/>
  <c r="AK84" i="5"/>
  <c r="AO85" i="5"/>
  <c r="U88" i="5"/>
  <c r="AO88" i="5"/>
  <c r="Q90" i="5"/>
  <c r="U91" i="5"/>
  <c r="Z149" i="5"/>
  <c r="AA96" i="5"/>
  <c r="U97" i="5"/>
  <c r="Q99" i="5"/>
  <c r="AJ154" i="5"/>
  <c r="AK101" i="5"/>
  <c r="AJ155" i="5"/>
  <c r="AK102" i="5"/>
  <c r="AF68" i="5"/>
  <c r="Q69" i="5"/>
  <c r="AE69" i="5"/>
  <c r="AF71" i="5"/>
  <c r="AJ129" i="5"/>
  <c r="AK76" i="5"/>
  <c r="U77" i="5"/>
  <c r="AK77" i="5"/>
  <c r="Q80" i="5"/>
  <c r="U81" i="5"/>
  <c r="AA82" i="5"/>
  <c r="Q83" i="5"/>
  <c r="AA85" i="5"/>
  <c r="AE86" i="5"/>
  <c r="AK87" i="5"/>
  <c r="Z141" i="5"/>
  <c r="AA88" i="5"/>
  <c r="AK90" i="5"/>
  <c r="AO91" i="5"/>
  <c r="U93" i="5"/>
  <c r="AE95" i="5"/>
  <c r="Z150" i="5"/>
  <c r="AA97" i="5"/>
  <c r="U98" i="5"/>
  <c r="AO99" i="5"/>
  <c r="U68" i="5"/>
  <c r="AK113" i="5"/>
  <c r="AJ121" i="5"/>
  <c r="AO114" i="5"/>
  <c r="AO106" i="5"/>
  <c r="AO103" i="5"/>
  <c r="AO113" i="5"/>
  <c r="AK109" i="5"/>
  <c r="AO97" i="5"/>
  <c r="AO93" i="5"/>
  <c r="AO92" i="5"/>
  <c r="AO112" i="5"/>
  <c r="AO110" i="5"/>
  <c r="AO107" i="5"/>
  <c r="AO104" i="5"/>
  <c r="AO101" i="5"/>
  <c r="AO108" i="5"/>
  <c r="AO111" i="5"/>
  <c r="AO105" i="5"/>
  <c r="AO109" i="5"/>
  <c r="AK108" i="5"/>
  <c r="AJ125" i="5"/>
  <c r="AK72" i="5"/>
  <c r="U73" i="5"/>
  <c r="AK73" i="5"/>
  <c r="U74" i="5"/>
  <c r="AK74" i="5"/>
  <c r="U75" i="5"/>
  <c r="AK75" i="5"/>
  <c r="U76" i="5"/>
  <c r="AO78" i="5"/>
  <c r="AE79" i="5"/>
  <c r="AJ133" i="5"/>
  <c r="AK80" i="5"/>
  <c r="AO81" i="5"/>
  <c r="U84" i="5"/>
  <c r="AO84" i="5"/>
  <c r="Q86" i="5"/>
  <c r="U87" i="5"/>
  <c r="AE89" i="5"/>
  <c r="U90" i="5"/>
  <c r="Z144" i="5"/>
  <c r="AA91" i="5"/>
  <c r="AE92" i="5"/>
  <c r="Z146" i="5"/>
  <c r="AA93" i="5"/>
  <c r="Q94" i="5"/>
  <c r="AK94" i="5"/>
  <c r="AJ148" i="5"/>
  <c r="AK95" i="5"/>
  <c r="AJ149" i="5"/>
  <c r="AK96" i="5"/>
  <c r="U99" i="5"/>
  <c r="Q100" i="5"/>
  <c r="Q101" i="5"/>
  <c r="AO102" i="5"/>
  <c r="AK68" i="5"/>
  <c r="U69" i="5"/>
  <c r="AK69" i="5"/>
  <c r="U70" i="5"/>
  <c r="AK70" i="5"/>
  <c r="U71" i="5"/>
  <c r="AK71" i="5"/>
  <c r="U72" i="5"/>
  <c r="AA78" i="5"/>
  <c r="Q79" i="5"/>
  <c r="AA81" i="5"/>
  <c r="AE82" i="5"/>
  <c r="AK83" i="5"/>
  <c r="Z137" i="5"/>
  <c r="AA84" i="5"/>
  <c r="AK86" i="5"/>
  <c r="AO87" i="5"/>
  <c r="Q89" i="5"/>
  <c r="AJ142" i="5"/>
  <c r="AK89" i="5"/>
  <c r="Q92" i="5"/>
  <c r="AO94" i="5"/>
  <c r="Z152" i="5"/>
  <c r="AA99" i="5"/>
  <c r="U100" i="5"/>
  <c r="Q103" i="5"/>
  <c r="U104" i="5"/>
  <c r="AE114" i="5"/>
  <c r="Z121" i="5"/>
  <c r="AE111" i="5"/>
  <c r="AE108" i="5"/>
  <c r="AE105" i="5"/>
  <c r="AE102" i="5"/>
  <c r="AE96" i="5"/>
  <c r="AE113" i="5"/>
  <c r="AE109" i="5"/>
  <c r="AE106" i="5"/>
  <c r="AE112" i="5"/>
  <c r="AE100" i="5"/>
  <c r="AE110" i="5"/>
  <c r="AE107" i="5"/>
  <c r="AA112" i="5"/>
  <c r="Z128" i="5"/>
  <c r="AA75" i="5"/>
  <c r="AO75" i="5"/>
  <c r="AA76" i="5"/>
  <c r="AO76" i="5"/>
  <c r="AA77" i="5"/>
  <c r="AO77" i="5"/>
  <c r="U80" i="5"/>
  <c r="AO80" i="5"/>
  <c r="Q82" i="5"/>
  <c r="U83" i="5"/>
  <c r="AE85" i="5"/>
  <c r="U86" i="5"/>
  <c r="Z140" i="5"/>
  <c r="AA87" i="5"/>
  <c r="AE88" i="5"/>
  <c r="AO90" i="5"/>
  <c r="AE91" i="5"/>
  <c r="AK92" i="5"/>
  <c r="AE93" i="5"/>
  <c r="U94" i="5"/>
  <c r="AO95" i="5"/>
  <c r="AJ150" i="5"/>
  <c r="AK97" i="5"/>
  <c r="AE98" i="5"/>
  <c r="U101" i="5"/>
  <c r="AK105" i="5"/>
  <c r="Z159" i="5"/>
  <c r="AA106" i="5"/>
  <c r="AJ164" i="5"/>
  <c r="AK111" i="5"/>
  <c r="Q104" i="5"/>
  <c r="Z162" i="5"/>
  <c r="AA109" i="5"/>
  <c r="Z166" i="5"/>
  <c r="AA113" i="5"/>
  <c r="Q97" i="5"/>
  <c r="Z155" i="5"/>
  <c r="AA102" i="5"/>
  <c r="AK104" i="5"/>
  <c r="Q107" i="5"/>
  <c r="AJ160" i="5"/>
  <c r="AK107" i="5"/>
  <c r="Q110" i="5"/>
  <c r="Z158" i="5"/>
  <c r="AA105" i="5"/>
  <c r="AJ163" i="5"/>
  <c r="AK110" i="5"/>
  <c r="AJ165" i="5"/>
  <c r="AK112" i="5"/>
  <c r="Z151" i="5"/>
  <c r="AA98" i="5"/>
  <c r="AJ156" i="5"/>
  <c r="AK103" i="5"/>
  <c r="Q106" i="5"/>
  <c r="AA108" i="5"/>
  <c r="Q109" i="5"/>
  <c r="AA111" i="5"/>
  <c r="Q112" i="5"/>
  <c r="Z154" i="5"/>
  <c r="AA101" i="5"/>
  <c r="AJ159" i="5"/>
  <c r="AK106" i="5"/>
  <c r="AJ152" i="5"/>
  <c r="AK99" i="5"/>
  <c r="Q102" i="5"/>
  <c r="AA104" i="5"/>
  <c r="Q105" i="5"/>
  <c r="AA107" i="5"/>
  <c r="Z163" i="5"/>
  <c r="AA110" i="5"/>
  <c r="Q113" i="5"/>
  <c r="Q108" i="5"/>
  <c r="AK114" i="5"/>
  <c r="AA114" i="5"/>
  <c r="Q114" i="5"/>
  <c r="AF102" i="4"/>
  <c r="Z137" i="4"/>
  <c r="AA84" i="4"/>
  <c r="Q68" i="4"/>
  <c r="P123" i="4"/>
  <c r="Q101" i="4"/>
  <c r="Q97" i="4"/>
  <c r="Q96" i="4"/>
  <c r="Q70" i="4"/>
  <c r="U108" i="4"/>
  <c r="AF70" i="4"/>
  <c r="AO71" i="4"/>
  <c r="AK73" i="4"/>
  <c r="AA74" i="4"/>
  <c r="U76" i="4"/>
  <c r="AK78" i="4"/>
  <c r="AK80" i="4"/>
  <c r="AA81" i="4"/>
  <c r="AO82" i="4"/>
  <c r="AK83" i="4"/>
  <c r="U85" i="4"/>
  <c r="P139" i="4"/>
  <c r="Q86" i="4"/>
  <c r="AK86" i="4"/>
  <c r="U88" i="4"/>
  <c r="Q89" i="4"/>
  <c r="AE90" i="4"/>
  <c r="Z144" i="4"/>
  <c r="AA91" i="4"/>
  <c r="Q92" i="4"/>
  <c r="AE93" i="4"/>
  <c r="AA94" i="4"/>
  <c r="AO95" i="4"/>
  <c r="V112" i="4"/>
  <c r="Z132" i="4"/>
  <c r="AA79" i="4"/>
  <c r="AA69" i="4"/>
  <c r="Z124" i="4"/>
  <c r="AA71" i="4"/>
  <c r="U73" i="4"/>
  <c r="Q75" i="4"/>
  <c r="AE77" i="4"/>
  <c r="Q80" i="4"/>
  <c r="P136" i="4"/>
  <c r="Q83" i="4"/>
  <c r="Z141" i="4"/>
  <c r="AA88" i="4"/>
  <c r="AK93" i="4"/>
  <c r="U105" i="4"/>
  <c r="P160" i="4"/>
  <c r="Q107" i="4"/>
  <c r="AK110" i="4"/>
  <c r="AJ121" i="4"/>
  <c r="AO114" i="4"/>
  <c r="AK107" i="4"/>
  <c r="AK103" i="4"/>
  <c r="AK99" i="4"/>
  <c r="AO109" i="4"/>
  <c r="AO105" i="4"/>
  <c r="AO101" i="4"/>
  <c r="AO97" i="4"/>
  <c r="AO93" i="4"/>
  <c r="AO89" i="4"/>
  <c r="AO85" i="4"/>
  <c r="AO81" i="4"/>
  <c r="AO77" i="4"/>
  <c r="AO73" i="4"/>
  <c r="AO69" i="4"/>
  <c r="AO113" i="4"/>
  <c r="AO110" i="4"/>
  <c r="AK106" i="4"/>
  <c r="AK102" i="4"/>
  <c r="AK98" i="4"/>
  <c r="AO108" i="4"/>
  <c r="AO104" i="4"/>
  <c r="AO100" i="4"/>
  <c r="AO96" i="4"/>
  <c r="AO92" i="4"/>
  <c r="AO88" i="4"/>
  <c r="AO84" i="4"/>
  <c r="AO80" i="4"/>
  <c r="AO76" i="4"/>
  <c r="AO72" i="4"/>
  <c r="AO68" i="4"/>
  <c r="AO111" i="4"/>
  <c r="AK68" i="4"/>
  <c r="AO112" i="4"/>
  <c r="AK111" i="4"/>
  <c r="AO106" i="4"/>
  <c r="Z161" i="4"/>
  <c r="AA108" i="4"/>
  <c r="U68" i="4"/>
  <c r="S112" i="4" s="1"/>
  <c r="AK70" i="4"/>
  <c r="AK72" i="4"/>
  <c r="AE74" i="4"/>
  <c r="AA76" i="4"/>
  <c r="Q77" i="4"/>
  <c r="AO78" i="4"/>
  <c r="AE81" i="4"/>
  <c r="AA82" i="4"/>
  <c r="AO83" i="4"/>
  <c r="AK84" i="4"/>
  <c r="AA85" i="4"/>
  <c r="AO86" i="4"/>
  <c r="AK87" i="4"/>
  <c r="U89" i="4"/>
  <c r="P143" i="4"/>
  <c r="Q90" i="4"/>
  <c r="AK90" i="4"/>
  <c r="U92" i="4"/>
  <c r="Q93" i="4"/>
  <c r="AE94" i="4"/>
  <c r="Z148" i="4"/>
  <c r="AA95" i="4"/>
  <c r="U97" i="4"/>
  <c r="AE98" i="4"/>
  <c r="AO99" i="4"/>
  <c r="U101" i="4"/>
  <c r="AO103" i="4"/>
  <c r="AA107" i="4"/>
  <c r="AO74" i="4"/>
  <c r="P148" i="4"/>
  <c r="Q95" i="4"/>
  <c r="AE106" i="4"/>
  <c r="AE114" i="4"/>
  <c r="Z121" i="4"/>
  <c r="AA106" i="4"/>
  <c r="AA102" i="4"/>
  <c r="AA98" i="4"/>
  <c r="AE111" i="4"/>
  <c r="AE108" i="4"/>
  <c r="AE104" i="4"/>
  <c r="AE100" i="4"/>
  <c r="AE96" i="4"/>
  <c r="AE92" i="4"/>
  <c r="AE88" i="4"/>
  <c r="AE84" i="4"/>
  <c r="AE80" i="4"/>
  <c r="AE76" i="4"/>
  <c r="AE72" i="4"/>
  <c r="AE68" i="4"/>
  <c r="AC102" i="4" s="1"/>
  <c r="AA109" i="4"/>
  <c r="AA105" i="4"/>
  <c r="AA101" i="4"/>
  <c r="AA97" i="4"/>
  <c r="AE107" i="4"/>
  <c r="AE103" i="4"/>
  <c r="AE99" i="4"/>
  <c r="AE95" i="4"/>
  <c r="AE91" i="4"/>
  <c r="AE87" i="4"/>
  <c r="AE83" i="4"/>
  <c r="AE79" i="4"/>
  <c r="AE75" i="4"/>
  <c r="AE71" i="4"/>
  <c r="AA114" i="4"/>
  <c r="AE112" i="4"/>
  <c r="AE113" i="4"/>
  <c r="AE110" i="4"/>
  <c r="AE109" i="4"/>
  <c r="AE105" i="4"/>
  <c r="AE69" i="4"/>
  <c r="Q72" i="4"/>
  <c r="P127" i="4"/>
  <c r="Q74" i="4"/>
  <c r="AO75" i="4"/>
  <c r="AK77" i="4"/>
  <c r="AA78" i="4"/>
  <c r="U80" i="4"/>
  <c r="AK81" i="4"/>
  <c r="P140" i="4"/>
  <c r="Q87" i="4"/>
  <c r="Z145" i="4"/>
  <c r="AA92" i="4"/>
  <c r="U96" i="4"/>
  <c r="AK105" i="4"/>
  <c r="U109" i="4"/>
  <c r="AA68" i="4"/>
  <c r="Q69" i="4"/>
  <c r="AO70" i="4"/>
  <c r="AA73" i="4"/>
  <c r="U77" i="4"/>
  <c r="AK79" i="4"/>
  <c r="Q81" i="4"/>
  <c r="AE82" i="4"/>
  <c r="Z136" i="4"/>
  <c r="AA83" i="4"/>
  <c r="Q84" i="4"/>
  <c r="AE85" i="4"/>
  <c r="AA86" i="4"/>
  <c r="AO87" i="4"/>
  <c r="AK88" i="4"/>
  <c r="AA89" i="4"/>
  <c r="AO90" i="4"/>
  <c r="AK91" i="4"/>
  <c r="U93" i="4"/>
  <c r="P147" i="4"/>
  <c r="Q94" i="4"/>
  <c r="AK94" i="4"/>
  <c r="Z149" i="4"/>
  <c r="AA96" i="4"/>
  <c r="AE97" i="4"/>
  <c r="AO98" i="4"/>
  <c r="U100" i="4"/>
  <c r="AE101" i="4"/>
  <c r="AO102" i="4"/>
  <c r="U104" i="4"/>
  <c r="Q113" i="4"/>
  <c r="AK89" i="4"/>
  <c r="AK69" i="4"/>
  <c r="AA70" i="4"/>
  <c r="U72" i="4"/>
  <c r="AK74" i="4"/>
  <c r="AK76" i="4"/>
  <c r="AE78" i="4"/>
  <c r="AA80" i="4"/>
  <c r="AK85" i="4"/>
  <c r="P144" i="4"/>
  <c r="Q91" i="4"/>
  <c r="AK97" i="4"/>
  <c r="P152" i="4"/>
  <c r="Q99" i="4"/>
  <c r="Z153" i="4"/>
  <c r="AA100" i="4"/>
  <c r="AK101" i="4"/>
  <c r="P156" i="4"/>
  <c r="Q103" i="4"/>
  <c r="Z157" i="4"/>
  <c r="AA104" i="4"/>
  <c r="AO107" i="4"/>
  <c r="AK109" i="4"/>
  <c r="Z128" i="4"/>
  <c r="U69" i="4"/>
  <c r="AK71" i="4"/>
  <c r="AE73" i="4"/>
  <c r="Q76" i="4"/>
  <c r="P131" i="4"/>
  <c r="Q78" i="4"/>
  <c r="AO79" i="4"/>
  <c r="U81" i="4"/>
  <c r="P135" i="4"/>
  <c r="Q82" i="4"/>
  <c r="AK82" i="4"/>
  <c r="U84" i="4"/>
  <c r="Q85" i="4"/>
  <c r="AE86" i="4"/>
  <c r="Z140" i="4"/>
  <c r="AA87" i="4"/>
  <c r="Q88" i="4"/>
  <c r="AE89" i="4"/>
  <c r="AA90" i="4"/>
  <c r="AO91" i="4"/>
  <c r="AK92" i="4"/>
  <c r="AA93" i="4"/>
  <c r="AO94" i="4"/>
  <c r="AK95" i="4"/>
  <c r="AK96" i="4"/>
  <c r="P151" i="4"/>
  <c r="Q98" i="4"/>
  <c r="Z152" i="4"/>
  <c r="AA99" i="4"/>
  <c r="AK100" i="4"/>
  <c r="P155" i="4"/>
  <c r="Q102" i="4"/>
  <c r="Z156" i="4"/>
  <c r="AA103" i="4"/>
  <c r="Q114" i="4"/>
  <c r="Z160" i="4"/>
  <c r="AK104" i="4"/>
  <c r="Q106" i="4"/>
  <c r="AK108" i="4"/>
  <c r="Q110" i="4"/>
  <c r="U111" i="4"/>
  <c r="Z165" i="4"/>
  <c r="AA112" i="4"/>
  <c r="U114" i="4"/>
  <c r="P121" i="4"/>
  <c r="U110" i="4"/>
  <c r="U70" i="4"/>
  <c r="U74" i="4"/>
  <c r="U78" i="4"/>
  <c r="U82" i="4"/>
  <c r="U86" i="4"/>
  <c r="U90" i="4"/>
  <c r="U94" i="4"/>
  <c r="U98" i="4"/>
  <c r="U102" i="4"/>
  <c r="U106" i="4"/>
  <c r="AA111" i="4"/>
  <c r="P165" i="4"/>
  <c r="Q112" i="4"/>
  <c r="Q100" i="4"/>
  <c r="Q104" i="4"/>
  <c r="Q108" i="4"/>
  <c r="U113" i="4"/>
  <c r="AK114" i="4"/>
  <c r="U71" i="4"/>
  <c r="U75" i="4"/>
  <c r="U79" i="4"/>
  <c r="U83" i="4"/>
  <c r="U87" i="4"/>
  <c r="U91" i="4"/>
  <c r="U95" i="4"/>
  <c r="U99" i="4"/>
  <c r="U103" i="4"/>
  <c r="U107" i="4"/>
  <c r="AA110" i="4"/>
  <c r="AK112" i="4"/>
  <c r="Z166" i="4"/>
  <c r="AA113" i="4"/>
  <c r="Q105" i="4"/>
  <c r="Q109" i="4"/>
  <c r="P164" i="4"/>
  <c r="Q111" i="4"/>
  <c r="AK113" i="4"/>
  <c r="W94" i="2"/>
  <c r="V68" i="2"/>
  <c r="AP112" i="2"/>
  <c r="AP109" i="2"/>
  <c r="AL114" i="2"/>
  <c r="AP113" i="2"/>
  <c r="AP110" i="2"/>
  <c r="AP107" i="2"/>
  <c r="AP100" i="2"/>
  <c r="AP104" i="2"/>
  <c r="AP111" i="2"/>
  <c r="AL110" i="2"/>
  <c r="AK121" i="2"/>
  <c r="AP108" i="2"/>
  <c r="AP105" i="2"/>
  <c r="AP114" i="2"/>
  <c r="AF69" i="2"/>
  <c r="AP70" i="2"/>
  <c r="V72" i="2"/>
  <c r="AF73" i="2"/>
  <c r="AP74" i="2"/>
  <c r="V76" i="2"/>
  <c r="AF77" i="2"/>
  <c r="Q132" i="2"/>
  <c r="R79" i="2"/>
  <c r="AF79" i="2"/>
  <c r="R80" i="2"/>
  <c r="AF80" i="2"/>
  <c r="R81" i="2"/>
  <c r="AF81" i="2"/>
  <c r="R82" i="2"/>
  <c r="AF82" i="2"/>
  <c r="AB85" i="2"/>
  <c r="AF87" i="2"/>
  <c r="V88" i="2"/>
  <c r="AL89" i="2"/>
  <c r="AA143" i="2"/>
  <c r="AB90" i="2"/>
  <c r="V93" i="2"/>
  <c r="AP93" i="2"/>
  <c r="AA148" i="2"/>
  <c r="AB95" i="2"/>
  <c r="R96" i="2"/>
  <c r="V98" i="2"/>
  <c r="AP98" i="2"/>
  <c r="AA153" i="2"/>
  <c r="AB100" i="2"/>
  <c r="V101" i="2"/>
  <c r="AB103" i="2"/>
  <c r="AO71" i="2"/>
  <c r="AF78" i="2"/>
  <c r="V84" i="2"/>
  <c r="AP84" i="2"/>
  <c r="V86" i="2"/>
  <c r="AP86" i="2"/>
  <c r="AA141" i="2"/>
  <c r="AB88" i="2"/>
  <c r="Q142" i="2"/>
  <c r="R89" i="2"/>
  <c r="AP91" i="2"/>
  <c r="AF92" i="2"/>
  <c r="Q147" i="2"/>
  <c r="R94" i="2"/>
  <c r="AL94" i="2"/>
  <c r="AP96" i="2"/>
  <c r="AF97" i="2"/>
  <c r="Q152" i="2"/>
  <c r="R99" i="2"/>
  <c r="AL99" i="2"/>
  <c r="AL103" i="2"/>
  <c r="AP106" i="2"/>
  <c r="AF114" i="2"/>
  <c r="AF107" i="2"/>
  <c r="AF104" i="2"/>
  <c r="AB113" i="2"/>
  <c r="AF111" i="2"/>
  <c r="AF108" i="2"/>
  <c r="AB101" i="2"/>
  <c r="AF105" i="2"/>
  <c r="AA121" i="2"/>
  <c r="AF112" i="2"/>
  <c r="AF109" i="2"/>
  <c r="AF106" i="2"/>
  <c r="AB105" i="2"/>
  <c r="AF102" i="2"/>
  <c r="AF113" i="2"/>
  <c r="AF110" i="2"/>
  <c r="AB109" i="2"/>
  <c r="AF103" i="2"/>
  <c r="AF70" i="2"/>
  <c r="AP71" i="2"/>
  <c r="V73" i="2"/>
  <c r="AF74" i="2"/>
  <c r="AP75" i="2"/>
  <c r="V77" i="2"/>
  <c r="AL81" i="2"/>
  <c r="V82" i="2"/>
  <c r="AL82" i="2"/>
  <c r="V83" i="2"/>
  <c r="AL83" i="2"/>
  <c r="AA137" i="2"/>
  <c r="AB84" i="2"/>
  <c r="AF85" i="2"/>
  <c r="Q140" i="2"/>
  <c r="R87" i="2"/>
  <c r="AL87" i="2"/>
  <c r="AF90" i="2"/>
  <c r="V91" i="2"/>
  <c r="AL92" i="2"/>
  <c r="AB93" i="2"/>
  <c r="AF95" i="2"/>
  <c r="V96" i="2"/>
  <c r="AL97" i="2"/>
  <c r="AA151" i="2"/>
  <c r="AB98" i="2"/>
  <c r="AF100" i="2"/>
  <c r="AP103" i="2"/>
  <c r="U70" i="2"/>
  <c r="V78" i="2"/>
  <c r="AL78" i="2"/>
  <c r="V79" i="2"/>
  <c r="AL79" i="2"/>
  <c r="V80" i="2"/>
  <c r="AL80" i="2"/>
  <c r="V81" i="2"/>
  <c r="AL85" i="2"/>
  <c r="AA139" i="2"/>
  <c r="AB86" i="2"/>
  <c r="V89" i="2"/>
  <c r="AP89" i="2"/>
  <c r="AA144" i="2"/>
  <c r="AB91" i="2"/>
  <c r="R92" i="2"/>
  <c r="AP94" i="2"/>
  <c r="AA149" i="2"/>
  <c r="AB96" i="2"/>
  <c r="Q150" i="2"/>
  <c r="R97" i="2"/>
  <c r="AP99" i="2"/>
  <c r="AL100" i="2"/>
  <c r="AF101" i="2"/>
  <c r="AL102" i="2"/>
  <c r="AO68" i="2"/>
  <c r="Q121" i="2"/>
  <c r="V112" i="2"/>
  <c r="V109" i="2"/>
  <c r="R108" i="2"/>
  <c r="V106" i="2"/>
  <c r="V113" i="2"/>
  <c r="V110" i="2"/>
  <c r="V107" i="2"/>
  <c r="V103" i="2"/>
  <c r="V102" i="2"/>
  <c r="V111" i="2"/>
  <c r="V114" i="2"/>
  <c r="V108" i="2"/>
  <c r="V105" i="2"/>
  <c r="R104" i="2"/>
  <c r="AP68" i="2"/>
  <c r="V70" i="2"/>
  <c r="AF71" i="2"/>
  <c r="AP72" i="2"/>
  <c r="V74" i="2"/>
  <c r="AF75" i="2"/>
  <c r="AP76" i="2"/>
  <c r="AP83" i="2"/>
  <c r="R85" i="2"/>
  <c r="AP87" i="2"/>
  <c r="AF88" i="2"/>
  <c r="Q143" i="2"/>
  <c r="R90" i="2"/>
  <c r="AL90" i="2"/>
  <c r="AP92" i="2"/>
  <c r="AF93" i="2"/>
  <c r="Q148" i="2"/>
  <c r="R95" i="2"/>
  <c r="AL95" i="2"/>
  <c r="AF98" i="2"/>
  <c r="V99" i="2"/>
  <c r="AL101" i="2"/>
  <c r="AP102" i="2"/>
  <c r="V104" i="2"/>
  <c r="AL105" i="2"/>
  <c r="AA133" i="2"/>
  <c r="AB80" i="2"/>
  <c r="AP80" i="2"/>
  <c r="AB81" i="2"/>
  <c r="AP81" i="2"/>
  <c r="AB82" i="2"/>
  <c r="AP82" i="2"/>
  <c r="AB83" i="2"/>
  <c r="AF84" i="2"/>
  <c r="AF86" i="2"/>
  <c r="V87" i="2"/>
  <c r="AL88" i="2"/>
  <c r="AB89" i="2"/>
  <c r="AF91" i="2"/>
  <c r="V92" i="2"/>
  <c r="AL93" i="2"/>
  <c r="AA147" i="2"/>
  <c r="AB94" i="2"/>
  <c r="V97" i="2"/>
  <c r="AP97" i="2"/>
  <c r="AA152" i="2"/>
  <c r="AB99" i="2"/>
  <c r="R100" i="2"/>
  <c r="AP101" i="2"/>
  <c r="AF68" i="2"/>
  <c r="AP69" i="2"/>
  <c r="V71" i="2"/>
  <c r="AF72" i="2"/>
  <c r="AP73" i="2"/>
  <c r="V75" i="2"/>
  <c r="AF76" i="2"/>
  <c r="AP77" i="2"/>
  <c r="AB78" i="2"/>
  <c r="AP78" i="2"/>
  <c r="AB79" i="2"/>
  <c r="AP79" i="2"/>
  <c r="R84" i="2"/>
  <c r="V85" i="2"/>
  <c r="AP85" i="2"/>
  <c r="AA140" i="2"/>
  <c r="AB87" i="2"/>
  <c r="R88" i="2"/>
  <c r="V90" i="2"/>
  <c r="AP90" i="2"/>
  <c r="AA145" i="2"/>
  <c r="AB92" i="2"/>
  <c r="Q146" i="2"/>
  <c r="R93" i="2"/>
  <c r="AP95" i="2"/>
  <c r="AF96" i="2"/>
  <c r="Q151" i="2"/>
  <c r="R98" i="2"/>
  <c r="AL98" i="2"/>
  <c r="Q154" i="2"/>
  <c r="R101" i="2"/>
  <c r="Q155" i="2"/>
  <c r="R102" i="2"/>
  <c r="U68" i="2"/>
  <c r="AB74" i="2"/>
  <c r="AL75" i="2"/>
  <c r="R77" i="2"/>
  <c r="Q136" i="2"/>
  <c r="R83" i="2"/>
  <c r="AF83" i="2"/>
  <c r="AL84" i="2"/>
  <c r="Q139" i="2"/>
  <c r="R86" i="2"/>
  <c r="AL86" i="2"/>
  <c r="AP88" i="2"/>
  <c r="AF89" i="2"/>
  <c r="Q144" i="2"/>
  <c r="R91" i="2"/>
  <c r="AL91" i="2"/>
  <c r="AF94" i="2"/>
  <c r="V95" i="2"/>
  <c r="AL96" i="2"/>
  <c r="AB97" i="2"/>
  <c r="AF99" i="2"/>
  <c r="V100" i="2"/>
  <c r="Q156" i="2"/>
  <c r="R103" i="2"/>
  <c r="Q160" i="2"/>
  <c r="R107" i="2"/>
  <c r="AB112" i="2"/>
  <c r="AA165" i="2"/>
  <c r="AL104" i="2"/>
  <c r="AL107" i="2"/>
  <c r="R110" i="2"/>
  <c r="Q166" i="2"/>
  <c r="R113" i="2"/>
  <c r="AB108" i="2"/>
  <c r="AA161" i="2"/>
  <c r="AA167" i="2"/>
  <c r="AB114" i="2"/>
  <c r="R106" i="2"/>
  <c r="Q162" i="2"/>
  <c r="R109" i="2"/>
  <c r="AB111" i="2"/>
  <c r="AB104" i="2"/>
  <c r="AA157" i="2"/>
  <c r="AL106" i="2"/>
  <c r="AL109" i="2"/>
  <c r="R112" i="2"/>
  <c r="Q158" i="2"/>
  <c r="R105" i="2"/>
  <c r="AB107" i="2"/>
  <c r="AA163" i="2"/>
  <c r="AB110" i="2"/>
  <c r="AL112" i="2"/>
  <c r="Q164" i="2"/>
  <c r="R111" i="2"/>
  <c r="AA159" i="2"/>
  <c r="AB106" i="2"/>
  <c r="AL108" i="2"/>
  <c r="AL111" i="2"/>
  <c r="R114" i="2"/>
  <c r="AL113" i="2"/>
  <c r="V101" i="10"/>
  <c r="AO68" i="10"/>
  <c r="AO75" i="10"/>
  <c r="U78" i="10"/>
  <c r="P135" i="10"/>
  <c r="Q82" i="10"/>
  <c r="AK93" i="10"/>
  <c r="Q70" i="10"/>
  <c r="U71" i="10"/>
  <c r="AA72" i="10"/>
  <c r="P126" i="10"/>
  <c r="Q73" i="10"/>
  <c r="AA75" i="10"/>
  <c r="AE76" i="10"/>
  <c r="AK77" i="10"/>
  <c r="Z131" i="10"/>
  <c r="AA78" i="10"/>
  <c r="AK80" i="10"/>
  <c r="Z134" i="10"/>
  <c r="AA81" i="10"/>
  <c r="U84" i="10"/>
  <c r="AO84" i="10"/>
  <c r="Z139" i="10"/>
  <c r="AA86" i="10"/>
  <c r="Q87" i="10"/>
  <c r="U89" i="10"/>
  <c r="AO89" i="10"/>
  <c r="Z144" i="10"/>
  <c r="AA91" i="10"/>
  <c r="U92" i="10"/>
  <c r="P146" i="10"/>
  <c r="Q93" i="10"/>
  <c r="P149" i="10"/>
  <c r="Q96" i="10"/>
  <c r="AK99" i="10"/>
  <c r="P162" i="10"/>
  <c r="Q109" i="10"/>
  <c r="AE70" i="10"/>
  <c r="AO72" i="10"/>
  <c r="AE73" i="10"/>
  <c r="AO78" i="10"/>
  <c r="AK82" i="10"/>
  <c r="AE85" i="10"/>
  <c r="U86" i="10"/>
  <c r="AK87" i="10"/>
  <c r="AA88" i="10"/>
  <c r="AE90" i="10"/>
  <c r="U91" i="10"/>
  <c r="AK94" i="10"/>
  <c r="U98" i="10"/>
  <c r="AE104" i="10"/>
  <c r="P121" i="10"/>
  <c r="U114" i="10"/>
  <c r="U106" i="10"/>
  <c r="U113" i="10"/>
  <c r="U105" i="10"/>
  <c r="U97" i="10"/>
  <c r="U93" i="10"/>
  <c r="U112" i="10"/>
  <c r="U104" i="10"/>
  <c r="Q98" i="10"/>
  <c r="U111" i="10"/>
  <c r="U103" i="10"/>
  <c r="U96" i="10"/>
  <c r="U110" i="10"/>
  <c r="U102" i="10"/>
  <c r="U109" i="10"/>
  <c r="U95" i="10"/>
  <c r="U108" i="10"/>
  <c r="P122" i="10"/>
  <c r="Q69" i="10"/>
  <c r="AE69" i="10"/>
  <c r="AK70" i="10"/>
  <c r="AO71" i="10"/>
  <c r="U74" i="10"/>
  <c r="AO74" i="10"/>
  <c r="P129" i="10"/>
  <c r="Q76" i="10"/>
  <c r="U77" i="10"/>
  <c r="AE79" i="10"/>
  <c r="U80" i="10"/>
  <c r="AO82" i="10"/>
  <c r="AE83" i="10"/>
  <c r="P138" i="10"/>
  <c r="Q85" i="10"/>
  <c r="AK85" i="10"/>
  <c r="AO87" i="10"/>
  <c r="AE88" i="10"/>
  <c r="P143" i="10"/>
  <c r="Q90" i="10"/>
  <c r="AK90" i="10"/>
  <c r="Q95" i="10"/>
  <c r="Z150" i="10"/>
  <c r="AA97" i="10"/>
  <c r="U107" i="10"/>
  <c r="AK74" i="10"/>
  <c r="Z127" i="10"/>
  <c r="AA74" i="10"/>
  <c r="AK76" i="10"/>
  <c r="AO77" i="10"/>
  <c r="Q79" i="10"/>
  <c r="AK79" i="10"/>
  <c r="AE81" i="10"/>
  <c r="U82" i="10"/>
  <c r="AK83" i="10"/>
  <c r="AA84" i="10"/>
  <c r="AE86" i="10"/>
  <c r="U87" i="10"/>
  <c r="AK88" i="10"/>
  <c r="Z142" i="10"/>
  <c r="AA89" i="10"/>
  <c r="AE91" i="10"/>
  <c r="AA92" i="10"/>
  <c r="AA96" i="10"/>
  <c r="AK98" i="10"/>
  <c r="AK111" i="10"/>
  <c r="P133" i="10"/>
  <c r="Q80" i="10"/>
  <c r="Q68" i="10"/>
  <c r="AJ121" i="10"/>
  <c r="AO114" i="10"/>
  <c r="AO108" i="10"/>
  <c r="AO107" i="10"/>
  <c r="AO95" i="10"/>
  <c r="AO91" i="10"/>
  <c r="AO106" i="10"/>
  <c r="AO113" i="10"/>
  <c r="AO105" i="10"/>
  <c r="AO94" i="10"/>
  <c r="AO112" i="10"/>
  <c r="AO104" i="10"/>
  <c r="AO100" i="10"/>
  <c r="AO99" i="10"/>
  <c r="AO98" i="10"/>
  <c r="AO111" i="10"/>
  <c r="AO103" i="10"/>
  <c r="AO97" i="10"/>
  <c r="AO110" i="10"/>
  <c r="AO102" i="10"/>
  <c r="U70" i="10"/>
  <c r="AO70" i="10"/>
  <c r="P125" i="10"/>
  <c r="Q72" i="10"/>
  <c r="U73" i="10"/>
  <c r="AE75" i="10"/>
  <c r="U76" i="10"/>
  <c r="Z130" i="10"/>
  <c r="AA77" i="10"/>
  <c r="AE78" i="10"/>
  <c r="AO80" i="10"/>
  <c r="Z135" i="10"/>
  <c r="AA82" i="10"/>
  <c r="Q83" i="10"/>
  <c r="U85" i="10"/>
  <c r="AO85" i="10"/>
  <c r="Z140" i="10"/>
  <c r="AA87" i="10"/>
  <c r="P141" i="10"/>
  <c r="Q88" i="10"/>
  <c r="AO90" i="10"/>
  <c r="AK91" i="10"/>
  <c r="Z146" i="10"/>
  <c r="AA93" i="10"/>
  <c r="AK97" i="10"/>
  <c r="U100" i="10"/>
  <c r="AO109" i="10"/>
  <c r="AE68" i="10"/>
  <c r="U68" i="10"/>
  <c r="S101" i="10" s="1"/>
  <c r="AK68" i="10"/>
  <c r="U69" i="10"/>
  <c r="AK69" i="10"/>
  <c r="Z123" i="10"/>
  <c r="AA70" i="10"/>
  <c r="AK72" i="10"/>
  <c r="AO73" i="10"/>
  <c r="Q75" i="10"/>
  <c r="AK75" i="10"/>
  <c r="Q78" i="10"/>
  <c r="U79" i="10"/>
  <c r="AA80" i="10"/>
  <c r="P134" i="10"/>
  <c r="Q81" i="10"/>
  <c r="AK81" i="10"/>
  <c r="AO83" i="10"/>
  <c r="AE84" i="10"/>
  <c r="P139" i="10"/>
  <c r="Q86" i="10"/>
  <c r="AK86" i="10"/>
  <c r="AE89" i="10"/>
  <c r="U90" i="10"/>
  <c r="AE92" i="10"/>
  <c r="U94" i="10"/>
  <c r="AK103" i="10"/>
  <c r="AE71" i="10"/>
  <c r="U72" i="10"/>
  <c r="Z126" i="10"/>
  <c r="AA73" i="10"/>
  <c r="AE74" i="10"/>
  <c r="AO76" i="10"/>
  <c r="AE77" i="10"/>
  <c r="AK78" i="10"/>
  <c r="AO79" i="10"/>
  <c r="AE82" i="10"/>
  <c r="U83" i="10"/>
  <c r="AK84" i="10"/>
  <c r="Z138" i="10"/>
  <c r="AA85" i="10"/>
  <c r="U88" i="10"/>
  <c r="AO88" i="10"/>
  <c r="Z143" i="10"/>
  <c r="AA90" i="10"/>
  <c r="Q91" i="10"/>
  <c r="AK92" i="10"/>
  <c r="AE93" i="10"/>
  <c r="AE95" i="10"/>
  <c r="U99" i="10"/>
  <c r="AO101" i="10"/>
  <c r="AE72" i="10"/>
  <c r="Z121" i="10"/>
  <c r="AE111" i="10"/>
  <c r="AE103" i="10"/>
  <c r="AE110" i="10"/>
  <c r="AE102" i="10"/>
  <c r="AE99" i="10"/>
  <c r="AE98" i="10"/>
  <c r="AE94" i="10"/>
  <c r="AE109" i="10"/>
  <c r="AE100" i="10"/>
  <c r="AE108" i="10"/>
  <c r="AE101" i="10"/>
  <c r="AE97" i="10"/>
  <c r="AE107" i="10"/>
  <c r="AE106" i="10"/>
  <c r="AE96" i="10"/>
  <c r="AE114" i="10"/>
  <c r="AE113" i="10"/>
  <c r="AE105" i="10"/>
  <c r="AO69" i="10"/>
  <c r="Q71" i="10"/>
  <c r="AK71" i="10"/>
  <c r="Q74" i="10"/>
  <c r="U75" i="10"/>
  <c r="AA76" i="10"/>
  <c r="P130" i="10"/>
  <c r="Q77" i="10"/>
  <c r="AA79" i="10"/>
  <c r="AE80" i="10"/>
  <c r="U81" i="10"/>
  <c r="AO81" i="10"/>
  <c r="Z136" i="10"/>
  <c r="AA83" i="10"/>
  <c r="P137" i="10"/>
  <c r="Q84" i="10"/>
  <c r="AO86" i="10"/>
  <c r="AE87" i="10"/>
  <c r="P142" i="10"/>
  <c r="Q89" i="10"/>
  <c r="AK89" i="10"/>
  <c r="P145" i="10"/>
  <c r="Q92" i="10"/>
  <c r="AO96" i="10"/>
  <c r="AK100" i="10"/>
  <c r="Z159" i="10"/>
  <c r="AA106" i="10"/>
  <c r="Z154" i="10"/>
  <c r="AA101" i="10"/>
  <c r="P155" i="10"/>
  <c r="Q102" i="10"/>
  <c r="AK104" i="10"/>
  <c r="Z160" i="10"/>
  <c r="AA107" i="10"/>
  <c r="P163" i="10"/>
  <c r="Q110" i="10"/>
  <c r="AK112" i="10"/>
  <c r="P156" i="10"/>
  <c r="Q103" i="10"/>
  <c r="AK105" i="10"/>
  <c r="Z161" i="10"/>
  <c r="AA108" i="10"/>
  <c r="P164" i="10"/>
  <c r="Q111" i="10"/>
  <c r="AK113" i="10"/>
  <c r="AA94" i="10"/>
  <c r="AK95" i="10"/>
  <c r="Q97" i="10"/>
  <c r="AA98" i="10"/>
  <c r="AA99" i="10"/>
  <c r="AA100" i="10"/>
  <c r="P157" i="10"/>
  <c r="Q104" i="10"/>
  <c r="AK106" i="10"/>
  <c r="Z162" i="10"/>
  <c r="AA109" i="10"/>
  <c r="P165" i="10"/>
  <c r="Q112" i="10"/>
  <c r="Z155" i="10"/>
  <c r="AA102" i="10"/>
  <c r="Q105" i="10"/>
  <c r="P158" i="10"/>
  <c r="AK107" i="10"/>
  <c r="Z163" i="10"/>
  <c r="AA110" i="10"/>
  <c r="P166" i="10"/>
  <c r="Q113" i="10"/>
  <c r="Q94" i="10"/>
  <c r="AA95" i="10"/>
  <c r="AK96" i="10"/>
  <c r="P153" i="10"/>
  <c r="Q100" i="10"/>
  <c r="Q101" i="10"/>
  <c r="AA103" i="10"/>
  <c r="Z156" i="10"/>
  <c r="Q106" i="10"/>
  <c r="P159" i="10"/>
  <c r="AK108" i="10"/>
  <c r="AA111" i="10"/>
  <c r="Z164" i="10"/>
  <c r="Q99" i="10"/>
  <c r="AK101" i="10"/>
  <c r="Z157" i="10"/>
  <c r="AA104" i="10"/>
  <c r="P160" i="10"/>
  <c r="Q107" i="10"/>
  <c r="AK109" i="10"/>
  <c r="Z165" i="10"/>
  <c r="AA112" i="10"/>
  <c r="AK102" i="10"/>
  <c r="Z158" i="10"/>
  <c r="AA105" i="10"/>
  <c r="P161" i="10"/>
  <c r="Q108" i="10"/>
  <c r="AK110" i="10"/>
  <c r="Z166" i="10"/>
  <c r="AA113" i="10"/>
  <c r="AK114" i="10"/>
  <c r="AA114" i="10"/>
  <c r="Q114" i="10"/>
  <c r="AE75" i="9"/>
  <c r="AJ135" i="9"/>
  <c r="AK82" i="9"/>
  <c r="AA87" i="9"/>
  <c r="AA90" i="9"/>
  <c r="AE91" i="9"/>
  <c r="AE95" i="9"/>
  <c r="AO97" i="9"/>
  <c r="AE102" i="9"/>
  <c r="U73" i="9"/>
  <c r="AO73" i="9"/>
  <c r="U76" i="9"/>
  <c r="AE78" i="9"/>
  <c r="U79" i="9"/>
  <c r="Z133" i="9"/>
  <c r="AA80" i="9"/>
  <c r="AE81" i="9"/>
  <c r="AO83" i="9"/>
  <c r="AE84" i="9"/>
  <c r="AJ138" i="9"/>
  <c r="AK85" i="9"/>
  <c r="AO86" i="9"/>
  <c r="U89" i="9"/>
  <c r="AO89" i="9"/>
  <c r="P144" i="9"/>
  <c r="Q91" i="9"/>
  <c r="U92" i="9"/>
  <c r="AO94" i="9"/>
  <c r="AJ148" i="9"/>
  <c r="AK95" i="9"/>
  <c r="U100" i="9"/>
  <c r="P154" i="9"/>
  <c r="Q101" i="9"/>
  <c r="AA105" i="9"/>
  <c r="AK106" i="9"/>
  <c r="AA111" i="9"/>
  <c r="Z164" i="9"/>
  <c r="P125" i="9"/>
  <c r="Q72" i="9"/>
  <c r="P141" i="9"/>
  <c r="Q88" i="9"/>
  <c r="AJ151" i="9"/>
  <c r="AK98" i="9"/>
  <c r="U103" i="9"/>
  <c r="AO70" i="9"/>
  <c r="AE114" i="9"/>
  <c r="Z121" i="9"/>
  <c r="AE106" i="9"/>
  <c r="AE103" i="9"/>
  <c r="AE113" i="9"/>
  <c r="AE97" i="9"/>
  <c r="AE93" i="9"/>
  <c r="AE110" i="9"/>
  <c r="AE107" i="9"/>
  <c r="AE104" i="9"/>
  <c r="AE101" i="9"/>
  <c r="AE111" i="9"/>
  <c r="AE108" i="9"/>
  <c r="AE112" i="9"/>
  <c r="Z122" i="9"/>
  <c r="AA69" i="9"/>
  <c r="AO69" i="9"/>
  <c r="AA70" i="9"/>
  <c r="AE71" i="9"/>
  <c r="AK72" i="9"/>
  <c r="Z126" i="9"/>
  <c r="AA73" i="9"/>
  <c r="AK75" i="9"/>
  <c r="AO76" i="9"/>
  <c r="Q78" i="9"/>
  <c r="AJ131" i="9"/>
  <c r="AK78" i="9"/>
  <c r="Q81" i="9"/>
  <c r="U82" i="9"/>
  <c r="AA83" i="9"/>
  <c r="P137" i="9"/>
  <c r="Q84" i="9"/>
  <c r="AA86" i="9"/>
  <c r="AE87" i="9"/>
  <c r="AK88" i="9"/>
  <c r="Z142" i="9"/>
  <c r="AA89" i="9"/>
  <c r="AK91" i="9"/>
  <c r="U94" i="9"/>
  <c r="P148" i="9"/>
  <c r="Q95" i="9"/>
  <c r="AO95" i="9"/>
  <c r="AE96" i="9"/>
  <c r="Z150" i="9"/>
  <c r="AA97" i="9"/>
  <c r="AO98" i="9"/>
  <c r="AE99" i="9"/>
  <c r="Z153" i="9"/>
  <c r="AA100" i="9"/>
  <c r="U101" i="9"/>
  <c r="AO101" i="9"/>
  <c r="AJ155" i="9"/>
  <c r="AK102" i="9"/>
  <c r="AA104" i="9"/>
  <c r="AE105" i="9"/>
  <c r="AA108" i="9"/>
  <c r="Z146" i="9"/>
  <c r="AA93" i="9"/>
  <c r="U97" i="9"/>
  <c r="AO100" i="9"/>
  <c r="U104" i="9"/>
  <c r="P128" i="9"/>
  <c r="Q75" i="9"/>
  <c r="AA68" i="9"/>
  <c r="AO68" i="9"/>
  <c r="P124" i="9"/>
  <c r="Q71" i="9"/>
  <c r="U72" i="9"/>
  <c r="AE74" i="9"/>
  <c r="U75" i="9"/>
  <c r="Z129" i="9"/>
  <c r="AA76" i="9"/>
  <c r="AE77" i="9"/>
  <c r="AO79" i="9"/>
  <c r="AE80" i="9"/>
  <c r="AJ134" i="9"/>
  <c r="AK81" i="9"/>
  <c r="AO82" i="9"/>
  <c r="U85" i="9"/>
  <c r="AO85" i="9"/>
  <c r="P140" i="9"/>
  <c r="Q87" i="9"/>
  <c r="U88" i="9"/>
  <c r="AE90" i="9"/>
  <c r="U91" i="9"/>
  <c r="Z145" i="9"/>
  <c r="AA92" i="9"/>
  <c r="AJ149" i="9"/>
  <c r="AK96" i="9"/>
  <c r="U98" i="9"/>
  <c r="P155" i="9"/>
  <c r="Q102" i="9"/>
  <c r="Z130" i="9"/>
  <c r="AA77" i="9"/>
  <c r="AO72" i="9"/>
  <c r="AJ127" i="9"/>
  <c r="AK74" i="9"/>
  <c r="Q77" i="9"/>
  <c r="U78" i="9"/>
  <c r="AA79" i="9"/>
  <c r="P133" i="9"/>
  <c r="Q80" i="9"/>
  <c r="AA82" i="9"/>
  <c r="AE83" i="9"/>
  <c r="Z138" i="9"/>
  <c r="AA85" i="9"/>
  <c r="AK87" i="9"/>
  <c r="AO88" i="9"/>
  <c r="Q90" i="9"/>
  <c r="AJ143" i="9"/>
  <c r="AK90" i="9"/>
  <c r="AK93" i="9"/>
  <c r="Z147" i="9"/>
  <c r="AA94" i="9"/>
  <c r="U95" i="9"/>
  <c r="AJ152" i="9"/>
  <c r="AK99" i="9"/>
  <c r="AE100" i="9"/>
  <c r="AJ156" i="9"/>
  <c r="AK103" i="9"/>
  <c r="P159" i="9"/>
  <c r="Q106" i="9"/>
  <c r="Z160" i="9"/>
  <c r="AA107" i="9"/>
  <c r="AK113" i="9"/>
  <c r="AK71" i="9"/>
  <c r="Q74" i="9"/>
  <c r="AK84" i="9"/>
  <c r="P121" i="9"/>
  <c r="U111" i="9"/>
  <c r="U114" i="9"/>
  <c r="U108" i="9"/>
  <c r="Q68" i="9"/>
  <c r="U105" i="9"/>
  <c r="U112" i="9"/>
  <c r="U96" i="9"/>
  <c r="U109" i="9"/>
  <c r="U106" i="9"/>
  <c r="Q112" i="9"/>
  <c r="U113" i="9"/>
  <c r="U110" i="9"/>
  <c r="U107" i="9"/>
  <c r="AE68" i="9"/>
  <c r="Q69" i="9"/>
  <c r="AE69" i="9"/>
  <c r="Q70" i="9"/>
  <c r="AE70" i="9"/>
  <c r="U71" i="9"/>
  <c r="Z125" i="9"/>
  <c r="AA72" i="9"/>
  <c r="AE73" i="9"/>
  <c r="AO75" i="9"/>
  <c r="AE76" i="9"/>
  <c r="AJ130" i="9"/>
  <c r="AK77" i="9"/>
  <c r="AO78" i="9"/>
  <c r="U81" i="9"/>
  <c r="AO81" i="9"/>
  <c r="P136" i="9"/>
  <c r="Q83" i="9"/>
  <c r="U84" i="9"/>
  <c r="AE86" i="9"/>
  <c r="U87" i="9"/>
  <c r="Z141" i="9"/>
  <c r="AA88" i="9"/>
  <c r="AE89" i="9"/>
  <c r="AO91" i="9"/>
  <c r="AE92" i="9"/>
  <c r="AE94" i="9"/>
  <c r="Z148" i="9"/>
  <c r="AA95" i="9"/>
  <c r="Q96" i="9"/>
  <c r="AO96" i="9"/>
  <c r="AK97" i="9"/>
  <c r="Z151" i="9"/>
  <c r="AA98" i="9"/>
  <c r="AO99" i="9"/>
  <c r="AJ153" i="9"/>
  <c r="AK100" i="9"/>
  <c r="AA101" i="9"/>
  <c r="U102" i="9"/>
  <c r="Q103" i="9"/>
  <c r="AO80" i="9"/>
  <c r="AJ123" i="9"/>
  <c r="AK70" i="9"/>
  <c r="Q73" i="9"/>
  <c r="U74" i="9"/>
  <c r="AA75" i="9"/>
  <c r="P129" i="9"/>
  <c r="Q76" i="9"/>
  <c r="AA78" i="9"/>
  <c r="AE79" i="9"/>
  <c r="AK80" i="9"/>
  <c r="Z134" i="9"/>
  <c r="AA81" i="9"/>
  <c r="AK83" i="9"/>
  <c r="AO84" i="9"/>
  <c r="Q86" i="9"/>
  <c r="AJ139" i="9"/>
  <c r="AK86" i="9"/>
  <c r="Q89" i="9"/>
  <c r="U90" i="9"/>
  <c r="AA91" i="9"/>
  <c r="P145" i="9"/>
  <c r="Q92" i="9"/>
  <c r="U93" i="9"/>
  <c r="P150" i="9"/>
  <c r="Q97" i="9"/>
  <c r="U99" i="9"/>
  <c r="Z155" i="9"/>
  <c r="AA102" i="9"/>
  <c r="AJ121" i="9"/>
  <c r="AO114" i="9"/>
  <c r="AO111" i="9"/>
  <c r="AO108" i="9"/>
  <c r="AO105" i="9"/>
  <c r="AO102" i="9"/>
  <c r="AO112" i="9"/>
  <c r="AO109" i="9"/>
  <c r="AO106" i="9"/>
  <c r="AO93" i="9"/>
  <c r="AO92" i="9"/>
  <c r="AO113" i="9"/>
  <c r="AK114" i="9"/>
  <c r="AO110" i="9"/>
  <c r="AK109" i="9"/>
  <c r="AO107" i="9"/>
  <c r="AO104" i="9"/>
  <c r="AO71" i="9"/>
  <c r="AE72" i="9"/>
  <c r="AJ126" i="9"/>
  <c r="AK73" i="9"/>
  <c r="AO74" i="9"/>
  <c r="U77" i="9"/>
  <c r="AO77" i="9"/>
  <c r="P132" i="9"/>
  <c r="Q79" i="9"/>
  <c r="U80" i="9"/>
  <c r="AE82" i="9"/>
  <c r="U83" i="9"/>
  <c r="Z137" i="9"/>
  <c r="AA84" i="9"/>
  <c r="AE85" i="9"/>
  <c r="AO87" i="9"/>
  <c r="AE88" i="9"/>
  <c r="AJ142" i="9"/>
  <c r="AK89" i="9"/>
  <c r="AO90" i="9"/>
  <c r="AK92" i="9"/>
  <c r="P147" i="9"/>
  <c r="Q94" i="9"/>
  <c r="AK94" i="9"/>
  <c r="Z149" i="9"/>
  <c r="AA96" i="9"/>
  <c r="AE98" i="9"/>
  <c r="Q100" i="9"/>
  <c r="AJ154" i="9"/>
  <c r="AK101" i="9"/>
  <c r="AK110" i="9"/>
  <c r="P162" i="9"/>
  <c r="Q109" i="9"/>
  <c r="AJ165" i="9"/>
  <c r="AK112" i="9"/>
  <c r="P158" i="9"/>
  <c r="Q105" i="9"/>
  <c r="Z163" i="9"/>
  <c r="AA110" i="9"/>
  <c r="P151" i="9"/>
  <c r="Q98" i="9"/>
  <c r="Z156" i="9"/>
  <c r="AA103" i="9"/>
  <c r="AK105" i="9"/>
  <c r="Q108" i="9"/>
  <c r="AJ161" i="9"/>
  <c r="AK108" i="9"/>
  <c r="Q111" i="9"/>
  <c r="AA113" i="9"/>
  <c r="Z159" i="9"/>
  <c r="AA106" i="9"/>
  <c r="AJ164" i="9"/>
  <c r="AK111" i="9"/>
  <c r="P146" i="9"/>
  <c r="Q93" i="9"/>
  <c r="Z152" i="9"/>
  <c r="AA99" i="9"/>
  <c r="Q104" i="9"/>
  <c r="AJ157" i="9"/>
  <c r="AK104" i="9"/>
  <c r="Q107" i="9"/>
  <c r="AA109" i="9"/>
  <c r="P163" i="9"/>
  <c r="Q110" i="9"/>
  <c r="AA112" i="9"/>
  <c r="AJ160" i="9"/>
  <c r="AK107" i="9"/>
  <c r="P166" i="9"/>
  <c r="Q113" i="9"/>
  <c r="AA114" i="9"/>
  <c r="Q114" i="9"/>
  <c r="AK84" i="8"/>
  <c r="AA103" i="8"/>
  <c r="AK108" i="8"/>
  <c r="U112" i="8"/>
  <c r="AE69" i="8"/>
  <c r="AE73" i="8"/>
  <c r="AO74" i="8"/>
  <c r="U76" i="8"/>
  <c r="AE78" i="8"/>
  <c r="Q83" i="8"/>
  <c r="AO83" i="8"/>
  <c r="AK85" i="8"/>
  <c r="AE86" i="8"/>
  <c r="AA88" i="8"/>
  <c r="U89" i="8"/>
  <c r="Q91" i="8"/>
  <c r="AO91" i="8"/>
  <c r="AK93" i="8"/>
  <c r="AE94" i="8"/>
  <c r="AA96" i="8"/>
  <c r="U97" i="8"/>
  <c r="Q99" i="8"/>
  <c r="AO99" i="8"/>
  <c r="AK101" i="8"/>
  <c r="AE102" i="8"/>
  <c r="AA104" i="8"/>
  <c r="U105" i="8"/>
  <c r="Q107" i="8"/>
  <c r="AK109" i="8"/>
  <c r="AE110" i="8"/>
  <c r="AA112" i="8"/>
  <c r="AA113" i="8"/>
  <c r="AK92" i="8"/>
  <c r="AE93" i="8"/>
  <c r="U96" i="8"/>
  <c r="AK100" i="8"/>
  <c r="AE101" i="8"/>
  <c r="U104" i="8"/>
  <c r="AA111" i="8"/>
  <c r="AO114" i="8"/>
  <c r="AO113" i="8"/>
  <c r="AO70" i="8"/>
  <c r="U72" i="8"/>
  <c r="AA80" i="8"/>
  <c r="U81" i="8"/>
  <c r="AK68" i="8"/>
  <c r="Q70" i="8"/>
  <c r="AO77" i="8"/>
  <c r="AK78" i="8"/>
  <c r="AE79" i="8"/>
  <c r="AA81" i="8"/>
  <c r="U82" i="8"/>
  <c r="Q84" i="8"/>
  <c r="AO84" i="8"/>
  <c r="AK86" i="8"/>
  <c r="AE87" i="8"/>
  <c r="AA89" i="8"/>
  <c r="U90" i="8"/>
  <c r="Q92" i="8"/>
  <c r="AO92" i="8"/>
  <c r="AK94" i="8"/>
  <c r="AE95" i="8"/>
  <c r="AA97" i="8"/>
  <c r="U98" i="8"/>
  <c r="Q100" i="8"/>
  <c r="AO100" i="8"/>
  <c r="AK102" i="8"/>
  <c r="AE103" i="8"/>
  <c r="AA105" i="8"/>
  <c r="U106" i="8"/>
  <c r="Q108" i="8"/>
  <c r="AO108" i="8"/>
  <c r="AK110" i="8"/>
  <c r="AK113" i="8"/>
  <c r="Q106" i="8"/>
  <c r="AO106" i="8"/>
  <c r="AE109" i="8"/>
  <c r="U113" i="8"/>
  <c r="AE113" i="8"/>
  <c r="AE70" i="8"/>
  <c r="AO71" i="8"/>
  <c r="U73" i="8"/>
  <c r="AE74" i="8"/>
  <c r="AO75" i="8"/>
  <c r="U77" i="8"/>
  <c r="AK79" i="8"/>
  <c r="AE80" i="8"/>
  <c r="AA82" i="8"/>
  <c r="U83" i="8"/>
  <c r="Q85" i="8"/>
  <c r="AO85" i="8"/>
  <c r="AK87" i="8"/>
  <c r="AE88" i="8"/>
  <c r="AA90" i="8"/>
  <c r="U91" i="8"/>
  <c r="Q93" i="8"/>
  <c r="AO93" i="8"/>
  <c r="AK95" i="8"/>
  <c r="AE96" i="8"/>
  <c r="AA98" i="8"/>
  <c r="U99" i="8"/>
  <c r="Q101" i="8"/>
  <c r="AO101" i="8"/>
  <c r="AK103" i="8"/>
  <c r="AE104" i="8"/>
  <c r="AA106" i="8"/>
  <c r="U107" i="8"/>
  <c r="Q109" i="8"/>
  <c r="AO109" i="8"/>
  <c r="AK111" i="8"/>
  <c r="AE112" i="8"/>
  <c r="Q114" i="8"/>
  <c r="AK75" i="8"/>
  <c r="AA95" i="8"/>
  <c r="AO98" i="8"/>
  <c r="AK69" i="8"/>
  <c r="Q71" i="8"/>
  <c r="AA72" i="8"/>
  <c r="AK73" i="8"/>
  <c r="Q75" i="8"/>
  <c r="AK80" i="8"/>
  <c r="AE81" i="8"/>
  <c r="AA83" i="8"/>
  <c r="U84" i="8"/>
  <c r="Q86" i="8"/>
  <c r="AO86" i="8"/>
  <c r="AK88" i="8"/>
  <c r="AE89" i="8"/>
  <c r="AA91" i="8"/>
  <c r="U92" i="8"/>
  <c r="Q94" i="8"/>
  <c r="AO94" i="8"/>
  <c r="AK96" i="8"/>
  <c r="AE97" i="8"/>
  <c r="AA99" i="8"/>
  <c r="U100" i="8"/>
  <c r="Q102" i="8"/>
  <c r="AO102" i="8"/>
  <c r="AK104" i="8"/>
  <c r="AE105" i="8"/>
  <c r="AA107" i="8"/>
  <c r="Q110" i="8"/>
  <c r="AO110" i="8"/>
  <c r="AK112" i="8"/>
  <c r="Q98" i="8"/>
  <c r="AA68" i="8"/>
  <c r="AO78" i="8"/>
  <c r="U114" i="8"/>
  <c r="AO68" i="8"/>
  <c r="U70" i="8"/>
  <c r="AE71" i="8"/>
  <c r="AO72" i="8"/>
  <c r="U74" i="8"/>
  <c r="AE75" i="8"/>
  <c r="AO76" i="8"/>
  <c r="Q79" i="8"/>
  <c r="AO79" i="8"/>
  <c r="AK81" i="8"/>
  <c r="AE82" i="8"/>
  <c r="AA84" i="8"/>
  <c r="U85" i="8"/>
  <c r="Q87" i="8"/>
  <c r="AO87" i="8"/>
  <c r="AK89" i="8"/>
  <c r="AE90" i="8"/>
  <c r="AA92" i="8"/>
  <c r="U93" i="8"/>
  <c r="Q95" i="8"/>
  <c r="AO95" i="8"/>
  <c r="AK97" i="8"/>
  <c r="AE98" i="8"/>
  <c r="AA100" i="8"/>
  <c r="U101" i="8"/>
  <c r="Q103" i="8"/>
  <c r="AO103" i="8"/>
  <c r="AK105" i="8"/>
  <c r="AE106" i="8"/>
  <c r="AA108" i="8"/>
  <c r="U109" i="8"/>
  <c r="Q111" i="8"/>
  <c r="AO111" i="8"/>
  <c r="AA114" i="8"/>
  <c r="U80" i="8"/>
  <c r="AA87" i="8"/>
  <c r="U88" i="8"/>
  <c r="AA69" i="8"/>
  <c r="Q72" i="8"/>
  <c r="AA73" i="8"/>
  <c r="AK74" i="8"/>
  <c r="AO80" i="8"/>
  <c r="AK82" i="8"/>
  <c r="AE83" i="8"/>
  <c r="AA85" i="8"/>
  <c r="U86" i="8"/>
  <c r="Q88" i="8"/>
  <c r="AO88" i="8"/>
  <c r="AK90" i="8"/>
  <c r="AE91" i="8"/>
  <c r="AA93" i="8"/>
  <c r="U94" i="8"/>
  <c r="Q96" i="8"/>
  <c r="AO96" i="8"/>
  <c r="AK98" i="8"/>
  <c r="AE99" i="8"/>
  <c r="AA101" i="8"/>
  <c r="U102" i="8"/>
  <c r="Q104" i="8"/>
  <c r="AO104" i="8"/>
  <c r="AK106" i="8"/>
  <c r="AE107" i="8"/>
  <c r="AA109" i="8"/>
  <c r="U110" i="8"/>
  <c r="Q112" i="8"/>
  <c r="AO112" i="8"/>
  <c r="AE114" i="8"/>
  <c r="AO82" i="8"/>
  <c r="AE85" i="8"/>
  <c r="AO90" i="8"/>
  <c r="U78" i="8"/>
  <c r="AE68" i="8"/>
  <c r="AO69" i="8"/>
  <c r="U71" i="8"/>
  <c r="AE72" i="8"/>
  <c r="AO73" i="8"/>
  <c r="AE76" i="8"/>
  <c r="AE77" i="8"/>
  <c r="AA78" i="8"/>
  <c r="U79" i="8"/>
  <c r="Q81" i="8"/>
  <c r="AO81" i="8"/>
  <c r="AK83" i="8"/>
  <c r="AE84" i="8"/>
  <c r="AA86" i="8"/>
  <c r="U87" i="8"/>
  <c r="Q89" i="8"/>
  <c r="AO89" i="8"/>
  <c r="AK91" i="8"/>
  <c r="AE92" i="8"/>
  <c r="AA94" i="8"/>
  <c r="U95" i="8"/>
  <c r="Q97" i="8"/>
  <c r="AO97" i="8"/>
  <c r="AK99" i="8"/>
  <c r="AE100" i="8"/>
  <c r="AA102" i="8"/>
  <c r="U103" i="8"/>
  <c r="Q105" i="8"/>
  <c r="AO105" i="8"/>
  <c r="AK107" i="8"/>
  <c r="AE108" i="8"/>
  <c r="AA110" i="8"/>
  <c r="U111" i="8"/>
  <c r="Q113" i="8"/>
  <c r="AK114" i="8"/>
  <c r="AP113" i="6"/>
  <c r="AP111" i="6"/>
  <c r="AP101" i="6"/>
  <c r="AP81" i="6"/>
  <c r="AK112" i="6"/>
  <c r="AK108" i="6"/>
  <c r="AK104" i="6"/>
  <c r="AK100" i="6"/>
  <c r="AK88" i="6"/>
  <c r="AK68" i="6"/>
  <c r="AK76" i="6"/>
  <c r="AA76" i="6"/>
  <c r="AA68" i="6"/>
  <c r="AA104" i="6"/>
  <c r="AA100" i="6"/>
  <c r="AA88" i="6"/>
  <c r="V107" i="6"/>
  <c r="V93" i="6"/>
  <c r="V91" i="6"/>
  <c r="V79" i="6"/>
  <c r="Q99" i="6"/>
  <c r="Q87" i="6"/>
  <c r="Q79" i="6"/>
  <c r="Q107" i="6"/>
  <c r="Q95" i="6"/>
  <c r="Q83" i="6"/>
  <c r="Q88" i="6"/>
  <c r="BK130" i="18" l="1"/>
  <c r="BK166" i="18"/>
  <c r="BK167" i="18"/>
  <c r="BL123" i="18"/>
  <c r="BK129" i="18"/>
  <c r="BK157" i="18"/>
  <c r="BL149" i="18"/>
  <c r="BL142" i="18"/>
  <c r="BK144" i="18"/>
  <c r="M35" i="45"/>
  <c r="BD125" i="18"/>
  <c r="BB153" i="18"/>
  <c r="BB132" i="18"/>
  <c r="BL126" i="18"/>
  <c r="BB168" i="18"/>
  <c r="BK158" i="18"/>
  <c r="BK135" i="18"/>
  <c r="BK125" i="18"/>
  <c r="BB166" i="18"/>
  <c r="BB138" i="18"/>
  <c r="BB145" i="18"/>
  <c r="BK147" i="18"/>
  <c r="BN141" i="18"/>
  <c r="BK133" i="18"/>
  <c r="BK149" i="18"/>
  <c r="BK161" i="18"/>
  <c r="BK123" i="18"/>
  <c r="BK150" i="18"/>
  <c r="BK132" i="18"/>
  <c r="BK126" i="18"/>
  <c r="BK136" i="18"/>
  <c r="BL157" i="18"/>
  <c r="BK163" i="18"/>
  <c r="BL136" i="18"/>
  <c r="BK165" i="18"/>
  <c r="BN151" i="18"/>
  <c r="BK127" i="18"/>
  <c r="BL155" i="18"/>
  <c r="BB151" i="18"/>
  <c r="BK131" i="18"/>
  <c r="BK140" i="18"/>
  <c r="BB155" i="18"/>
  <c r="BL129" i="18"/>
  <c r="BD127" i="18"/>
  <c r="BK146" i="18"/>
  <c r="BK138" i="18"/>
  <c r="BL160" i="18"/>
  <c r="BA129" i="18"/>
  <c r="BA154" i="18"/>
  <c r="BB169" i="18"/>
  <c r="BB130" i="18"/>
  <c r="BL143" i="18"/>
  <c r="BA142" i="18"/>
  <c r="BB128" i="18"/>
  <c r="BL152" i="18"/>
  <c r="BK124" i="18"/>
  <c r="BL156" i="18"/>
  <c r="BL132" i="18"/>
  <c r="BB154" i="18"/>
  <c r="BL135" i="18"/>
  <c r="BB148" i="18"/>
  <c r="BK139" i="18"/>
  <c r="BD154" i="18"/>
  <c r="BK160" i="18"/>
  <c r="BA125" i="18"/>
  <c r="M59" i="45"/>
  <c r="BK155" i="18"/>
  <c r="BK142" i="18"/>
  <c r="BK169" i="18"/>
  <c r="BL151" i="18"/>
  <c r="BL168" i="18"/>
  <c r="BL167" i="18"/>
  <c r="BL124" i="18"/>
  <c r="BK134" i="18"/>
  <c r="BN129" i="18"/>
  <c r="BN127" i="18"/>
  <c r="BK151" i="18"/>
  <c r="BB162" i="18"/>
  <c r="BL163" i="18"/>
  <c r="BN130" i="18"/>
  <c r="BB137" i="18"/>
  <c r="BB150" i="18"/>
  <c r="BB139" i="18"/>
  <c r="BL141" i="18"/>
  <c r="BL150" i="18"/>
  <c r="BL164" i="18"/>
  <c r="BB152" i="18"/>
  <c r="BA165" i="18"/>
  <c r="BA169" i="18"/>
  <c r="BD129" i="18"/>
  <c r="AC148" i="17"/>
  <c r="AM135" i="17"/>
  <c r="AM155" i="17"/>
  <c r="AM172" i="17"/>
  <c r="AC165" i="17"/>
  <c r="AC173" i="17"/>
  <c r="AM162" i="17"/>
  <c r="AC103" i="6"/>
  <c r="Y145" i="20"/>
  <c r="Y144" i="20"/>
  <c r="Y141" i="20"/>
  <c r="Y131" i="20"/>
  <c r="Y168" i="20"/>
  <c r="Y161" i="20"/>
  <c r="AA161" i="19"/>
  <c r="AA156" i="19"/>
  <c r="M80" i="45"/>
  <c r="BA153" i="18"/>
  <c r="BA162" i="18"/>
  <c r="BL147" i="18"/>
  <c r="BL154" i="18"/>
  <c r="BL161" i="18"/>
  <c r="BK141" i="18"/>
  <c r="AU155" i="19"/>
  <c r="AU145" i="19"/>
  <c r="AU135" i="19"/>
  <c r="AU165" i="19"/>
  <c r="AU154" i="19"/>
  <c r="AU166" i="19"/>
  <c r="AU141" i="19"/>
  <c r="AU168" i="19"/>
  <c r="AU146" i="19"/>
  <c r="AU169" i="19"/>
  <c r="AU152" i="19"/>
  <c r="AU164" i="19"/>
  <c r="AR143" i="20"/>
  <c r="AR140" i="20"/>
  <c r="AR166" i="20"/>
  <c r="AR159" i="20"/>
  <c r="AR142" i="20"/>
  <c r="AS157" i="20"/>
  <c r="AS138" i="20"/>
  <c r="AS129" i="20"/>
  <c r="AS168" i="20"/>
  <c r="AS158" i="20"/>
  <c r="AS155" i="20"/>
  <c r="Y153" i="20"/>
  <c r="Y155" i="20"/>
  <c r="Y166" i="20"/>
  <c r="Y134" i="20"/>
  <c r="Y162" i="20"/>
  <c r="Y130" i="20"/>
  <c r="Y169" i="20"/>
  <c r="Y146" i="20"/>
  <c r="AR163" i="20"/>
  <c r="AS126" i="20"/>
  <c r="AS152" i="20"/>
  <c r="AS125" i="20"/>
  <c r="AS124" i="20"/>
  <c r="Y152" i="20"/>
  <c r="Y165" i="20"/>
  <c r="AS127" i="20"/>
  <c r="AR156" i="20"/>
  <c r="AR144" i="20"/>
  <c r="AU157" i="20"/>
  <c r="Y159" i="20"/>
  <c r="AA143" i="19"/>
  <c r="AA133" i="19"/>
  <c r="AK161" i="19"/>
  <c r="AK131" i="19"/>
  <c r="AU144" i="19"/>
  <c r="N35" i="45"/>
  <c r="N57" i="45"/>
  <c r="N59" i="45"/>
  <c r="N60" i="45"/>
  <c r="N78" i="45"/>
  <c r="N56" i="45"/>
  <c r="N81" i="45"/>
  <c r="AA125" i="19"/>
  <c r="N34" i="45"/>
  <c r="AU132" i="19"/>
  <c r="N79" i="45"/>
  <c r="BA134" i="18"/>
  <c r="M82" i="45"/>
  <c r="BN169" i="18"/>
  <c r="M79" i="45"/>
  <c r="M60" i="45"/>
  <c r="BA159" i="18"/>
  <c r="M78" i="45"/>
  <c r="M57" i="45"/>
  <c r="M81" i="45"/>
  <c r="M58" i="45"/>
  <c r="AM139" i="17"/>
  <c r="AM131" i="17"/>
  <c r="AC141" i="17"/>
  <c r="AM142" i="17"/>
  <c r="AM150" i="17"/>
  <c r="AC137" i="17"/>
  <c r="AM160" i="17"/>
  <c r="AC152" i="17"/>
  <c r="AC155" i="17"/>
  <c r="AC169" i="17"/>
  <c r="AM173" i="17"/>
  <c r="AC149" i="17"/>
  <c r="AC160" i="17"/>
  <c r="AM165" i="17"/>
  <c r="AC163" i="17"/>
  <c r="AE70" i="2"/>
  <c r="AM93" i="10"/>
  <c r="AM92" i="10"/>
  <c r="AM103" i="9"/>
  <c r="AM107" i="8"/>
  <c r="S103" i="6"/>
  <c r="AM109" i="6"/>
  <c r="S99" i="6"/>
  <c r="S113" i="6"/>
  <c r="AM103" i="6"/>
  <c r="AM95" i="6"/>
  <c r="AM101" i="6"/>
  <c r="S107" i="6"/>
  <c r="AC95" i="6"/>
  <c r="S109" i="6"/>
  <c r="S97" i="6"/>
  <c r="AM111" i="6"/>
  <c r="AM97" i="6"/>
  <c r="S101" i="6"/>
  <c r="S111" i="6"/>
  <c r="AM107" i="6"/>
  <c r="AM105" i="6"/>
  <c r="AM113" i="6"/>
  <c r="S105" i="6"/>
  <c r="S95" i="6"/>
  <c r="AD70" i="10"/>
  <c r="AC112" i="10"/>
  <c r="AP103" i="9"/>
  <c r="AC109" i="9"/>
  <c r="S108" i="8"/>
  <c r="AC111" i="8"/>
  <c r="V103" i="6"/>
  <c r="V113" i="6"/>
  <c r="AC111" i="6"/>
  <c r="V95" i="6"/>
  <c r="AP99" i="6"/>
  <c r="AP103" i="6"/>
  <c r="AP109" i="6"/>
  <c r="AP95" i="6"/>
  <c r="V99" i="6"/>
  <c r="S68" i="6"/>
  <c r="AC92" i="6"/>
  <c r="AC87" i="6"/>
  <c r="AM79" i="6"/>
  <c r="AC82" i="6"/>
  <c r="AP107" i="6"/>
  <c r="V105" i="6"/>
  <c r="S85" i="6"/>
  <c r="AO90" i="2"/>
  <c r="AO73" i="2"/>
  <c r="AO87" i="2"/>
  <c r="AE69" i="2"/>
  <c r="U83" i="2"/>
  <c r="Y148" i="20"/>
  <c r="Y167" i="20"/>
  <c r="Y135" i="20"/>
  <c r="AR129" i="20"/>
  <c r="AR148" i="20"/>
  <c r="AR162" i="20"/>
  <c r="AR123" i="20"/>
  <c r="AR135" i="20"/>
  <c r="AR137" i="20"/>
  <c r="AA162" i="19"/>
  <c r="AA145" i="19"/>
  <c r="AA167" i="19"/>
  <c r="BA147" i="18"/>
  <c r="BA150" i="18"/>
  <c r="BK137" i="18"/>
  <c r="BK152" i="18"/>
  <c r="BA123" i="18"/>
  <c r="BK143" i="18"/>
  <c r="BA141" i="18"/>
  <c r="BL134" i="18"/>
  <c r="BA166" i="18"/>
  <c r="BN159" i="18"/>
  <c r="BK154" i="18"/>
  <c r="BA130" i="18"/>
  <c r="BK156" i="18"/>
  <c r="BK168" i="18"/>
  <c r="BN161" i="18"/>
  <c r="BA131" i="18"/>
  <c r="BL131" i="18"/>
  <c r="BK162" i="18"/>
  <c r="BA156" i="18"/>
  <c r="BA151" i="18"/>
  <c r="BA158" i="18"/>
  <c r="AM133" i="17"/>
  <c r="AC133" i="17"/>
  <c r="AM132" i="17"/>
  <c r="AC168" i="17"/>
  <c r="AM166" i="17"/>
  <c r="AC171" i="17"/>
  <c r="AC140" i="17"/>
  <c r="Y123" i="20"/>
  <c r="AR130" i="20"/>
  <c r="AR136" i="20"/>
  <c r="AR161" i="20"/>
  <c r="AR141" i="20"/>
  <c r="AR152" i="20"/>
  <c r="AR127" i="20"/>
  <c r="AR138" i="20"/>
  <c r="AR125" i="20"/>
  <c r="AR139" i="20"/>
  <c r="AR149" i="20"/>
  <c r="AR154" i="20"/>
  <c r="AU123" i="20"/>
  <c r="AR145" i="20"/>
  <c r="AS163" i="20"/>
  <c r="AR134" i="20"/>
  <c r="AR169" i="20"/>
  <c r="AR132" i="20"/>
  <c r="AR150" i="20"/>
  <c r="AU160" i="20"/>
  <c r="AR131" i="20"/>
  <c r="AR153" i="20"/>
  <c r="AR128" i="20"/>
  <c r="AR147" i="20"/>
  <c r="AU167" i="20"/>
  <c r="AR126" i="20"/>
  <c r="AR167" i="20"/>
  <c r="AR168" i="20"/>
  <c r="AK148" i="19"/>
  <c r="AU131" i="19"/>
  <c r="AK143" i="19"/>
  <c r="AU133" i="19"/>
  <c r="AK150" i="19"/>
  <c r="AU167" i="19"/>
  <c r="AU153" i="19"/>
  <c r="AU159" i="19"/>
  <c r="BD156" i="18"/>
  <c r="BA137" i="18"/>
  <c r="BA126" i="18"/>
  <c r="BB149" i="18"/>
  <c r="BB157" i="18"/>
  <c r="BL162" i="18"/>
  <c r="BD143" i="18"/>
  <c r="BA144" i="18"/>
  <c r="BA143" i="18"/>
  <c r="BB158" i="18"/>
  <c r="BB146" i="18"/>
  <c r="BB144" i="18"/>
  <c r="BL128" i="18"/>
  <c r="BL148" i="18"/>
  <c r="BA136" i="18"/>
  <c r="BA139" i="18"/>
  <c r="BL127" i="18"/>
  <c r="BB147" i="18"/>
  <c r="BA163" i="18"/>
  <c r="BA133" i="18"/>
  <c r="BA167" i="18"/>
  <c r="BD147" i="18"/>
  <c r="BB136" i="18"/>
  <c r="BA140" i="18"/>
  <c r="BA127" i="18"/>
  <c r="BA157" i="18"/>
  <c r="BB134" i="18"/>
  <c r="BB159" i="18"/>
  <c r="BB127" i="18"/>
  <c r="BA155" i="18"/>
  <c r="BA152" i="18"/>
  <c r="BN123" i="18"/>
  <c r="BB164" i="18"/>
  <c r="BA135" i="18"/>
  <c r="BA161" i="18"/>
  <c r="BA146" i="18"/>
  <c r="BA145" i="18"/>
  <c r="BA149" i="18"/>
  <c r="BA132" i="18"/>
  <c r="AC146" i="17"/>
  <c r="AC143" i="17"/>
  <c r="AC157" i="17"/>
  <c r="AM144" i="17"/>
  <c r="AM152" i="17"/>
  <c r="AM154" i="17"/>
  <c r="AM169" i="17"/>
  <c r="AM157" i="17"/>
  <c r="AM147" i="17"/>
  <c r="AM164" i="17"/>
  <c r="AC162" i="17"/>
  <c r="AC153" i="17"/>
  <c r="AC147" i="17"/>
  <c r="AM128" i="17"/>
  <c r="AM143" i="17"/>
  <c r="AM168" i="17"/>
  <c r="AM171" i="17"/>
  <c r="AM138" i="17"/>
  <c r="AM167" i="17"/>
  <c r="AC144" i="17"/>
  <c r="AM141" i="17"/>
  <c r="AC161" i="17"/>
  <c r="AM145" i="17"/>
  <c r="AC159" i="17"/>
  <c r="AC170" i="17"/>
  <c r="AC156" i="17"/>
  <c r="S68" i="1"/>
  <c r="AC69" i="1"/>
  <c r="S102" i="5"/>
  <c r="AC70" i="4"/>
  <c r="U82" i="2"/>
  <c r="AE74" i="2"/>
  <c r="AE90" i="2"/>
  <c r="U72" i="2"/>
  <c r="AN71" i="9"/>
  <c r="AN79" i="9"/>
  <c r="S86" i="9"/>
  <c r="S68" i="8"/>
  <c r="AC85" i="6"/>
  <c r="AC80" i="6"/>
  <c r="AM108" i="6"/>
  <c r="AP108" i="6"/>
  <c r="AM86" i="6"/>
  <c r="AP86" i="6"/>
  <c r="AF99" i="6"/>
  <c r="AC99" i="6"/>
  <c r="AM77" i="6"/>
  <c r="AM71" i="6"/>
  <c r="AF100" i="6"/>
  <c r="AC100" i="6"/>
  <c r="AM94" i="6"/>
  <c r="AP94" i="6"/>
  <c r="AM91" i="6"/>
  <c r="AF97" i="6"/>
  <c r="AC97" i="6"/>
  <c r="AM114" i="6"/>
  <c r="AP114" i="6"/>
  <c r="S72" i="6"/>
  <c r="V72" i="6"/>
  <c r="S75" i="6"/>
  <c r="S83" i="6"/>
  <c r="S76" i="6"/>
  <c r="V76" i="6"/>
  <c r="S104" i="6"/>
  <c r="V104" i="6"/>
  <c r="AN70" i="6"/>
  <c r="AN73" i="6"/>
  <c r="AN86" i="6"/>
  <c r="AN89" i="6"/>
  <c r="AN102" i="6"/>
  <c r="AN105" i="6"/>
  <c r="AN80" i="6"/>
  <c r="AN83" i="6"/>
  <c r="AN96" i="6"/>
  <c r="AN99" i="6"/>
  <c r="AN112" i="6"/>
  <c r="AN74" i="6"/>
  <c r="AN77" i="6"/>
  <c r="AN90" i="6"/>
  <c r="AN93" i="6"/>
  <c r="AN106" i="6"/>
  <c r="AN109" i="6"/>
  <c r="AN68" i="6"/>
  <c r="AN71" i="6"/>
  <c r="AN84" i="6"/>
  <c r="AN87" i="6"/>
  <c r="AN100" i="6"/>
  <c r="AN103" i="6"/>
  <c r="AN78" i="6"/>
  <c r="AN81" i="6"/>
  <c r="AN94" i="6"/>
  <c r="AN97" i="6"/>
  <c r="AN110" i="6"/>
  <c r="AN113" i="6"/>
  <c r="AN72" i="6"/>
  <c r="AN75" i="6"/>
  <c r="AN88" i="6"/>
  <c r="AN91" i="6"/>
  <c r="AN104" i="6"/>
  <c r="AN107" i="6"/>
  <c r="AN69" i="6"/>
  <c r="AN82" i="6"/>
  <c r="AN85" i="6"/>
  <c r="AN98" i="6"/>
  <c r="AN101" i="6"/>
  <c r="AN114" i="6"/>
  <c r="AN76" i="6"/>
  <c r="AN79" i="6"/>
  <c r="AN92" i="6"/>
  <c r="AN95" i="6"/>
  <c r="AN108" i="6"/>
  <c r="AN111" i="6"/>
  <c r="AC68" i="6"/>
  <c r="AC79" i="6"/>
  <c r="AC88" i="6"/>
  <c r="AM89" i="6"/>
  <c r="AF102" i="6"/>
  <c r="AC102" i="6"/>
  <c r="AM80" i="6"/>
  <c r="AP80" i="6"/>
  <c r="AF109" i="6"/>
  <c r="AC109" i="6"/>
  <c r="AM90" i="6"/>
  <c r="AP90" i="6"/>
  <c r="AC96" i="6"/>
  <c r="AF96" i="6"/>
  <c r="AM84" i="6"/>
  <c r="AP84" i="6"/>
  <c r="AM104" i="6"/>
  <c r="AP104" i="6"/>
  <c r="AC104" i="6"/>
  <c r="AF104" i="6"/>
  <c r="S106" i="6"/>
  <c r="V106" i="6"/>
  <c r="S73" i="6"/>
  <c r="S91" i="6"/>
  <c r="S94" i="6"/>
  <c r="V94" i="6"/>
  <c r="AD75" i="6"/>
  <c r="AD85" i="6"/>
  <c r="AD92" i="6"/>
  <c r="AD95" i="6"/>
  <c r="AD102" i="6"/>
  <c r="AD105" i="6"/>
  <c r="AD112" i="6"/>
  <c r="AD72" i="6"/>
  <c r="AD82" i="6"/>
  <c r="AD99" i="6"/>
  <c r="AD109" i="6"/>
  <c r="AD76" i="6"/>
  <c r="AD79" i="6"/>
  <c r="AD86" i="6"/>
  <c r="AD89" i="6"/>
  <c r="AD96" i="6"/>
  <c r="AD106" i="6"/>
  <c r="AD68" i="6"/>
  <c r="AD69" i="6"/>
  <c r="AD83" i="6"/>
  <c r="AD93" i="6"/>
  <c r="AD100" i="6"/>
  <c r="AD103" i="6"/>
  <c r="AD110" i="6"/>
  <c r="AD113" i="6"/>
  <c r="AD73" i="6"/>
  <c r="AD80" i="6"/>
  <c r="AD90" i="6"/>
  <c r="AD107" i="6"/>
  <c r="AD70" i="6"/>
  <c r="AD77" i="6"/>
  <c r="AD84" i="6"/>
  <c r="AD87" i="6"/>
  <c r="AD94" i="6"/>
  <c r="AD97" i="6"/>
  <c r="AD104" i="6"/>
  <c r="AD114" i="6"/>
  <c r="AD74" i="6"/>
  <c r="AD91" i="6"/>
  <c r="AD101" i="6"/>
  <c r="AD108" i="6"/>
  <c r="AD111" i="6"/>
  <c r="AD71" i="6"/>
  <c r="AD78" i="6"/>
  <c r="AD81" i="6"/>
  <c r="AD88" i="6"/>
  <c r="AD98" i="6"/>
  <c r="AC70" i="6"/>
  <c r="AC72" i="6"/>
  <c r="AC74" i="6"/>
  <c r="AC69" i="6"/>
  <c r="AP89" i="6"/>
  <c r="AP105" i="6"/>
  <c r="AM102" i="6"/>
  <c r="AP102" i="6"/>
  <c r="AF105" i="6"/>
  <c r="AC105" i="6"/>
  <c r="AM83" i="6"/>
  <c r="AM93" i="6"/>
  <c r="AF106" i="6"/>
  <c r="AC106" i="6"/>
  <c r="AM87" i="6"/>
  <c r="AF110" i="6"/>
  <c r="AC110" i="6"/>
  <c r="AM110" i="6"/>
  <c r="AP110" i="6"/>
  <c r="AF114" i="6"/>
  <c r="AC114" i="6"/>
  <c r="AF91" i="6"/>
  <c r="AC91" i="6"/>
  <c r="S98" i="6"/>
  <c r="V98" i="6"/>
  <c r="S114" i="6"/>
  <c r="V114" i="6"/>
  <c r="S93" i="6"/>
  <c r="S70" i="6"/>
  <c r="V70" i="6"/>
  <c r="S108" i="6"/>
  <c r="V108" i="6"/>
  <c r="S88" i="6"/>
  <c r="V88" i="6"/>
  <c r="S71" i="6"/>
  <c r="T78" i="6"/>
  <c r="T81" i="6"/>
  <c r="T88" i="6"/>
  <c r="T91" i="6"/>
  <c r="T104" i="6"/>
  <c r="T107" i="6"/>
  <c r="T72" i="6"/>
  <c r="T75" i="6"/>
  <c r="T85" i="6"/>
  <c r="T98" i="6"/>
  <c r="T101" i="6"/>
  <c r="T114" i="6"/>
  <c r="T76" i="6"/>
  <c r="T79" i="6"/>
  <c r="T86" i="6"/>
  <c r="T89" i="6"/>
  <c r="T102" i="6"/>
  <c r="T105" i="6"/>
  <c r="T70" i="6"/>
  <c r="T73" i="6"/>
  <c r="T83" i="6"/>
  <c r="T96" i="6"/>
  <c r="T99" i="6"/>
  <c r="T112" i="6"/>
  <c r="T68" i="6"/>
  <c r="T80" i="6"/>
  <c r="T90" i="6"/>
  <c r="T93" i="6"/>
  <c r="T106" i="6"/>
  <c r="T109" i="6"/>
  <c r="T74" i="6"/>
  <c r="T77" i="6"/>
  <c r="T84" i="6"/>
  <c r="T87" i="6"/>
  <c r="T100" i="6"/>
  <c r="T103" i="6"/>
  <c r="T111" i="6"/>
  <c r="T113" i="6"/>
  <c r="T92" i="6"/>
  <c r="T94" i="6"/>
  <c r="T69" i="6"/>
  <c r="T82" i="6"/>
  <c r="T95" i="6"/>
  <c r="T108" i="6"/>
  <c r="T71" i="6"/>
  <c r="T97" i="6"/>
  <c r="T110" i="6"/>
  <c r="AM92" i="6"/>
  <c r="AP92" i="6"/>
  <c r="AC76" i="6"/>
  <c r="AC75" i="6"/>
  <c r="AC78" i="6"/>
  <c r="AC89" i="6"/>
  <c r="AF112" i="6"/>
  <c r="AC112" i="6"/>
  <c r="AM96" i="6"/>
  <c r="AP96" i="6"/>
  <c r="AM106" i="6"/>
  <c r="AP106" i="6"/>
  <c r="AM100" i="6"/>
  <c r="AP100" i="6"/>
  <c r="AF113" i="6"/>
  <c r="AC113" i="6"/>
  <c r="AM69" i="6"/>
  <c r="AF101" i="6"/>
  <c r="AC101" i="6"/>
  <c r="S74" i="6"/>
  <c r="V74" i="6"/>
  <c r="S90" i="6"/>
  <c r="V90" i="6"/>
  <c r="S81" i="6"/>
  <c r="AC84" i="6"/>
  <c r="AC86" i="6"/>
  <c r="AC71" i="6"/>
  <c r="AF73" i="6"/>
  <c r="AC73" i="6"/>
  <c r="AM82" i="6"/>
  <c r="AP82" i="6"/>
  <c r="AF108" i="6"/>
  <c r="AC108" i="6"/>
  <c r="S87" i="6"/>
  <c r="S77" i="6"/>
  <c r="S80" i="6"/>
  <c r="V80" i="6"/>
  <c r="S102" i="6"/>
  <c r="V102" i="6"/>
  <c r="S92" i="6"/>
  <c r="V92" i="6"/>
  <c r="S78" i="6"/>
  <c r="V78" i="6"/>
  <c r="AF98" i="6"/>
  <c r="AC98" i="6"/>
  <c r="AM112" i="6"/>
  <c r="AP112" i="6"/>
  <c r="AM72" i="6"/>
  <c r="AP72" i="6"/>
  <c r="AM85" i="6"/>
  <c r="S100" i="6"/>
  <c r="V100" i="6"/>
  <c r="S112" i="6"/>
  <c r="V112" i="6"/>
  <c r="S89" i="6"/>
  <c r="S82" i="6"/>
  <c r="AM70" i="6"/>
  <c r="AP70" i="6"/>
  <c r="AF83" i="6"/>
  <c r="AC83" i="6"/>
  <c r="AM78" i="6"/>
  <c r="AP78" i="6"/>
  <c r="AM75" i="6"/>
  <c r="AM98" i="6"/>
  <c r="AP98" i="6"/>
  <c r="S86" i="6"/>
  <c r="V86" i="6"/>
  <c r="S69" i="6"/>
  <c r="S84" i="6"/>
  <c r="V84" i="6"/>
  <c r="AC90" i="6"/>
  <c r="AC77" i="6"/>
  <c r="AC81" i="6"/>
  <c r="AM68" i="6"/>
  <c r="AM73" i="6"/>
  <c r="AM74" i="6"/>
  <c r="AP74" i="6"/>
  <c r="AF93" i="6"/>
  <c r="AC93" i="6"/>
  <c r="AM81" i="6"/>
  <c r="AF107" i="6"/>
  <c r="AC107" i="6"/>
  <c r="AM88" i="6"/>
  <c r="AP88" i="6"/>
  <c r="AC94" i="6"/>
  <c r="AF94" i="6"/>
  <c r="S96" i="6"/>
  <c r="V96" i="6"/>
  <c r="S79" i="6"/>
  <c r="S110" i="6"/>
  <c r="V110" i="6"/>
  <c r="AM76" i="6"/>
  <c r="Y125" i="20"/>
  <c r="AU125" i="19"/>
  <c r="AU126" i="19"/>
  <c r="AU127" i="19"/>
  <c r="AU128" i="19"/>
  <c r="AK128" i="19"/>
  <c r="AK125" i="19"/>
  <c r="AK129" i="19"/>
  <c r="AK126" i="19"/>
  <c r="AK127" i="19"/>
  <c r="AA127" i="19"/>
  <c r="BL125" i="18"/>
  <c r="BB125" i="18"/>
  <c r="BB124" i="18"/>
  <c r="BB123" i="18"/>
  <c r="BB126" i="18"/>
  <c r="AM130" i="17"/>
  <c r="AM129" i="17"/>
  <c r="AC129" i="17"/>
  <c r="AC130" i="17"/>
  <c r="AC131" i="17"/>
  <c r="BS137" i="18"/>
  <c r="BS138" i="18"/>
  <c r="BS152" i="18"/>
  <c r="BS131" i="18"/>
  <c r="BW127" i="18"/>
  <c r="BX127" i="18"/>
  <c r="BU127" i="18"/>
  <c r="BS151" i="18"/>
  <c r="BW151" i="18"/>
  <c r="BU151" i="18"/>
  <c r="BX151" i="18"/>
  <c r="BW166" i="18"/>
  <c r="BX166" i="18"/>
  <c r="BU166" i="18"/>
  <c r="BW167" i="18"/>
  <c r="BX167" i="18"/>
  <c r="BU167" i="18"/>
  <c r="BS129" i="18"/>
  <c r="BW135" i="18"/>
  <c r="BX135" i="18"/>
  <c r="BU135" i="18"/>
  <c r="BW149" i="18"/>
  <c r="BU149" i="18"/>
  <c r="BX149" i="18"/>
  <c r="BW126" i="18"/>
  <c r="BX126" i="18"/>
  <c r="BU126" i="18"/>
  <c r="BW142" i="18"/>
  <c r="BX142" i="18"/>
  <c r="BU142" i="18"/>
  <c r="BW157" i="18"/>
  <c r="BX157" i="18"/>
  <c r="BU157" i="18"/>
  <c r="BS165" i="18"/>
  <c r="BS133" i="18"/>
  <c r="BW136" i="18"/>
  <c r="BU136" i="18"/>
  <c r="BX136" i="18"/>
  <c r="BW150" i="18"/>
  <c r="BX150" i="18"/>
  <c r="BU150" i="18"/>
  <c r="BW129" i="18"/>
  <c r="BX129" i="18"/>
  <c r="BU129" i="18"/>
  <c r="BW145" i="18"/>
  <c r="BX145" i="18"/>
  <c r="BU145" i="18"/>
  <c r="BS139" i="18"/>
  <c r="BS135" i="18"/>
  <c r="BW155" i="18"/>
  <c r="BU155" i="18"/>
  <c r="BX155" i="18"/>
  <c r="BW165" i="18"/>
  <c r="BX165" i="18"/>
  <c r="BU165" i="18"/>
  <c r="BW123" i="18"/>
  <c r="BX123" i="18"/>
  <c r="BU123" i="18"/>
  <c r="BW139" i="18"/>
  <c r="BX139" i="18"/>
  <c r="BU139" i="18"/>
  <c r="BS154" i="18"/>
  <c r="BW130" i="18"/>
  <c r="BX130" i="18"/>
  <c r="BU130" i="18"/>
  <c r="BW146" i="18"/>
  <c r="BX146" i="18"/>
  <c r="BU146" i="18"/>
  <c r="BS142" i="18"/>
  <c r="BS123" i="18"/>
  <c r="BW158" i="18"/>
  <c r="BX158" i="18"/>
  <c r="BU158" i="18"/>
  <c r="BW159" i="18"/>
  <c r="BX159" i="18"/>
  <c r="BU159" i="18"/>
  <c r="BS163" i="18"/>
  <c r="BS161" i="18"/>
  <c r="BW124" i="18"/>
  <c r="BX124" i="18"/>
  <c r="BU124" i="18"/>
  <c r="BW140" i="18"/>
  <c r="BU140" i="18"/>
  <c r="BX140" i="18"/>
  <c r="BW133" i="18"/>
  <c r="BX133" i="18"/>
  <c r="BU133" i="18"/>
  <c r="BS153" i="18"/>
  <c r="BS149" i="18"/>
  <c r="BS150" i="18"/>
  <c r="BW162" i="18"/>
  <c r="BX162" i="18"/>
  <c r="BU162" i="18"/>
  <c r="BX163" i="18"/>
  <c r="BU163" i="18"/>
  <c r="BW163" i="18"/>
  <c r="BW143" i="18"/>
  <c r="BX143" i="18"/>
  <c r="BU143" i="18"/>
  <c r="BS130" i="18"/>
  <c r="BW128" i="18"/>
  <c r="BX128" i="18"/>
  <c r="BU128" i="18"/>
  <c r="BW144" i="18"/>
  <c r="BU144" i="18"/>
  <c r="BX144" i="18"/>
  <c r="BS141" i="18"/>
  <c r="BW137" i="18"/>
  <c r="BX137" i="18"/>
  <c r="BU137" i="18"/>
  <c r="BS143" i="18"/>
  <c r="BW153" i="18"/>
  <c r="BU153" i="18"/>
  <c r="BX153" i="18"/>
  <c r="BV169" i="18"/>
  <c r="BV165" i="18"/>
  <c r="BV161" i="18"/>
  <c r="BN125" i="18"/>
  <c r="BV168" i="18"/>
  <c r="BV164" i="18"/>
  <c r="BV160" i="18"/>
  <c r="BV167" i="18"/>
  <c r="BV163" i="18"/>
  <c r="BV159" i="18"/>
  <c r="BV157" i="18"/>
  <c r="BV166" i="18"/>
  <c r="BV162" i="18"/>
  <c r="BV158" i="18"/>
  <c r="BV155" i="18"/>
  <c r="BV151" i="18"/>
  <c r="BV147" i="18"/>
  <c r="BV143" i="18"/>
  <c r="BV139" i="18"/>
  <c r="BV135" i="18"/>
  <c r="BV131" i="18"/>
  <c r="BV127" i="18"/>
  <c r="BV152" i="18"/>
  <c r="BV154" i="18"/>
  <c r="BV153" i="18"/>
  <c r="BV123" i="18"/>
  <c r="BV156" i="18"/>
  <c r="BV128" i="18"/>
  <c r="BV124" i="18"/>
  <c r="BV146" i="18"/>
  <c r="BV145" i="18"/>
  <c r="BV142" i="18"/>
  <c r="BV141" i="18"/>
  <c r="BV138" i="18"/>
  <c r="BV137" i="18"/>
  <c r="BV134" i="18"/>
  <c r="BV133" i="18"/>
  <c r="BV130" i="18"/>
  <c r="BV129" i="18"/>
  <c r="BV126" i="18"/>
  <c r="BV125" i="18"/>
  <c r="BV132" i="18"/>
  <c r="BV150" i="18"/>
  <c r="BV149" i="18"/>
  <c r="BV148" i="18"/>
  <c r="BV144" i="18"/>
  <c r="BV140" i="18"/>
  <c r="BV136" i="18"/>
  <c r="BS157" i="18"/>
  <c r="BS162" i="18"/>
  <c r="BS132" i="18"/>
  <c r="BS148" i="18"/>
  <c r="BS167" i="18"/>
  <c r="BS136" i="18"/>
  <c r="BS140" i="18"/>
  <c r="BS156" i="18"/>
  <c r="BW169" i="18"/>
  <c r="BU169" i="18"/>
  <c r="BX169" i="18"/>
  <c r="BS144" i="18"/>
  <c r="BS169" i="18"/>
  <c r="BS166" i="18"/>
  <c r="BS158" i="18"/>
  <c r="BS127" i="18"/>
  <c r="BW131" i="18"/>
  <c r="BX131" i="18"/>
  <c r="BU131" i="18"/>
  <c r="BW147" i="18"/>
  <c r="BX147" i="18"/>
  <c r="BU147" i="18"/>
  <c r="BS147" i="18"/>
  <c r="BW138" i="18"/>
  <c r="BX138" i="18"/>
  <c r="BU138" i="18"/>
  <c r="BS145" i="18"/>
  <c r="BW154" i="18"/>
  <c r="BX154" i="18"/>
  <c r="BU154" i="18"/>
  <c r="BX160" i="18"/>
  <c r="BW160" i="18"/>
  <c r="BU160" i="18"/>
  <c r="BW152" i="18"/>
  <c r="BX152" i="18"/>
  <c r="BU152" i="18"/>
  <c r="BS159" i="18"/>
  <c r="BS155" i="18"/>
  <c r="BN124" i="18"/>
  <c r="BS124" i="18"/>
  <c r="BW134" i="18"/>
  <c r="BX134" i="18"/>
  <c r="BU134" i="18"/>
  <c r="BS164" i="18"/>
  <c r="BS125" i="18"/>
  <c r="BW132" i="18"/>
  <c r="BX132" i="18"/>
  <c r="BU132" i="18"/>
  <c r="BW148" i="18"/>
  <c r="BU148" i="18"/>
  <c r="BX148" i="18"/>
  <c r="BW125" i="18"/>
  <c r="BX125" i="18"/>
  <c r="BU125" i="18"/>
  <c r="BW141" i="18"/>
  <c r="BX141" i="18"/>
  <c r="BU141" i="18"/>
  <c r="BS146" i="18"/>
  <c r="BW164" i="18"/>
  <c r="BX164" i="18"/>
  <c r="BU164" i="18"/>
  <c r="BW156" i="18"/>
  <c r="BX156" i="18"/>
  <c r="BU156" i="18"/>
  <c r="BS168" i="18"/>
  <c r="BS160" i="18"/>
  <c r="BS134" i="18"/>
  <c r="BX168" i="18"/>
  <c r="BW168" i="18"/>
  <c r="BU168" i="18"/>
  <c r="BW161" i="18"/>
  <c r="BX161" i="18"/>
  <c r="BU161" i="18"/>
  <c r="AT134" i="17"/>
  <c r="AT152" i="17"/>
  <c r="AT140" i="17"/>
  <c r="AW157" i="17"/>
  <c r="AW141" i="17"/>
  <c r="AW144" i="17"/>
  <c r="AW155" i="17"/>
  <c r="AW168" i="17"/>
  <c r="AT129" i="17"/>
  <c r="AL127" i="17"/>
  <c r="AT133" i="17"/>
  <c r="AT166" i="17"/>
  <c r="AT161" i="17"/>
  <c r="AT132" i="17"/>
  <c r="AT171" i="17"/>
  <c r="AW140" i="17"/>
  <c r="AW143" i="17"/>
  <c r="AW151" i="17"/>
  <c r="AW167" i="17"/>
  <c r="AW173" i="17"/>
  <c r="AT172" i="17"/>
  <c r="AT164" i="17"/>
  <c r="AT131" i="17"/>
  <c r="AT163" i="17"/>
  <c r="AW128" i="17"/>
  <c r="AW163" i="17"/>
  <c r="AW152" i="17"/>
  <c r="AW159" i="17"/>
  <c r="AW172" i="17"/>
  <c r="AW150" i="17"/>
  <c r="AT142" i="17"/>
  <c r="AT135" i="17"/>
  <c r="AT157" i="17"/>
  <c r="AT143" i="17"/>
  <c r="AT173" i="17"/>
  <c r="AT139" i="17"/>
  <c r="AW129" i="17"/>
  <c r="AW164" i="17"/>
  <c r="AW169" i="17"/>
  <c r="AW130" i="17"/>
  <c r="AW154" i="17"/>
  <c r="AT160" i="17"/>
  <c r="AT149" i="17"/>
  <c r="AT167" i="17"/>
  <c r="AT159" i="17"/>
  <c r="AT127" i="17"/>
  <c r="AT155" i="17"/>
  <c r="AW132" i="17"/>
  <c r="AW135" i="17"/>
  <c r="AW127" i="17"/>
  <c r="AW171" i="17"/>
  <c r="AW134" i="17"/>
  <c r="AW158" i="17"/>
  <c r="AT169" i="17"/>
  <c r="AT158" i="17"/>
  <c r="AT147" i="17"/>
  <c r="AT137" i="17"/>
  <c r="AT162" i="17"/>
  <c r="AT138" i="17"/>
  <c r="AT168" i="17"/>
  <c r="AT148" i="17"/>
  <c r="AT128" i="17"/>
  <c r="AW133" i="17"/>
  <c r="AW131" i="17"/>
  <c r="AW147" i="17"/>
  <c r="AW160" i="17"/>
  <c r="AW138" i="17"/>
  <c r="AW162" i="17"/>
  <c r="AT130" i="17"/>
  <c r="AT145" i="17"/>
  <c r="AT170" i="17"/>
  <c r="AT144" i="17"/>
  <c r="AW139" i="17"/>
  <c r="AT141" i="17"/>
  <c r="AW136" i="17"/>
  <c r="AW145" i="17"/>
  <c r="AW149" i="17"/>
  <c r="AW161" i="17"/>
  <c r="AW142" i="17"/>
  <c r="AW166" i="17"/>
  <c r="AT136" i="17"/>
  <c r="AW156" i="17"/>
  <c r="AT165" i="17"/>
  <c r="AT154" i="17"/>
  <c r="AT156" i="17"/>
  <c r="AT150" i="17"/>
  <c r="AW137" i="17"/>
  <c r="AW148" i="17"/>
  <c r="AW153" i="17"/>
  <c r="AW165" i="17"/>
  <c r="AW146" i="17"/>
  <c r="AW170" i="17"/>
  <c r="AT146" i="17"/>
  <c r="AT153" i="17"/>
  <c r="AT151" i="17"/>
  <c r="AM88" i="1"/>
  <c r="AP88" i="1"/>
  <c r="AM68" i="1"/>
  <c r="AP68" i="1"/>
  <c r="V101" i="1"/>
  <c r="S101" i="1"/>
  <c r="V94" i="1"/>
  <c r="S94" i="1"/>
  <c r="AF79" i="1"/>
  <c r="AC79" i="1"/>
  <c r="S109" i="1"/>
  <c r="V109" i="1"/>
  <c r="AF90" i="1"/>
  <c r="AC90" i="1"/>
  <c r="AF83" i="1"/>
  <c r="AC83" i="1"/>
  <c r="AF113" i="1"/>
  <c r="AC113" i="1"/>
  <c r="AF107" i="1"/>
  <c r="AC107" i="1"/>
  <c r="S107" i="1"/>
  <c r="V107" i="1"/>
  <c r="V72" i="1"/>
  <c r="S72" i="1"/>
  <c r="AP105" i="1"/>
  <c r="AM105" i="1"/>
  <c r="AP104" i="1"/>
  <c r="AM104" i="1"/>
  <c r="V110" i="1"/>
  <c r="S110" i="1"/>
  <c r="AC72" i="1"/>
  <c r="AF72" i="1"/>
  <c r="AC96" i="1"/>
  <c r="AF96" i="1"/>
  <c r="V88" i="1"/>
  <c r="S88" i="1"/>
  <c r="AC75" i="1"/>
  <c r="AF75" i="1"/>
  <c r="V103" i="1"/>
  <c r="S103" i="1"/>
  <c r="V102" i="1"/>
  <c r="S102" i="1"/>
  <c r="AP89" i="1"/>
  <c r="AM89" i="1"/>
  <c r="AP72" i="1"/>
  <c r="AM72" i="1"/>
  <c r="AF108" i="1"/>
  <c r="AC108" i="1"/>
  <c r="AF100" i="1"/>
  <c r="AC100" i="1"/>
  <c r="AP78" i="1"/>
  <c r="AM78" i="1"/>
  <c r="AP91" i="1"/>
  <c r="AM91" i="1"/>
  <c r="AP81" i="1"/>
  <c r="AM81" i="1"/>
  <c r="AP70" i="1"/>
  <c r="AM70" i="1"/>
  <c r="AP106" i="1"/>
  <c r="AM106" i="1"/>
  <c r="AM97" i="1"/>
  <c r="AP97" i="1"/>
  <c r="V76" i="1"/>
  <c r="S76" i="1"/>
  <c r="AF98" i="1"/>
  <c r="AC98" i="1"/>
  <c r="V77" i="1"/>
  <c r="S77" i="1"/>
  <c r="S82" i="1"/>
  <c r="V82" i="1"/>
  <c r="AM85" i="1"/>
  <c r="AP85" i="1"/>
  <c r="S104" i="1"/>
  <c r="V104" i="1"/>
  <c r="V95" i="1"/>
  <c r="S95" i="1"/>
  <c r="AF78" i="1"/>
  <c r="AC78" i="1"/>
  <c r="AF82" i="1"/>
  <c r="AC82" i="1"/>
  <c r="AF109" i="1"/>
  <c r="AC109" i="1"/>
  <c r="AC101" i="1"/>
  <c r="AF101" i="1"/>
  <c r="AF88" i="1"/>
  <c r="AC88" i="1"/>
  <c r="AP113" i="1"/>
  <c r="AM113" i="1"/>
  <c r="AP107" i="1"/>
  <c r="AM107" i="1"/>
  <c r="AM98" i="1"/>
  <c r="AP98" i="1"/>
  <c r="AF92" i="1"/>
  <c r="AC92" i="1"/>
  <c r="AP84" i="1"/>
  <c r="AM84" i="1"/>
  <c r="AC74" i="1"/>
  <c r="AF74" i="1"/>
  <c r="S105" i="1"/>
  <c r="V105" i="1"/>
  <c r="V96" i="1"/>
  <c r="S96" i="1"/>
  <c r="V85" i="1"/>
  <c r="S85" i="1"/>
  <c r="AP71" i="1"/>
  <c r="AM71" i="1"/>
  <c r="AF110" i="1"/>
  <c r="AC110" i="1"/>
  <c r="AC102" i="1"/>
  <c r="AF102" i="1"/>
  <c r="AP77" i="1"/>
  <c r="AM77" i="1"/>
  <c r="AP80" i="1"/>
  <c r="AM80" i="1"/>
  <c r="AP109" i="1"/>
  <c r="AM109" i="1"/>
  <c r="AP108" i="1"/>
  <c r="AM108" i="1"/>
  <c r="AM99" i="1"/>
  <c r="AP99" i="1"/>
  <c r="AF99" i="1"/>
  <c r="AC99" i="1"/>
  <c r="AP87" i="1"/>
  <c r="AM87" i="1"/>
  <c r="V75" i="1"/>
  <c r="S75" i="1"/>
  <c r="V80" i="1"/>
  <c r="S80" i="1"/>
  <c r="S108" i="1"/>
  <c r="V108" i="1"/>
  <c r="AF86" i="1"/>
  <c r="AC86" i="1"/>
  <c r="S81" i="1"/>
  <c r="V81" i="1"/>
  <c r="AC91" i="1"/>
  <c r="AF91" i="1"/>
  <c r="V106" i="1"/>
  <c r="S106" i="1"/>
  <c r="V97" i="1"/>
  <c r="S97" i="1"/>
  <c r="S111" i="1"/>
  <c r="V111" i="1"/>
  <c r="AF81" i="1"/>
  <c r="AC81" i="1"/>
  <c r="AF87" i="1"/>
  <c r="AC87" i="1"/>
  <c r="AF70" i="1"/>
  <c r="AC70" i="1"/>
  <c r="AF111" i="1"/>
  <c r="AC111" i="1"/>
  <c r="AF103" i="1"/>
  <c r="AC103" i="1"/>
  <c r="V89" i="1"/>
  <c r="S89" i="1"/>
  <c r="AP110" i="1"/>
  <c r="AM110" i="1"/>
  <c r="AP90" i="1"/>
  <c r="AM90" i="1"/>
  <c r="AP100" i="1"/>
  <c r="AM100" i="1"/>
  <c r="AP95" i="1"/>
  <c r="AM95" i="1"/>
  <c r="S71" i="1"/>
  <c r="V71" i="1"/>
  <c r="AC97" i="1"/>
  <c r="AF97" i="1"/>
  <c r="T111" i="1"/>
  <c r="T107" i="1"/>
  <c r="T103" i="1"/>
  <c r="T99" i="1"/>
  <c r="T95" i="1"/>
  <c r="T110" i="1"/>
  <c r="T109" i="1"/>
  <c r="T108" i="1"/>
  <c r="T90" i="1"/>
  <c r="T86" i="1"/>
  <c r="T114" i="1"/>
  <c r="T113" i="1"/>
  <c r="T112" i="1"/>
  <c r="T89" i="1"/>
  <c r="T85" i="1"/>
  <c r="T81" i="1"/>
  <c r="T77" i="1"/>
  <c r="T73" i="1"/>
  <c r="T94" i="1"/>
  <c r="T93" i="1"/>
  <c r="T98" i="1"/>
  <c r="T97" i="1"/>
  <c r="T96" i="1"/>
  <c r="T106" i="1"/>
  <c r="T104" i="1"/>
  <c r="T100" i="1"/>
  <c r="T84" i="1"/>
  <c r="T83" i="1"/>
  <c r="T82" i="1"/>
  <c r="T101" i="1"/>
  <c r="T92" i="1"/>
  <c r="T88" i="1"/>
  <c r="T70" i="1"/>
  <c r="T102" i="1"/>
  <c r="T69" i="1"/>
  <c r="T105" i="1"/>
  <c r="T91" i="1"/>
  <c r="T72" i="1"/>
  <c r="T68" i="1"/>
  <c r="T76" i="1"/>
  <c r="T75" i="1"/>
  <c r="T74" i="1"/>
  <c r="T87" i="1"/>
  <c r="T80" i="1"/>
  <c r="T79" i="1"/>
  <c r="T78" i="1"/>
  <c r="T71" i="1"/>
  <c r="AF77" i="1"/>
  <c r="AC77" i="1"/>
  <c r="V91" i="1"/>
  <c r="S91" i="1"/>
  <c r="V98" i="1"/>
  <c r="S98" i="1"/>
  <c r="S112" i="1"/>
  <c r="V112" i="1"/>
  <c r="AP86" i="1"/>
  <c r="AM86" i="1"/>
  <c r="AP74" i="1"/>
  <c r="AM74" i="1"/>
  <c r="V69" i="1"/>
  <c r="S69" i="1"/>
  <c r="AF104" i="1"/>
  <c r="AC104" i="1"/>
  <c r="AP76" i="1"/>
  <c r="AM76" i="1"/>
  <c r="AN114" i="1"/>
  <c r="AN113" i="1"/>
  <c r="AN109" i="1"/>
  <c r="AN105" i="1"/>
  <c r="AN101" i="1"/>
  <c r="AN97" i="1"/>
  <c r="AN93" i="1"/>
  <c r="AN88" i="1"/>
  <c r="AN84" i="1"/>
  <c r="AN96" i="1"/>
  <c r="AN95" i="1"/>
  <c r="AN94" i="1"/>
  <c r="AN91" i="1"/>
  <c r="AN87" i="1"/>
  <c r="AN83" i="1"/>
  <c r="AN79" i="1"/>
  <c r="AN75" i="1"/>
  <c r="AN100" i="1"/>
  <c r="AN99" i="1"/>
  <c r="AN98" i="1"/>
  <c r="AN104" i="1"/>
  <c r="AN103" i="1"/>
  <c r="AN102" i="1"/>
  <c r="AN108" i="1"/>
  <c r="AN107" i="1"/>
  <c r="AN106" i="1"/>
  <c r="AN112" i="1"/>
  <c r="AN111" i="1"/>
  <c r="AN110" i="1"/>
  <c r="AN85" i="1"/>
  <c r="AN68" i="1"/>
  <c r="AN89" i="1"/>
  <c r="AN86" i="1"/>
  <c r="AN74" i="1"/>
  <c r="AN73" i="1"/>
  <c r="AN72" i="1"/>
  <c r="AN71" i="1"/>
  <c r="AN92" i="1"/>
  <c r="AN78" i="1"/>
  <c r="AN77" i="1"/>
  <c r="AN76" i="1"/>
  <c r="AN82" i="1"/>
  <c r="AN81" i="1"/>
  <c r="AN80" i="1"/>
  <c r="AN70" i="1"/>
  <c r="AN90" i="1"/>
  <c r="AN69" i="1"/>
  <c r="V86" i="1"/>
  <c r="S86" i="1"/>
  <c r="AP79" i="1"/>
  <c r="AM79" i="1"/>
  <c r="AP111" i="1"/>
  <c r="AM111" i="1"/>
  <c r="AP101" i="1"/>
  <c r="AM101" i="1"/>
  <c r="AP92" i="1"/>
  <c r="AM92" i="1"/>
  <c r="AP94" i="1"/>
  <c r="AM94" i="1"/>
  <c r="V74" i="1"/>
  <c r="S74" i="1"/>
  <c r="V90" i="1"/>
  <c r="S90" i="1"/>
  <c r="S79" i="1"/>
  <c r="V79" i="1"/>
  <c r="AM69" i="1"/>
  <c r="AP69" i="1"/>
  <c r="AF95" i="1"/>
  <c r="AC95" i="1"/>
  <c r="V84" i="1"/>
  <c r="S84" i="1"/>
  <c r="AM96" i="1"/>
  <c r="AC71" i="1"/>
  <c r="AF71" i="1"/>
  <c r="V99" i="1"/>
  <c r="S99" i="1"/>
  <c r="V92" i="1"/>
  <c r="S92" i="1"/>
  <c r="S113" i="1"/>
  <c r="V113" i="1"/>
  <c r="AF80" i="1"/>
  <c r="AC80" i="1"/>
  <c r="AF84" i="1"/>
  <c r="AC84" i="1"/>
  <c r="AF105" i="1"/>
  <c r="AC105" i="1"/>
  <c r="AF114" i="1"/>
  <c r="AC114" i="1"/>
  <c r="AF85" i="1"/>
  <c r="AC85" i="1"/>
  <c r="AP112" i="1"/>
  <c r="AM112" i="1"/>
  <c r="AP102" i="1"/>
  <c r="AM102" i="1"/>
  <c r="AP114" i="1"/>
  <c r="AM114" i="1"/>
  <c r="AP93" i="1"/>
  <c r="AM93" i="1"/>
  <c r="AP83" i="1"/>
  <c r="AM83" i="1"/>
  <c r="AF89" i="1"/>
  <c r="AC89" i="1"/>
  <c r="AC94" i="1"/>
  <c r="AF94" i="1"/>
  <c r="AF73" i="1"/>
  <c r="AC73" i="1"/>
  <c r="AC76" i="1"/>
  <c r="AF76" i="1"/>
  <c r="S70" i="1"/>
  <c r="V70" i="1"/>
  <c r="V100" i="1"/>
  <c r="S100" i="1"/>
  <c r="V93" i="1"/>
  <c r="S93" i="1"/>
  <c r="V114" i="1"/>
  <c r="S114" i="1"/>
  <c r="AD114" i="1"/>
  <c r="AD112" i="1"/>
  <c r="AD108" i="1"/>
  <c r="AD104" i="1"/>
  <c r="AD100" i="1"/>
  <c r="AD96" i="1"/>
  <c r="AD92" i="1"/>
  <c r="AD99" i="1"/>
  <c r="AD98" i="1"/>
  <c r="AD97" i="1"/>
  <c r="AD91" i="1"/>
  <c r="AD87" i="1"/>
  <c r="AD103" i="1"/>
  <c r="AD107" i="1"/>
  <c r="AD106" i="1"/>
  <c r="AD105" i="1"/>
  <c r="AD90" i="1"/>
  <c r="AD86" i="1"/>
  <c r="AD82" i="1"/>
  <c r="AD78" i="1"/>
  <c r="AD74" i="1"/>
  <c r="AD111" i="1"/>
  <c r="AD110" i="1"/>
  <c r="AD109" i="1"/>
  <c r="AD113" i="1"/>
  <c r="AD102" i="1"/>
  <c r="AD95" i="1"/>
  <c r="AD94" i="1"/>
  <c r="AD93" i="1"/>
  <c r="AD73" i="1"/>
  <c r="AD72" i="1"/>
  <c r="AD77" i="1"/>
  <c r="AD76" i="1"/>
  <c r="AD75" i="1"/>
  <c r="AD71" i="1"/>
  <c r="AD81" i="1"/>
  <c r="AD80" i="1"/>
  <c r="AD79" i="1"/>
  <c r="AD84" i="1"/>
  <c r="AD83" i="1"/>
  <c r="AD70" i="1"/>
  <c r="AD88" i="1"/>
  <c r="AD85" i="1"/>
  <c r="AD69" i="1"/>
  <c r="AD101" i="1"/>
  <c r="AD89" i="1"/>
  <c r="AD68" i="1"/>
  <c r="AP73" i="1"/>
  <c r="AM73" i="1"/>
  <c r="AF112" i="1"/>
  <c r="AC112" i="1"/>
  <c r="AF106" i="1"/>
  <c r="AC106" i="1"/>
  <c r="AP75" i="1"/>
  <c r="AM75" i="1"/>
  <c r="AP82" i="1"/>
  <c r="AM82" i="1"/>
  <c r="AP103" i="1"/>
  <c r="AM103" i="1"/>
  <c r="V73" i="1"/>
  <c r="S73" i="1"/>
  <c r="S87" i="1"/>
  <c r="V87" i="1"/>
  <c r="S78" i="1"/>
  <c r="V78" i="1"/>
  <c r="AC68" i="1"/>
  <c r="AF68" i="1"/>
  <c r="AC93" i="1"/>
  <c r="AF93" i="1"/>
  <c r="S83" i="1"/>
  <c r="V83" i="1"/>
  <c r="AC88" i="5"/>
  <c r="AF88" i="5"/>
  <c r="AM80" i="5"/>
  <c r="AP80" i="5"/>
  <c r="AF113" i="5"/>
  <c r="AC113" i="5"/>
  <c r="V104" i="5"/>
  <c r="S104" i="5"/>
  <c r="AF82" i="5"/>
  <c r="AC82" i="5"/>
  <c r="V87" i="5"/>
  <c r="S87" i="5"/>
  <c r="AF79" i="5"/>
  <c r="AC79" i="5"/>
  <c r="V73" i="5"/>
  <c r="S73" i="5"/>
  <c r="AP101" i="5"/>
  <c r="AM101" i="5"/>
  <c r="AP99" i="5"/>
  <c r="AM99" i="5"/>
  <c r="V81" i="5"/>
  <c r="S81" i="5"/>
  <c r="AF69" i="5"/>
  <c r="AC69" i="5"/>
  <c r="V88" i="5"/>
  <c r="S88" i="5"/>
  <c r="AC94" i="5"/>
  <c r="AF94" i="5"/>
  <c r="AC84" i="5"/>
  <c r="AF84" i="5"/>
  <c r="AC71" i="5"/>
  <c r="S114" i="5"/>
  <c r="V114" i="5"/>
  <c r="V112" i="5"/>
  <c r="S112" i="5"/>
  <c r="AF99" i="5"/>
  <c r="AC99" i="5"/>
  <c r="V80" i="5"/>
  <c r="S80" i="5"/>
  <c r="AF96" i="5"/>
  <c r="AC96" i="5"/>
  <c r="V70" i="5"/>
  <c r="S70" i="5"/>
  <c r="AP78" i="5"/>
  <c r="AM78" i="5"/>
  <c r="AP104" i="5"/>
  <c r="AM104" i="5"/>
  <c r="AP113" i="5"/>
  <c r="AM113" i="5"/>
  <c r="V98" i="5"/>
  <c r="S98" i="5"/>
  <c r="V97" i="5"/>
  <c r="S97" i="5"/>
  <c r="AP85" i="5"/>
  <c r="AM85" i="5"/>
  <c r="V78" i="5"/>
  <c r="S78" i="5"/>
  <c r="AF103" i="5"/>
  <c r="AC103" i="5"/>
  <c r="AP79" i="5"/>
  <c r="AM79" i="5"/>
  <c r="AF74" i="5"/>
  <c r="AC74" i="5"/>
  <c r="S96" i="5"/>
  <c r="V96" i="5"/>
  <c r="AP70" i="5"/>
  <c r="AM70" i="5"/>
  <c r="S105" i="5"/>
  <c r="V105" i="5"/>
  <c r="V106" i="5"/>
  <c r="S106" i="5"/>
  <c r="AP96" i="5"/>
  <c r="AM96" i="5"/>
  <c r="AM72" i="5"/>
  <c r="AP72" i="5"/>
  <c r="AP95" i="5"/>
  <c r="AM95" i="5"/>
  <c r="AM77" i="5"/>
  <c r="AP77" i="5"/>
  <c r="AF107" i="5"/>
  <c r="AC107" i="5"/>
  <c r="AF102" i="5"/>
  <c r="AC102" i="5"/>
  <c r="V99" i="5"/>
  <c r="S99" i="5"/>
  <c r="V76" i="5"/>
  <c r="S76" i="5"/>
  <c r="AP107" i="5"/>
  <c r="AM107" i="5"/>
  <c r="AM103" i="5"/>
  <c r="AP103" i="5"/>
  <c r="AF73" i="5"/>
  <c r="AC73" i="5"/>
  <c r="V92" i="5"/>
  <c r="S92" i="5"/>
  <c r="V108" i="5"/>
  <c r="S108" i="5"/>
  <c r="S109" i="5"/>
  <c r="V109" i="5"/>
  <c r="V89" i="5"/>
  <c r="S89" i="5"/>
  <c r="AC97" i="5"/>
  <c r="V94" i="5"/>
  <c r="S94" i="5"/>
  <c r="S86" i="5"/>
  <c r="V86" i="5"/>
  <c r="AC110" i="5"/>
  <c r="AF110" i="5"/>
  <c r="AF105" i="5"/>
  <c r="AC105" i="5"/>
  <c r="V100" i="5"/>
  <c r="S100" i="5"/>
  <c r="AP87" i="5"/>
  <c r="AM87" i="5"/>
  <c r="V69" i="5"/>
  <c r="S69" i="5"/>
  <c r="AF92" i="5"/>
  <c r="AC92" i="5"/>
  <c r="AP84" i="5"/>
  <c r="AM84" i="5"/>
  <c r="AP110" i="5"/>
  <c r="AM110" i="5"/>
  <c r="AM106" i="5"/>
  <c r="AP106" i="5"/>
  <c r="AF86" i="5"/>
  <c r="AC86" i="5"/>
  <c r="V77" i="5"/>
  <c r="S77" i="5"/>
  <c r="AF77" i="5"/>
  <c r="AC77" i="5"/>
  <c r="AM89" i="5"/>
  <c r="AP89" i="5"/>
  <c r="V82" i="5"/>
  <c r="S82" i="5"/>
  <c r="AM69" i="5"/>
  <c r="AP69" i="5"/>
  <c r="V95" i="5"/>
  <c r="S95" i="5"/>
  <c r="S113" i="5"/>
  <c r="V113" i="5"/>
  <c r="AM71" i="5"/>
  <c r="AP71" i="5"/>
  <c r="AC93" i="5"/>
  <c r="AF93" i="5"/>
  <c r="AF85" i="5"/>
  <c r="AC85" i="5"/>
  <c r="AM76" i="5"/>
  <c r="AP76" i="5"/>
  <c r="AF100" i="5"/>
  <c r="AC100" i="5"/>
  <c r="AF108" i="5"/>
  <c r="AC108" i="5"/>
  <c r="AN111" i="5"/>
  <c r="AN114" i="5"/>
  <c r="AN110" i="5"/>
  <c r="AN106" i="5"/>
  <c r="AN102" i="5"/>
  <c r="AN98" i="5"/>
  <c r="AN94" i="5"/>
  <c r="AN113" i="5"/>
  <c r="AN109" i="5"/>
  <c r="AN105" i="5"/>
  <c r="AN101" i="5"/>
  <c r="AN97" i="5"/>
  <c r="AN103" i="5"/>
  <c r="AN100" i="5"/>
  <c r="AN88" i="5"/>
  <c r="AN84" i="5"/>
  <c r="AN80" i="5"/>
  <c r="AN112" i="5"/>
  <c r="AN107" i="5"/>
  <c r="AN104" i="5"/>
  <c r="AN91" i="5"/>
  <c r="AN87" i="5"/>
  <c r="AN83" i="5"/>
  <c r="AN79" i="5"/>
  <c r="AN75" i="5"/>
  <c r="AN71" i="5"/>
  <c r="AN108" i="5"/>
  <c r="AN95" i="5"/>
  <c r="AN96" i="5"/>
  <c r="AN74" i="5"/>
  <c r="AN73" i="5"/>
  <c r="AN72" i="5"/>
  <c r="AN90" i="5"/>
  <c r="AN77" i="5"/>
  <c r="AN76" i="5"/>
  <c r="AN81" i="5"/>
  <c r="AN78" i="5"/>
  <c r="AN99" i="5"/>
  <c r="AN93" i="5"/>
  <c r="AN85" i="5"/>
  <c r="AN82" i="5"/>
  <c r="AN92" i="5"/>
  <c r="AN89" i="5"/>
  <c r="AN86" i="5"/>
  <c r="AN70" i="5"/>
  <c r="AN69" i="5"/>
  <c r="AN68" i="5"/>
  <c r="V84" i="5"/>
  <c r="S84" i="5"/>
  <c r="V75" i="5"/>
  <c r="S75" i="5"/>
  <c r="AP109" i="5"/>
  <c r="AM109" i="5"/>
  <c r="AM112" i="5"/>
  <c r="AP112" i="5"/>
  <c r="AP114" i="5"/>
  <c r="AM114" i="5"/>
  <c r="AF95" i="5"/>
  <c r="AC95" i="5"/>
  <c r="V91" i="5"/>
  <c r="S91" i="5"/>
  <c r="AF83" i="5"/>
  <c r="AC83" i="5"/>
  <c r="AF72" i="5"/>
  <c r="AC72" i="5"/>
  <c r="AP98" i="5"/>
  <c r="AM98" i="5"/>
  <c r="V85" i="5"/>
  <c r="S85" i="5"/>
  <c r="AC70" i="5"/>
  <c r="AF81" i="5"/>
  <c r="AC81" i="5"/>
  <c r="V111" i="5"/>
  <c r="S111" i="5"/>
  <c r="AF78" i="5"/>
  <c r="AC78" i="5"/>
  <c r="S83" i="5"/>
  <c r="V83" i="5"/>
  <c r="AF112" i="5"/>
  <c r="AC112" i="5"/>
  <c r="AF111" i="5"/>
  <c r="AC111" i="5"/>
  <c r="V72" i="5"/>
  <c r="S72" i="5"/>
  <c r="AP102" i="5"/>
  <c r="AM102" i="5"/>
  <c r="AP81" i="5"/>
  <c r="AM81" i="5"/>
  <c r="AP105" i="5"/>
  <c r="AM105" i="5"/>
  <c r="AM92" i="5"/>
  <c r="AP92" i="5"/>
  <c r="V93" i="5"/>
  <c r="S93" i="5"/>
  <c r="AP82" i="5"/>
  <c r="AM82" i="5"/>
  <c r="AF76" i="5"/>
  <c r="AC76" i="5"/>
  <c r="T114" i="5"/>
  <c r="T113" i="5"/>
  <c r="T112" i="5"/>
  <c r="T108" i="5"/>
  <c r="T104" i="5"/>
  <c r="T100" i="5"/>
  <c r="T96" i="5"/>
  <c r="T111" i="5"/>
  <c r="T107" i="5"/>
  <c r="T103" i="5"/>
  <c r="T99" i="5"/>
  <c r="T95" i="5"/>
  <c r="T109" i="5"/>
  <c r="T106" i="5"/>
  <c r="T90" i="5"/>
  <c r="T86" i="5"/>
  <c r="T82" i="5"/>
  <c r="T78" i="5"/>
  <c r="T110" i="5"/>
  <c r="T97" i="5"/>
  <c r="T89" i="5"/>
  <c r="T85" i="5"/>
  <c r="T81" i="5"/>
  <c r="T77" i="5"/>
  <c r="T73" i="5"/>
  <c r="T69" i="5"/>
  <c r="T101" i="5"/>
  <c r="T98" i="5"/>
  <c r="T94" i="5"/>
  <c r="T93" i="5"/>
  <c r="T102" i="5"/>
  <c r="T83" i="5"/>
  <c r="T80" i="5"/>
  <c r="T72" i="5"/>
  <c r="T71" i="5"/>
  <c r="T70" i="5"/>
  <c r="T105" i="5"/>
  <c r="T87" i="5"/>
  <c r="T84" i="5"/>
  <c r="T76" i="5"/>
  <c r="T75" i="5"/>
  <c r="T74" i="5"/>
  <c r="T68" i="5"/>
  <c r="T91" i="5"/>
  <c r="T88" i="5"/>
  <c r="T92" i="5"/>
  <c r="T79" i="5"/>
  <c r="S79" i="5"/>
  <c r="V79" i="5"/>
  <c r="AM68" i="5"/>
  <c r="AP68" i="5"/>
  <c r="V107" i="5"/>
  <c r="S107" i="5"/>
  <c r="AF104" i="5"/>
  <c r="AC104" i="5"/>
  <c r="AP74" i="5"/>
  <c r="AM74" i="5"/>
  <c r="V101" i="5"/>
  <c r="S101" i="5"/>
  <c r="AC91" i="5"/>
  <c r="AF91" i="5"/>
  <c r="AM75" i="5"/>
  <c r="AP75" i="5"/>
  <c r="AF106" i="5"/>
  <c r="AC106" i="5"/>
  <c r="AP94" i="5"/>
  <c r="AM94" i="5"/>
  <c r="V90" i="5"/>
  <c r="S90" i="5"/>
  <c r="V74" i="5"/>
  <c r="S74" i="5"/>
  <c r="AP111" i="5"/>
  <c r="AM111" i="5"/>
  <c r="AP93" i="5"/>
  <c r="AM93" i="5"/>
  <c r="AP91" i="5"/>
  <c r="AM91" i="5"/>
  <c r="AF80" i="5"/>
  <c r="AC80" i="5"/>
  <c r="AC101" i="5"/>
  <c r="AF101" i="5"/>
  <c r="AF87" i="5"/>
  <c r="AC87" i="5"/>
  <c r="AC68" i="5"/>
  <c r="V110" i="5"/>
  <c r="S110" i="5"/>
  <c r="AD114" i="5"/>
  <c r="AD113" i="5"/>
  <c r="AD109" i="5"/>
  <c r="AD105" i="5"/>
  <c r="AD101" i="5"/>
  <c r="AD97" i="5"/>
  <c r="AD93" i="5"/>
  <c r="AD112" i="5"/>
  <c r="AD108" i="5"/>
  <c r="AD104" i="5"/>
  <c r="AD100" i="5"/>
  <c r="AD96" i="5"/>
  <c r="AD111" i="5"/>
  <c r="AD98" i="5"/>
  <c r="AD95" i="5"/>
  <c r="AD91" i="5"/>
  <c r="AD87" i="5"/>
  <c r="AD83" i="5"/>
  <c r="AD79" i="5"/>
  <c r="AD102" i="5"/>
  <c r="AD99" i="5"/>
  <c r="AD90" i="5"/>
  <c r="AD86" i="5"/>
  <c r="AD82" i="5"/>
  <c r="AD78" i="5"/>
  <c r="AD74" i="5"/>
  <c r="AD70" i="5"/>
  <c r="AD106" i="5"/>
  <c r="AD103" i="5"/>
  <c r="AD110" i="5"/>
  <c r="AD107" i="5"/>
  <c r="AD88" i="5"/>
  <c r="AD85" i="5"/>
  <c r="AD92" i="5"/>
  <c r="AD89" i="5"/>
  <c r="AD69" i="5"/>
  <c r="AD80" i="5"/>
  <c r="AD73" i="5"/>
  <c r="AD72" i="5"/>
  <c r="AD71" i="5"/>
  <c r="AD68" i="5"/>
  <c r="AD94" i="5"/>
  <c r="AD77" i="5"/>
  <c r="AD76" i="5"/>
  <c r="AD75" i="5"/>
  <c r="AD84" i="5"/>
  <c r="AD81" i="5"/>
  <c r="AC98" i="5"/>
  <c r="AF98" i="5"/>
  <c r="AP90" i="5"/>
  <c r="AM90" i="5"/>
  <c r="AF109" i="5"/>
  <c r="AC109" i="5"/>
  <c r="AF114" i="5"/>
  <c r="AC114" i="5"/>
  <c r="V71" i="5"/>
  <c r="S71" i="5"/>
  <c r="AF89" i="5"/>
  <c r="AC89" i="5"/>
  <c r="AP108" i="5"/>
  <c r="AM108" i="5"/>
  <c r="AP97" i="5"/>
  <c r="AM97" i="5"/>
  <c r="V68" i="5"/>
  <c r="S68" i="5"/>
  <c r="AP88" i="5"/>
  <c r="AM88" i="5"/>
  <c r="AF90" i="5"/>
  <c r="AC90" i="5"/>
  <c r="AF75" i="5"/>
  <c r="AC75" i="5"/>
  <c r="AP86" i="5"/>
  <c r="AM86" i="5"/>
  <c r="V103" i="5"/>
  <c r="S103" i="5"/>
  <c r="AP83" i="5"/>
  <c r="AM83" i="5"/>
  <c r="AM73" i="5"/>
  <c r="AP73" i="5"/>
  <c r="AM100" i="5"/>
  <c r="AP84" i="4"/>
  <c r="AM84" i="4"/>
  <c r="AM85" i="4"/>
  <c r="AP85" i="4"/>
  <c r="V105" i="4"/>
  <c r="S105" i="4"/>
  <c r="AC77" i="4"/>
  <c r="AF77" i="4"/>
  <c r="V107" i="4"/>
  <c r="S107" i="4"/>
  <c r="S75" i="4"/>
  <c r="V75" i="4"/>
  <c r="V86" i="4"/>
  <c r="S86" i="4"/>
  <c r="S71" i="4"/>
  <c r="V71" i="4"/>
  <c r="S72" i="4"/>
  <c r="V72" i="4"/>
  <c r="V77" i="4"/>
  <c r="S77" i="4"/>
  <c r="S96" i="4"/>
  <c r="V96" i="4"/>
  <c r="AF83" i="4"/>
  <c r="AC83" i="4"/>
  <c r="AF87" i="4"/>
  <c r="AC87" i="4"/>
  <c r="AC92" i="4"/>
  <c r="AF92" i="4"/>
  <c r="S95" i="4"/>
  <c r="V95" i="4"/>
  <c r="V106" i="4"/>
  <c r="S106" i="4"/>
  <c r="V74" i="4"/>
  <c r="S74" i="4"/>
  <c r="AC73" i="4"/>
  <c r="AF73" i="4"/>
  <c r="AP107" i="4"/>
  <c r="AM107" i="4"/>
  <c r="AM98" i="4"/>
  <c r="AP98" i="4"/>
  <c r="AM70" i="4"/>
  <c r="AP70" i="4"/>
  <c r="AP75" i="4"/>
  <c r="AM75" i="4"/>
  <c r="AC113" i="4"/>
  <c r="AF113" i="4"/>
  <c r="AF91" i="4"/>
  <c r="AC91" i="4"/>
  <c r="AC96" i="4"/>
  <c r="AF96" i="4"/>
  <c r="V101" i="4"/>
  <c r="S101" i="4"/>
  <c r="S92" i="4"/>
  <c r="V92" i="4"/>
  <c r="AF74" i="4"/>
  <c r="AC74" i="4"/>
  <c r="AP112" i="4"/>
  <c r="AM112" i="4"/>
  <c r="AP88" i="4"/>
  <c r="AM88" i="4"/>
  <c r="AM89" i="4"/>
  <c r="AP89" i="4"/>
  <c r="AF90" i="4"/>
  <c r="AC90" i="4"/>
  <c r="AM82" i="4"/>
  <c r="AP82" i="4"/>
  <c r="AP71" i="4"/>
  <c r="AM71" i="4"/>
  <c r="T114" i="4"/>
  <c r="T110" i="4"/>
  <c r="T111" i="4"/>
  <c r="T108" i="4"/>
  <c r="T104" i="4"/>
  <c r="T100" i="4"/>
  <c r="T112" i="4"/>
  <c r="T107" i="4"/>
  <c r="T103" i="4"/>
  <c r="T99" i="4"/>
  <c r="T113" i="4"/>
  <c r="T106" i="4"/>
  <c r="T102" i="4"/>
  <c r="T98" i="4"/>
  <c r="T94" i="4"/>
  <c r="T90" i="4"/>
  <c r="T86" i="4"/>
  <c r="T82" i="4"/>
  <c r="T109" i="4"/>
  <c r="T105" i="4"/>
  <c r="T101" i="4"/>
  <c r="T97" i="4"/>
  <c r="T93" i="4"/>
  <c r="T89" i="4"/>
  <c r="T85" i="4"/>
  <c r="T81" i="4"/>
  <c r="T77" i="4"/>
  <c r="T73" i="4"/>
  <c r="T69" i="4"/>
  <c r="T91" i="4"/>
  <c r="T84" i="4"/>
  <c r="T79" i="4"/>
  <c r="T74" i="4"/>
  <c r="T87" i="4"/>
  <c r="T72" i="4"/>
  <c r="T96" i="4"/>
  <c r="T83" i="4"/>
  <c r="T80" i="4"/>
  <c r="T75" i="4"/>
  <c r="T70" i="4"/>
  <c r="T71" i="4"/>
  <c r="T92" i="4"/>
  <c r="T68" i="4"/>
  <c r="T88" i="4"/>
  <c r="T95" i="4"/>
  <c r="T78" i="4"/>
  <c r="T76" i="4"/>
  <c r="S82" i="4"/>
  <c r="V82" i="4"/>
  <c r="AC88" i="4"/>
  <c r="AF88" i="4"/>
  <c r="V99" i="4"/>
  <c r="S99" i="4"/>
  <c r="S78" i="4"/>
  <c r="V78" i="4"/>
  <c r="AP103" i="4"/>
  <c r="AM103" i="4"/>
  <c r="S91" i="4"/>
  <c r="V91" i="4"/>
  <c r="V113" i="4"/>
  <c r="S113" i="4"/>
  <c r="V102" i="4"/>
  <c r="S102" i="4"/>
  <c r="V70" i="4"/>
  <c r="S70" i="4"/>
  <c r="AC97" i="4"/>
  <c r="AF97" i="4"/>
  <c r="AM90" i="4"/>
  <c r="AP90" i="4"/>
  <c r="AF112" i="4"/>
  <c r="AC112" i="4"/>
  <c r="AF95" i="4"/>
  <c r="AC95" i="4"/>
  <c r="AC68" i="4"/>
  <c r="AF68" i="4"/>
  <c r="AF100" i="4"/>
  <c r="AC100" i="4"/>
  <c r="AF114" i="4"/>
  <c r="AC114" i="4"/>
  <c r="AP99" i="4"/>
  <c r="AM99" i="4"/>
  <c r="AN112" i="4"/>
  <c r="AN114" i="4"/>
  <c r="AN113" i="4"/>
  <c r="AN106" i="4"/>
  <c r="AN102" i="4"/>
  <c r="AN98" i="4"/>
  <c r="AN109" i="4"/>
  <c r="AN105" i="4"/>
  <c r="AN101" i="4"/>
  <c r="AN97" i="4"/>
  <c r="AN110" i="4"/>
  <c r="AN108" i="4"/>
  <c r="AN104" i="4"/>
  <c r="AN100" i="4"/>
  <c r="AN96" i="4"/>
  <c r="AN92" i="4"/>
  <c r="AN88" i="4"/>
  <c r="AN84" i="4"/>
  <c r="AN80" i="4"/>
  <c r="AN107" i="4"/>
  <c r="AN103" i="4"/>
  <c r="AN99" i="4"/>
  <c r="AN95" i="4"/>
  <c r="AN91" i="4"/>
  <c r="AN87" i="4"/>
  <c r="AN83" i="4"/>
  <c r="AN79" i="4"/>
  <c r="AN75" i="4"/>
  <c r="AN71" i="4"/>
  <c r="AN111" i="4"/>
  <c r="AN85" i="4"/>
  <c r="AN74" i="4"/>
  <c r="AN69" i="4"/>
  <c r="AN94" i="4"/>
  <c r="AN81" i="4"/>
  <c r="AN77" i="4"/>
  <c r="AN72" i="4"/>
  <c r="AN90" i="4"/>
  <c r="AN70" i="4"/>
  <c r="AN93" i="4"/>
  <c r="AN76" i="4"/>
  <c r="AN86" i="4"/>
  <c r="AN78" i="4"/>
  <c r="AN73" i="4"/>
  <c r="AN68" i="4"/>
  <c r="AN82" i="4"/>
  <c r="AN89" i="4"/>
  <c r="AM92" i="4"/>
  <c r="AP92" i="4"/>
  <c r="AP110" i="4"/>
  <c r="AM110" i="4"/>
  <c r="AM93" i="4"/>
  <c r="AP93" i="4"/>
  <c r="AM114" i="4"/>
  <c r="AP114" i="4"/>
  <c r="V73" i="4"/>
  <c r="S73" i="4"/>
  <c r="AC101" i="4"/>
  <c r="AF101" i="4"/>
  <c r="AC109" i="4"/>
  <c r="AF109" i="4"/>
  <c r="AP80" i="4"/>
  <c r="AM80" i="4"/>
  <c r="V85" i="4"/>
  <c r="S85" i="4"/>
  <c r="S100" i="4"/>
  <c r="V100" i="4"/>
  <c r="V93" i="4"/>
  <c r="S93" i="4"/>
  <c r="AC85" i="4"/>
  <c r="AF85" i="4"/>
  <c r="AC89" i="4"/>
  <c r="AF89" i="4"/>
  <c r="S87" i="4"/>
  <c r="V87" i="4"/>
  <c r="V98" i="4"/>
  <c r="S98" i="4"/>
  <c r="V110" i="4"/>
  <c r="S110" i="4"/>
  <c r="AF78" i="4"/>
  <c r="AC78" i="4"/>
  <c r="AD111" i="4"/>
  <c r="AD112" i="4"/>
  <c r="AD109" i="4"/>
  <c r="AD105" i="4"/>
  <c r="AD101" i="4"/>
  <c r="AD97" i="4"/>
  <c r="AD108" i="4"/>
  <c r="AD104" i="4"/>
  <c r="AD100" i="4"/>
  <c r="AD96" i="4"/>
  <c r="AD114" i="4"/>
  <c r="AD107" i="4"/>
  <c r="AD103" i="4"/>
  <c r="AD99" i="4"/>
  <c r="AD95" i="4"/>
  <c r="AD91" i="4"/>
  <c r="AD87" i="4"/>
  <c r="AD83" i="4"/>
  <c r="AD106" i="4"/>
  <c r="AD102" i="4"/>
  <c r="AD98" i="4"/>
  <c r="AD94" i="4"/>
  <c r="AD90" i="4"/>
  <c r="AD86" i="4"/>
  <c r="AD82" i="4"/>
  <c r="AD78" i="4"/>
  <c r="AD74" i="4"/>
  <c r="AD70" i="4"/>
  <c r="AD113" i="4"/>
  <c r="AD110" i="4"/>
  <c r="AD80" i="4"/>
  <c r="AD75" i="4"/>
  <c r="AD89" i="4"/>
  <c r="AD73" i="4"/>
  <c r="AD68" i="4"/>
  <c r="AD92" i="4"/>
  <c r="AD85" i="4"/>
  <c r="AD76" i="4"/>
  <c r="AD71" i="4"/>
  <c r="AD88" i="4"/>
  <c r="AD69" i="4"/>
  <c r="AD81" i="4"/>
  <c r="AD79" i="4"/>
  <c r="AD84" i="4"/>
  <c r="AD77" i="4"/>
  <c r="AD72" i="4"/>
  <c r="AD93" i="4"/>
  <c r="AF99" i="4"/>
  <c r="AC99" i="4"/>
  <c r="AC72" i="4"/>
  <c r="AF72" i="4"/>
  <c r="AF104" i="4"/>
  <c r="AC104" i="4"/>
  <c r="AF106" i="4"/>
  <c r="AC106" i="4"/>
  <c r="AF98" i="4"/>
  <c r="AC98" i="4"/>
  <c r="AP83" i="4"/>
  <c r="AM83" i="4"/>
  <c r="AP111" i="4"/>
  <c r="AM111" i="4"/>
  <c r="AP96" i="4"/>
  <c r="AM96" i="4"/>
  <c r="AP113" i="4"/>
  <c r="AM113" i="4"/>
  <c r="AP97" i="4"/>
  <c r="AM97" i="4"/>
  <c r="AP95" i="4"/>
  <c r="AM95" i="4"/>
  <c r="S88" i="4"/>
  <c r="V88" i="4"/>
  <c r="S108" i="4"/>
  <c r="V108" i="4"/>
  <c r="V103" i="4"/>
  <c r="S103" i="4"/>
  <c r="S83" i="4"/>
  <c r="V83" i="4"/>
  <c r="V94" i="4"/>
  <c r="S94" i="4"/>
  <c r="AM94" i="4"/>
  <c r="AP94" i="4"/>
  <c r="V81" i="4"/>
  <c r="S81" i="4"/>
  <c r="S69" i="4"/>
  <c r="V69" i="4"/>
  <c r="AF82" i="4"/>
  <c r="AC82" i="4"/>
  <c r="V109" i="4"/>
  <c r="S109" i="4"/>
  <c r="AF71" i="4"/>
  <c r="AC71" i="4"/>
  <c r="AF103" i="4"/>
  <c r="AC103" i="4"/>
  <c r="AC76" i="4"/>
  <c r="AF76" i="4"/>
  <c r="AF108" i="4"/>
  <c r="AC108" i="4"/>
  <c r="V97" i="4"/>
  <c r="S97" i="4"/>
  <c r="S68" i="4"/>
  <c r="V68" i="4"/>
  <c r="AP68" i="4"/>
  <c r="AM68" i="4"/>
  <c r="AP100" i="4"/>
  <c r="AM100" i="4"/>
  <c r="AM69" i="4"/>
  <c r="AP69" i="4"/>
  <c r="AP101" i="4"/>
  <c r="AM101" i="4"/>
  <c r="AF94" i="4"/>
  <c r="AC94" i="4"/>
  <c r="AM86" i="4"/>
  <c r="AP86" i="4"/>
  <c r="AM106" i="4"/>
  <c r="AP106" i="4"/>
  <c r="AM81" i="4"/>
  <c r="AP81" i="4"/>
  <c r="S111" i="4"/>
  <c r="V111" i="4"/>
  <c r="AP91" i="4"/>
  <c r="AM91" i="4"/>
  <c r="S84" i="4"/>
  <c r="V84" i="4"/>
  <c r="AF110" i="4"/>
  <c r="AC110" i="4"/>
  <c r="S79" i="4"/>
  <c r="V79" i="4"/>
  <c r="V90" i="4"/>
  <c r="S90" i="4"/>
  <c r="S114" i="4"/>
  <c r="V114" i="4"/>
  <c r="AM79" i="4"/>
  <c r="AP79" i="4"/>
  <c r="S104" i="4"/>
  <c r="V104" i="4"/>
  <c r="AC69" i="4"/>
  <c r="AF69" i="4"/>
  <c r="AC75" i="4"/>
  <c r="AF75" i="4"/>
  <c r="AF107" i="4"/>
  <c r="AC107" i="4"/>
  <c r="AC80" i="4"/>
  <c r="AF80" i="4"/>
  <c r="AF111" i="4"/>
  <c r="AC111" i="4"/>
  <c r="V89" i="4"/>
  <c r="S89" i="4"/>
  <c r="AC81" i="4"/>
  <c r="AF81" i="4"/>
  <c r="AP72" i="4"/>
  <c r="AM72" i="4"/>
  <c r="AP104" i="4"/>
  <c r="AM104" i="4"/>
  <c r="AM73" i="4"/>
  <c r="AP73" i="4"/>
  <c r="AP105" i="4"/>
  <c r="AM105" i="4"/>
  <c r="AC93" i="4"/>
  <c r="AF93" i="4"/>
  <c r="AF86" i="4"/>
  <c r="AC86" i="4"/>
  <c r="AM102" i="4"/>
  <c r="AP102" i="4"/>
  <c r="AP87" i="4"/>
  <c r="AM87" i="4"/>
  <c r="S80" i="4"/>
  <c r="V80" i="4"/>
  <c r="AC105" i="4"/>
  <c r="AF105" i="4"/>
  <c r="AF79" i="4"/>
  <c r="AC79" i="4"/>
  <c r="AC84" i="4"/>
  <c r="AF84" i="4"/>
  <c r="AM74" i="4"/>
  <c r="AP74" i="4"/>
  <c r="AM78" i="4"/>
  <c r="AP78" i="4"/>
  <c r="AM76" i="4"/>
  <c r="AP76" i="4"/>
  <c r="AP108" i="4"/>
  <c r="AM108" i="4"/>
  <c r="AM77" i="4"/>
  <c r="AP77" i="4"/>
  <c r="AP109" i="4"/>
  <c r="AM109" i="4"/>
  <c r="S76" i="4"/>
  <c r="V76" i="4"/>
  <c r="AG94" i="2"/>
  <c r="AD94" i="2"/>
  <c r="AE82" i="2"/>
  <c r="U103" i="2"/>
  <c r="AG96" i="2"/>
  <c r="AD96" i="2"/>
  <c r="W90" i="2"/>
  <c r="T90" i="2"/>
  <c r="W71" i="2"/>
  <c r="T71" i="2"/>
  <c r="W97" i="2"/>
  <c r="T97" i="2"/>
  <c r="AQ82" i="2"/>
  <c r="AN82" i="2"/>
  <c r="AO78" i="2"/>
  <c r="U111" i="2"/>
  <c r="U88" i="2"/>
  <c r="U102" i="2"/>
  <c r="AQ72" i="2"/>
  <c r="AN72" i="2"/>
  <c r="W111" i="2"/>
  <c r="T111" i="2"/>
  <c r="W109" i="2"/>
  <c r="T109" i="2"/>
  <c r="AE106" i="2"/>
  <c r="AE108" i="2"/>
  <c r="AE105" i="2"/>
  <c r="W79" i="2"/>
  <c r="T79" i="2"/>
  <c r="W96" i="2"/>
  <c r="T96" i="2"/>
  <c r="W83" i="2"/>
  <c r="T83" i="2"/>
  <c r="W77" i="2"/>
  <c r="T77" i="2"/>
  <c r="AG110" i="2"/>
  <c r="AD110" i="2"/>
  <c r="AG105" i="2"/>
  <c r="AD105" i="2"/>
  <c r="U73" i="2"/>
  <c r="U91" i="2"/>
  <c r="W84" i="2"/>
  <c r="T84" i="2"/>
  <c r="AO105" i="2"/>
  <c r="AO80" i="2"/>
  <c r="AO101" i="2"/>
  <c r="AO106" i="2"/>
  <c r="W93" i="2"/>
  <c r="T93" i="2"/>
  <c r="AD79" i="2"/>
  <c r="AG79" i="2"/>
  <c r="T72" i="2"/>
  <c r="W72" i="2"/>
  <c r="AQ109" i="2"/>
  <c r="AN109" i="2"/>
  <c r="AO93" i="2"/>
  <c r="AE81" i="2"/>
  <c r="AE73" i="2"/>
  <c r="AQ95" i="2"/>
  <c r="AN95" i="2"/>
  <c r="AQ78" i="2"/>
  <c r="AN78" i="2"/>
  <c r="AQ69" i="2"/>
  <c r="AN69" i="2"/>
  <c r="AE96" i="2"/>
  <c r="AO77" i="2"/>
  <c r="U85" i="2"/>
  <c r="U86" i="2"/>
  <c r="U92" i="2"/>
  <c r="U106" i="2"/>
  <c r="AG93" i="2"/>
  <c r="AD93" i="2"/>
  <c r="AE84" i="2"/>
  <c r="AG71" i="2"/>
  <c r="AD71" i="2"/>
  <c r="W102" i="2"/>
  <c r="T102" i="2"/>
  <c r="W112" i="2"/>
  <c r="T112" i="2"/>
  <c r="AE112" i="2"/>
  <c r="AE114" i="2"/>
  <c r="AE109" i="2"/>
  <c r="AG101" i="2"/>
  <c r="AD101" i="2"/>
  <c r="AQ103" i="2"/>
  <c r="AN103" i="2"/>
  <c r="AG95" i="2"/>
  <c r="AD95" i="2"/>
  <c r="AQ75" i="2"/>
  <c r="AN75" i="2"/>
  <c r="AD113" i="2"/>
  <c r="AG113" i="2"/>
  <c r="AQ106" i="2"/>
  <c r="AN106" i="2"/>
  <c r="AG97" i="2"/>
  <c r="AD97" i="2"/>
  <c r="AO83" i="2"/>
  <c r="AO84" i="2"/>
  <c r="AO102" i="2"/>
  <c r="AO110" i="2"/>
  <c r="AE92" i="2"/>
  <c r="U84" i="2"/>
  <c r="AN70" i="2"/>
  <c r="AQ70" i="2"/>
  <c r="AQ111" i="2"/>
  <c r="AN111" i="2"/>
  <c r="AN112" i="2"/>
  <c r="AQ112" i="2"/>
  <c r="W100" i="2"/>
  <c r="T100" i="2"/>
  <c r="AE80" i="2"/>
  <c r="U95" i="2"/>
  <c r="AG68" i="2"/>
  <c r="AD68" i="2"/>
  <c r="AQ81" i="2"/>
  <c r="AN81" i="2"/>
  <c r="AE76" i="2"/>
  <c r="U89" i="2"/>
  <c r="U90" i="2"/>
  <c r="U96" i="2"/>
  <c r="U110" i="2"/>
  <c r="W99" i="2"/>
  <c r="T99" i="2"/>
  <c r="AQ92" i="2"/>
  <c r="AN92" i="2"/>
  <c r="AQ83" i="2"/>
  <c r="AN83" i="2"/>
  <c r="W70" i="2"/>
  <c r="T70" i="2"/>
  <c r="W103" i="2"/>
  <c r="T103" i="2"/>
  <c r="AE79" i="2"/>
  <c r="AE85" i="2"/>
  <c r="AE113" i="2"/>
  <c r="AQ94" i="2"/>
  <c r="AN94" i="2"/>
  <c r="W78" i="2"/>
  <c r="T78" i="2"/>
  <c r="AE102" i="2"/>
  <c r="W82" i="2"/>
  <c r="T82" i="2"/>
  <c r="AG74" i="2"/>
  <c r="AD74" i="2"/>
  <c r="AG102" i="2"/>
  <c r="AD102" i="2"/>
  <c r="AG108" i="2"/>
  <c r="AD108" i="2"/>
  <c r="AQ96" i="2"/>
  <c r="AN96" i="2"/>
  <c r="AG78" i="2"/>
  <c r="AD78" i="2"/>
  <c r="AO88" i="2"/>
  <c r="AO103" i="2"/>
  <c r="AO114" i="2"/>
  <c r="AQ98" i="2"/>
  <c r="AN98" i="2"/>
  <c r="AG82" i="2"/>
  <c r="AD82" i="2"/>
  <c r="AD69" i="2"/>
  <c r="AG69" i="2"/>
  <c r="AQ104" i="2"/>
  <c r="AN104" i="2"/>
  <c r="T68" i="2"/>
  <c r="W68" i="2"/>
  <c r="AD99" i="2"/>
  <c r="AG99" i="2"/>
  <c r="AE77" i="2"/>
  <c r="AO70" i="2"/>
  <c r="AQ77" i="2"/>
  <c r="AN77" i="2"/>
  <c r="AQ101" i="2"/>
  <c r="AN101" i="2"/>
  <c r="W87" i="2"/>
  <c r="T87" i="2"/>
  <c r="U75" i="2"/>
  <c r="U93" i="2"/>
  <c r="U94" i="2"/>
  <c r="U100" i="2"/>
  <c r="U114" i="2"/>
  <c r="AG98" i="2"/>
  <c r="AD98" i="2"/>
  <c r="AO82" i="2"/>
  <c r="AQ68" i="2"/>
  <c r="AN68" i="2"/>
  <c r="W107" i="2"/>
  <c r="T107" i="2"/>
  <c r="AE83" i="2"/>
  <c r="AE89" i="2"/>
  <c r="AO76" i="2"/>
  <c r="AG100" i="2"/>
  <c r="AD100" i="2"/>
  <c r="W73" i="2"/>
  <c r="T73" i="2"/>
  <c r="AG111" i="2"/>
  <c r="AD111" i="2"/>
  <c r="U77" i="2"/>
  <c r="AO91" i="2"/>
  <c r="AO92" i="2"/>
  <c r="AO109" i="2"/>
  <c r="AO104" i="2"/>
  <c r="T98" i="2"/>
  <c r="W98" i="2"/>
  <c r="AE78" i="2"/>
  <c r="T69" i="2"/>
  <c r="AQ100" i="2"/>
  <c r="AN100" i="2"/>
  <c r="T94" i="2"/>
  <c r="AQ85" i="2"/>
  <c r="AN85" i="2"/>
  <c r="AG76" i="2"/>
  <c r="AD76" i="2"/>
  <c r="AG86" i="2"/>
  <c r="AD86" i="2"/>
  <c r="AQ80" i="2"/>
  <c r="AN80" i="2"/>
  <c r="U97" i="2"/>
  <c r="U98" i="2"/>
  <c r="U105" i="2"/>
  <c r="AO97" i="2"/>
  <c r="AO81" i="2"/>
  <c r="W110" i="2"/>
  <c r="T110" i="2"/>
  <c r="AE86" i="2"/>
  <c r="AE87" i="2"/>
  <c r="AE93" i="2"/>
  <c r="AE103" i="2"/>
  <c r="AQ99" i="2"/>
  <c r="AN99" i="2"/>
  <c r="W81" i="2"/>
  <c r="T81" i="2"/>
  <c r="AE75" i="2"/>
  <c r="AG85" i="2"/>
  <c r="AD85" i="2"/>
  <c r="AQ71" i="2"/>
  <c r="AN71" i="2"/>
  <c r="AG106" i="2"/>
  <c r="AD106" i="2"/>
  <c r="AE100" i="2"/>
  <c r="AO75" i="2"/>
  <c r="AO95" i="2"/>
  <c r="AO96" i="2"/>
  <c r="AO86" i="2"/>
  <c r="AO108" i="2"/>
  <c r="AD81" i="2"/>
  <c r="AG81" i="2"/>
  <c r="AD77" i="2"/>
  <c r="AG77" i="2"/>
  <c r="AN114" i="2"/>
  <c r="AQ114" i="2"/>
  <c r="AQ107" i="2"/>
  <c r="AN107" i="2"/>
  <c r="AD83" i="2"/>
  <c r="AG83" i="2"/>
  <c r="U76" i="2"/>
  <c r="W85" i="2"/>
  <c r="T85" i="2"/>
  <c r="W75" i="2"/>
  <c r="T75" i="2"/>
  <c r="AO85" i="2"/>
  <c r="AE72" i="2"/>
  <c r="U101" i="2"/>
  <c r="U113" i="2"/>
  <c r="U104" i="2"/>
  <c r="AQ76" i="2"/>
  <c r="AN76" i="2"/>
  <c r="W105" i="2"/>
  <c r="T105" i="2"/>
  <c r="W113" i="2"/>
  <c r="T113" i="2"/>
  <c r="AE91" i="2"/>
  <c r="AE97" i="2"/>
  <c r="AE107" i="2"/>
  <c r="U99" i="2"/>
  <c r="U74" i="2"/>
  <c r="W91" i="2"/>
  <c r="T91" i="2"/>
  <c r="U81" i="2"/>
  <c r="AG70" i="2"/>
  <c r="AD70" i="2"/>
  <c r="AG109" i="2"/>
  <c r="AD109" i="2"/>
  <c r="AG104" i="2"/>
  <c r="AD104" i="2"/>
  <c r="AQ86" i="2"/>
  <c r="AN86" i="2"/>
  <c r="AO99" i="2"/>
  <c r="AO100" i="2"/>
  <c r="AO112" i="2"/>
  <c r="T76" i="2"/>
  <c r="W76" i="2"/>
  <c r="AQ105" i="2"/>
  <c r="AN105" i="2"/>
  <c r="AQ110" i="2"/>
  <c r="AN110" i="2"/>
  <c r="AG89" i="2"/>
  <c r="AD89" i="2"/>
  <c r="U71" i="2"/>
  <c r="AQ73" i="2"/>
  <c r="AN73" i="2"/>
  <c r="W92" i="2"/>
  <c r="T92" i="2"/>
  <c r="AG84" i="2"/>
  <c r="AD84" i="2"/>
  <c r="AO69" i="2"/>
  <c r="U107" i="2"/>
  <c r="U108" i="2"/>
  <c r="W104" i="2"/>
  <c r="T104" i="2"/>
  <c r="AG88" i="2"/>
  <c r="AD88" i="2"/>
  <c r="AG75" i="2"/>
  <c r="AD75" i="2"/>
  <c r="T108" i="2"/>
  <c r="W108" i="2"/>
  <c r="T106" i="2"/>
  <c r="W106" i="2"/>
  <c r="AE94" i="2"/>
  <c r="AE95" i="2"/>
  <c r="AE101" i="2"/>
  <c r="AE111" i="2"/>
  <c r="AQ89" i="2"/>
  <c r="AN89" i="2"/>
  <c r="W80" i="2"/>
  <c r="T80" i="2"/>
  <c r="AO72" i="2"/>
  <c r="AG90" i="2"/>
  <c r="AD90" i="2"/>
  <c r="U80" i="2"/>
  <c r="AD103" i="2"/>
  <c r="AG103" i="2"/>
  <c r="AG112" i="2"/>
  <c r="AD112" i="2"/>
  <c r="AG107" i="2"/>
  <c r="AD107" i="2"/>
  <c r="AG92" i="2"/>
  <c r="AD92" i="2"/>
  <c r="W86" i="2"/>
  <c r="T86" i="2"/>
  <c r="AO111" i="2"/>
  <c r="AO107" i="2"/>
  <c r="AO94" i="2"/>
  <c r="W88" i="2"/>
  <c r="T88" i="2"/>
  <c r="AD80" i="2"/>
  <c r="AG80" i="2"/>
  <c r="AN74" i="2"/>
  <c r="AQ74" i="2"/>
  <c r="AQ108" i="2"/>
  <c r="AN108" i="2"/>
  <c r="AQ113" i="2"/>
  <c r="AN113" i="2"/>
  <c r="AE88" i="2"/>
  <c r="W95" i="2"/>
  <c r="T95" i="2"/>
  <c r="AN88" i="2"/>
  <c r="AQ88" i="2"/>
  <c r="AO74" i="2"/>
  <c r="AE104" i="2"/>
  <c r="AQ90" i="2"/>
  <c r="AN90" i="2"/>
  <c r="AQ79" i="2"/>
  <c r="AN79" i="2"/>
  <c r="AG72" i="2"/>
  <c r="AD72" i="2"/>
  <c r="AQ97" i="2"/>
  <c r="AN97" i="2"/>
  <c r="AG91" i="2"/>
  <c r="AD91" i="2"/>
  <c r="AO79" i="2"/>
  <c r="AE68" i="2"/>
  <c r="U78" i="2"/>
  <c r="U109" i="2"/>
  <c r="U112" i="2"/>
  <c r="AQ102" i="2"/>
  <c r="AN102" i="2"/>
  <c r="AQ87" i="2"/>
  <c r="AN87" i="2"/>
  <c r="W74" i="2"/>
  <c r="T74" i="2"/>
  <c r="T114" i="2"/>
  <c r="W114" i="2"/>
  <c r="AE98" i="2"/>
  <c r="AE99" i="2"/>
  <c r="AE110" i="2"/>
  <c r="W89" i="2"/>
  <c r="T89" i="2"/>
  <c r="AE71" i="2"/>
  <c r="AO89" i="2"/>
  <c r="U79" i="2"/>
  <c r="AG114" i="2"/>
  <c r="AD114" i="2"/>
  <c r="AQ91" i="2"/>
  <c r="AN91" i="2"/>
  <c r="AQ84" i="2"/>
  <c r="AN84" i="2"/>
  <c r="U69" i="2"/>
  <c r="AO113" i="2"/>
  <c r="AO98" i="2"/>
  <c r="W101" i="2"/>
  <c r="T101" i="2"/>
  <c r="AQ93" i="2"/>
  <c r="AN93" i="2"/>
  <c r="AD87" i="2"/>
  <c r="AG87" i="2"/>
  <c r="AD73" i="2"/>
  <c r="AG73" i="2"/>
  <c r="U87" i="2"/>
  <c r="V73" i="10"/>
  <c r="S73" i="10"/>
  <c r="AP103" i="10"/>
  <c r="AM103" i="10"/>
  <c r="AP105" i="10"/>
  <c r="AM105" i="10"/>
  <c r="AF86" i="10"/>
  <c r="AC86" i="10"/>
  <c r="AP71" i="10"/>
  <c r="AM71" i="10"/>
  <c r="AF104" i="10"/>
  <c r="AC104" i="10"/>
  <c r="AD69" i="10"/>
  <c r="AD101" i="10"/>
  <c r="AD107" i="10"/>
  <c r="AD113" i="10"/>
  <c r="V75" i="10"/>
  <c r="S75" i="10"/>
  <c r="AF113" i="10"/>
  <c r="AC113" i="10"/>
  <c r="AF100" i="10"/>
  <c r="AC100" i="10"/>
  <c r="AF111" i="10"/>
  <c r="AC111" i="10"/>
  <c r="AF77" i="10"/>
  <c r="AC77" i="10"/>
  <c r="V79" i="10"/>
  <c r="S79" i="10"/>
  <c r="AD71" i="10"/>
  <c r="AP109" i="10"/>
  <c r="AM109" i="10"/>
  <c r="AP111" i="10"/>
  <c r="AM111" i="10"/>
  <c r="AP113" i="10"/>
  <c r="AM113" i="10"/>
  <c r="T113" i="10"/>
  <c r="T109" i="10"/>
  <c r="T105" i="10"/>
  <c r="T101" i="10"/>
  <c r="T112" i="10"/>
  <c r="T108" i="10"/>
  <c r="T104" i="10"/>
  <c r="T111" i="10"/>
  <c r="T107" i="10"/>
  <c r="T103" i="10"/>
  <c r="T99" i="10"/>
  <c r="T114" i="10"/>
  <c r="T110" i="10"/>
  <c r="T106" i="10"/>
  <c r="T102" i="10"/>
  <c r="T97" i="10"/>
  <c r="T93" i="10"/>
  <c r="T89" i="10"/>
  <c r="T85" i="10"/>
  <c r="T81" i="10"/>
  <c r="T96" i="10"/>
  <c r="T92" i="10"/>
  <c r="T88" i="10"/>
  <c r="T84" i="10"/>
  <c r="T80" i="10"/>
  <c r="T76" i="10"/>
  <c r="T72" i="10"/>
  <c r="T68" i="10"/>
  <c r="T95" i="10"/>
  <c r="T91" i="10"/>
  <c r="T87" i="10"/>
  <c r="T83" i="10"/>
  <c r="T79" i="10"/>
  <c r="T75" i="10"/>
  <c r="T71" i="10"/>
  <c r="T98" i="10"/>
  <c r="T86" i="10"/>
  <c r="T78" i="10"/>
  <c r="T73" i="10"/>
  <c r="T70" i="10"/>
  <c r="T94" i="10"/>
  <c r="T90" i="10"/>
  <c r="T69" i="10"/>
  <c r="T100" i="10"/>
  <c r="T82" i="10"/>
  <c r="T77" i="10"/>
  <c r="T74" i="10"/>
  <c r="AD78" i="10"/>
  <c r="V107" i="10"/>
  <c r="S107" i="10"/>
  <c r="V80" i="10"/>
  <c r="S80" i="10"/>
  <c r="V102" i="10"/>
  <c r="S102" i="10"/>
  <c r="V93" i="10"/>
  <c r="S93" i="10"/>
  <c r="S98" i="10"/>
  <c r="V98" i="10"/>
  <c r="V86" i="10"/>
  <c r="S86" i="10"/>
  <c r="AD72" i="10"/>
  <c r="AD73" i="10"/>
  <c r="AD82" i="10"/>
  <c r="AD111" i="10"/>
  <c r="V89" i="10"/>
  <c r="S89" i="10"/>
  <c r="AM75" i="10"/>
  <c r="AP75" i="10"/>
  <c r="AF105" i="10"/>
  <c r="AC105" i="10"/>
  <c r="AF108" i="10"/>
  <c r="AC108" i="10"/>
  <c r="AF103" i="10"/>
  <c r="AC103" i="10"/>
  <c r="AP81" i="10"/>
  <c r="AM81" i="10"/>
  <c r="AC114" i="10"/>
  <c r="AF114" i="10"/>
  <c r="AF109" i="10"/>
  <c r="AC109" i="10"/>
  <c r="AP76" i="10"/>
  <c r="AM76" i="10"/>
  <c r="AD95" i="10"/>
  <c r="S100" i="10"/>
  <c r="V100" i="10"/>
  <c r="AP80" i="10"/>
  <c r="AM80" i="10"/>
  <c r="AP98" i="10"/>
  <c r="AM98" i="10"/>
  <c r="AP106" i="10"/>
  <c r="AM106" i="10"/>
  <c r="AC91" i="10"/>
  <c r="AF91" i="10"/>
  <c r="AP77" i="10"/>
  <c r="AM77" i="10"/>
  <c r="AF88" i="10"/>
  <c r="AC88" i="10"/>
  <c r="AF79" i="10"/>
  <c r="AC79" i="10"/>
  <c r="AF69" i="10"/>
  <c r="AC69" i="10"/>
  <c r="V110" i="10"/>
  <c r="S110" i="10"/>
  <c r="S97" i="10"/>
  <c r="V97" i="10"/>
  <c r="AF85" i="10"/>
  <c r="AC85" i="10"/>
  <c r="AD76" i="10"/>
  <c r="AD77" i="10"/>
  <c r="AD86" i="10"/>
  <c r="AD100" i="10"/>
  <c r="AD102" i="10"/>
  <c r="AD79" i="10"/>
  <c r="AM68" i="10"/>
  <c r="AP68" i="10"/>
  <c r="AF68" i="10"/>
  <c r="AC68" i="10"/>
  <c r="AP90" i="10"/>
  <c r="AM90" i="10"/>
  <c r="V109" i="10"/>
  <c r="S109" i="10"/>
  <c r="AC70" i="10"/>
  <c r="AF70" i="10"/>
  <c r="AP89" i="10"/>
  <c r="AM89" i="10"/>
  <c r="V81" i="10"/>
  <c r="S81" i="10"/>
  <c r="AF96" i="10"/>
  <c r="AC96" i="10"/>
  <c r="AC94" i="10"/>
  <c r="AF94" i="10"/>
  <c r="AF72" i="10"/>
  <c r="AC72" i="10"/>
  <c r="AF74" i="10"/>
  <c r="AC74" i="10"/>
  <c r="S94" i="10"/>
  <c r="V94" i="10"/>
  <c r="AF84" i="10"/>
  <c r="AC84" i="10"/>
  <c r="AF78" i="10"/>
  <c r="AC78" i="10"/>
  <c r="AP70" i="10"/>
  <c r="AM70" i="10"/>
  <c r="AP99" i="10"/>
  <c r="AM99" i="10"/>
  <c r="AP91" i="10"/>
  <c r="AM91" i="10"/>
  <c r="AP87" i="10"/>
  <c r="AM87" i="10"/>
  <c r="V77" i="10"/>
  <c r="S77" i="10"/>
  <c r="V96" i="10"/>
  <c r="S96" i="10"/>
  <c r="V105" i="10"/>
  <c r="S105" i="10"/>
  <c r="AD80" i="10"/>
  <c r="AD81" i="10"/>
  <c r="AD90" i="10"/>
  <c r="AD104" i="10"/>
  <c r="AD106" i="10"/>
  <c r="V71" i="10"/>
  <c r="S71" i="10"/>
  <c r="AP82" i="10"/>
  <c r="AM82" i="10"/>
  <c r="V112" i="10"/>
  <c r="S112" i="10"/>
  <c r="V78" i="10"/>
  <c r="S78" i="10"/>
  <c r="AF87" i="10"/>
  <c r="AC87" i="10"/>
  <c r="AF80" i="10"/>
  <c r="AC80" i="10"/>
  <c r="AF106" i="10"/>
  <c r="AC106" i="10"/>
  <c r="AC98" i="10"/>
  <c r="AF98" i="10"/>
  <c r="AP101" i="10"/>
  <c r="AM101" i="10"/>
  <c r="V83" i="10"/>
  <c r="S83" i="10"/>
  <c r="AF92" i="10"/>
  <c r="AC92" i="10"/>
  <c r="AP83" i="10"/>
  <c r="AM83" i="10"/>
  <c r="V70" i="10"/>
  <c r="S70" i="10"/>
  <c r="AP100" i="10"/>
  <c r="AM100" i="10"/>
  <c r="AM95" i="10"/>
  <c r="AP95" i="10"/>
  <c r="V82" i="10"/>
  <c r="S82" i="10"/>
  <c r="AD75" i="10"/>
  <c r="V103" i="10"/>
  <c r="S103" i="10"/>
  <c r="V113" i="10"/>
  <c r="S113" i="10"/>
  <c r="V91" i="10"/>
  <c r="S91" i="10"/>
  <c r="AD84" i="10"/>
  <c r="AD85" i="10"/>
  <c r="AD94" i="10"/>
  <c r="AD108" i="10"/>
  <c r="AD110" i="10"/>
  <c r="AP86" i="10"/>
  <c r="AM86" i="10"/>
  <c r="AF107" i="10"/>
  <c r="AC107" i="10"/>
  <c r="AF99" i="10"/>
  <c r="AC99" i="10"/>
  <c r="V99" i="10"/>
  <c r="S99" i="10"/>
  <c r="AP88" i="10"/>
  <c r="AM88" i="10"/>
  <c r="AF82" i="10"/>
  <c r="AC82" i="10"/>
  <c r="V90" i="10"/>
  <c r="S90" i="10"/>
  <c r="V69" i="10"/>
  <c r="S69" i="10"/>
  <c r="AP85" i="10"/>
  <c r="AM85" i="10"/>
  <c r="AP102" i="10"/>
  <c r="AM102" i="10"/>
  <c r="AP104" i="10"/>
  <c r="AM104" i="10"/>
  <c r="AP107" i="10"/>
  <c r="AM107" i="10"/>
  <c r="AF81" i="10"/>
  <c r="AC81" i="10"/>
  <c r="AD91" i="10"/>
  <c r="V111" i="10"/>
  <c r="S111" i="10"/>
  <c r="V106" i="10"/>
  <c r="S106" i="10"/>
  <c r="AC90" i="10"/>
  <c r="AF90" i="10"/>
  <c r="AM78" i="10"/>
  <c r="AP78" i="10"/>
  <c r="AD88" i="10"/>
  <c r="AD89" i="10"/>
  <c r="AD98" i="10"/>
  <c r="AD112" i="10"/>
  <c r="AD114" i="10"/>
  <c r="V92" i="10"/>
  <c r="S92" i="10"/>
  <c r="AP84" i="10"/>
  <c r="AM84" i="10"/>
  <c r="AM96" i="10"/>
  <c r="AP96" i="10"/>
  <c r="AF97" i="10"/>
  <c r="AC97" i="10"/>
  <c r="AF102" i="10"/>
  <c r="AC102" i="10"/>
  <c r="AC95" i="10"/>
  <c r="AF95" i="10"/>
  <c r="V88" i="10"/>
  <c r="S88" i="10"/>
  <c r="AP79" i="10"/>
  <c r="AM79" i="10"/>
  <c r="V72" i="10"/>
  <c r="S72" i="10"/>
  <c r="AF89" i="10"/>
  <c r="AC89" i="10"/>
  <c r="AD74" i="10"/>
  <c r="AN111" i="10"/>
  <c r="AN107" i="10"/>
  <c r="AN103" i="10"/>
  <c r="AN114" i="10"/>
  <c r="AN110" i="10"/>
  <c r="AN106" i="10"/>
  <c r="AN102" i="10"/>
  <c r="AN113" i="10"/>
  <c r="AN109" i="10"/>
  <c r="AN105" i="10"/>
  <c r="AN101" i="10"/>
  <c r="AN112" i="10"/>
  <c r="AN108" i="10"/>
  <c r="AN104" i="10"/>
  <c r="AN95" i="10"/>
  <c r="AN91" i="10"/>
  <c r="AN87" i="10"/>
  <c r="AN83" i="10"/>
  <c r="AN94" i="10"/>
  <c r="AN90" i="10"/>
  <c r="AN86" i="10"/>
  <c r="AN82" i="10"/>
  <c r="AN78" i="10"/>
  <c r="AN74" i="10"/>
  <c r="AN70" i="10"/>
  <c r="AN100" i="10"/>
  <c r="AN99" i="10"/>
  <c r="AN98" i="10"/>
  <c r="AN97" i="10"/>
  <c r="AN93" i="10"/>
  <c r="AN89" i="10"/>
  <c r="AN85" i="10"/>
  <c r="AN81" i="10"/>
  <c r="AN77" i="10"/>
  <c r="AN73" i="10"/>
  <c r="AN69" i="10"/>
  <c r="AN92" i="10"/>
  <c r="AN75" i="10"/>
  <c r="AN72" i="10"/>
  <c r="AN68" i="10"/>
  <c r="AN96" i="10"/>
  <c r="AN88" i="10"/>
  <c r="AN79" i="10"/>
  <c r="AN76" i="10"/>
  <c r="AN80" i="10"/>
  <c r="AN84" i="10"/>
  <c r="AN71" i="10"/>
  <c r="V85" i="10"/>
  <c r="S85" i="10"/>
  <c r="V76" i="10"/>
  <c r="S76" i="10"/>
  <c r="AP110" i="10"/>
  <c r="AM110" i="10"/>
  <c r="AP112" i="10"/>
  <c r="AM112" i="10"/>
  <c r="AP108" i="10"/>
  <c r="AM108" i="10"/>
  <c r="AP74" i="10"/>
  <c r="AM74" i="10"/>
  <c r="V108" i="10"/>
  <c r="S108" i="10"/>
  <c r="V114" i="10"/>
  <c r="S114" i="10"/>
  <c r="AC73" i="10"/>
  <c r="AF73" i="10"/>
  <c r="AD92" i="10"/>
  <c r="AD93" i="10"/>
  <c r="AD99" i="10"/>
  <c r="AD105" i="10"/>
  <c r="V84" i="10"/>
  <c r="S84" i="10"/>
  <c r="AF76" i="10"/>
  <c r="AC76" i="10"/>
  <c r="AD83" i="10"/>
  <c r="AP69" i="10"/>
  <c r="AM69" i="10"/>
  <c r="AF101" i="10"/>
  <c r="AC101" i="10"/>
  <c r="AF110" i="10"/>
  <c r="AC110" i="10"/>
  <c r="AF93" i="10"/>
  <c r="AC93" i="10"/>
  <c r="AD87" i="10"/>
  <c r="AF71" i="10"/>
  <c r="AC71" i="10"/>
  <c r="AP73" i="10"/>
  <c r="AM73" i="10"/>
  <c r="V68" i="10"/>
  <c r="S68" i="10"/>
  <c r="AF75" i="10"/>
  <c r="AC75" i="10"/>
  <c r="AP97" i="10"/>
  <c r="AM97" i="10"/>
  <c r="AP94" i="10"/>
  <c r="AM94" i="10"/>
  <c r="AP114" i="10"/>
  <c r="AM114" i="10"/>
  <c r="V87" i="10"/>
  <c r="S87" i="10"/>
  <c r="AF83" i="10"/>
  <c r="AC83" i="10"/>
  <c r="V74" i="10"/>
  <c r="S74" i="10"/>
  <c r="V95" i="10"/>
  <c r="S95" i="10"/>
  <c r="V104" i="10"/>
  <c r="S104" i="10"/>
  <c r="AP72" i="10"/>
  <c r="AM72" i="10"/>
  <c r="AD96" i="10"/>
  <c r="AD97" i="10"/>
  <c r="AD103" i="10"/>
  <c r="AD109" i="10"/>
  <c r="AF90" i="9"/>
  <c r="AC90" i="9"/>
  <c r="V72" i="9"/>
  <c r="S72" i="9"/>
  <c r="AP100" i="9"/>
  <c r="AM100" i="9"/>
  <c r="V82" i="9"/>
  <c r="S82" i="9"/>
  <c r="AF93" i="9"/>
  <c r="AC93" i="9"/>
  <c r="AN109" i="9"/>
  <c r="AN105" i="9"/>
  <c r="AN95" i="9"/>
  <c r="AN92" i="9"/>
  <c r="S76" i="9"/>
  <c r="V76" i="9"/>
  <c r="AP87" i="9"/>
  <c r="AM87" i="9"/>
  <c r="AM104" i="9"/>
  <c r="AP104" i="9"/>
  <c r="AP106" i="9"/>
  <c r="AM106" i="9"/>
  <c r="V102" i="9"/>
  <c r="S102" i="9"/>
  <c r="AP96" i="9"/>
  <c r="AM96" i="9"/>
  <c r="V81" i="9"/>
  <c r="S81" i="9"/>
  <c r="S110" i="9"/>
  <c r="V110" i="9"/>
  <c r="T114" i="9"/>
  <c r="T113" i="9"/>
  <c r="T109" i="9"/>
  <c r="T105" i="9"/>
  <c r="T101" i="9"/>
  <c r="T97" i="9"/>
  <c r="T112" i="9"/>
  <c r="T108" i="9"/>
  <c r="T104" i="9"/>
  <c r="T100" i="9"/>
  <c r="T96" i="9"/>
  <c r="T111" i="9"/>
  <c r="T98" i="9"/>
  <c r="T95" i="9"/>
  <c r="T91" i="9"/>
  <c r="T87" i="9"/>
  <c r="T83" i="9"/>
  <c r="T79" i="9"/>
  <c r="T75" i="9"/>
  <c r="T71" i="9"/>
  <c r="T102" i="9"/>
  <c r="T99" i="9"/>
  <c r="T90" i="9"/>
  <c r="T86" i="9"/>
  <c r="T82" i="9"/>
  <c r="T78" i="9"/>
  <c r="T74" i="9"/>
  <c r="T103" i="9"/>
  <c r="T70" i="9"/>
  <c r="T69" i="9"/>
  <c r="T68" i="9"/>
  <c r="T80" i="9"/>
  <c r="T77" i="9"/>
  <c r="T106" i="9"/>
  <c r="T93" i="9"/>
  <c r="T110" i="9"/>
  <c r="T84" i="9"/>
  <c r="T81" i="9"/>
  <c r="T107" i="9"/>
  <c r="T88" i="9"/>
  <c r="T85" i="9"/>
  <c r="T72" i="9"/>
  <c r="T76" i="9"/>
  <c r="T94" i="9"/>
  <c r="T92" i="9"/>
  <c r="T89" i="9"/>
  <c r="T73" i="9"/>
  <c r="V88" i="9"/>
  <c r="S88" i="9"/>
  <c r="AF80" i="9"/>
  <c r="AC80" i="9"/>
  <c r="S97" i="9"/>
  <c r="V97" i="9"/>
  <c r="AP101" i="9"/>
  <c r="AM101" i="9"/>
  <c r="AF96" i="9"/>
  <c r="AC96" i="9"/>
  <c r="AF112" i="9"/>
  <c r="AC112" i="9"/>
  <c r="AF97" i="9"/>
  <c r="AC97" i="9"/>
  <c r="AN113" i="9"/>
  <c r="AN112" i="9"/>
  <c r="AN108" i="9"/>
  <c r="AN99" i="9"/>
  <c r="S92" i="9"/>
  <c r="V92" i="9"/>
  <c r="AF84" i="9"/>
  <c r="AC84" i="9"/>
  <c r="AP73" i="9"/>
  <c r="AM73" i="9"/>
  <c r="AN86" i="9"/>
  <c r="AF89" i="9"/>
  <c r="AC89" i="9"/>
  <c r="AP81" i="9"/>
  <c r="AM81" i="9"/>
  <c r="V107" i="9"/>
  <c r="S107" i="9"/>
  <c r="V105" i="9"/>
  <c r="S105" i="9"/>
  <c r="AF100" i="9"/>
  <c r="AC100" i="9"/>
  <c r="AC85" i="9"/>
  <c r="AF85" i="9"/>
  <c r="AM77" i="9"/>
  <c r="AP77" i="9"/>
  <c r="AP107" i="9"/>
  <c r="AM107" i="9"/>
  <c r="AP109" i="9"/>
  <c r="AM109" i="9"/>
  <c r="AP78" i="9"/>
  <c r="AM78" i="9"/>
  <c r="V71" i="9"/>
  <c r="S71" i="9"/>
  <c r="V113" i="9"/>
  <c r="S113" i="9"/>
  <c r="V108" i="9"/>
  <c r="S108" i="9"/>
  <c r="AP72" i="9"/>
  <c r="AM72" i="9"/>
  <c r="V98" i="9"/>
  <c r="S98" i="9"/>
  <c r="AP79" i="9"/>
  <c r="AM79" i="9"/>
  <c r="S101" i="9"/>
  <c r="V101" i="9"/>
  <c r="AM95" i="9"/>
  <c r="AP95" i="9"/>
  <c r="AF87" i="9"/>
  <c r="AC87" i="9"/>
  <c r="AF108" i="9"/>
  <c r="AC108" i="9"/>
  <c r="AF113" i="9"/>
  <c r="AC113" i="9"/>
  <c r="V103" i="9"/>
  <c r="S103" i="9"/>
  <c r="AN72" i="9"/>
  <c r="AN69" i="9"/>
  <c r="AN94" i="9"/>
  <c r="AN103" i="9"/>
  <c r="AP83" i="9"/>
  <c r="AM83" i="9"/>
  <c r="V73" i="9"/>
  <c r="S73" i="9"/>
  <c r="AN83" i="9"/>
  <c r="AC88" i="9"/>
  <c r="AF88" i="9"/>
  <c r="AP71" i="9"/>
  <c r="AM71" i="9"/>
  <c r="AP93" i="9"/>
  <c r="AM93" i="9"/>
  <c r="AP114" i="9"/>
  <c r="AM114" i="9"/>
  <c r="V93" i="9"/>
  <c r="S93" i="9"/>
  <c r="AF79" i="9"/>
  <c r="AC79" i="9"/>
  <c r="V87" i="9"/>
  <c r="S87" i="9"/>
  <c r="V114" i="9"/>
  <c r="S114" i="9"/>
  <c r="V95" i="9"/>
  <c r="S95" i="9"/>
  <c r="AP88" i="9"/>
  <c r="AM88" i="9"/>
  <c r="AF77" i="9"/>
  <c r="AC77" i="9"/>
  <c r="AP68" i="9"/>
  <c r="AM68" i="9"/>
  <c r="AF71" i="9"/>
  <c r="AC71" i="9"/>
  <c r="AF111" i="9"/>
  <c r="AC111" i="9"/>
  <c r="AF103" i="9"/>
  <c r="AC103" i="9"/>
  <c r="AN76" i="9"/>
  <c r="AN73" i="9"/>
  <c r="AN98" i="9"/>
  <c r="AN107" i="9"/>
  <c r="AC81" i="9"/>
  <c r="AF81" i="9"/>
  <c r="AC102" i="9"/>
  <c r="AF102" i="9"/>
  <c r="V77" i="9"/>
  <c r="S77" i="9"/>
  <c r="AP112" i="9"/>
  <c r="AM112" i="9"/>
  <c r="AM74" i="9"/>
  <c r="AP74" i="9"/>
  <c r="AP110" i="9"/>
  <c r="AM110" i="9"/>
  <c r="AP102" i="9"/>
  <c r="AM102" i="9"/>
  <c r="V99" i="9"/>
  <c r="S99" i="9"/>
  <c r="AN90" i="9"/>
  <c r="S69" i="9"/>
  <c r="AF86" i="9"/>
  <c r="AC86" i="9"/>
  <c r="V106" i="9"/>
  <c r="S106" i="9"/>
  <c r="V111" i="9"/>
  <c r="S111" i="9"/>
  <c r="AN78" i="9"/>
  <c r="AP85" i="9"/>
  <c r="AM85" i="9"/>
  <c r="AD114" i="9"/>
  <c r="AD110" i="9"/>
  <c r="AD106" i="9"/>
  <c r="AD102" i="9"/>
  <c r="AD98" i="9"/>
  <c r="AD94" i="9"/>
  <c r="AD113" i="9"/>
  <c r="AD109" i="9"/>
  <c r="AD105" i="9"/>
  <c r="AD101" i="9"/>
  <c r="AD97" i="9"/>
  <c r="AD93" i="9"/>
  <c r="AD103" i="9"/>
  <c r="AD100" i="9"/>
  <c r="AD92" i="9"/>
  <c r="AD88" i="9"/>
  <c r="AD84" i="9"/>
  <c r="AD80" i="9"/>
  <c r="AD76" i="9"/>
  <c r="AD72" i="9"/>
  <c r="AD68" i="9"/>
  <c r="AD107" i="9"/>
  <c r="AD104" i="9"/>
  <c r="AD91" i="9"/>
  <c r="AD87" i="9"/>
  <c r="AD83" i="9"/>
  <c r="AD79" i="9"/>
  <c r="AD75" i="9"/>
  <c r="AD71" i="9"/>
  <c r="AD111" i="9"/>
  <c r="AD95" i="9"/>
  <c r="AD112" i="9"/>
  <c r="AD85" i="9"/>
  <c r="AD82" i="9"/>
  <c r="AD81" i="9"/>
  <c r="AD73" i="9"/>
  <c r="AD70" i="9"/>
  <c r="AD69" i="9"/>
  <c r="AD89" i="9"/>
  <c r="AD86" i="9"/>
  <c r="AD108" i="9"/>
  <c r="AD90" i="9"/>
  <c r="AD77" i="9"/>
  <c r="AD74" i="9"/>
  <c r="AD78" i="9"/>
  <c r="AD99" i="9"/>
  <c r="AD96" i="9"/>
  <c r="AF101" i="9"/>
  <c r="AC101" i="9"/>
  <c r="AC106" i="9"/>
  <c r="AF106" i="9"/>
  <c r="AN80" i="9"/>
  <c r="AN77" i="9"/>
  <c r="AN102" i="9"/>
  <c r="AN111" i="9"/>
  <c r="V100" i="9"/>
  <c r="S100" i="9"/>
  <c r="AM89" i="9"/>
  <c r="AP89" i="9"/>
  <c r="AP97" i="9"/>
  <c r="AM97" i="9"/>
  <c r="AN100" i="9"/>
  <c r="AP84" i="9"/>
  <c r="AM84" i="9"/>
  <c r="S70" i="9"/>
  <c r="AF70" i="9"/>
  <c r="AC70" i="9"/>
  <c r="AF98" i="9"/>
  <c r="AC98" i="9"/>
  <c r="AM90" i="9"/>
  <c r="AP90" i="9"/>
  <c r="S83" i="9"/>
  <c r="V83" i="9"/>
  <c r="AP105" i="9"/>
  <c r="AM105" i="9"/>
  <c r="V90" i="9"/>
  <c r="S90" i="9"/>
  <c r="AN74" i="9"/>
  <c r="S68" i="9"/>
  <c r="AP99" i="9"/>
  <c r="AM99" i="9"/>
  <c r="AF94" i="9"/>
  <c r="AC94" i="9"/>
  <c r="V84" i="9"/>
  <c r="S84" i="9"/>
  <c r="AF76" i="9"/>
  <c r="AC76" i="9"/>
  <c r="AF69" i="9"/>
  <c r="AC69" i="9"/>
  <c r="V109" i="9"/>
  <c r="S109" i="9"/>
  <c r="V78" i="9"/>
  <c r="S78" i="9"/>
  <c r="AN70" i="9"/>
  <c r="V85" i="9"/>
  <c r="S85" i="9"/>
  <c r="AF105" i="9"/>
  <c r="AC105" i="9"/>
  <c r="AF99" i="9"/>
  <c r="AC99" i="9"/>
  <c r="S94" i="9"/>
  <c r="V94" i="9"/>
  <c r="AP69" i="9"/>
  <c r="AM69" i="9"/>
  <c r="AF104" i="9"/>
  <c r="AC104" i="9"/>
  <c r="AN84" i="9"/>
  <c r="AN81" i="9"/>
  <c r="AN106" i="9"/>
  <c r="V89" i="9"/>
  <c r="S89" i="9"/>
  <c r="AF95" i="9"/>
  <c r="AC95" i="9"/>
  <c r="AF75" i="9"/>
  <c r="AC75" i="9"/>
  <c r="AF82" i="9"/>
  <c r="AC82" i="9"/>
  <c r="AP113" i="9"/>
  <c r="AM113" i="9"/>
  <c r="AM108" i="9"/>
  <c r="AP108" i="9"/>
  <c r="AF92" i="9"/>
  <c r="AC92" i="9"/>
  <c r="AP75" i="9"/>
  <c r="AM75" i="9"/>
  <c r="V96" i="9"/>
  <c r="S96" i="9"/>
  <c r="AP82" i="9"/>
  <c r="AM82" i="9"/>
  <c r="V75" i="9"/>
  <c r="S75" i="9"/>
  <c r="AP98" i="9"/>
  <c r="AM98" i="9"/>
  <c r="AP76" i="9"/>
  <c r="AM76" i="9"/>
  <c r="AF107" i="9"/>
  <c r="AC107" i="9"/>
  <c r="AF114" i="9"/>
  <c r="AC114" i="9"/>
  <c r="AN88" i="9"/>
  <c r="AN85" i="9"/>
  <c r="AN110" i="9"/>
  <c r="AM86" i="9"/>
  <c r="AP86" i="9"/>
  <c r="S79" i="9"/>
  <c r="V79" i="9"/>
  <c r="AF91" i="9"/>
  <c r="AC91" i="9"/>
  <c r="AN97" i="9"/>
  <c r="V74" i="9"/>
  <c r="S74" i="9"/>
  <c r="AP80" i="9"/>
  <c r="AM80" i="9"/>
  <c r="S80" i="9"/>
  <c r="V80" i="9"/>
  <c r="AC72" i="9"/>
  <c r="AF72" i="9"/>
  <c r="AP92" i="9"/>
  <c r="AM92" i="9"/>
  <c r="AM111" i="9"/>
  <c r="AP111" i="9"/>
  <c r="AN93" i="9"/>
  <c r="AN87" i="9"/>
  <c r="AN104" i="9"/>
  <c r="AP91" i="9"/>
  <c r="AM91" i="9"/>
  <c r="AF73" i="9"/>
  <c r="AC73" i="9"/>
  <c r="AC68" i="9"/>
  <c r="AF68" i="9"/>
  <c r="V112" i="9"/>
  <c r="S112" i="9"/>
  <c r="AN91" i="9"/>
  <c r="AF83" i="9"/>
  <c r="AC83" i="9"/>
  <c r="AN75" i="9"/>
  <c r="V91" i="9"/>
  <c r="S91" i="9"/>
  <c r="AF74" i="9"/>
  <c r="AC74" i="9"/>
  <c r="V104" i="9"/>
  <c r="S104" i="9"/>
  <c r="AN82" i="9"/>
  <c r="AF110" i="9"/>
  <c r="AC110" i="9"/>
  <c r="AM70" i="9"/>
  <c r="AP70" i="9"/>
  <c r="AN96" i="9"/>
  <c r="AN89" i="9"/>
  <c r="AN114" i="9"/>
  <c r="AP94" i="9"/>
  <c r="AM94" i="9"/>
  <c r="AF78" i="9"/>
  <c r="AC78" i="9"/>
  <c r="AN101" i="9"/>
  <c r="AC72" i="8"/>
  <c r="AF72" i="8"/>
  <c r="AC114" i="8"/>
  <c r="AF114" i="8"/>
  <c r="V111" i="8"/>
  <c r="S111" i="8"/>
  <c r="AP89" i="8"/>
  <c r="AM89" i="8"/>
  <c r="V110" i="8"/>
  <c r="S110" i="8"/>
  <c r="AP88" i="8"/>
  <c r="AM88" i="8"/>
  <c r="AP111" i="8"/>
  <c r="AM111" i="8"/>
  <c r="AF90" i="8"/>
  <c r="AC90" i="8"/>
  <c r="AP68" i="8"/>
  <c r="AM68" i="8"/>
  <c r="AP109" i="8"/>
  <c r="AM109" i="8"/>
  <c r="V99" i="8"/>
  <c r="S99" i="8"/>
  <c r="AF88" i="8"/>
  <c r="AC88" i="8"/>
  <c r="V77" i="8"/>
  <c r="S77" i="8"/>
  <c r="AF109" i="8"/>
  <c r="AC109" i="8"/>
  <c r="V97" i="8"/>
  <c r="S97" i="8"/>
  <c r="AF86" i="8"/>
  <c r="AC86" i="8"/>
  <c r="AC69" i="8"/>
  <c r="AF69" i="8"/>
  <c r="AP75" i="8"/>
  <c r="AM75" i="8"/>
  <c r="AP106" i="8"/>
  <c r="AM106" i="8"/>
  <c r="AF103" i="8"/>
  <c r="AC103" i="8"/>
  <c r="AP92" i="8"/>
  <c r="AM92" i="8"/>
  <c r="V82" i="8"/>
  <c r="S82" i="8"/>
  <c r="S75" i="8"/>
  <c r="AM69" i="8"/>
  <c r="AP69" i="8"/>
  <c r="AF100" i="8"/>
  <c r="AC100" i="8"/>
  <c r="AC68" i="8"/>
  <c r="AF68" i="8"/>
  <c r="AF99" i="8"/>
  <c r="AC99" i="8"/>
  <c r="V81" i="8"/>
  <c r="S81" i="8"/>
  <c r="AF101" i="8"/>
  <c r="AC101" i="8"/>
  <c r="V78" i="8"/>
  <c r="S78" i="8"/>
  <c r="V114" i="8"/>
  <c r="S114" i="8"/>
  <c r="AF105" i="8"/>
  <c r="AC105" i="8"/>
  <c r="AP94" i="8"/>
  <c r="AM94" i="8"/>
  <c r="V84" i="8"/>
  <c r="S84" i="8"/>
  <c r="AF108" i="8"/>
  <c r="AC108" i="8"/>
  <c r="AP97" i="8"/>
  <c r="AM97" i="8"/>
  <c r="V87" i="8"/>
  <c r="S87" i="8"/>
  <c r="AF77" i="8"/>
  <c r="AC77" i="8"/>
  <c r="AP90" i="8"/>
  <c r="AM90" i="8"/>
  <c r="AF107" i="8"/>
  <c r="AC107" i="8"/>
  <c r="AP96" i="8"/>
  <c r="AM96" i="8"/>
  <c r="V86" i="8"/>
  <c r="S86" i="8"/>
  <c r="V109" i="8"/>
  <c r="S109" i="8"/>
  <c r="AF98" i="8"/>
  <c r="AC98" i="8"/>
  <c r="AP87" i="8"/>
  <c r="AM87" i="8"/>
  <c r="AP76" i="8"/>
  <c r="AM76" i="8"/>
  <c r="AP78" i="8"/>
  <c r="AM78" i="8"/>
  <c r="AP98" i="8"/>
  <c r="AM98" i="8"/>
  <c r="V107" i="8"/>
  <c r="S107" i="8"/>
  <c r="AF96" i="8"/>
  <c r="AC96" i="8"/>
  <c r="AP85" i="8"/>
  <c r="AM85" i="8"/>
  <c r="AF74" i="8"/>
  <c r="AC74" i="8"/>
  <c r="S72" i="8"/>
  <c r="V72" i="8"/>
  <c r="V96" i="8"/>
  <c r="S96" i="8"/>
  <c r="V105" i="8"/>
  <c r="S105" i="8"/>
  <c r="AF94" i="8"/>
  <c r="AC94" i="8"/>
  <c r="AP83" i="8"/>
  <c r="AM83" i="8"/>
  <c r="V112" i="8"/>
  <c r="S112" i="8"/>
  <c r="V79" i="8"/>
  <c r="S79" i="8"/>
  <c r="V101" i="8"/>
  <c r="S101" i="8"/>
  <c r="AP79" i="8"/>
  <c r="AM79" i="8"/>
  <c r="AF75" i="8"/>
  <c r="AC75" i="8"/>
  <c r="AD114" i="8"/>
  <c r="AD110" i="8"/>
  <c r="AD106" i="8"/>
  <c r="AD102" i="8"/>
  <c r="AD98" i="8"/>
  <c r="AD94" i="8"/>
  <c r="AD90" i="8"/>
  <c r="AD86" i="8"/>
  <c r="AD82" i="8"/>
  <c r="AD78" i="8"/>
  <c r="AD113" i="8"/>
  <c r="AD109" i="8"/>
  <c r="AD105" i="8"/>
  <c r="AD101" i="8"/>
  <c r="AD97" i="8"/>
  <c r="AD93" i="8"/>
  <c r="AD89" i="8"/>
  <c r="AD85" i="8"/>
  <c r="AD81" i="8"/>
  <c r="AD112" i="8"/>
  <c r="AD108" i="8"/>
  <c r="AD104" i="8"/>
  <c r="AD100" i="8"/>
  <c r="AD96" i="8"/>
  <c r="AD92" i="8"/>
  <c r="AD88" i="8"/>
  <c r="AD84" i="8"/>
  <c r="AD80" i="8"/>
  <c r="AD111" i="8"/>
  <c r="AD107" i="8"/>
  <c r="AD103" i="8"/>
  <c r="AD99" i="8"/>
  <c r="AD95" i="8"/>
  <c r="AD91" i="8"/>
  <c r="AD87" i="8"/>
  <c r="AD83" i="8"/>
  <c r="AD79" i="8"/>
  <c r="AD77" i="8"/>
  <c r="AD76" i="8"/>
  <c r="AD72" i="8"/>
  <c r="AD68" i="8"/>
  <c r="AD75" i="8"/>
  <c r="AD71" i="8"/>
  <c r="AD73" i="8"/>
  <c r="AD74" i="8"/>
  <c r="AD70" i="8"/>
  <c r="AD69" i="8"/>
  <c r="AP102" i="8"/>
  <c r="AM102" i="8"/>
  <c r="V92" i="8"/>
  <c r="S92" i="8"/>
  <c r="AF81" i="8"/>
  <c r="AC81" i="8"/>
  <c r="V73" i="8"/>
  <c r="S73" i="8"/>
  <c r="AP100" i="8"/>
  <c r="AM100" i="8"/>
  <c r="V90" i="8"/>
  <c r="S90" i="8"/>
  <c r="AF79" i="8"/>
  <c r="AC79" i="8"/>
  <c r="AM70" i="8"/>
  <c r="AP70" i="8"/>
  <c r="AF93" i="8"/>
  <c r="AC93" i="8"/>
  <c r="AC76" i="8"/>
  <c r="AF76" i="8"/>
  <c r="AF85" i="8"/>
  <c r="AC85" i="8"/>
  <c r="T113" i="8"/>
  <c r="T109" i="8"/>
  <c r="T105" i="8"/>
  <c r="T101" i="8"/>
  <c r="T97" i="8"/>
  <c r="T93" i="8"/>
  <c r="T89" i="8"/>
  <c r="T85" i="8"/>
  <c r="T81" i="8"/>
  <c r="T112" i="8"/>
  <c r="T108" i="8"/>
  <c r="T104" i="8"/>
  <c r="T100" i="8"/>
  <c r="T96" i="8"/>
  <c r="T92" i="8"/>
  <c r="T88" i="8"/>
  <c r="T84" i="8"/>
  <c r="T80" i="8"/>
  <c r="T111" i="8"/>
  <c r="T107" i="8"/>
  <c r="T103" i="8"/>
  <c r="T99" i="8"/>
  <c r="T95" i="8"/>
  <c r="T91" i="8"/>
  <c r="T87" i="8"/>
  <c r="T83" i="8"/>
  <c r="T79" i="8"/>
  <c r="T114" i="8"/>
  <c r="T110" i="8"/>
  <c r="T106" i="8"/>
  <c r="T102" i="8"/>
  <c r="T98" i="8"/>
  <c r="T94" i="8"/>
  <c r="T90" i="8"/>
  <c r="T86" i="8"/>
  <c r="T82" i="8"/>
  <c r="T78" i="8"/>
  <c r="T75" i="8"/>
  <c r="T71" i="8"/>
  <c r="T74" i="8"/>
  <c r="T70" i="8"/>
  <c r="T72" i="8"/>
  <c r="T77" i="8"/>
  <c r="T73" i="8"/>
  <c r="T69" i="8"/>
  <c r="T76" i="8"/>
  <c r="AP105" i="8"/>
  <c r="AM105" i="8"/>
  <c r="V95" i="8"/>
  <c r="S95" i="8"/>
  <c r="AF84" i="8"/>
  <c r="AC84" i="8"/>
  <c r="AM73" i="8"/>
  <c r="AP73" i="8"/>
  <c r="AP82" i="8"/>
  <c r="AM82" i="8"/>
  <c r="AP104" i="8"/>
  <c r="AM104" i="8"/>
  <c r="V94" i="8"/>
  <c r="S94" i="8"/>
  <c r="AF83" i="8"/>
  <c r="AC83" i="8"/>
  <c r="V88" i="8"/>
  <c r="S88" i="8"/>
  <c r="AF106" i="8"/>
  <c r="AC106" i="8"/>
  <c r="AP95" i="8"/>
  <c r="AM95" i="8"/>
  <c r="V85" i="8"/>
  <c r="S85" i="8"/>
  <c r="V74" i="8"/>
  <c r="S74" i="8"/>
  <c r="AF104" i="8"/>
  <c r="AC104" i="8"/>
  <c r="AP93" i="8"/>
  <c r="AM93" i="8"/>
  <c r="V83" i="8"/>
  <c r="S83" i="8"/>
  <c r="AP71" i="8"/>
  <c r="AM71" i="8"/>
  <c r="AP113" i="8"/>
  <c r="AM113" i="8"/>
  <c r="AF102" i="8"/>
  <c r="AC102" i="8"/>
  <c r="AP91" i="8"/>
  <c r="AM91" i="8"/>
  <c r="AF78" i="8"/>
  <c r="AC78" i="8"/>
  <c r="AP72" i="8"/>
  <c r="AM72" i="8"/>
  <c r="V100" i="8"/>
  <c r="S100" i="8"/>
  <c r="AF89" i="8"/>
  <c r="AC89" i="8"/>
  <c r="AF70" i="8"/>
  <c r="AC70" i="8"/>
  <c r="AP108" i="8"/>
  <c r="AM108" i="8"/>
  <c r="V98" i="8"/>
  <c r="S98" i="8"/>
  <c r="AF87" i="8"/>
  <c r="AC87" i="8"/>
  <c r="AP77" i="8"/>
  <c r="AM77" i="8"/>
  <c r="AP114" i="8"/>
  <c r="AM114" i="8"/>
  <c r="S76" i="8"/>
  <c r="V76" i="8"/>
  <c r="V103" i="8"/>
  <c r="S103" i="8"/>
  <c r="AF92" i="8"/>
  <c r="AC92" i="8"/>
  <c r="AP81" i="8"/>
  <c r="AM81" i="8"/>
  <c r="S71" i="8"/>
  <c r="V71" i="8"/>
  <c r="AP112" i="8"/>
  <c r="AM112" i="8"/>
  <c r="V102" i="8"/>
  <c r="S102" i="8"/>
  <c r="AF91" i="8"/>
  <c r="AC91" i="8"/>
  <c r="AP80" i="8"/>
  <c r="AM80" i="8"/>
  <c r="V80" i="8"/>
  <c r="S80" i="8"/>
  <c r="AP103" i="8"/>
  <c r="AM103" i="8"/>
  <c r="V93" i="8"/>
  <c r="S93" i="8"/>
  <c r="AF82" i="8"/>
  <c r="AC82" i="8"/>
  <c r="AF71" i="8"/>
  <c r="AC71" i="8"/>
  <c r="AP110" i="8"/>
  <c r="AM110" i="8"/>
  <c r="AF112" i="8"/>
  <c r="AC112" i="8"/>
  <c r="AP101" i="8"/>
  <c r="AM101" i="8"/>
  <c r="V91" i="8"/>
  <c r="S91" i="8"/>
  <c r="AF80" i="8"/>
  <c r="AC80" i="8"/>
  <c r="AF113" i="8"/>
  <c r="AC113" i="8"/>
  <c r="AP99" i="8"/>
  <c r="AM99" i="8"/>
  <c r="V89" i="8"/>
  <c r="S89" i="8"/>
  <c r="AM74" i="8"/>
  <c r="AP74" i="8"/>
  <c r="S69" i="8"/>
  <c r="V70" i="8"/>
  <c r="S70" i="8"/>
  <c r="AF97" i="8"/>
  <c r="AC97" i="8"/>
  <c r="AP86" i="8"/>
  <c r="AM86" i="8"/>
  <c r="S113" i="8"/>
  <c r="V113" i="8"/>
  <c r="V106" i="8"/>
  <c r="S106" i="8"/>
  <c r="AF95" i="8"/>
  <c r="AC95" i="8"/>
  <c r="AP84" i="8"/>
  <c r="AM84" i="8"/>
  <c r="AN111" i="8"/>
  <c r="AN107" i="8"/>
  <c r="AN103" i="8"/>
  <c r="AN99" i="8"/>
  <c r="AN95" i="8"/>
  <c r="AN91" i="8"/>
  <c r="AN87" i="8"/>
  <c r="AN83" i="8"/>
  <c r="AN79" i="8"/>
  <c r="AN114" i="8"/>
  <c r="AN110" i="8"/>
  <c r="AN106" i="8"/>
  <c r="AN102" i="8"/>
  <c r="AN98" i="8"/>
  <c r="AN94" i="8"/>
  <c r="AN90" i="8"/>
  <c r="AN86" i="8"/>
  <c r="AN82" i="8"/>
  <c r="AN78" i="8"/>
  <c r="AN113" i="8"/>
  <c r="AN109" i="8"/>
  <c r="AN105" i="8"/>
  <c r="AN101" i="8"/>
  <c r="AN97" i="8"/>
  <c r="AN93" i="8"/>
  <c r="AN89" i="8"/>
  <c r="AN85" i="8"/>
  <c r="AN81" i="8"/>
  <c r="AN77" i="8"/>
  <c r="AN112" i="8"/>
  <c r="AN108" i="8"/>
  <c r="AN104" i="8"/>
  <c r="AN100" i="8"/>
  <c r="AN96" i="8"/>
  <c r="AN92" i="8"/>
  <c r="AN88" i="8"/>
  <c r="AN84" i="8"/>
  <c r="AN80" i="8"/>
  <c r="AN73" i="8"/>
  <c r="AN69" i="8"/>
  <c r="AN76" i="8"/>
  <c r="AN72" i="8"/>
  <c r="AN68" i="8"/>
  <c r="AN74" i="8"/>
  <c r="AN75" i="8"/>
  <c r="AN71" i="8"/>
  <c r="AN70" i="8"/>
  <c r="V104" i="8"/>
  <c r="S104" i="8"/>
  <c r="AF110" i="8"/>
  <c r="AC110" i="8"/>
  <c r="AC73" i="8"/>
  <c r="AF73" i="8"/>
  <c r="Q121" i="6" l="1"/>
  <c r="AJ61" i="10"/>
  <c r="AJ167" i="10" s="1"/>
  <c r="AJ60" i="10"/>
  <c r="AJ166" i="10" s="1"/>
  <c r="Q166" i="10"/>
  <c r="AJ59" i="10"/>
  <c r="AJ165" i="10" s="1"/>
  <c r="AJ58" i="10"/>
  <c r="AJ164" i="10" s="1"/>
  <c r="AJ57" i="10"/>
  <c r="AJ163" i="10" s="1"/>
  <c r="AA163" i="10"/>
  <c r="AJ56" i="10"/>
  <c r="AJ162" i="10" s="1"/>
  <c r="AJ55" i="10"/>
  <c r="AJ161" i="10" s="1"/>
  <c r="AJ54" i="10"/>
  <c r="AJ53" i="10"/>
  <c r="AJ159" i="10" s="1"/>
  <c r="AA159" i="10"/>
  <c r="AJ52" i="10"/>
  <c r="AJ158" i="10" s="1"/>
  <c r="Q158" i="10"/>
  <c r="AJ51" i="10"/>
  <c r="AJ157" i="10" s="1"/>
  <c r="AJ50" i="10"/>
  <c r="AJ49" i="10"/>
  <c r="AJ155" i="10" s="1"/>
  <c r="AA155" i="10"/>
  <c r="AJ48" i="10"/>
  <c r="AJ154" i="10" s="1"/>
  <c r="AJ47" i="10"/>
  <c r="AJ153" i="10" s="1"/>
  <c r="AJ46" i="10"/>
  <c r="AJ45" i="10"/>
  <c r="AJ151" i="10" s="1"/>
  <c r="AJ44" i="10"/>
  <c r="AJ150" i="10" s="1"/>
  <c r="Q150" i="10"/>
  <c r="AJ43" i="10"/>
  <c r="AJ149" i="10" s="1"/>
  <c r="AJ42" i="10"/>
  <c r="AJ41" i="10"/>
  <c r="AJ147" i="10" s="1"/>
  <c r="AA147" i="10"/>
  <c r="AJ40" i="10"/>
  <c r="AJ146" i="10" s="1"/>
  <c r="AJ39" i="10"/>
  <c r="AJ145" i="10" s="1"/>
  <c r="AJ38" i="10"/>
  <c r="AJ37" i="10"/>
  <c r="AJ143" i="10" s="1"/>
  <c r="AJ36" i="10"/>
  <c r="AJ142" i="10" s="1"/>
  <c r="Q142" i="10"/>
  <c r="AJ35" i="10"/>
  <c r="AJ141" i="10" s="1"/>
  <c r="AJ34" i="10"/>
  <c r="AJ140" i="10" s="1"/>
  <c r="AJ33" i="10"/>
  <c r="AJ139" i="10" s="1"/>
  <c r="AA139" i="10"/>
  <c r="AJ32" i="10"/>
  <c r="AJ138" i="10" s="1"/>
  <c r="AJ31" i="10"/>
  <c r="AJ30" i="10"/>
  <c r="AJ29" i="10"/>
  <c r="AJ135" i="10" s="1"/>
  <c r="AA135" i="10"/>
  <c r="AJ28" i="10"/>
  <c r="AJ134" i="10" s="1"/>
  <c r="Q134" i="10"/>
  <c r="AJ27" i="10"/>
  <c r="AJ133" i="10" s="1"/>
  <c r="AJ26" i="10"/>
  <c r="AJ132" i="10" s="1"/>
  <c r="AJ25" i="10"/>
  <c r="AJ131" i="10" s="1"/>
  <c r="AA131" i="10"/>
  <c r="AJ24" i="10"/>
  <c r="AA130" i="10"/>
  <c r="Q130" i="10"/>
  <c r="AJ23" i="10"/>
  <c r="AJ22" i="10"/>
  <c r="AA128" i="10"/>
  <c r="AJ21" i="10"/>
  <c r="AA127" i="10"/>
  <c r="AJ20" i="10"/>
  <c r="AJ126" i="10" s="1"/>
  <c r="AA126" i="10"/>
  <c r="Q126" i="10"/>
  <c r="AJ19" i="10"/>
  <c r="AJ18" i="10"/>
  <c r="AA124" i="10"/>
  <c r="AJ17" i="10"/>
  <c r="AA123" i="10"/>
  <c r="AJ16" i="10"/>
  <c r="AE34" i="10"/>
  <c r="AE140" i="10" s="1"/>
  <c r="Q122" i="10"/>
  <c r="AE60" i="10"/>
  <c r="AE166" i="10" s="1"/>
  <c r="AK145" i="9"/>
  <c r="AK137" i="9"/>
  <c r="Q135" i="9"/>
  <c r="AA132" i="9"/>
  <c r="AK130" i="9"/>
  <c r="AA129" i="9"/>
  <c r="Q129" i="9"/>
  <c r="AA128" i="9"/>
  <c r="Q128" i="9"/>
  <c r="AK127" i="9"/>
  <c r="Q127" i="9"/>
  <c r="AK126" i="9"/>
  <c r="AA126" i="9"/>
  <c r="AK125" i="9"/>
  <c r="AA125" i="9"/>
  <c r="Q125" i="9"/>
  <c r="AA124" i="9"/>
  <c r="Q124" i="9"/>
  <c r="AK123" i="9"/>
  <c r="Q123" i="9"/>
  <c r="U26" i="9"/>
  <c r="U132" i="9" s="1"/>
  <c r="AK122" i="9"/>
  <c r="AA122" i="9"/>
  <c r="AK121" i="9"/>
  <c r="AO59" i="9"/>
  <c r="AO165" i="9" s="1"/>
  <c r="U53" i="9"/>
  <c r="U159" i="9" s="1"/>
  <c r="Z61" i="8"/>
  <c r="Z167" i="8" s="1"/>
  <c r="Z60" i="8"/>
  <c r="Z166" i="8" s="1"/>
  <c r="Z59" i="8"/>
  <c r="Z165" i="8" s="1"/>
  <c r="Z58" i="8"/>
  <c r="Z164" i="8" s="1"/>
  <c r="Z57" i="8"/>
  <c r="Z163" i="8" s="1"/>
  <c r="Z56" i="8"/>
  <c r="Z162" i="8" s="1"/>
  <c r="Z55" i="8"/>
  <c r="Z161" i="8" s="1"/>
  <c r="Z54" i="8"/>
  <c r="Z160" i="8" s="1"/>
  <c r="Z53" i="8"/>
  <c r="Z159" i="8" s="1"/>
  <c r="Z52" i="8"/>
  <c r="Z158" i="8" s="1"/>
  <c r="Z51" i="8"/>
  <c r="Z157" i="8" s="1"/>
  <c r="Z50" i="8"/>
  <c r="Z156" i="8" s="1"/>
  <c r="Z49" i="8"/>
  <c r="Z155" i="8" s="1"/>
  <c r="Z48" i="8"/>
  <c r="Z154" i="8" s="1"/>
  <c r="Z47" i="8"/>
  <c r="Z153" i="8" s="1"/>
  <c r="Z46" i="8"/>
  <c r="Z152" i="8" s="1"/>
  <c r="Z45" i="8"/>
  <c r="Z151" i="8" s="1"/>
  <c r="Z44" i="8"/>
  <c r="Z150" i="8" s="1"/>
  <c r="Z43" i="8"/>
  <c r="Z149" i="8" s="1"/>
  <c r="Z42" i="8"/>
  <c r="Z148" i="8" s="1"/>
  <c r="Z41" i="8"/>
  <c r="Z147" i="8" s="1"/>
  <c r="Z40" i="8"/>
  <c r="Z146" i="8" s="1"/>
  <c r="Z39" i="8"/>
  <c r="Z145" i="8" s="1"/>
  <c r="Z38" i="8"/>
  <c r="Z144" i="8" s="1"/>
  <c r="Z37" i="8"/>
  <c r="Z143" i="8" s="1"/>
  <c r="Z36" i="8"/>
  <c r="Z142" i="8" s="1"/>
  <c r="Z35" i="8"/>
  <c r="Z141" i="8" s="1"/>
  <c r="Q141" i="8"/>
  <c r="Z34" i="8"/>
  <c r="Z140" i="8" s="1"/>
  <c r="Z33" i="8"/>
  <c r="Z139" i="8" s="1"/>
  <c r="Z32" i="8"/>
  <c r="Z31" i="8"/>
  <c r="Z137" i="8" s="1"/>
  <c r="Z30" i="8"/>
  <c r="Z136" i="8" s="1"/>
  <c r="Z29" i="8"/>
  <c r="Z135" i="8" s="1"/>
  <c r="Z28" i="8"/>
  <c r="Z134" i="8" s="1"/>
  <c r="Z27" i="8"/>
  <c r="Z133" i="8" s="1"/>
  <c r="Q133" i="8"/>
  <c r="Z26" i="8"/>
  <c r="Z132" i="8" s="1"/>
  <c r="Z25" i="8"/>
  <c r="Z131" i="8" s="1"/>
  <c r="Z24" i="8"/>
  <c r="Q130" i="8"/>
  <c r="Z23" i="8"/>
  <c r="Q129" i="8"/>
  <c r="AK128" i="8"/>
  <c r="Z22" i="8"/>
  <c r="Z128" i="8" s="1"/>
  <c r="Q128" i="8"/>
  <c r="AK127" i="8"/>
  <c r="Z21" i="8"/>
  <c r="AK126" i="8"/>
  <c r="Z20" i="8"/>
  <c r="Q126" i="8"/>
  <c r="Z19" i="8"/>
  <c r="Q125" i="8"/>
  <c r="AK124" i="8"/>
  <c r="Z18" i="8"/>
  <c r="Z124" i="8" s="1"/>
  <c r="Q124" i="8"/>
  <c r="AO35" i="8"/>
  <c r="AO141" i="8" s="1"/>
  <c r="Z17" i="8"/>
  <c r="AK122" i="8"/>
  <c r="Z16" i="8"/>
  <c r="Q122" i="8"/>
  <c r="AO54" i="8"/>
  <c r="AO160" i="8" s="1"/>
  <c r="U56" i="8"/>
  <c r="U162" i="8" s="1"/>
  <c r="AJ61" i="6"/>
  <c r="AJ167" i="6" s="1"/>
  <c r="AJ60" i="6"/>
  <c r="AJ166" i="6" s="1"/>
  <c r="AJ59" i="6"/>
  <c r="AJ165" i="6" s="1"/>
  <c r="AJ58" i="6"/>
  <c r="AJ164" i="6" s="1"/>
  <c r="AJ57" i="6"/>
  <c r="AJ163" i="6" s="1"/>
  <c r="AJ56" i="6"/>
  <c r="AJ162" i="6" s="1"/>
  <c r="AJ55" i="6"/>
  <c r="AJ161" i="6" s="1"/>
  <c r="AJ54" i="6"/>
  <c r="AJ160" i="6" s="1"/>
  <c r="AJ53" i="6"/>
  <c r="AJ159" i="6" s="1"/>
  <c r="AJ52" i="6"/>
  <c r="AJ158" i="6" s="1"/>
  <c r="AJ51" i="6"/>
  <c r="AJ157" i="6" s="1"/>
  <c r="AJ50" i="6"/>
  <c r="AJ156" i="6" s="1"/>
  <c r="AJ49" i="6"/>
  <c r="AJ155" i="6" s="1"/>
  <c r="AJ48" i="6"/>
  <c r="AJ154" i="6" s="1"/>
  <c r="AJ47" i="6"/>
  <c r="AJ153" i="6" s="1"/>
  <c r="AJ46" i="6"/>
  <c r="AJ152" i="6" s="1"/>
  <c r="AJ45" i="6"/>
  <c r="AJ151" i="6" s="1"/>
  <c r="AJ44" i="6"/>
  <c r="AJ150" i="6" s="1"/>
  <c r="AJ43" i="6"/>
  <c r="AJ149" i="6" s="1"/>
  <c r="AJ42" i="6"/>
  <c r="AJ148" i="6" s="1"/>
  <c r="AJ41" i="6"/>
  <c r="AJ147" i="6" s="1"/>
  <c r="AJ40" i="6"/>
  <c r="AJ146" i="6" s="1"/>
  <c r="AJ39" i="6"/>
  <c r="AJ145" i="6" s="1"/>
  <c r="AJ38" i="6"/>
  <c r="AJ144" i="6" s="1"/>
  <c r="AJ37" i="6"/>
  <c r="AJ143" i="6" s="1"/>
  <c r="AJ36" i="6"/>
  <c r="AJ142" i="6" s="1"/>
  <c r="AJ35" i="6"/>
  <c r="AJ141" i="6" s="1"/>
  <c r="AJ34" i="6"/>
  <c r="AJ140" i="6" s="1"/>
  <c r="AJ33" i="6"/>
  <c r="AJ139" i="6" s="1"/>
  <c r="AJ32" i="6"/>
  <c r="AJ138" i="6" s="1"/>
  <c r="AA138" i="6"/>
  <c r="AJ31" i="6"/>
  <c r="AJ137" i="6" s="1"/>
  <c r="AJ30" i="6"/>
  <c r="AJ136" i="6" s="1"/>
  <c r="AJ29" i="6"/>
  <c r="AJ28" i="6"/>
  <c r="AJ134" i="6" s="1"/>
  <c r="AJ27" i="6"/>
  <c r="AJ133" i="6" s="1"/>
  <c r="Q133" i="6"/>
  <c r="AJ26" i="6"/>
  <c r="AJ132" i="6" s="1"/>
  <c r="AJ25" i="6"/>
  <c r="AJ131" i="6" s="1"/>
  <c r="AJ24" i="6"/>
  <c r="AJ130" i="6" s="1"/>
  <c r="AA130" i="6"/>
  <c r="AJ23" i="6"/>
  <c r="AJ22" i="6"/>
  <c r="AJ128" i="6" s="1"/>
  <c r="AA128" i="6"/>
  <c r="AJ21" i="6"/>
  <c r="AJ127" i="6" s="1"/>
  <c r="Q127" i="6"/>
  <c r="AJ20" i="6"/>
  <c r="AJ126" i="6" s="1"/>
  <c r="AJ19" i="6"/>
  <c r="AA125" i="6"/>
  <c r="Q125" i="6"/>
  <c r="AJ18" i="6"/>
  <c r="AJ124" i="6" s="1"/>
  <c r="AA124" i="6"/>
  <c r="Q124" i="6"/>
  <c r="AJ17" i="6"/>
  <c r="AJ123" i="6" s="1"/>
  <c r="AJ16" i="6"/>
  <c r="AA122" i="6"/>
  <c r="Q122" i="6"/>
  <c r="AA121" i="6"/>
  <c r="AE53" i="6"/>
  <c r="AE159" i="6" s="1"/>
  <c r="P61" i="5"/>
  <c r="P167" i="5" s="1"/>
  <c r="P60" i="5"/>
  <c r="P166" i="5" s="1"/>
  <c r="P59" i="5"/>
  <c r="P165" i="5" s="1"/>
  <c r="P58" i="5"/>
  <c r="P164" i="5" s="1"/>
  <c r="P57" i="5"/>
  <c r="P163" i="5" s="1"/>
  <c r="P56" i="5"/>
  <c r="P162" i="5" s="1"/>
  <c r="P55" i="5"/>
  <c r="P161" i="5" s="1"/>
  <c r="P54" i="5"/>
  <c r="P160" i="5" s="1"/>
  <c r="P53" i="5"/>
  <c r="P159" i="5" s="1"/>
  <c r="P52" i="5"/>
  <c r="P158" i="5" s="1"/>
  <c r="P51" i="5"/>
  <c r="P157" i="5" s="1"/>
  <c r="P50" i="5"/>
  <c r="P156" i="5" s="1"/>
  <c r="P49" i="5"/>
  <c r="P155" i="5" s="1"/>
  <c r="P48" i="5"/>
  <c r="P154" i="5" s="1"/>
  <c r="P47" i="5"/>
  <c r="P153" i="5" s="1"/>
  <c r="P46" i="5"/>
  <c r="P152" i="5" s="1"/>
  <c r="P45" i="5"/>
  <c r="P151" i="5" s="1"/>
  <c r="P44" i="5"/>
  <c r="P150" i="5" s="1"/>
  <c r="P43" i="5"/>
  <c r="P149" i="5" s="1"/>
  <c r="P42" i="5"/>
  <c r="P148" i="5" s="1"/>
  <c r="P41" i="5"/>
  <c r="P147" i="5" s="1"/>
  <c r="P40" i="5"/>
  <c r="P146" i="5" s="1"/>
  <c r="P39" i="5"/>
  <c r="P145" i="5" s="1"/>
  <c r="P38" i="5"/>
  <c r="P144" i="5" s="1"/>
  <c r="P37" i="5"/>
  <c r="P143" i="5" s="1"/>
  <c r="P36" i="5"/>
  <c r="P142" i="5" s="1"/>
  <c r="P35" i="5"/>
  <c r="P34" i="5"/>
  <c r="P140" i="5" s="1"/>
  <c r="AK139" i="5"/>
  <c r="P33" i="5"/>
  <c r="P139" i="5" s="1"/>
  <c r="P32" i="5"/>
  <c r="P138" i="5" s="1"/>
  <c r="P31" i="5"/>
  <c r="P30" i="5"/>
  <c r="P136" i="5" s="1"/>
  <c r="P29" i="5"/>
  <c r="P135" i="5" s="1"/>
  <c r="AA134" i="5"/>
  <c r="P28" i="5"/>
  <c r="P134" i="5" s="1"/>
  <c r="P27" i="5"/>
  <c r="P133" i="5" s="1"/>
  <c r="P26" i="5"/>
  <c r="P132" i="5" s="1"/>
  <c r="P25" i="5"/>
  <c r="P131" i="5" s="1"/>
  <c r="AA130" i="5"/>
  <c r="P24" i="5"/>
  <c r="P130" i="5" s="1"/>
  <c r="P23" i="5"/>
  <c r="P22" i="5"/>
  <c r="P128" i="5" s="1"/>
  <c r="AK127" i="5"/>
  <c r="P21" i="5"/>
  <c r="P127" i="5" s="1"/>
  <c r="AA126" i="5"/>
  <c r="P20" i="5"/>
  <c r="P126" i="5" s="1"/>
  <c r="P19" i="5"/>
  <c r="AK124" i="5"/>
  <c r="P18" i="5"/>
  <c r="P124" i="5" s="1"/>
  <c r="AO29" i="5"/>
  <c r="AO135" i="5" s="1"/>
  <c r="P17" i="5"/>
  <c r="P123" i="5" s="1"/>
  <c r="AA129" i="5"/>
  <c r="P16" i="5"/>
  <c r="AO59" i="5"/>
  <c r="AO165" i="5" s="1"/>
  <c r="AE56" i="5"/>
  <c r="AE162" i="5" s="1"/>
  <c r="AJ61" i="4"/>
  <c r="AJ167" i="4" s="1"/>
  <c r="AJ60" i="4"/>
  <c r="AJ166" i="4" s="1"/>
  <c r="AA166" i="4"/>
  <c r="AJ59" i="4"/>
  <c r="AJ165" i="4" s="1"/>
  <c r="Q165" i="4"/>
  <c r="AJ58" i="4"/>
  <c r="AJ164" i="4" s="1"/>
  <c r="AJ57" i="4"/>
  <c r="AJ56" i="4"/>
  <c r="AJ162" i="4" s="1"/>
  <c r="AJ55" i="4"/>
  <c r="AJ161" i="4" s="1"/>
  <c r="Q161" i="4"/>
  <c r="AJ54" i="4"/>
  <c r="AJ160" i="4" s="1"/>
  <c r="AJ53" i="4"/>
  <c r="AJ52" i="4"/>
  <c r="AJ158" i="4" s="1"/>
  <c r="AJ51" i="4"/>
  <c r="AJ157" i="4" s="1"/>
  <c r="AJ50" i="4"/>
  <c r="AJ156" i="4" s="1"/>
  <c r="AJ49" i="4"/>
  <c r="AJ48" i="4"/>
  <c r="AJ154" i="4" s="1"/>
  <c r="AA154" i="4"/>
  <c r="AJ47" i="4"/>
  <c r="AJ153" i="4" s="1"/>
  <c r="Q153" i="4"/>
  <c r="AJ46" i="4"/>
  <c r="AJ152" i="4" s="1"/>
  <c r="AJ45" i="4"/>
  <c r="AJ151" i="4" s="1"/>
  <c r="AA151" i="4"/>
  <c r="AJ44" i="4"/>
  <c r="AJ150" i="4" s="1"/>
  <c r="AA150" i="4"/>
  <c r="AJ43" i="4"/>
  <c r="AJ149" i="4" s="1"/>
  <c r="Q149" i="4"/>
  <c r="AJ42" i="4"/>
  <c r="AJ148" i="4" s="1"/>
  <c r="AJ41" i="4"/>
  <c r="AJ40" i="4"/>
  <c r="AJ146" i="4" s="1"/>
  <c r="AJ39" i="4"/>
  <c r="Q145" i="4"/>
  <c r="AJ38" i="4"/>
  <c r="AJ144" i="4" s="1"/>
  <c r="AJ37" i="4"/>
  <c r="AJ36" i="4"/>
  <c r="AJ142" i="4" s="1"/>
  <c r="AA142" i="4"/>
  <c r="AJ35" i="4"/>
  <c r="AJ141" i="4" s="1"/>
  <c r="AJ34" i="4"/>
  <c r="AJ33" i="4"/>
  <c r="AJ32" i="4"/>
  <c r="AJ138" i="4" s="1"/>
  <c r="AA138" i="4"/>
  <c r="AJ31" i="4"/>
  <c r="AJ137" i="4" s="1"/>
  <c r="AJ30" i="4"/>
  <c r="AJ136" i="4" s="1"/>
  <c r="AJ29" i="4"/>
  <c r="AJ135" i="4" s="1"/>
  <c r="Q135" i="4"/>
  <c r="AJ28" i="4"/>
  <c r="AJ134" i="4" s="1"/>
  <c r="AJ27" i="4"/>
  <c r="AJ133" i="4" s="1"/>
  <c r="Q133" i="4"/>
  <c r="AJ26" i="4"/>
  <c r="AJ132" i="4" s="1"/>
  <c r="AJ25" i="4"/>
  <c r="AJ24" i="4"/>
  <c r="AJ130" i="4" s="1"/>
  <c r="Q130" i="4"/>
  <c r="AJ23" i="4"/>
  <c r="AJ129" i="4" s="1"/>
  <c r="AA129" i="4"/>
  <c r="AJ22" i="4"/>
  <c r="AA128" i="4"/>
  <c r="Q128" i="4"/>
  <c r="AJ21" i="4"/>
  <c r="AJ127" i="4" s="1"/>
  <c r="AA127" i="4"/>
  <c r="Q127" i="4"/>
  <c r="AJ20" i="4"/>
  <c r="Q126" i="4"/>
  <c r="AJ19" i="4"/>
  <c r="AJ125" i="4" s="1"/>
  <c r="AA125" i="4"/>
  <c r="AJ18" i="4"/>
  <c r="AA124" i="4"/>
  <c r="Q124" i="4"/>
  <c r="AJ17" i="4"/>
  <c r="AJ123" i="4" s="1"/>
  <c r="AA123" i="4"/>
  <c r="Q123" i="4"/>
  <c r="AJ16" i="4"/>
  <c r="U23" i="4"/>
  <c r="U129" i="4" s="1"/>
  <c r="AE54" i="4"/>
  <c r="AE160" i="4" s="1"/>
  <c r="U60" i="4"/>
  <c r="U166" i="4" s="1"/>
  <c r="AK61" i="2"/>
  <c r="AK167" i="2" s="1"/>
  <c r="AK60" i="2"/>
  <c r="AK166" i="2" s="1"/>
  <c r="R166" i="2"/>
  <c r="AK59" i="2"/>
  <c r="AK165" i="2" s="1"/>
  <c r="AK58" i="2"/>
  <c r="AK57" i="2"/>
  <c r="AK163" i="2" s="1"/>
  <c r="AB163" i="2"/>
  <c r="AK56" i="2"/>
  <c r="AK162" i="2" s="1"/>
  <c r="R162" i="2"/>
  <c r="AK55" i="2"/>
  <c r="AK161" i="2" s="1"/>
  <c r="AK54" i="2"/>
  <c r="AK53" i="2"/>
  <c r="AK159" i="2" s="1"/>
  <c r="AB159" i="2"/>
  <c r="AK52" i="2"/>
  <c r="AK158" i="2" s="1"/>
  <c r="AK51" i="2"/>
  <c r="AK157" i="2" s="1"/>
  <c r="AK50" i="2"/>
  <c r="AK49" i="2"/>
  <c r="AK155" i="2" s="1"/>
  <c r="AK48" i="2"/>
  <c r="AK154" i="2" s="1"/>
  <c r="R154" i="2"/>
  <c r="AK47" i="2"/>
  <c r="AK153" i="2" s="1"/>
  <c r="AK46" i="2"/>
  <c r="AK45" i="2"/>
  <c r="AK151" i="2" s="1"/>
  <c r="AK44" i="2"/>
  <c r="AK150" i="2" s="1"/>
  <c r="R150" i="2"/>
  <c r="AK43" i="2"/>
  <c r="AK149" i="2" s="1"/>
  <c r="AF43" i="2"/>
  <c r="AK42" i="2"/>
  <c r="AK41" i="2"/>
  <c r="AK147" i="2" s="1"/>
  <c r="AK40" i="2"/>
  <c r="R146" i="2"/>
  <c r="AK39" i="2"/>
  <c r="AK145" i="2" s="1"/>
  <c r="AK38" i="2"/>
  <c r="AK144" i="2" s="1"/>
  <c r="AK37" i="2"/>
  <c r="AK143" i="2" s="1"/>
  <c r="AB143" i="2"/>
  <c r="AK36" i="2"/>
  <c r="AK142" i="2" s="1"/>
  <c r="R142" i="2"/>
  <c r="AK35" i="2"/>
  <c r="AK34" i="2"/>
  <c r="AK140" i="2" s="1"/>
  <c r="AK33" i="2"/>
  <c r="AK139" i="2" s="1"/>
  <c r="AB139" i="2"/>
  <c r="AK32" i="2"/>
  <c r="AK138" i="2" s="1"/>
  <c r="R138" i="2"/>
  <c r="AK31" i="2"/>
  <c r="AK137" i="2" s="1"/>
  <c r="AK30" i="2"/>
  <c r="AK136" i="2" s="1"/>
  <c r="R136" i="2"/>
  <c r="AK29" i="2"/>
  <c r="AK135" i="2" s="1"/>
  <c r="AB135" i="2"/>
  <c r="AK28" i="2"/>
  <c r="AK134" i="2" s="1"/>
  <c r="AK27" i="2"/>
  <c r="AK133" i="2" s="1"/>
  <c r="AK26" i="2"/>
  <c r="AK25" i="2"/>
  <c r="AK131" i="2" s="1"/>
  <c r="AB131" i="2"/>
  <c r="R131" i="2"/>
  <c r="AK24" i="2"/>
  <c r="AK130" i="2" s="1"/>
  <c r="AB130" i="2"/>
  <c r="R130" i="2"/>
  <c r="AK23" i="2"/>
  <c r="AB129" i="2"/>
  <c r="R129" i="2"/>
  <c r="AK22" i="2"/>
  <c r="AB128" i="2"/>
  <c r="R128" i="2"/>
  <c r="AK21" i="2"/>
  <c r="AK127" i="2" s="1"/>
  <c r="AB127" i="2"/>
  <c r="R127" i="2"/>
  <c r="AK20" i="2"/>
  <c r="AK126" i="2" s="1"/>
  <c r="AB126" i="2"/>
  <c r="R126" i="2"/>
  <c r="AK19" i="2"/>
  <c r="AB125" i="2"/>
  <c r="R125" i="2"/>
  <c r="AK18" i="2"/>
  <c r="AB124" i="2"/>
  <c r="R124" i="2"/>
  <c r="AK17" i="2"/>
  <c r="AK123" i="2" s="1"/>
  <c r="AB123" i="2"/>
  <c r="R123" i="2"/>
  <c r="AK16" i="2"/>
  <c r="AF25" i="2"/>
  <c r="AF131" i="2" s="1"/>
  <c r="R122" i="2"/>
  <c r="AB121" i="2"/>
  <c r="AF61" i="2"/>
  <c r="AF167" i="2" s="1"/>
  <c r="AK160" i="1"/>
  <c r="AK152" i="1"/>
  <c r="AA144" i="1"/>
  <c r="Q142" i="1"/>
  <c r="AA134" i="1"/>
  <c r="AK126" i="1"/>
  <c r="AO25" i="1"/>
  <c r="AO131" i="1" s="1"/>
  <c r="AA129" i="1"/>
  <c r="AK130" i="1"/>
  <c r="AK122" i="1"/>
  <c r="AK16" i="6" l="1"/>
  <c r="AK122" i="6" s="1"/>
  <c r="AO56" i="10"/>
  <c r="AO162" i="10" s="1"/>
  <c r="AK17" i="6"/>
  <c r="AK123" i="6" s="1"/>
  <c r="AK20" i="6"/>
  <c r="AK126" i="6" s="1"/>
  <c r="AO55" i="6"/>
  <c r="AO161" i="6" s="1"/>
  <c r="AL16" i="2"/>
  <c r="AL122" i="2" s="1"/>
  <c r="AL20" i="2"/>
  <c r="AL126" i="2" s="1"/>
  <c r="AL30" i="2"/>
  <c r="AL136" i="2" s="1"/>
  <c r="Q35" i="5"/>
  <c r="Q141" i="5" s="1"/>
  <c r="P141" i="5"/>
  <c r="Q23" i="5"/>
  <c r="Q129" i="5" s="1"/>
  <c r="P129" i="5"/>
  <c r="Q31" i="5"/>
  <c r="Q137" i="5" s="1"/>
  <c r="P137" i="5"/>
  <c r="Q15" i="5"/>
  <c r="T15" i="5" s="1"/>
  <c r="J19" i="45" s="1"/>
  <c r="U15" i="5"/>
  <c r="J27" i="45" s="1"/>
  <c r="P122" i="5"/>
  <c r="U61" i="5"/>
  <c r="U167" i="5" s="1"/>
  <c r="Q19" i="5"/>
  <c r="Q125" i="5" s="1"/>
  <c r="P125" i="5"/>
  <c r="AK25" i="4"/>
  <c r="AK131" i="4" s="1"/>
  <c r="AJ131" i="4"/>
  <c r="AK37" i="4"/>
  <c r="AK143" i="4" s="1"/>
  <c r="AJ143" i="4"/>
  <c r="AK18" i="4"/>
  <c r="AK124" i="4" s="1"/>
  <c r="AJ124" i="4"/>
  <c r="AK49" i="4"/>
  <c r="AK155" i="4" s="1"/>
  <c r="AJ155" i="4"/>
  <c r="AO55" i="4"/>
  <c r="AO161" i="4" s="1"/>
  <c r="AK16" i="4"/>
  <c r="AK122" i="4" s="1"/>
  <c r="AK15" i="4"/>
  <c r="AN15" i="4" s="1"/>
  <c r="I63" i="45" s="1"/>
  <c r="AO15" i="4"/>
  <c r="I71" i="45" s="1"/>
  <c r="AJ122" i="4"/>
  <c r="AK22" i="4"/>
  <c r="AK128" i="4" s="1"/>
  <c r="AJ128" i="4"/>
  <c r="AK33" i="4"/>
  <c r="AK139" i="4" s="1"/>
  <c r="AJ139" i="4"/>
  <c r="AK39" i="4"/>
  <c r="AK145" i="4" s="1"/>
  <c r="AJ145" i="4"/>
  <c r="AK57" i="4"/>
  <c r="AK163" i="4" s="1"/>
  <c r="AJ163" i="4"/>
  <c r="AO58" i="4"/>
  <c r="AO164" i="4" s="1"/>
  <c r="AJ140" i="4"/>
  <c r="AK20" i="4"/>
  <c r="AK126" i="4" s="1"/>
  <c r="AJ126" i="4"/>
  <c r="AK41" i="4"/>
  <c r="AK147" i="4" s="1"/>
  <c r="AJ147" i="4"/>
  <c r="AK53" i="4"/>
  <c r="AK159" i="4" s="1"/>
  <c r="AJ159" i="4"/>
  <c r="AL22" i="2"/>
  <c r="AL128" i="2" s="1"/>
  <c r="AK128" i="2"/>
  <c r="AP48" i="2"/>
  <c r="AP154" i="2" s="1"/>
  <c r="AP54" i="2"/>
  <c r="AP160" i="2" s="1"/>
  <c r="AK141" i="2"/>
  <c r="AL40" i="2"/>
  <c r="AL146" i="2" s="1"/>
  <c r="AK146" i="2"/>
  <c r="AL46" i="2"/>
  <c r="AL152" i="2" s="1"/>
  <c r="AK152" i="2"/>
  <c r="AL58" i="2"/>
  <c r="AL164" i="2" s="1"/>
  <c r="AK164" i="2"/>
  <c r="AP25" i="2"/>
  <c r="AQ25" i="2" s="1"/>
  <c r="AQ131" i="2" s="1"/>
  <c r="AL18" i="2"/>
  <c r="AL124" i="2" s="1"/>
  <c r="AK124" i="2"/>
  <c r="AL23" i="2"/>
  <c r="AL129" i="2" s="1"/>
  <c r="AK129" i="2"/>
  <c r="AL21" i="2"/>
  <c r="AL127" i="2" s="1"/>
  <c r="AK132" i="2"/>
  <c r="AL42" i="2"/>
  <c r="AL148" i="2" s="1"/>
  <c r="AK148" i="2"/>
  <c r="AL54" i="2"/>
  <c r="AL160" i="2" s="1"/>
  <c r="AK160" i="2"/>
  <c r="AP15" i="2"/>
  <c r="H71" i="45" s="1"/>
  <c r="AL15" i="2"/>
  <c r="AO15" i="2" s="1"/>
  <c r="H63" i="45" s="1"/>
  <c r="AK122" i="2"/>
  <c r="AL19" i="2"/>
  <c r="AL125" i="2" s="1"/>
  <c r="AK125" i="2"/>
  <c r="AL50" i="2"/>
  <c r="AL156" i="2" s="1"/>
  <c r="AK156" i="2"/>
  <c r="AK18" i="10"/>
  <c r="AK124" i="10" s="1"/>
  <c r="AJ124" i="10"/>
  <c r="AK22" i="10"/>
  <c r="AK128" i="10" s="1"/>
  <c r="AJ128" i="10"/>
  <c r="AK19" i="10"/>
  <c r="AK125" i="10" s="1"/>
  <c r="AJ125" i="10"/>
  <c r="AK23" i="10"/>
  <c r="AK129" i="10" s="1"/>
  <c r="AJ129" i="10"/>
  <c r="AK46" i="10"/>
  <c r="AK152" i="10" s="1"/>
  <c r="AJ152" i="10"/>
  <c r="AO15" i="10"/>
  <c r="AM56" i="10" s="1"/>
  <c r="AM162" i="10" s="1"/>
  <c r="AK15" i="10"/>
  <c r="AN15" i="10" s="1"/>
  <c r="G63" i="45" s="1"/>
  <c r="AJ122" i="10"/>
  <c r="AK24" i="10"/>
  <c r="AK130" i="10" s="1"/>
  <c r="AJ130" i="10"/>
  <c r="AK42" i="10"/>
  <c r="AK148" i="10" s="1"/>
  <c r="AJ148" i="10"/>
  <c r="AK54" i="10"/>
  <c r="AK160" i="10" s="1"/>
  <c r="AJ160" i="10"/>
  <c r="AK38" i="10"/>
  <c r="AK144" i="10" s="1"/>
  <c r="AJ144" i="10"/>
  <c r="AK30" i="10"/>
  <c r="AK136" i="10" s="1"/>
  <c r="AJ136" i="10"/>
  <c r="AK58" i="10"/>
  <c r="AK164" i="10" s="1"/>
  <c r="AJ123" i="10"/>
  <c r="AK21" i="10"/>
  <c r="AK127" i="10" s="1"/>
  <c r="AJ127" i="10"/>
  <c r="AK31" i="10"/>
  <c r="AK137" i="10" s="1"/>
  <c r="AJ137" i="10"/>
  <c r="AK50" i="10"/>
  <c r="AK156" i="10" s="1"/>
  <c r="AJ156" i="10"/>
  <c r="AE53" i="8"/>
  <c r="AE159" i="8" s="1"/>
  <c r="AE22" i="8"/>
  <c r="AE128" i="8" s="1"/>
  <c r="AE15" i="8"/>
  <c r="E49" i="45" s="1"/>
  <c r="AA15" i="8"/>
  <c r="AA121" i="8" s="1"/>
  <c r="Z122" i="8"/>
  <c r="AA19" i="8"/>
  <c r="AA125" i="8" s="1"/>
  <c r="Z125" i="8"/>
  <c r="AA17" i="8"/>
  <c r="AA123" i="8" s="1"/>
  <c r="Z123" i="8"/>
  <c r="AA20" i="8"/>
  <c r="AA126" i="8" s="1"/>
  <c r="Z126" i="8"/>
  <c r="AA23" i="8"/>
  <c r="AA129" i="8" s="1"/>
  <c r="Z129" i="8"/>
  <c r="AA32" i="8"/>
  <c r="AA138" i="8" s="1"/>
  <c r="Z138" i="8"/>
  <c r="AA21" i="8"/>
  <c r="AA127" i="8" s="1"/>
  <c r="Z127" i="8"/>
  <c r="AA24" i="8"/>
  <c r="AA130" i="8" s="1"/>
  <c r="Z130" i="8"/>
  <c r="AK15" i="6"/>
  <c r="AN15" i="6" s="1"/>
  <c r="D63" i="45" s="1"/>
  <c r="J17" i="43" s="1"/>
  <c r="AO15" i="6"/>
  <c r="D71" i="45" s="1"/>
  <c r="K17" i="43" s="1"/>
  <c r="L17" i="43" s="1"/>
  <c r="AJ122" i="6"/>
  <c r="AK23" i="6"/>
  <c r="AK129" i="6" s="1"/>
  <c r="AJ129" i="6"/>
  <c r="AK29" i="6"/>
  <c r="AK135" i="6" s="1"/>
  <c r="AJ135" i="6"/>
  <c r="AK19" i="6"/>
  <c r="AK125" i="6" s="1"/>
  <c r="AJ125" i="6"/>
  <c r="AO121" i="5"/>
  <c r="V61" i="5"/>
  <c r="V167" i="5" s="1"/>
  <c r="AE121" i="4"/>
  <c r="AF149" i="2"/>
  <c r="AO121" i="8"/>
  <c r="U121" i="6"/>
  <c r="U56" i="6"/>
  <c r="U162" i="6" s="1"/>
  <c r="U57" i="6"/>
  <c r="U32" i="6"/>
  <c r="U138" i="6" s="1"/>
  <c r="Q128" i="6"/>
  <c r="U61" i="10"/>
  <c r="U167" i="10" s="1"/>
  <c r="U54" i="10"/>
  <c r="U160" i="10" s="1"/>
  <c r="U49" i="10"/>
  <c r="U155" i="10" s="1"/>
  <c r="U44" i="10"/>
  <c r="U150" i="10" s="1"/>
  <c r="U39" i="10"/>
  <c r="U145" i="10" s="1"/>
  <c r="U56" i="10"/>
  <c r="U162" i="10" s="1"/>
  <c r="U51" i="10"/>
  <c r="U157" i="10" s="1"/>
  <c r="U34" i="10"/>
  <c r="U140" i="10" s="1"/>
  <c r="Q138" i="10"/>
  <c r="U29" i="10"/>
  <c r="U135" i="10" s="1"/>
  <c r="U23" i="10"/>
  <c r="U129" i="10" s="1"/>
  <c r="U19" i="10"/>
  <c r="G31" i="45" s="1"/>
  <c r="U45" i="10"/>
  <c r="U151" i="10" s="1"/>
  <c r="U17" i="10"/>
  <c r="G29" i="45" s="1"/>
  <c r="U46" i="10"/>
  <c r="U152" i="10" s="1"/>
  <c r="U41" i="10"/>
  <c r="U147" i="10" s="1"/>
  <c r="U36" i="10"/>
  <c r="U142" i="10" s="1"/>
  <c r="U31" i="10"/>
  <c r="U137" i="10" s="1"/>
  <c r="U50" i="10"/>
  <c r="U156" i="10" s="1"/>
  <c r="Q154" i="10"/>
  <c r="U58" i="10"/>
  <c r="U164" i="10" s="1"/>
  <c r="Q162" i="10"/>
  <c r="U53" i="10"/>
  <c r="U159" i="10" s="1"/>
  <c r="U48" i="10"/>
  <c r="U154" i="10" s="1"/>
  <c r="U43" i="10"/>
  <c r="U149" i="10" s="1"/>
  <c r="U26" i="10"/>
  <c r="U132" i="10" s="1"/>
  <c r="U22" i="10"/>
  <c r="U128" i="10" s="1"/>
  <c r="U18" i="10"/>
  <c r="G30" i="45" s="1"/>
  <c r="U60" i="10"/>
  <c r="U166" i="10" s="1"/>
  <c r="U55" i="10"/>
  <c r="U161" i="10" s="1"/>
  <c r="U38" i="10"/>
  <c r="U144" i="10" s="1"/>
  <c r="U33" i="10"/>
  <c r="U139" i="10" s="1"/>
  <c r="U28" i="10"/>
  <c r="U134" i="10" s="1"/>
  <c r="Q121" i="10"/>
  <c r="U35" i="10"/>
  <c r="U141" i="10" s="1"/>
  <c r="U57" i="10"/>
  <c r="U163" i="10" s="1"/>
  <c r="U52" i="10"/>
  <c r="U158" i="10" s="1"/>
  <c r="U47" i="10"/>
  <c r="U153" i="10" s="1"/>
  <c r="U30" i="10"/>
  <c r="U136" i="10" s="1"/>
  <c r="Q128" i="10"/>
  <c r="Q124" i="10"/>
  <c r="U40" i="10"/>
  <c r="U146" i="10" s="1"/>
  <c r="U59" i="10"/>
  <c r="U165" i="10" s="1"/>
  <c r="U42" i="10"/>
  <c r="U148" i="10" s="1"/>
  <c r="U37" i="10"/>
  <c r="U143" i="10" s="1"/>
  <c r="U32" i="10"/>
  <c r="U138" i="10" s="1"/>
  <c r="U27" i="10"/>
  <c r="U133" i="10" s="1"/>
  <c r="U25" i="10"/>
  <c r="U131" i="10" s="1"/>
  <c r="U24" i="10"/>
  <c r="U130" i="10" s="1"/>
  <c r="U20" i="10"/>
  <c r="U16" i="10"/>
  <c r="U21" i="10"/>
  <c r="Q123" i="10"/>
  <c r="Q129" i="10"/>
  <c r="AF60" i="10"/>
  <c r="AF166" i="10" s="1"/>
  <c r="AP56" i="10"/>
  <c r="AP162" i="10" s="1"/>
  <c r="Q127" i="10"/>
  <c r="Q146" i="10"/>
  <c r="AF34" i="10"/>
  <c r="AF140" i="10" s="1"/>
  <c r="Q125" i="10"/>
  <c r="AO19" i="10"/>
  <c r="G75" i="45" s="1"/>
  <c r="AA143" i="10"/>
  <c r="AA158" i="10"/>
  <c r="AE56" i="10"/>
  <c r="AE162" i="10" s="1"/>
  <c r="AE17" i="10"/>
  <c r="G51" i="45" s="1"/>
  <c r="AO18" i="10"/>
  <c r="G74" i="45" s="1"/>
  <c r="AE21" i="10"/>
  <c r="AO22" i="10"/>
  <c r="AO128" i="10" s="1"/>
  <c r="AE26" i="10"/>
  <c r="AE132" i="10" s="1"/>
  <c r="AK28" i="10"/>
  <c r="AK134" i="10" s="1"/>
  <c r="AE31" i="10"/>
  <c r="AE137" i="10" s="1"/>
  <c r="AK33" i="10"/>
  <c r="AK139" i="10" s="1"/>
  <c r="AA140" i="10"/>
  <c r="AO37" i="10"/>
  <c r="AO143" i="10" s="1"/>
  <c r="AA145" i="10"/>
  <c r="AO42" i="10"/>
  <c r="AO148" i="10" s="1"/>
  <c r="AA150" i="10"/>
  <c r="Q151" i="10"/>
  <c r="AO47" i="10"/>
  <c r="AO153" i="10" s="1"/>
  <c r="AE48" i="10"/>
  <c r="AE154" i="10" s="1"/>
  <c r="Q156" i="10"/>
  <c r="AO52" i="10"/>
  <c r="AO158" i="10" s="1"/>
  <c r="AE53" i="10"/>
  <c r="AE159" i="10" s="1"/>
  <c r="Q161" i="10"/>
  <c r="AK55" i="10"/>
  <c r="AK161" i="10" s="1"/>
  <c r="AE58" i="10"/>
  <c r="AE164" i="10" s="1"/>
  <c r="AK60" i="10"/>
  <c r="AK166" i="10" s="1"/>
  <c r="AK36" i="10"/>
  <c r="AK142" i="10" s="1"/>
  <c r="AA121" i="10"/>
  <c r="AK16" i="10"/>
  <c r="AK122" i="10" s="1"/>
  <c r="AA125" i="10"/>
  <c r="AK20" i="10"/>
  <c r="AK126" i="10" s="1"/>
  <c r="AA129" i="10"/>
  <c r="AO25" i="10"/>
  <c r="AO131" i="10" s="1"/>
  <c r="AA133" i="10"/>
  <c r="AO30" i="10"/>
  <c r="AO136" i="10" s="1"/>
  <c r="AA138" i="10"/>
  <c r="Q139" i="10"/>
  <c r="AO35" i="10"/>
  <c r="AO141" i="10" s="1"/>
  <c r="AE36" i="10"/>
  <c r="AE142" i="10" s="1"/>
  <c r="Q144" i="10"/>
  <c r="AO40" i="10"/>
  <c r="AO146" i="10" s="1"/>
  <c r="AE41" i="10"/>
  <c r="AE147" i="10" s="1"/>
  <c r="Q149" i="10"/>
  <c r="AK43" i="10"/>
  <c r="AK149" i="10" s="1"/>
  <c r="AE46" i="10"/>
  <c r="AE152" i="10" s="1"/>
  <c r="AK48" i="10"/>
  <c r="AK154" i="10" s="1"/>
  <c r="AE51" i="10"/>
  <c r="AE157" i="10" s="1"/>
  <c r="AK53" i="10"/>
  <c r="AK159" i="10" s="1"/>
  <c r="AA160" i="10"/>
  <c r="AO57" i="10"/>
  <c r="AO163" i="10" s="1"/>
  <c r="AA165" i="10"/>
  <c r="Q167" i="10"/>
  <c r="AA122" i="10"/>
  <c r="AK17" i="10"/>
  <c r="AK123" i="10" s="1"/>
  <c r="AO24" i="10"/>
  <c r="AO130" i="10" s="1"/>
  <c r="AE27" i="10"/>
  <c r="AE133" i="10" s="1"/>
  <c r="AK29" i="10"/>
  <c r="AK135" i="10" s="1"/>
  <c r="AA136" i="10"/>
  <c r="AO33" i="10"/>
  <c r="AO139" i="10" s="1"/>
  <c r="AA141" i="10"/>
  <c r="AO38" i="10"/>
  <c r="AO144" i="10" s="1"/>
  <c r="AA146" i="10"/>
  <c r="Q147" i="10"/>
  <c r="AO43" i="10"/>
  <c r="AO149" i="10" s="1"/>
  <c r="AE44" i="10"/>
  <c r="AE150" i="10" s="1"/>
  <c r="Q152" i="10"/>
  <c r="AO48" i="10"/>
  <c r="AO154" i="10" s="1"/>
  <c r="AE49" i="10"/>
  <c r="AE155" i="10" s="1"/>
  <c r="Q157" i="10"/>
  <c r="AK51" i="10"/>
  <c r="AK157" i="10" s="1"/>
  <c r="AE54" i="10"/>
  <c r="AE160" i="10" s="1"/>
  <c r="AK56" i="10"/>
  <c r="AK162" i="10" s="1"/>
  <c r="AE59" i="10"/>
  <c r="AE165" i="10" s="1"/>
  <c r="Q132" i="10"/>
  <c r="AO28" i="10"/>
  <c r="AO134" i="10" s="1"/>
  <c r="AE29" i="10"/>
  <c r="AE135" i="10" s="1"/>
  <c r="AE39" i="10"/>
  <c r="AE145" i="10" s="1"/>
  <c r="Q159" i="10"/>
  <c r="AO55" i="10"/>
  <c r="AO161" i="10" s="1"/>
  <c r="AO16" i="10"/>
  <c r="G72" i="45" s="1"/>
  <c r="AE19" i="10"/>
  <c r="G53" i="45" s="1"/>
  <c r="AO20" i="10"/>
  <c r="AE23" i="10"/>
  <c r="AE129" i="10" s="1"/>
  <c r="AO26" i="10"/>
  <c r="AO132" i="10" s="1"/>
  <c r="AA134" i="10"/>
  <c r="Q135" i="10"/>
  <c r="AO31" i="10"/>
  <c r="AO137" i="10" s="1"/>
  <c r="AE32" i="10"/>
  <c r="AE138" i="10" s="1"/>
  <c r="Q140" i="10"/>
  <c r="AK34" i="10"/>
  <c r="AK140" i="10" s="1"/>
  <c r="AO36" i="10"/>
  <c r="AO142" i="10" s="1"/>
  <c r="AE37" i="10"/>
  <c r="AE143" i="10" s="1"/>
  <c r="Q145" i="10"/>
  <c r="AK39" i="10"/>
  <c r="AK145" i="10" s="1"/>
  <c r="AE42" i="10"/>
  <c r="AE148" i="10" s="1"/>
  <c r="AK44" i="10"/>
  <c r="AK150" i="10" s="1"/>
  <c r="AA151" i="10"/>
  <c r="AE47" i="10"/>
  <c r="AE153" i="10" s="1"/>
  <c r="AK49" i="10"/>
  <c r="AK155" i="10" s="1"/>
  <c r="AA156" i="10"/>
  <c r="AO53" i="10"/>
  <c r="AO159" i="10" s="1"/>
  <c r="AA161" i="10"/>
  <c r="AO58" i="10"/>
  <c r="AO164" i="10" s="1"/>
  <c r="AA166" i="10"/>
  <c r="AA167" i="10"/>
  <c r="AE22" i="10"/>
  <c r="AE128" i="10" s="1"/>
  <c r="AK26" i="10"/>
  <c r="AK132" i="10" s="1"/>
  <c r="AK41" i="10"/>
  <c r="AK147" i="10" s="1"/>
  <c r="AA153" i="10"/>
  <c r="AO50" i="10"/>
  <c r="AO156" i="10" s="1"/>
  <c r="Q131" i="10"/>
  <c r="AE25" i="10"/>
  <c r="AE131" i="10" s="1"/>
  <c r="Q133" i="10"/>
  <c r="AK27" i="10"/>
  <c r="AK133" i="10" s="1"/>
  <c r="AE30" i="10"/>
  <c r="AE136" i="10" s="1"/>
  <c r="AK32" i="10"/>
  <c r="AK138" i="10" s="1"/>
  <c r="AE35" i="10"/>
  <c r="AE141" i="10" s="1"/>
  <c r="AK37" i="10"/>
  <c r="AK143" i="10" s="1"/>
  <c r="AA144" i="10"/>
  <c r="AO41" i="10"/>
  <c r="AO147" i="10" s="1"/>
  <c r="AA149" i="10"/>
  <c r="AO46" i="10"/>
  <c r="AO152" i="10" s="1"/>
  <c r="AA154" i="10"/>
  <c r="Q155" i="10"/>
  <c r="AO51" i="10"/>
  <c r="AO157" i="10" s="1"/>
  <c r="AE52" i="10"/>
  <c r="AE158" i="10" s="1"/>
  <c r="Q160" i="10"/>
  <c r="AE57" i="10"/>
  <c r="AE163" i="10" s="1"/>
  <c r="Q165" i="10"/>
  <c r="AK59" i="10"/>
  <c r="AK165" i="10" s="1"/>
  <c r="AE18" i="10"/>
  <c r="G52" i="45" s="1"/>
  <c r="AO23" i="10"/>
  <c r="AO129" i="10" s="1"/>
  <c r="AA148" i="10"/>
  <c r="AO45" i="10"/>
  <c r="AO151" i="10" s="1"/>
  <c r="AO61" i="10"/>
  <c r="AO167" i="10" s="1"/>
  <c r="AO60" i="10"/>
  <c r="AO166" i="10" s="1"/>
  <c r="AE16" i="10"/>
  <c r="G50" i="45" s="1"/>
  <c r="AO17" i="10"/>
  <c r="G73" i="45" s="1"/>
  <c r="AE20" i="10"/>
  <c r="AO21" i="10"/>
  <c r="AE24" i="10"/>
  <c r="AE130" i="10" s="1"/>
  <c r="AK25" i="10"/>
  <c r="AK131" i="10" s="1"/>
  <c r="AA132" i="10"/>
  <c r="AO29" i="10"/>
  <c r="AO135" i="10" s="1"/>
  <c r="AA137" i="10"/>
  <c r="AO34" i="10"/>
  <c r="AO140" i="10" s="1"/>
  <c r="AA142" i="10"/>
  <c r="Q143" i="10"/>
  <c r="AO39" i="10"/>
  <c r="AO145" i="10" s="1"/>
  <c r="AE40" i="10"/>
  <c r="AE146" i="10" s="1"/>
  <c r="Q148" i="10"/>
  <c r="AO44" i="10"/>
  <c r="AO150" i="10" s="1"/>
  <c r="AE45" i="10"/>
  <c r="AE151" i="10" s="1"/>
  <c r="Q153" i="10"/>
  <c r="AK47" i="10"/>
  <c r="AK153" i="10" s="1"/>
  <c r="AE50" i="10"/>
  <c r="AE156" i="10" s="1"/>
  <c r="AK52" i="10"/>
  <c r="AK158" i="10" s="1"/>
  <c r="AE55" i="10"/>
  <c r="AE161" i="10" s="1"/>
  <c r="AK57" i="10"/>
  <c r="AK163" i="10" s="1"/>
  <c r="AA164" i="10"/>
  <c r="AE61" i="10"/>
  <c r="AE167" i="10" s="1"/>
  <c r="Q137" i="10"/>
  <c r="Q164" i="10"/>
  <c r="AK121" i="10"/>
  <c r="AO27" i="10"/>
  <c r="AO133" i="10" s="1"/>
  <c r="AE28" i="10"/>
  <c r="AE134" i="10" s="1"/>
  <c r="Q136" i="10"/>
  <c r="AO32" i="10"/>
  <c r="AO138" i="10" s="1"/>
  <c r="AE33" i="10"/>
  <c r="AE139" i="10" s="1"/>
  <c r="Q141" i="10"/>
  <c r="AK35" i="10"/>
  <c r="AK141" i="10" s="1"/>
  <c r="AE38" i="10"/>
  <c r="AE144" i="10" s="1"/>
  <c r="AK40" i="10"/>
  <c r="AK146" i="10" s="1"/>
  <c r="AE43" i="10"/>
  <c r="AE149" i="10" s="1"/>
  <c r="AK45" i="10"/>
  <c r="AK151" i="10" s="1"/>
  <c r="AA152" i="10"/>
  <c r="AO49" i="10"/>
  <c r="AO155" i="10" s="1"/>
  <c r="AA157" i="10"/>
  <c r="AO54" i="10"/>
  <c r="AO160" i="10" s="1"/>
  <c r="AA162" i="10"/>
  <c r="Q163" i="10"/>
  <c r="AO59" i="10"/>
  <c r="AO165" i="10" s="1"/>
  <c r="AK61" i="10"/>
  <c r="AK167" i="10" s="1"/>
  <c r="V26" i="9"/>
  <c r="V132" i="9" s="1"/>
  <c r="V53" i="9"/>
  <c r="V159" i="9" s="1"/>
  <c r="AP59" i="9"/>
  <c r="AP165" i="9" s="1"/>
  <c r="AO29" i="9"/>
  <c r="AO135" i="9" s="1"/>
  <c r="AA140" i="9"/>
  <c r="AO37" i="9"/>
  <c r="AO143" i="9" s="1"/>
  <c r="U43" i="9"/>
  <c r="U149" i="9" s="1"/>
  <c r="Q151" i="9"/>
  <c r="AO45" i="9"/>
  <c r="AO151" i="9" s="1"/>
  <c r="Q159" i="9"/>
  <c r="AO53" i="9"/>
  <c r="AO159" i="9" s="1"/>
  <c r="AA164" i="9"/>
  <c r="U60" i="9"/>
  <c r="U166" i="9" s="1"/>
  <c r="AE60" i="9"/>
  <c r="AE166" i="9" s="1"/>
  <c r="U16" i="9"/>
  <c r="F28" i="45" s="1"/>
  <c r="AE17" i="9"/>
  <c r="F51" i="45" s="1"/>
  <c r="AO18" i="9"/>
  <c r="F74" i="45" s="1"/>
  <c r="U20" i="9"/>
  <c r="AE21" i="9"/>
  <c r="AO22" i="9"/>
  <c r="AO128" i="9" s="1"/>
  <c r="U24" i="9"/>
  <c r="U130" i="9" s="1"/>
  <c r="AE25" i="9"/>
  <c r="AE131" i="9" s="1"/>
  <c r="AA133" i="9"/>
  <c r="U28" i="9"/>
  <c r="U134" i="9" s="1"/>
  <c r="Q136" i="9"/>
  <c r="AO30" i="9"/>
  <c r="AO136" i="9" s="1"/>
  <c r="AK138" i="9"/>
  <c r="AE33" i="9"/>
  <c r="AE139" i="9" s="1"/>
  <c r="AA141" i="9"/>
  <c r="U36" i="9"/>
  <c r="U142" i="9" s="1"/>
  <c r="Q144" i="9"/>
  <c r="AO38" i="9"/>
  <c r="AO144" i="9" s="1"/>
  <c r="AK146" i="9"/>
  <c r="AE41" i="9"/>
  <c r="AE147" i="9" s="1"/>
  <c r="AA149" i="9"/>
  <c r="U44" i="9"/>
  <c r="U150" i="9" s="1"/>
  <c r="Q152" i="9"/>
  <c r="AO46" i="9"/>
  <c r="AO152" i="9" s="1"/>
  <c r="AK154" i="9"/>
  <c r="AE49" i="9"/>
  <c r="AE155" i="9" s="1"/>
  <c r="AA157" i="9"/>
  <c r="U52" i="9"/>
  <c r="U158" i="9" s="1"/>
  <c r="Q160" i="9"/>
  <c r="AO54" i="9"/>
  <c r="AO160" i="9" s="1"/>
  <c r="AK162" i="9"/>
  <c r="AE57" i="9"/>
  <c r="AE163" i="9" s="1"/>
  <c r="AA165" i="9"/>
  <c r="AA166" i="9"/>
  <c r="Q143" i="9"/>
  <c r="AK153" i="9"/>
  <c r="AE48" i="9"/>
  <c r="AE154" i="9" s="1"/>
  <c r="AK161" i="9"/>
  <c r="AE56" i="9"/>
  <c r="AE162" i="9" s="1"/>
  <c r="U59" i="9"/>
  <c r="U165" i="9" s="1"/>
  <c r="AA121" i="9"/>
  <c r="AO24" i="9"/>
  <c r="AO130" i="9" s="1"/>
  <c r="AK131" i="9"/>
  <c r="AE26" i="9"/>
  <c r="AE132" i="9" s="1"/>
  <c r="AA134" i="9"/>
  <c r="U29" i="9"/>
  <c r="U135" i="9" s="1"/>
  <c r="Q137" i="9"/>
  <c r="AO31" i="9"/>
  <c r="AO137" i="9" s="1"/>
  <c r="AK139" i="9"/>
  <c r="AE34" i="9"/>
  <c r="AE140" i="9" s="1"/>
  <c r="AA142" i="9"/>
  <c r="U37" i="9"/>
  <c r="U143" i="9" s="1"/>
  <c r="Q145" i="9"/>
  <c r="AO39" i="9"/>
  <c r="AO145" i="9" s="1"/>
  <c r="AK147" i="9"/>
  <c r="AE42" i="9"/>
  <c r="AE148" i="9" s="1"/>
  <c r="AA150" i="9"/>
  <c r="U45" i="9"/>
  <c r="U151" i="9" s="1"/>
  <c r="Q153" i="9"/>
  <c r="AO47" i="9"/>
  <c r="AO153" i="9" s="1"/>
  <c r="AK155" i="9"/>
  <c r="AE50" i="9"/>
  <c r="AE156" i="9" s="1"/>
  <c r="AA158" i="9"/>
  <c r="Q161" i="9"/>
  <c r="AO55" i="9"/>
  <c r="AO161" i="9" s="1"/>
  <c r="AK163" i="9"/>
  <c r="AE58" i="9"/>
  <c r="AE164" i="9" s="1"/>
  <c r="AK166" i="9"/>
  <c r="U61" i="9"/>
  <c r="U167" i="9" s="1"/>
  <c r="U17" i="9"/>
  <c r="F29" i="45" s="1"/>
  <c r="AE18" i="9"/>
  <c r="F52" i="45" s="1"/>
  <c r="AO19" i="9"/>
  <c r="F75" i="45" s="1"/>
  <c r="U21" i="9"/>
  <c r="AE22" i="9"/>
  <c r="AE128" i="9" s="1"/>
  <c r="AO23" i="9"/>
  <c r="AO129" i="9" s="1"/>
  <c r="AA130" i="9"/>
  <c r="AK132" i="9"/>
  <c r="AE27" i="9"/>
  <c r="AE133" i="9" s="1"/>
  <c r="AA135" i="9"/>
  <c r="U30" i="9"/>
  <c r="U136" i="9" s="1"/>
  <c r="Q138" i="9"/>
  <c r="AO32" i="9"/>
  <c r="AO138" i="9" s="1"/>
  <c r="AK140" i="9"/>
  <c r="AE35" i="9"/>
  <c r="AE141" i="9" s="1"/>
  <c r="AA143" i="9"/>
  <c r="U38" i="9"/>
  <c r="U144" i="9" s="1"/>
  <c r="Q146" i="9"/>
  <c r="AO40" i="9"/>
  <c r="AO146" i="9" s="1"/>
  <c r="AK148" i="9"/>
  <c r="AE43" i="9"/>
  <c r="AE149" i="9" s="1"/>
  <c r="AA151" i="9"/>
  <c r="U46" i="9"/>
  <c r="U152" i="9" s="1"/>
  <c r="Q154" i="9"/>
  <c r="AO48" i="9"/>
  <c r="AO154" i="9" s="1"/>
  <c r="AK156" i="9"/>
  <c r="AE51" i="9"/>
  <c r="AE157" i="9" s="1"/>
  <c r="AA159" i="9"/>
  <c r="U54" i="9"/>
  <c r="U160" i="9" s="1"/>
  <c r="Q162" i="9"/>
  <c r="AO56" i="9"/>
  <c r="AO162" i="9" s="1"/>
  <c r="AK164" i="9"/>
  <c r="AE59" i="9"/>
  <c r="AE165" i="9" s="1"/>
  <c r="Q167" i="9"/>
  <c r="AE32" i="9"/>
  <c r="AE138" i="9" s="1"/>
  <c r="U35" i="9"/>
  <c r="U141" i="9" s="1"/>
  <c r="AE40" i="9"/>
  <c r="AE146" i="9" s="1"/>
  <c r="Q121" i="9"/>
  <c r="Q131" i="9"/>
  <c r="AO25" i="9"/>
  <c r="AO131" i="9" s="1"/>
  <c r="AE28" i="9"/>
  <c r="AE134" i="9" s="1"/>
  <c r="AA136" i="9"/>
  <c r="U31" i="9"/>
  <c r="U137" i="9" s="1"/>
  <c r="Q139" i="9"/>
  <c r="AO33" i="9"/>
  <c r="AO139" i="9" s="1"/>
  <c r="AK141" i="9"/>
  <c r="AE36" i="9"/>
  <c r="AE142" i="9" s="1"/>
  <c r="AA144" i="9"/>
  <c r="U39" i="9"/>
  <c r="U145" i="9" s="1"/>
  <c r="Q147" i="9"/>
  <c r="AO41" i="9"/>
  <c r="AO147" i="9" s="1"/>
  <c r="AK149" i="9"/>
  <c r="AE44" i="9"/>
  <c r="AE150" i="9" s="1"/>
  <c r="AA152" i="9"/>
  <c r="U47" i="9"/>
  <c r="U153" i="9" s="1"/>
  <c r="Q155" i="9"/>
  <c r="AO49" i="9"/>
  <c r="AO155" i="9" s="1"/>
  <c r="AK157" i="9"/>
  <c r="AE52" i="9"/>
  <c r="AE158" i="9" s="1"/>
  <c r="AA160" i="9"/>
  <c r="U55" i="9"/>
  <c r="U161" i="9" s="1"/>
  <c r="Q163" i="9"/>
  <c r="AO57" i="9"/>
  <c r="AO163" i="9" s="1"/>
  <c r="AK165" i="9"/>
  <c r="AN26" i="9"/>
  <c r="AN132" i="9" s="1"/>
  <c r="AN28" i="9"/>
  <c r="AN134" i="9" s="1"/>
  <c r="AN27" i="9"/>
  <c r="AN133" i="9" s="1"/>
  <c r="AA156" i="9"/>
  <c r="AO16" i="9"/>
  <c r="F72" i="45" s="1"/>
  <c r="U18" i="9"/>
  <c r="F30" i="45" s="1"/>
  <c r="AE19" i="9"/>
  <c r="F53" i="45" s="1"/>
  <c r="AO20" i="9"/>
  <c r="U22" i="9"/>
  <c r="U128" i="9" s="1"/>
  <c r="AE23" i="9"/>
  <c r="AE129" i="9" s="1"/>
  <c r="Q132" i="9"/>
  <c r="AO26" i="9"/>
  <c r="AO132" i="9" s="1"/>
  <c r="AK134" i="9"/>
  <c r="AE29" i="9"/>
  <c r="AE135" i="9" s="1"/>
  <c r="AA137" i="9"/>
  <c r="U32" i="9"/>
  <c r="U138" i="9" s="1"/>
  <c r="Q140" i="9"/>
  <c r="AO34" i="9"/>
  <c r="AO140" i="9" s="1"/>
  <c r="AK142" i="9"/>
  <c r="AE37" i="9"/>
  <c r="AE143" i="9" s="1"/>
  <c r="AA145" i="9"/>
  <c r="U40" i="9"/>
  <c r="U146" i="9" s="1"/>
  <c r="Q148" i="9"/>
  <c r="AO42" i="9"/>
  <c r="AO148" i="9" s="1"/>
  <c r="AK150" i="9"/>
  <c r="AE45" i="9"/>
  <c r="AE151" i="9" s="1"/>
  <c r="AA153" i="9"/>
  <c r="U48" i="9"/>
  <c r="U154" i="9" s="1"/>
  <c r="Q156" i="9"/>
  <c r="AO50" i="9"/>
  <c r="AO156" i="9" s="1"/>
  <c r="AK158" i="9"/>
  <c r="AE53" i="9"/>
  <c r="AE159" i="9" s="1"/>
  <c r="AA161" i="9"/>
  <c r="U56" i="9"/>
  <c r="U162" i="9" s="1"/>
  <c r="Q164" i="9"/>
  <c r="AO58" i="9"/>
  <c r="AO164" i="9" s="1"/>
  <c r="AA167" i="9"/>
  <c r="AK129" i="9"/>
  <c r="U27" i="9"/>
  <c r="U133" i="9" s="1"/>
  <c r="AA148" i="9"/>
  <c r="U51" i="9"/>
  <c r="U157" i="9" s="1"/>
  <c r="Q122" i="9"/>
  <c r="AA123" i="9"/>
  <c r="Q126" i="9"/>
  <c r="AA127" i="9"/>
  <c r="Q130" i="9"/>
  <c r="AE24" i="9"/>
  <c r="AE130" i="9" s="1"/>
  <c r="U25" i="9"/>
  <c r="U131" i="9" s="1"/>
  <c r="Q133" i="9"/>
  <c r="AO27" i="9"/>
  <c r="AO133" i="9" s="1"/>
  <c r="AK135" i="9"/>
  <c r="AE30" i="9"/>
  <c r="AE136" i="9" s="1"/>
  <c r="AA138" i="9"/>
  <c r="U33" i="9"/>
  <c r="U139" i="9" s="1"/>
  <c r="Q141" i="9"/>
  <c r="AO35" i="9"/>
  <c r="AO141" i="9" s="1"/>
  <c r="AK143" i="9"/>
  <c r="AE38" i="9"/>
  <c r="AE144" i="9" s="1"/>
  <c r="AA146" i="9"/>
  <c r="U41" i="9"/>
  <c r="U147" i="9" s="1"/>
  <c r="Q149" i="9"/>
  <c r="AO43" i="9"/>
  <c r="AO149" i="9" s="1"/>
  <c r="AK151" i="9"/>
  <c r="AE46" i="9"/>
  <c r="AE152" i="9" s="1"/>
  <c r="AA154" i="9"/>
  <c r="U49" i="9"/>
  <c r="U155" i="9" s="1"/>
  <c r="Q157" i="9"/>
  <c r="AO51" i="9"/>
  <c r="AO157" i="9" s="1"/>
  <c r="AK159" i="9"/>
  <c r="AE54" i="9"/>
  <c r="AE160" i="9" s="1"/>
  <c r="AA162" i="9"/>
  <c r="U57" i="9"/>
  <c r="U163" i="9" s="1"/>
  <c r="Q165" i="9"/>
  <c r="AE61" i="9"/>
  <c r="AE167" i="9" s="1"/>
  <c r="AO61" i="9"/>
  <c r="AO167" i="9" s="1"/>
  <c r="AO60" i="9"/>
  <c r="AO166" i="9" s="1"/>
  <c r="AE16" i="9"/>
  <c r="F50" i="45" s="1"/>
  <c r="AO17" i="9"/>
  <c r="F73" i="45" s="1"/>
  <c r="U19" i="9"/>
  <c r="F31" i="45" s="1"/>
  <c r="AE20" i="9"/>
  <c r="AO21" i="9"/>
  <c r="U23" i="9"/>
  <c r="U129" i="9" s="1"/>
  <c r="AA131" i="9"/>
  <c r="Q134" i="9"/>
  <c r="AO28" i="9"/>
  <c r="AO134" i="9" s="1"/>
  <c r="AE31" i="9"/>
  <c r="AE137" i="9" s="1"/>
  <c r="AA139" i="9"/>
  <c r="U34" i="9"/>
  <c r="U140" i="9" s="1"/>
  <c r="Q142" i="9"/>
  <c r="AO36" i="9"/>
  <c r="AO142" i="9" s="1"/>
  <c r="AK144" i="9"/>
  <c r="AE39" i="9"/>
  <c r="AE145" i="9" s="1"/>
  <c r="AA147" i="9"/>
  <c r="U42" i="9"/>
  <c r="U148" i="9" s="1"/>
  <c r="Q150" i="9"/>
  <c r="AO44" i="9"/>
  <c r="AO150" i="9" s="1"/>
  <c r="AK152" i="9"/>
  <c r="AE47" i="9"/>
  <c r="AE153" i="9" s="1"/>
  <c r="AA155" i="9"/>
  <c r="U50" i="9"/>
  <c r="U156" i="9" s="1"/>
  <c r="Q158" i="9"/>
  <c r="AO52" i="9"/>
  <c r="AO158" i="9" s="1"/>
  <c r="AK160" i="9"/>
  <c r="AE55" i="9"/>
  <c r="AE161" i="9" s="1"/>
  <c r="AA163" i="9"/>
  <c r="U58" i="9"/>
  <c r="U164" i="9" s="1"/>
  <c r="Q166" i="9"/>
  <c r="AK167" i="9"/>
  <c r="V56" i="8"/>
  <c r="V162" i="8" s="1"/>
  <c r="AP35" i="8"/>
  <c r="AP141" i="8" s="1"/>
  <c r="AP54" i="8"/>
  <c r="AP160" i="8" s="1"/>
  <c r="AO27" i="8"/>
  <c r="AO133" i="8" s="1"/>
  <c r="AE30" i="8"/>
  <c r="Q157" i="8"/>
  <c r="AO51" i="8"/>
  <c r="AO157" i="8" s="1"/>
  <c r="AE54" i="8"/>
  <c r="AE160" i="8" s="1"/>
  <c r="Q121" i="8"/>
  <c r="AA16" i="8"/>
  <c r="AK123" i="8"/>
  <c r="AA25" i="8"/>
  <c r="AA131" i="8" s="1"/>
  <c r="U26" i="8"/>
  <c r="U132" i="8" s="1"/>
  <c r="Q134" i="8"/>
  <c r="AO28" i="8"/>
  <c r="AO134" i="8" s="1"/>
  <c r="AK136" i="8"/>
  <c r="AE31" i="8"/>
  <c r="AE137" i="8" s="1"/>
  <c r="AA33" i="8"/>
  <c r="AA139" i="8" s="1"/>
  <c r="U34" i="8"/>
  <c r="U140" i="8" s="1"/>
  <c r="Q142" i="8"/>
  <c r="AO36" i="8"/>
  <c r="AO142" i="8" s="1"/>
  <c r="AK144" i="8"/>
  <c r="AE39" i="8"/>
  <c r="AE145" i="8" s="1"/>
  <c r="AA41" i="8"/>
  <c r="AA147" i="8" s="1"/>
  <c r="U42" i="8"/>
  <c r="U148" i="8" s="1"/>
  <c r="Q150" i="8"/>
  <c r="AO44" i="8"/>
  <c r="AO150" i="8" s="1"/>
  <c r="AK152" i="8"/>
  <c r="AE47" i="8"/>
  <c r="AE153" i="8" s="1"/>
  <c r="AA49" i="8"/>
  <c r="AA155" i="8" s="1"/>
  <c r="U50" i="8"/>
  <c r="U156" i="8" s="1"/>
  <c r="Q158" i="8"/>
  <c r="AO52" i="8"/>
  <c r="AO158" i="8" s="1"/>
  <c r="AK160" i="8"/>
  <c r="AE55" i="8"/>
  <c r="AE161" i="8" s="1"/>
  <c r="AA57" i="8"/>
  <c r="AA163" i="8" s="1"/>
  <c r="U58" i="8"/>
  <c r="U164" i="8" s="1"/>
  <c r="Q166" i="8"/>
  <c r="AO60" i="8"/>
  <c r="AO166" i="8" s="1"/>
  <c r="U33" i="8"/>
  <c r="U139" i="8" s="1"/>
  <c r="AK159" i="8"/>
  <c r="AO59" i="8"/>
  <c r="AO165" i="8" s="1"/>
  <c r="AO16" i="8"/>
  <c r="E72" i="45" s="1"/>
  <c r="U18" i="8"/>
  <c r="E30" i="45" s="1"/>
  <c r="AE19" i="8"/>
  <c r="AE125" i="8" s="1"/>
  <c r="AO20" i="8"/>
  <c r="U22" i="8"/>
  <c r="U128" i="8" s="1"/>
  <c r="AE23" i="8"/>
  <c r="AE129" i="8" s="1"/>
  <c r="AE24" i="8"/>
  <c r="AE130" i="8" s="1"/>
  <c r="AA26" i="8"/>
  <c r="AA132" i="8" s="1"/>
  <c r="U27" i="8"/>
  <c r="U133" i="8" s="1"/>
  <c r="Q135" i="8"/>
  <c r="AO29" i="8"/>
  <c r="AO135" i="8" s="1"/>
  <c r="AK137" i="8"/>
  <c r="AE32" i="8"/>
  <c r="AE138" i="8" s="1"/>
  <c r="AA34" i="8"/>
  <c r="AA140" i="8" s="1"/>
  <c r="U35" i="8"/>
  <c r="U141" i="8" s="1"/>
  <c r="Q143" i="8"/>
  <c r="AO37" i="8"/>
  <c r="AO143" i="8" s="1"/>
  <c r="AK145" i="8"/>
  <c r="AE40" i="8"/>
  <c r="AE146" i="8" s="1"/>
  <c r="AA42" i="8"/>
  <c r="AA148" i="8" s="1"/>
  <c r="U43" i="8"/>
  <c r="U149" i="8" s="1"/>
  <c r="Q151" i="8"/>
  <c r="AO45" i="8"/>
  <c r="AO151" i="8" s="1"/>
  <c r="AK153" i="8"/>
  <c r="AE48" i="8"/>
  <c r="AE154" i="8" s="1"/>
  <c r="AA50" i="8"/>
  <c r="AA156" i="8" s="1"/>
  <c r="U51" i="8"/>
  <c r="U157" i="8" s="1"/>
  <c r="Q159" i="8"/>
  <c r="AO53" i="8"/>
  <c r="AO159" i="8" s="1"/>
  <c r="AK161" i="8"/>
  <c r="AE56" i="8"/>
  <c r="AE162" i="8" s="1"/>
  <c r="AA58" i="8"/>
  <c r="AA164" i="8" s="1"/>
  <c r="U59" i="8"/>
  <c r="U165" i="8" s="1"/>
  <c r="Q167" i="8"/>
  <c r="U21" i="8"/>
  <c r="AK135" i="8"/>
  <c r="Q149" i="8"/>
  <c r="AO43" i="8"/>
  <c r="AO149" i="8" s="1"/>
  <c r="AE46" i="8"/>
  <c r="AE152" i="8" s="1"/>
  <c r="U49" i="8"/>
  <c r="U155" i="8" s="1"/>
  <c r="AK130" i="8"/>
  <c r="AE25" i="8"/>
  <c r="AA27" i="8"/>
  <c r="AA133" i="8" s="1"/>
  <c r="U28" i="8"/>
  <c r="U134" i="8" s="1"/>
  <c r="Q136" i="8"/>
  <c r="AO30" i="8"/>
  <c r="AO136" i="8" s="1"/>
  <c r="AK138" i="8"/>
  <c r="AE33" i="8"/>
  <c r="AE139" i="8" s="1"/>
  <c r="AA35" i="8"/>
  <c r="AA141" i="8" s="1"/>
  <c r="U36" i="8"/>
  <c r="U142" i="8" s="1"/>
  <c r="Q144" i="8"/>
  <c r="AO38" i="8"/>
  <c r="AO144" i="8" s="1"/>
  <c r="AK146" i="8"/>
  <c r="AE41" i="8"/>
  <c r="AE147" i="8" s="1"/>
  <c r="AA43" i="8"/>
  <c r="AA149" i="8" s="1"/>
  <c r="U44" i="8"/>
  <c r="U150" i="8" s="1"/>
  <c r="Q152" i="8"/>
  <c r="AO46" i="8"/>
  <c r="AO152" i="8" s="1"/>
  <c r="AK154" i="8"/>
  <c r="AE49" i="8"/>
  <c r="AE155" i="8" s="1"/>
  <c r="AA51" i="8"/>
  <c r="AA157" i="8" s="1"/>
  <c r="U52" i="8"/>
  <c r="U158" i="8" s="1"/>
  <c r="Q160" i="8"/>
  <c r="AK162" i="8"/>
  <c r="AE57" i="8"/>
  <c r="AE163" i="8" s="1"/>
  <c r="AA59" i="8"/>
  <c r="AA165" i="8" s="1"/>
  <c r="U60" i="8"/>
  <c r="U166" i="8" s="1"/>
  <c r="U17" i="8"/>
  <c r="E29" i="45" s="1"/>
  <c r="AE18" i="8"/>
  <c r="E52" i="45" s="1"/>
  <c r="AK143" i="8"/>
  <c r="AE38" i="8"/>
  <c r="AE144" i="8" s="1"/>
  <c r="Q165" i="8"/>
  <c r="AO61" i="8"/>
  <c r="AO167" i="8" s="1"/>
  <c r="AE16" i="8"/>
  <c r="E50" i="45" s="1"/>
  <c r="AO17" i="8"/>
  <c r="E73" i="45" s="1"/>
  <c r="U19" i="8"/>
  <c r="E31" i="45" s="1"/>
  <c r="AE20" i="8"/>
  <c r="AE126" i="8" s="1"/>
  <c r="AO21" i="8"/>
  <c r="U23" i="8"/>
  <c r="U129" i="8" s="1"/>
  <c r="AK131" i="8"/>
  <c r="AE26" i="8"/>
  <c r="AE132" i="8" s="1"/>
  <c r="AA28" i="8"/>
  <c r="AA134" i="8" s="1"/>
  <c r="U29" i="8"/>
  <c r="U135" i="8" s="1"/>
  <c r="Q137" i="8"/>
  <c r="AO31" i="8"/>
  <c r="AO137" i="8" s="1"/>
  <c r="AK139" i="8"/>
  <c r="AE34" i="8"/>
  <c r="AE140" i="8" s="1"/>
  <c r="AA36" i="8"/>
  <c r="AA142" i="8" s="1"/>
  <c r="U37" i="8"/>
  <c r="U143" i="8" s="1"/>
  <c r="Q145" i="8"/>
  <c r="AO39" i="8"/>
  <c r="AO145" i="8" s="1"/>
  <c r="AK147" i="8"/>
  <c r="AE42" i="8"/>
  <c r="AE148" i="8" s="1"/>
  <c r="AA44" i="8"/>
  <c r="AA150" i="8" s="1"/>
  <c r="U45" i="8"/>
  <c r="U151" i="8" s="1"/>
  <c r="Q153" i="8"/>
  <c r="AO47" i="8"/>
  <c r="AO153" i="8" s="1"/>
  <c r="AK155" i="8"/>
  <c r="AE50" i="8"/>
  <c r="AE156" i="8" s="1"/>
  <c r="AA52" i="8"/>
  <c r="AA158" i="8" s="1"/>
  <c r="U53" i="8"/>
  <c r="U159" i="8" s="1"/>
  <c r="Q161" i="8"/>
  <c r="AO55" i="8"/>
  <c r="AO161" i="8" s="1"/>
  <c r="AK163" i="8"/>
  <c r="AE58" i="8"/>
  <c r="AE164" i="8" s="1"/>
  <c r="AA60" i="8"/>
  <c r="AA166" i="8" s="1"/>
  <c r="U61" i="8"/>
  <c r="U167" i="8" s="1"/>
  <c r="AK151" i="8"/>
  <c r="U57" i="8"/>
  <c r="U163" i="8" s="1"/>
  <c r="AK121" i="8"/>
  <c r="Q123" i="8"/>
  <c r="AA18" i="8"/>
  <c r="AA124" i="8" s="1"/>
  <c r="AK125" i="8"/>
  <c r="Q127" i="8"/>
  <c r="AA22" i="8"/>
  <c r="AA128" i="8" s="1"/>
  <c r="AK129" i="8"/>
  <c r="AO24" i="8"/>
  <c r="AO130" i="8" s="1"/>
  <c r="AK132" i="8"/>
  <c r="AE27" i="8"/>
  <c r="AE133" i="8" s="1"/>
  <c r="AA29" i="8"/>
  <c r="AA135" i="8" s="1"/>
  <c r="U30" i="8"/>
  <c r="U136" i="8" s="1"/>
  <c r="Q138" i="8"/>
  <c r="AO32" i="8"/>
  <c r="AO138" i="8" s="1"/>
  <c r="AK140" i="8"/>
  <c r="AE35" i="8"/>
  <c r="AE141" i="8" s="1"/>
  <c r="AA37" i="8"/>
  <c r="AA143" i="8" s="1"/>
  <c r="U38" i="8"/>
  <c r="U144" i="8" s="1"/>
  <c r="Q146" i="8"/>
  <c r="AO40" i="8"/>
  <c r="AO146" i="8" s="1"/>
  <c r="AK148" i="8"/>
  <c r="AE43" i="8"/>
  <c r="AE149" i="8" s="1"/>
  <c r="AA45" i="8"/>
  <c r="AA151" i="8" s="1"/>
  <c r="U46" i="8"/>
  <c r="U152" i="8" s="1"/>
  <c r="Q154" i="8"/>
  <c r="AO48" i="8"/>
  <c r="AO154" i="8" s="1"/>
  <c r="AK156" i="8"/>
  <c r="AE51" i="8"/>
  <c r="AE157" i="8" s="1"/>
  <c r="AA53" i="8"/>
  <c r="AA159" i="8" s="1"/>
  <c r="U54" i="8"/>
  <c r="U160" i="8" s="1"/>
  <c r="Q162" i="8"/>
  <c r="AO56" i="8"/>
  <c r="AO162" i="8" s="1"/>
  <c r="AK164" i="8"/>
  <c r="AE59" i="8"/>
  <c r="AE165" i="8" s="1"/>
  <c r="AA61" i="8"/>
  <c r="AA167" i="8" s="1"/>
  <c r="AO19" i="8"/>
  <c r="E75" i="45" s="1"/>
  <c r="AO23" i="8"/>
  <c r="AO129" i="8" s="1"/>
  <c r="U25" i="8"/>
  <c r="U131" i="8" s="1"/>
  <c r="AA40" i="8"/>
  <c r="AA146" i="8" s="1"/>
  <c r="U41" i="8"/>
  <c r="U147" i="8" s="1"/>
  <c r="AA56" i="8"/>
  <c r="AA162" i="8" s="1"/>
  <c r="U16" i="8"/>
  <c r="E28" i="45" s="1"/>
  <c r="AE17" i="8"/>
  <c r="E51" i="45" s="1"/>
  <c r="AO18" i="8"/>
  <c r="E74" i="45" s="1"/>
  <c r="U20" i="8"/>
  <c r="AE21" i="8"/>
  <c r="AO22" i="8"/>
  <c r="AO128" i="8" s="1"/>
  <c r="U24" i="8"/>
  <c r="U130" i="8" s="1"/>
  <c r="Q131" i="8"/>
  <c r="AO25" i="8"/>
  <c r="AO131" i="8" s="1"/>
  <c r="AK133" i="8"/>
  <c r="AE28" i="8"/>
  <c r="AE134" i="8" s="1"/>
  <c r="AA30" i="8"/>
  <c r="AA136" i="8" s="1"/>
  <c r="U31" i="8"/>
  <c r="U137" i="8" s="1"/>
  <c r="Q139" i="8"/>
  <c r="AO33" i="8"/>
  <c r="AO139" i="8" s="1"/>
  <c r="AK141" i="8"/>
  <c r="AE36" i="8"/>
  <c r="AE142" i="8" s="1"/>
  <c r="AA38" i="8"/>
  <c r="AA144" i="8" s="1"/>
  <c r="U39" i="8"/>
  <c r="U145" i="8" s="1"/>
  <c r="Q147" i="8"/>
  <c r="AO41" i="8"/>
  <c r="AO147" i="8" s="1"/>
  <c r="AK149" i="8"/>
  <c r="AE44" i="8"/>
  <c r="AE150" i="8" s="1"/>
  <c r="AA46" i="8"/>
  <c r="AA152" i="8" s="1"/>
  <c r="U47" i="8"/>
  <c r="U153" i="8" s="1"/>
  <c r="Q155" i="8"/>
  <c r="AO49" i="8"/>
  <c r="AO155" i="8" s="1"/>
  <c r="AK157" i="8"/>
  <c r="AE52" i="8"/>
  <c r="AE158" i="8" s="1"/>
  <c r="AA54" i="8"/>
  <c r="AA160" i="8" s="1"/>
  <c r="U55" i="8"/>
  <c r="U161" i="8" s="1"/>
  <c r="Q163" i="8"/>
  <c r="AO57" i="8"/>
  <c r="AO163" i="8" s="1"/>
  <c r="AK165" i="8"/>
  <c r="AE60" i="8"/>
  <c r="AE166" i="8" s="1"/>
  <c r="AE61" i="8"/>
  <c r="AE167" i="8" s="1"/>
  <c r="AA48" i="8"/>
  <c r="AA154" i="8" s="1"/>
  <c r="Q132" i="8"/>
  <c r="AO26" i="8"/>
  <c r="AO132" i="8" s="1"/>
  <c r="AK134" i="8"/>
  <c r="AE29" i="8"/>
  <c r="AE135" i="8" s="1"/>
  <c r="AA31" i="8"/>
  <c r="AA137" i="8" s="1"/>
  <c r="U32" i="8"/>
  <c r="U138" i="8" s="1"/>
  <c r="Q140" i="8"/>
  <c r="AO34" i="8"/>
  <c r="AO140" i="8" s="1"/>
  <c r="AK142" i="8"/>
  <c r="AE37" i="8"/>
  <c r="AE143" i="8" s="1"/>
  <c r="AA39" i="8"/>
  <c r="AA145" i="8" s="1"/>
  <c r="U40" i="8"/>
  <c r="U146" i="8" s="1"/>
  <c r="Q148" i="8"/>
  <c r="AO42" i="8"/>
  <c r="AO148" i="8" s="1"/>
  <c r="AK150" i="8"/>
  <c r="AE45" i="8"/>
  <c r="AE151" i="8" s="1"/>
  <c r="AA47" i="8"/>
  <c r="AA153" i="8" s="1"/>
  <c r="U48" i="8"/>
  <c r="U154" i="8" s="1"/>
  <c r="Q156" i="8"/>
  <c r="AO50" i="8"/>
  <c r="AO156" i="8" s="1"/>
  <c r="AK158" i="8"/>
  <c r="AA55" i="8"/>
  <c r="AA161" i="8" s="1"/>
  <c r="Q164" i="8"/>
  <c r="AO58" i="8"/>
  <c r="AO164" i="8" s="1"/>
  <c r="AK166" i="8"/>
  <c r="AK167" i="8"/>
  <c r="AF53" i="6"/>
  <c r="AF159" i="6" s="1"/>
  <c r="AO27" i="6"/>
  <c r="AO133" i="6" s="1"/>
  <c r="AK45" i="6"/>
  <c r="AK151" i="6" s="1"/>
  <c r="AE46" i="6"/>
  <c r="AE152" i="6" s="1"/>
  <c r="U49" i="6"/>
  <c r="U155" i="6" s="1"/>
  <c r="AO51" i="6"/>
  <c r="AO157" i="6" s="1"/>
  <c r="U17" i="6"/>
  <c r="D29" i="45" s="1"/>
  <c r="C19" i="43" s="1"/>
  <c r="D19" i="43" s="1"/>
  <c r="AE18" i="6"/>
  <c r="D52" i="45" s="1"/>
  <c r="G20" i="43" s="1"/>
  <c r="H20" i="43" s="1"/>
  <c r="AO19" i="6"/>
  <c r="D75" i="45" s="1"/>
  <c r="K21" i="43" s="1"/>
  <c r="L21" i="43" s="1"/>
  <c r="U21" i="6"/>
  <c r="AE22" i="6"/>
  <c r="AE128" i="6" s="1"/>
  <c r="AO23" i="6"/>
  <c r="AO129" i="6" s="1"/>
  <c r="AA131" i="6"/>
  <c r="U26" i="6"/>
  <c r="U132" i="6" s="1"/>
  <c r="Q134" i="6"/>
  <c r="AO28" i="6"/>
  <c r="AO134" i="6" s="1"/>
  <c r="AK30" i="6"/>
  <c r="AK136" i="6" s="1"/>
  <c r="AE31" i="6"/>
  <c r="AE137" i="6" s="1"/>
  <c r="AA139" i="6"/>
  <c r="U34" i="6"/>
  <c r="U140" i="6" s="1"/>
  <c r="Q142" i="6"/>
  <c r="AO36" i="6"/>
  <c r="AO142" i="6" s="1"/>
  <c r="AK38" i="6"/>
  <c r="AK144" i="6" s="1"/>
  <c r="AE39" i="6"/>
  <c r="AE145" i="6" s="1"/>
  <c r="AA147" i="6"/>
  <c r="U42" i="6"/>
  <c r="U148" i="6" s="1"/>
  <c r="Q150" i="6"/>
  <c r="AO44" i="6"/>
  <c r="AO150" i="6" s="1"/>
  <c r="AK46" i="6"/>
  <c r="AK152" i="6" s="1"/>
  <c r="AE47" i="6"/>
  <c r="AE153" i="6" s="1"/>
  <c r="AA155" i="6"/>
  <c r="U50" i="6"/>
  <c r="U156" i="6" s="1"/>
  <c r="Q158" i="6"/>
  <c r="AO52" i="6"/>
  <c r="AO158" i="6" s="1"/>
  <c r="AK54" i="6"/>
  <c r="AK160" i="6" s="1"/>
  <c r="AE55" i="6"/>
  <c r="AE161" i="6" s="1"/>
  <c r="AA163" i="6"/>
  <c r="U58" i="6"/>
  <c r="U164" i="6" s="1"/>
  <c r="Q166" i="6"/>
  <c r="AO60" i="6"/>
  <c r="AO166" i="6" s="1"/>
  <c r="AA146" i="6"/>
  <c r="AO43" i="6"/>
  <c r="AO149" i="6" s="1"/>
  <c r="Q165" i="6"/>
  <c r="AK21" i="6"/>
  <c r="AK127" i="6" s="1"/>
  <c r="Q129" i="6"/>
  <c r="AE24" i="6"/>
  <c r="AE130" i="6" s="1"/>
  <c r="AA132" i="6"/>
  <c r="U27" i="6"/>
  <c r="U133" i="6" s="1"/>
  <c r="Q135" i="6"/>
  <c r="AO29" i="6"/>
  <c r="AO135" i="6" s="1"/>
  <c r="AK31" i="6"/>
  <c r="AK137" i="6" s="1"/>
  <c r="AE32" i="6"/>
  <c r="AE138" i="6" s="1"/>
  <c r="AA140" i="6"/>
  <c r="U35" i="6"/>
  <c r="U141" i="6" s="1"/>
  <c r="Q143" i="6"/>
  <c r="AO37" i="6"/>
  <c r="AO143" i="6" s="1"/>
  <c r="AK39" i="6"/>
  <c r="AK145" i="6" s="1"/>
  <c r="AE40" i="6"/>
  <c r="AE146" i="6" s="1"/>
  <c r="AA148" i="6"/>
  <c r="U43" i="6"/>
  <c r="U149" i="6" s="1"/>
  <c r="Q151" i="6"/>
  <c r="AO45" i="6"/>
  <c r="AO151" i="6" s="1"/>
  <c r="AK47" i="6"/>
  <c r="AK153" i="6" s="1"/>
  <c r="AE48" i="6"/>
  <c r="AE154" i="6" s="1"/>
  <c r="AA156" i="6"/>
  <c r="U51" i="6"/>
  <c r="U157" i="6" s="1"/>
  <c r="Q159" i="6"/>
  <c r="AO53" i="6"/>
  <c r="AO159" i="6" s="1"/>
  <c r="AK55" i="6"/>
  <c r="AK161" i="6" s="1"/>
  <c r="AE56" i="6"/>
  <c r="AE162" i="6" s="1"/>
  <c r="AA164" i="6"/>
  <c r="U59" i="6"/>
  <c r="U165" i="6" s="1"/>
  <c r="Q167" i="6"/>
  <c r="AA154" i="6"/>
  <c r="AO59" i="6"/>
  <c r="AO165" i="6" s="1"/>
  <c r="AO16" i="6"/>
  <c r="D72" i="45" s="1"/>
  <c r="K18" i="43" s="1"/>
  <c r="L18" i="43" s="1"/>
  <c r="U18" i="6"/>
  <c r="D30" i="45" s="1"/>
  <c r="C20" i="43" s="1"/>
  <c r="D20" i="43" s="1"/>
  <c r="AE19" i="6"/>
  <c r="D53" i="45" s="1"/>
  <c r="G21" i="43" s="1"/>
  <c r="H21" i="43" s="1"/>
  <c r="AO20" i="6"/>
  <c r="U22" i="6"/>
  <c r="U128" i="6" s="1"/>
  <c r="AE23" i="6"/>
  <c r="AE129" i="6" s="1"/>
  <c r="AK24" i="6"/>
  <c r="AK130" i="6" s="1"/>
  <c r="AE25" i="6"/>
  <c r="AE131" i="6" s="1"/>
  <c r="AA133" i="6"/>
  <c r="U28" i="6"/>
  <c r="U134" i="6" s="1"/>
  <c r="Q136" i="6"/>
  <c r="AO30" i="6"/>
  <c r="AO136" i="6" s="1"/>
  <c r="AK32" i="6"/>
  <c r="AK138" i="6" s="1"/>
  <c r="AE33" i="6"/>
  <c r="AE139" i="6" s="1"/>
  <c r="AA141" i="6"/>
  <c r="U36" i="6"/>
  <c r="U142" i="6" s="1"/>
  <c r="Q144" i="6"/>
  <c r="AO38" i="6"/>
  <c r="AO144" i="6" s="1"/>
  <c r="AK40" i="6"/>
  <c r="AK146" i="6" s="1"/>
  <c r="AE41" i="6"/>
  <c r="AE147" i="6" s="1"/>
  <c r="AA149" i="6"/>
  <c r="U44" i="6"/>
  <c r="U150" i="6" s="1"/>
  <c r="Q152" i="6"/>
  <c r="AO46" i="6"/>
  <c r="AO152" i="6" s="1"/>
  <c r="AK48" i="6"/>
  <c r="AK154" i="6" s="1"/>
  <c r="AE49" i="6"/>
  <c r="AE155" i="6" s="1"/>
  <c r="AA157" i="6"/>
  <c r="U52" i="6"/>
  <c r="U158" i="6" s="1"/>
  <c r="Q160" i="6"/>
  <c r="AO54" i="6"/>
  <c r="AO160" i="6" s="1"/>
  <c r="AK56" i="6"/>
  <c r="AK162" i="6" s="1"/>
  <c r="AE57" i="6"/>
  <c r="AE163" i="6" s="1"/>
  <c r="AA165" i="6"/>
  <c r="U60" i="6"/>
  <c r="U166" i="6" s="1"/>
  <c r="U33" i="6"/>
  <c r="U139" i="6" s="1"/>
  <c r="Q141" i="6"/>
  <c r="AO35" i="6"/>
  <c r="AO141" i="6" s="1"/>
  <c r="AK37" i="6"/>
  <c r="AK143" i="6" s="1"/>
  <c r="AE38" i="6"/>
  <c r="AE144" i="6" s="1"/>
  <c r="U41" i="6"/>
  <c r="U147" i="6" s="1"/>
  <c r="AA162" i="6"/>
  <c r="AK18" i="6"/>
  <c r="AK124" i="6" s="1"/>
  <c r="Q126" i="6"/>
  <c r="AA127" i="6"/>
  <c r="AK22" i="6"/>
  <c r="AK128" i="6" s="1"/>
  <c r="Q130" i="6"/>
  <c r="AK25" i="6"/>
  <c r="AK131" i="6" s="1"/>
  <c r="AE26" i="6"/>
  <c r="AE132" i="6" s="1"/>
  <c r="AA134" i="6"/>
  <c r="U29" i="6"/>
  <c r="U135" i="6" s="1"/>
  <c r="Q137" i="6"/>
  <c r="AO31" i="6"/>
  <c r="AO137" i="6" s="1"/>
  <c r="AK33" i="6"/>
  <c r="AK139" i="6" s="1"/>
  <c r="AE34" i="6"/>
  <c r="AE140" i="6" s="1"/>
  <c r="AA142" i="6"/>
  <c r="U37" i="6"/>
  <c r="U143" i="6" s="1"/>
  <c r="Q145" i="6"/>
  <c r="AO39" i="6"/>
  <c r="AO145" i="6" s="1"/>
  <c r="AK41" i="6"/>
  <c r="AK147" i="6" s="1"/>
  <c r="AE42" i="6"/>
  <c r="AE148" i="6" s="1"/>
  <c r="AA150" i="6"/>
  <c r="U45" i="6"/>
  <c r="U151" i="6" s="1"/>
  <c r="Q153" i="6"/>
  <c r="AO47" i="6"/>
  <c r="AO153" i="6" s="1"/>
  <c r="AK49" i="6"/>
  <c r="AK155" i="6" s="1"/>
  <c r="AE50" i="6"/>
  <c r="AE156" i="6" s="1"/>
  <c r="AA158" i="6"/>
  <c r="U53" i="6"/>
  <c r="U159" i="6" s="1"/>
  <c r="Q161" i="6"/>
  <c r="AK57" i="6"/>
  <c r="AK163" i="6" s="1"/>
  <c r="AE58" i="6"/>
  <c r="AE164" i="6" s="1"/>
  <c r="AA166" i="6"/>
  <c r="U61" i="6"/>
  <c r="U167" i="6" s="1"/>
  <c r="AA129" i="6"/>
  <c r="U25" i="6"/>
  <c r="U131" i="6" s="1"/>
  <c r="AE30" i="6"/>
  <c r="AE136" i="6" s="1"/>
  <c r="Q149" i="6"/>
  <c r="Q157" i="6"/>
  <c r="AE54" i="6"/>
  <c r="AE160" i="6" s="1"/>
  <c r="AO61" i="6"/>
  <c r="AO167" i="6" s="1"/>
  <c r="AE16" i="6"/>
  <c r="D50" i="45" s="1"/>
  <c r="G18" i="43" s="1"/>
  <c r="H18" i="43" s="1"/>
  <c r="AO17" i="6"/>
  <c r="D73" i="45" s="1"/>
  <c r="K19" i="43" s="1"/>
  <c r="L19" i="43" s="1"/>
  <c r="U19" i="6"/>
  <c r="D31" i="45" s="1"/>
  <c r="C21" i="43" s="1"/>
  <c r="D21" i="43" s="1"/>
  <c r="AE20" i="6"/>
  <c r="AO21" i="6"/>
  <c r="U23" i="6"/>
  <c r="U129" i="6" s="1"/>
  <c r="AO24" i="6"/>
  <c r="AO130" i="6" s="1"/>
  <c r="AK26" i="6"/>
  <c r="AK132" i="6" s="1"/>
  <c r="AE27" i="6"/>
  <c r="AE133" i="6" s="1"/>
  <c r="AA135" i="6"/>
  <c r="U30" i="6"/>
  <c r="U136" i="6" s="1"/>
  <c r="Q138" i="6"/>
  <c r="AO32" i="6"/>
  <c r="AO138" i="6" s="1"/>
  <c r="AK34" i="6"/>
  <c r="AK140" i="6" s="1"/>
  <c r="AE35" i="6"/>
  <c r="AE141" i="6" s="1"/>
  <c r="AA143" i="6"/>
  <c r="U38" i="6"/>
  <c r="U144" i="6" s="1"/>
  <c r="Q146" i="6"/>
  <c r="AO40" i="6"/>
  <c r="AO146" i="6" s="1"/>
  <c r="AK42" i="6"/>
  <c r="AK148" i="6" s="1"/>
  <c r="AE43" i="6"/>
  <c r="AE149" i="6" s="1"/>
  <c r="AA151" i="6"/>
  <c r="U46" i="6"/>
  <c r="U152" i="6" s="1"/>
  <c r="Q154" i="6"/>
  <c r="AO48" i="6"/>
  <c r="AO154" i="6" s="1"/>
  <c r="AK50" i="6"/>
  <c r="AK156" i="6" s="1"/>
  <c r="AE51" i="6"/>
  <c r="AE157" i="6" s="1"/>
  <c r="AA159" i="6"/>
  <c r="U54" i="6"/>
  <c r="U160" i="6" s="1"/>
  <c r="Q162" i="6"/>
  <c r="AO56" i="6"/>
  <c r="AO162" i="6" s="1"/>
  <c r="AK58" i="6"/>
  <c r="AK164" i="6" s="1"/>
  <c r="AE59" i="6"/>
  <c r="AE165" i="6" s="1"/>
  <c r="AA167" i="6"/>
  <c r="Q123" i="6"/>
  <c r="Q131" i="6"/>
  <c r="AO25" i="6"/>
  <c r="AO131" i="6" s="1"/>
  <c r="AK27" i="6"/>
  <c r="AK133" i="6" s="1"/>
  <c r="AE28" i="6"/>
  <c r="AE134" i="6" s="1"/>
  <c r="AA136" i="6"/>
  <c r="U31" i="6"/>
  <c r="U137" i="6" s="1"/>
  <c r="Q139" i="6"/>
  <c r="AO33" i="6"/>
  <c r="AO139" i="6" s="1"/>
  <c r="AK35" i="6"/>
  <c r="AK141" i="6" s="1"/>
  <c r="AE36" i="6"/>
  <c r="AE142" i="6" s="1"/>
  <c r="AA144" i="6"/>
  <c r="U39" i="6"/>
  <c r="U145" i="6" s="1"/>
  <c r="Q147" i="6"/>
  <c r="AO41" i="6"/>
  <c r="AO147" i="6" s="1"/>
  <c r="AK43" i="6"/>
  <c r="AK149" i="6" s="1"/>
  <c r="AE44" i="6"/>
  <c r="AE150" i="6" s="1"/>
  <c r="AA152" i="6"/>
  <c r="U47" i="6"/>
  <c r="U153" i="6" s="1"/>
  <c r="Q155" i="6"/>
  <c r="AO49" i="6"/>
  <c r="AO155" i="6" s="1"/>
  <c r="AK51" i="6"/>
  <c r="AK157" i="6" s="1"/>
  <c r="AE52" i="6"/>
  <c r="AE158" i="6" s="1"/>
  <c r="AA160" i="6"/>
  <c r="U55" i="6"/>
  <c r="U161" i="6" s="1"/>
  <c r="Q163" i="6"/>
  <c r="AO57" i="6"/>
  <c r="AO163" i="6" s="1"/>
  <c r="AK59" i="6"/>
  <c r="AK165" i="6" s="1"/>
  <c r="AE60" i="6"/>
  <c r="AE166" i="6" s="1"/>
  <c r="AE61" i="6"/>
  <c r="AE167" i="6" s="1"/>
  <c r="AK53" i="6"/>
  <c r="AK159" i="6" s="1"/>
  <c r="U16" i="6"/>
  <c r="D28" i="45" s="1"/>
  <c r="C18" i="43" s="1"/>
  <c r="D18" i="43" s="1"/>
  <c r="AE17" i="6"/>
  <c r="D51" i="45" s="1"/>
  <c r="G19" i="43" s="1"/>
  <c r="H19" i="43" s="1"/>
  <c r="AO18" i="6"/>
  <c r="D74" i="45" s="1"/>
  <c r="K20" i="43" s="1"/>
  <c r="L20" i="43" s="1"/>
  <c r="U20" i="6"/>
  <c r="AE21" i="6"/>
  <c r="AO22" i="6"/>
  <c r="AO128" i="6" s="1"/>
  <c r="U24" i="6"/>
  <c r="U130" i="6" s="1"/>
  <c r="Q132" i="6"/>
  <c r="AO26" i="6"/>
  <c r="AO132" i="6" s="1"/>
  <c r="AK28" i="6"/>
  <c r="AK134" i="6" s="1"/>
  <c r="AE29" i="6"/>
  <c r="AE135" i="6" s="1"/>
  <c r="AA137" i="6"/>
  <c r="Q140" i="6"/>
  <c r="AO34" i="6"/>
  <c r="AO140" i="6" s="1"/>
  <c r="AK36" i="6"/>
  <c r="AK142" i="6" s="1"/>
  <c r="AE37" i="6"/>
  <c r="AE143" i="6" s="1"/>
  <c r="AA145" i="6"/>
  <c r="U40" i="6"/>
  <c r="U146" i="6" s="1"/>
  <c r="Q148" i="6"/>
  <c r="AO42" i="6"/>
  <c r="AO148" i="6" s="1"/>
  <c r="AK44" i="6"/>
  <c r="AK150" i="6" s="1"/>
  <c r="AE45" i="6"/>
  <c r="AE151" i="6" s="1"/>
  <c r="AA153" i="6"/>
  <c r="U48" i="6"/>
  <c r="U154" i="6" s="1"/>
  <c r="Q156" i="6"/>
  <c r="AO50" i="6"/>
  <c r="AO156" i="6" s="1"/>
  <c r="AK52" i="6"/>
  <c r="AK158" i="6" s="1"/>
  <c r="AA161" i="6"/>
  <c r="Q164" i="6"/>
  <c r="AO58" i="6"/>
  <c r="AO164" i="6" s="1"/>
  <c r="AK60" i="6"/>
  <c r="AK166" i="6" s="1"/>
  <c r="AK61" i="6"/>
  <c r="AK167" i="6" s="1"/>
  <c r="AF56" i="5"/>
  <c r="AF162" i="5" s="1"/>
  <c r="AP29" i="5"/>
  <c r="AP135" i="5" s="1"/>
  <c r="AP59" i="5"/>
  <c r="AP165" i="5" s="1"/>
  <c r="Q30" i="5"/>
  <c r="Q136" i="5" s="1"/>
  <c r="AK141" i="5"/>
  <c r="AK148" i="5"/>
  <c r="AE43" i="5"/>
  <c r="AE149" i="5" s="1"/>
  <c r="Q48" i="5"/>
  <c r="Q154" i="5" s="1"/>
  <c r="AO48" i="5"/>
  <c r="AO154" i="5" s="1"/>
  <c r="AA159" i="5"/>
  <c r="U54" i="5"/>
  <c r="U160" i="5" s="1"/>
  <c r="AK164" i="5"/>
  <c r="AA122" i="5"/>
  <c r="AK123" i="5"/>
  <c r="AE26" i="5"/>
  <c r="AE132" i="5" s="1"/>
  <c r="U27" i="5"/>
  <c r="U133" i="5" s="1"/>
  <c r="AK134" i="5"/>
  <c r="AA135" i="5"/>
  <c r="U32" i="5"/>
  <c r="U138" i="5" s="1"/>
  <c r="AO32" i="5"/>
  <c r="AO138" i="5" s="1"/>
  <c r="AA140" i="5"/>
  <c r="AE36" i="5"/>
  <c r="AE142" i="5" s="1"/>
  <c r="AA144" i="5"/>
  <c r="U39" i="5"/>
  <c r="U145" i="5" s="1"/>
  <c r="Q41" i="5"/>
  <c r="Q147" i="5" s="1"/>
  <c r="AO41" i="5"/>
  <c r="AO147" i="5" s="1"/>
  <c r="AK149" i="5"/>
  <c r="AE44" i="5"/>
  <c r="AE150" i="5" s="1"/>
  <c r="AA152" i="5"/>
  <c r="U47" i="5"/>
  <c r="U153" i="5" s="1"/>
  <c r="Q49" i="5"/>
  <c r="Q155" i="5" s="1"/>
  <c r="AO49" i="5"/>
  <c r="AO155" i="5" s="1"/>
  <c r="AK157" i="5"/>
  <c r="AE52" i="5"/>
  <c r="AE158" i="5" s="1"/>
  <c r="AA160" i="5"/>
  <c r="U55" i="5"/>
  <c r="U161" i="5" s="1"/>
  <c r="Q57" i="5"/>
  <c r="Q163" i="5" s="1"/>
  <c r="AO57" i="5"/>
  <c r="AO163" i="5" s="1"/>
  <c r="AK165" i="5"/>
  <c r="AK166" i="5"/>
  <c r="AK136" i="5"/>
  <c r="AE33" i="5"/>
  <c r="AE139" i="5" s="1"/>
  <c r="U34" i="5"/>
  <c r="U140" i="5" s="1"/>
  <c r="Q40" i="5"/>
  <c r="Q146" i="5" s="1"/>
  <c r="AO40" i="5"/>
  <c r="AO146" i="5" s="1"/>
  <c r="AA151" i="5"/>
  <c r="U46" i="5"/>
  <c r="U152" i="5" s="1"/>
  <c r="AK156" i="5"/>
  <c r="AE51" i="5"/>
  <c r="AE157" i="5" s="1"/>
  <c r="Q56" i="5"/>
  <c r="Q162" i="5" s="1"/>
  <c r="AO56" i="5"/>
  <c r="AO162" i="5" s="1"/>
  <c r="AE59" i="5"/>
  <c r="AE165" i="5" s="1"/>
  <c r="AO16" i="5"/>
  <c r="J72" i="45" s="1"/>
  <c r="U18" i="5"/>
  <c r="J30" i="45" s="1"/>
  <c r="AE19" i="5"/>
  <c r="AC56" i="5" s="1"/>
  <c r="AC162" i="5" s="1"/>
  <c r="AO20" i="5"/>
  <c r="U22" i="5"/>
  <c r="U128" i="5" s="1"/>
  <c r="AE23" i="5"/>
  <c r="AE129" i="5" s="1"/>
  <c r="U25" i="5"/>
  <c r="U131" i="5" s="1"/>
  <c r="AO25" i="5"/>
  <c r="AO131" i="5" s="1"/>
  <c r="AA133" i="5"/>
  <c r="Q28" i="5"/>
  <c r="Q134" i="5" s="1"/>
  <c r="AO30" i="5"/>
  <c r="AO136" i="5" s="1"/>
  <c r="AE31" i="5"/>
  <c r="AE137" i="5" s="1"/>
  <c r="Q33" i="5"/>
  <c r="Q139" i="5" s="1"/>
  <c r="AO35" i="5"/>
  <c r="AO141" i="5" s="1"/>
  <c r="AK142" i="5"/>
  <c r="AE37" i="5"/>
  <c r="AE143" i="5" s="1"/>
  <c r="AA145" i="5"/>
  <c r="U40" i="5"/>
  <c r="U146" i="5" s="1"/>
  <c r="Q42" i="5"/>
  <c r="Q148" i="5" s="1"/>
  <c r="AO42" i="5"/>
  <c r="AO148" i="5" s="1"/>
  <c r="AK150" i="5"/>
  <c r="AE45" i="5"/>
  <c r="AE151" i="5" s="1"/>
  <c r="AA153" i="5"/>
  <c r="U48" i="5"/>
  <c r="U154" i="5" s="1"/>
  <c r="Q50" i="5"/>
  <c r="Q156" i="5" s="1"/>
  <c r="AO50" i="5"/>
  <c r="AO156" i="5" s="1"/>
  <c r="AK158" i="5"/>
  <c r="AE53" i="5"/>
  <c r="AE159" i="5" s="1"/>
  <c r="AA161" i="5"/>
  <c r="U56" i="5"/>
  <c r="U162" i="5" s="1"/>
  <c r="Q58" i="5"/>
  <c r="Q164" i="5" s="1"/>
  <c r="AO58" i="5"/>
  <c r="AO164" i="5" s="1"/>
  <c r="Q20" i="5"/>
  <c r="Q126" i="5" s="1"/>
  <c r="AA127" i="5"/>
  <c r="AK128" i="5"/>
  <c r="Q24" i="5"/>
  <c r="Q130" i="5" s="1"/>
  <c r="AE24" i="5"/>
  <c r="AE130" i="5" s="1"/>
  <c r="Q26" i="5"/>
  <c r="Q132" i="5" s="1"/>
  <c r="AK132" i="5"/>
  <c r="AE29" i="5"/>
  <c r="AE135" i="5" s="1"/>
  <c r="U30" i="5"/>
  <c r="U136" i="5" s="1"/>
  <c r="AK137" i="5"/>
  <c r="AA138" i="5"/>
  <c r="AE34" i="5"/>
  <c r="AE140" i="5" s="1"/>
  <c r="U35" i="5"/>
  <c r="U141" i="5" s="1"/>
  <c r="AK143" i="5"/>
  <c r="AE38" i="5"/>
  <c r="AE144" i="5" s="1"/>
  <c r="AA146" i="5"/>
  <c r="U41" i="5"/>
  <c r="U147" i="5" s="1"/>
  <c r="Q43" i="5"/>
  <c r="Q149" i="5" s="1"/>
  <c r="AO43" i="5"/>
  <c r="AO149" i="5" s="1"/>
  <c r="AK151" i="5"/>
  <c r="AE46" i="5"/>
  <c r="AE152" i="5" s="1"/>
  <c r="AA154" i="5"/>
  <c r="U49" i="5"/>
  <c r="U155" i="5" s="1"/>
  <c r="Q51" i="5"/>
  <c r="Q157" i="5" s="1"/>
  <c r="AO51" i="5"/>
  <c r="AO157" i="5" s="1"/>
  <c r="AK159" i="5"/>
  <c r="AE54" i="5"/>
  <c r="AE160" i="5" s="1"/>
  <c r="AA162" i="5"/>
  <c r="U57" i="5"/>
  <c r="U163" i="5" s="1"/>
  <c r="Q59" i="5"/>
  <c r="Q165" i="5" s="1"/>
  <c r="Q61" i="5"/>
  <c r="Q167" i="5" s="1"/>
  <c r="AO23" i="5"/>
  <c r="AO129" i="5" s="1"/>
  <c r="AO61" i="5"/>
  <c r="AO167" i="5" s="1"/>
  <c r="AO60" i="5"/>
  <c r="AO166" i="5" s="1"/>
  <c r="AO17" i="5"/>
  <c r="J73" i="45" s="1"/>
  <c r="U19" i="5"/>
  <c r="J31" i="45" s="1"/>
  <c r="AE20" i="5"/>
  <c r="AE126" i="5" s="1"/>
  <c r="AO21" i="5"/>
  <c r="U23" i="5"/>
  <c r="U129" i="5" s="1"/>
  <c r="AK130" i="5"/>
  <c r="AA131" i="5"/>
  <c r="U28" i="5"/>
  <c r="U134" i="5" s="1"/>
  <c r="AO28" i="5"/>
  <c r="AO134" i="5" s="1"/>
  <c r="AA136" i="5"/>
  <c r="U33" i="5"/>
  <c r="U139" i="5" s="1"/>
  <c r="AO33" i="5"/>
  <c r="AO139" i="5" s="1"/>
  <c r="AA141" i="5"/>
  <c r="Q36" i="5"/>
  <c r="Q142" i="5" s="1"/>
  <c r="AO36" i="5"/>
  <c r="AO142" i="5" s="1"/>
  <c r="AK144" i="5"/>
  <c r="AE39" i="5"/>
  <c r="AA147" i="5"/>
  <c r="U42" i="5"/>
  <c r="U148" i="5" s="1"/>
  <c r="Q44" i="5"/>
  <c r="Q150" i="5" s="1"/>
  <c r="AO44" i="5"/>
  <c r="AO150" i="5" s="1"/>
  <c r="AK152" i="5"/>
  <c r="AE47" i="5"/>
  <c r="AE153" i="5" s="1"/>
  <c r="AA155" i="5"/>
  <c r="U50" i="5"/>
  <c r="U156" i="5" s="1"/>
  <c r="Q52" i="5"/>
  <c r="Q158" i="5" s="1"/>
  <c r="AO52" i="5"/>
  <c r="AO158" i="5" s="1"/>
  <c r="AK160" i="5"/>
  <c r="AE55" i="5"/>
  <c r="AE161" i="5" s="1"/>
  <c r="AA163" i="5"/>
  <c r="U58" i="5"/>
  <c r="U164" i="5" s="1"/>
  <c r="Q60" i="5"/>
  <c r="Q166" i="5" s="1"/>
  <c r="AO19" i="5"/>
  <c r="J75" i="45" s="1"/>
  <c r="U21" i="5"/>
  <c r="AE22" i="5"/>
  <c r="AE128" i="5" s="1"/>
  <c r="AK131" i="5"/>
  <c r="AO27" i="5"/>
  <c r="AO133" i="5" s="1"/>
  <c r="AK121" i="5"/>
  <c r="Q17" i="5"/>
  <c r="Q123" i="5" s="1"/>
  <c r="AA124" i="5"/>
  <c r="AK125" i="5"/>
  <c r="Q21" i="5"/>
  <c r="Q127" i="5" s="1"/>
  <c r="AA128" i="5"/>
  <c r="AK129" i="5"/>
  <c r="AO26" i="5"/>
  <c r="AO132" i="5" s="1"/>
  <c r="AE27" i="5"/>
  <c r="Q29" i="5"/>
  <c r="Q135" i="5" s="1"/>
  <c r="AK135" i="5"/>
  <c r="AO31" i="5"/>
  <c r="AO137" i="5" s="1"/>
  <c r="AE32" i="5"/>
  <c r="Q34" i="5"/>
  <c r="Q140" i="5" s="1"/>
  <c r="AK140" i="5"/>
  <c r="Q37" i="5"/>
  <c r="Q143" i="5" s="1"/>
  <c r="AO37" i="5"/>
  <c r="AO143" i="5" s="1"/>
  <c r="AK145" i="5"/>
  <c r="AE40" i="5"/>
  <c r="AE146" i="5" s="1"/>
  <c r="AA148" i="5"/>
  <c r="U43" i="5"/>
  <c r="U149" i="5" s="1"/>
  <c r="Q45" i="5"/>
  <c r="Q151" i="5" s="1"/>
  <c r="AO45" i="5"/>
  <c r="AO151" i="5" s="1"/>
  <c r="AK153" i="5"/>
  <c r="AE48" i="5"/>
  <c r="AE154" i="5" s="1"/>
  <c r="AA156" i="5"/>
  <c r="U51" i="5"/>
  <c r="U157" i="5" s="1"/>
  <c r="Q53" i="5"/>
  <c r="Q159" i="5" s="1"/>
  <c r="AO53" i="5"/>
  <c r="AO159" i="5" s="1"/>
  <c r="AK161" i="5"/>
  <c r="AA164" i="5"/>
  <c r="U59" i="5"/>
  <c r="U165" i="5" s="1"/>
  <c r="AA167" i="5"/>
  <c r="AA143" i="5"/>
  <c r="AA123" i="5"/>
  <c r="AE60" i="5"/>
  <c r="AE166" i="5" s="1"/>
  <c r="U16" i="5"/>
  <c r="J28" i="45" s="1"/>
  <c r="AO18" i="5"/>
  <c r="J74" i="45" s="1"/>
  <c r="U20" i="5"/>
  <c r="AE21" i="5"/>
  <c r="AE127" i="5" s="1"/>
  <c r="AO22" i="5"/>
  <c r="AO128" i="5" s="1"/>
  <c r="U24" i="5"/>
  <c r="U130" i="5" s="1"/>
  <c r="AE25" i="5"/>
  <c r="AE131" i="5" s="1"/>
  <c r="U26" i="5"/>
  <c r="U132" i="5" s="1"/>
  <c r="AK133" i="5"/>
  <c r="AE30" i="5"/>
  <c r="AE136" i="5" s="1"/>
  <c r="U31" i="5"/>
  <c r="U137" i="5" s="1"/>
  <c r="AK138" i="5"/>
  <c r="AA139" i="5"/>
  <c r="U36" i="5"/>
  <c r="U142" i="5" s="1"/>
  <c r="Q38" i="5"/>
  <c r="Q144" i="5" s="1"/>
  <c r="AO38" i="5"/>
  <c r="AO144" i="5" s="1"/>
  <c r="AK146" i="5"/>
  <c r="AE41" i="5"/>
  <c r="AE147" i="5" s="1"/>
  <c r="AA149" i="5"/>
  <c r="U44" i="5"/>
  <c r="U150" i="5" s="1"/>
  <c r="Q46" i="5"/>
  <c r="Q152" i="5" s="1"/>
  <c r="AO46" i="5"/>
  <c r="AO152" i="5" s="1"/>
  <c r="AK154" i="5"/>
  <c r="AE49" i="5"/>
  <c r="AE155" i="5" s="1"/>
  <c r="AA157" i="5"/>
  <c r="U52" i="5"/>
  <c r="U158" i="5" s="1"/>
  <c r="Q54" i="5"/>
  <c r="Q160" i="5" s="1"/>
  <c r="AO54" i="5"/>
  <c r="AO160" i="5" s="1"/>
  <c r="AK162" i="5"/>
  <c r="AE57" i="5"/>
  <c r="AE163" i="5" s="1"/>
  <c r="AA165" i="5"/>
  <c r="U60" i="5"/>
  <c r="U166" i="5" s="1"/>
  <c r="AE61" i="5"/>
  <c r="AE167" i="5" s="1"/>
  <c r="U17" i="5"/>
  <c r="J29" i="45" s="1"/>
  <c r="Q25" i="5"/>
  <c r="Q131" i="5" s="1"/>
  <c r="AE28" i="5"/>
  <c r="AE134" i="5" s="1"/>
  <c r="U38" i="5"/>
  <c r="U144" i="5" s="1"/>
  <c r="Q16" i="5"/>
  <c r="Q122" i="5" s="1"/>
  <c r="AA121" i="5"/>
  <c r="AK122" i="5"/>
  <c r="Q18" i="5"/>
  <c r="Q124" i="5" s="1"/>
  <c r="AA125" i="5"/>
  <c r="AK126" i="5"/>
  <c r="Q22" i="5"/>
  <c r="Q128" i="5" s="1"/>
  <c r="AO24" i="5"/>
  <c r="AO130" i="5" s="1"/>
  <c r="AA132" i="5"/>
  <c r="Q27" i="5"/>
  <c r="Q133" i="5" s="1"/>
  <c r="U29" i="5"/>
  <c r="U135" i="5" s="1"/>
  <c r="AA137" i="5"/>
  <c r="Q32" i="5"/>
  <c r="Q138" i="5" s="1"/>
  <c r="AO34" i="5"/>
  <c r="AO140" i="5" s="1"/>
  <c r="AE35" i="5"/>
  <c r="AE141" i="5" s="1"/>
  <c r="AA142" i="5"/>
  <c r="U37" i="5"/>
  <c r="U143" i="5" s="1"/>
  <c r="Q39" i="5"/>
  <c r="Q145" i="5" s="1"/>
  <c r="AO39" i="5"/>
  <c r="AO145" i="5" s="1"/>
  <c r="AK147" i="5"/>
  <c r="AE42" i="5"/>
  <c r="AE148" i="5" s="1"/>
  <c r="AA150" i="5"/>
  <c r="U45" i="5"/>
  <c r="U151" i="5" s="1"/>
  <c r="Q47" i="5"/>
  <c r="Q153" i="5" s="1"/>
  <c r="AO47" i="5"/>
  <c r="AO153" i="5" s="1"/>
  <c r="AK155" i="5"/>
  <c r="AE50" i="5"/>
  <c r="AE156" i="5" s="1"/>
  <c r="AA158" i="5"/>
  <c r="U53" i="5"/>
  <c r="U159" i="5" s="1"/>
  <c r="Q55" i="5"/>
  <c r="Q161" i="5" s="1"/>
  <c r="AO55" i="5"/>
  <c r="AO161" i="5" s="1"/>
  <c r="AK163" i="5"/>
  <c r="AE58" i="5"/>
  <c r="AE164" i="5" s="1"/>
  <c r="AA166" i="5"/>
  <c r="AK167" i="5"/>
  <c r="V60" i="4"/>
  <c r="V166" i="4" s="1"/>
  <c r="AF54" i="4"/>
  <c r="AF160" i="4" s="1"/>
  <c r="V23" i="4"/>
  <c r="V129" i="4" s="1"/>
  <c r="AP58" i="4"/>
  <c r="AP164" i="4" s="1"/>
  <c r="AK23" i="4"/>
  <c r="AK129" i="4" s="1"/>
  <c r="AO26" i="4"/>
  <c r="AO132" i="4" s="1"/>
  <c r="AE27" i="4"/>
  <c r="AE133" i="4" s="1"/>
  <c r="Q140" i="4"/>
  <c r="AA156" i="4"/>
  <c r="Q157" i="4"/>
  <c r="U53" i="4"/>
  <c r="U159" i="4" s="1"/>
  <c r="AO53" i="4"/>
  <c r="AO159" i="4" s="1"/>
  <c r="AA161" i="4"/>
  <c r="Q162" i="4"/>
  <c r="AE59" i="4"/>
  <c r="AE165" i="4" s="1"/>
  <c r="Q167" i="4"/>
  <c r="AK29" i="4"/>
  <c r="AK135" i="4" s="1"/>
  <c r="AO31" i="4"/>
  <c r="AO137" i="4" s="1"/>
  <c r="AE32" i="4"/>
  <c r="AE138" i="4" s="1"/>
  <c r="AK34" i="4"/>
  <c r="AK140" i="4" s="1"/>
  <c r="AE37" i="4"/>
  <c r="AE143" i="4" s="1"/>
  <c r="U38" i="4"/>
  <c r="U144" i="4" s="1"/>
  <c r="AA146" i="4"/>
  <c r="U43" i="4"/>
  <c r="U149" i="4" s="1"/>
  <c r="U48" i="4"/>
  <c r="U154" i="4" s="1"/>
  <c r="AO48" i="4"/>
  <c r="AO154" i="4" s="1"/>
  <c r="U16" i="4"/>
  <c r="I28" i="45" s="1"/>
  <c r="AE17" i="4"/>
  <c r="I51" i="45" s="1"/>
  <c r="AO18" i="4"/>
  <c r="I74" i="45" s="1"/>
  <c r="U20" i="4"/>
  <c r="AE21" i="4"/>
  <c r="AE127" i="4" s="1"/>
  <c r="AO22" i="4"/>
  <c r="AO128" i="4" s="1"/>
  <c r="U24" i="4"/>
  <c r="U130" i="4" s="1"/>
  <c r="AE25" i="4"/>
  <c r="AE131" i="4" s="1"/>
  <c r="U26" i="4"/>
  <c r="U132" i="4" s="1"/>
  <c r="AK27" i="4"/>
  <c r="AK133" i="4" s="1"/>
  <c r="AA134" i="4"/>
  <c r="AE30" i="4"/>
  <c r="U31" i="4"/>
  <c r="U137" i="4" s="1"/>
  <c r="AK32" i="4"/>
  <c r="AK138" i="4" s="1"/>
  <c r="AA139" i="4"/>
  <c r="U36" i="4"/>
  <c r="U142" i="4" s="1"/>
  <c r="AO36" i="4"/>
  <c r="AO142" i="4" s="1"/>
  <c r="AA144" i="4"/>
  <c r="U41" i="4"/>
  <c r="U147" i="4" s="1"/>
  <c r="AO41" i="4"/>
  <c r="AO147" i="4" s="1"/>
  <c r="AA149" i="4"/>
  <c r="Q150" i="4"/>
  <c r="AO46" i="4"/>
  <c r="AO152" i="4" s="1"/>
  <c r="AE47" i="4"/>
  <c r="AE153" i="4" s="1"/>
  <c r="Q155" i="4"/>
  <c r="AO51" i="4"/>
  <c r="AO157" i="4" s="1"/>
  <c r="AE52" i="4"/>
  <c r="AE158" i="4" s="1"/>
  <c r="Q160" i="4"/>
  <c r="AK54" i="4"/>
  <c r="AK160" i="4" s="1"/>
  <c r="AE57" i="4"/>
  <c r="U58" i="4"/>
  <c r="U164" i="4" s="1"/>
  <c r="AK59" i="4"/>
  <c r="AK165" i="4" s="1"/>
  <c r="AK19" i="4"/>
  <c r="AK125" i="4" s="1"/>
  <c r="AA121" i="4"/>
  <c r="AO24" i="4"/>
  <c r="AO130" i="4" s="1"/>
  <c r="AA132" i="4"/>
  <c r="U29" i="4"/>
  <c r="U135" i="4" s="1"/>
  <c r="AO29" i="4"/>
  <c r="AO135" i="4" s="1"/>
  <c r="AA137" i="4"/>
  <c r="Q138" i="4"/>
  <c r="AO34" i="4"/>
  <c r="AO140" i="4" s="1"/>
  <c r="AE35" i="4"/>
  <c r="AE141" i="4" s="1"/>
  <c r="Q143" i="4"/>
  <c r="AO39" i="4"/>
  <c r="AO145" i="4" s="1"/>
  <c r="AE40" i="4"/>
  <c r="AE146" i="4" s="1"/>
  <c r="Q148" i="4"/>
  <c r="AK42" i="4"/>
  <c r="AK148" i="4" s="1"/>
  <c r="AE45" i="4"/>
  <c r="AE151" i="4" s="1"/>
  <c r="U46" i="4"/>
  <c r="U152" i="4" s="1"/>
  <c r="AK47" i="4"/>
  <c r="AK153" i="4" s="1"/>
  <c r="AE50" i="4"/>
  <c r="AE156" i="4" s="1"/>
  <c r="U51" i="4"/>
  <c r="U157" i="4" s="1"/>
  <c r="AK52" i="4"/>
  <c r="AK158" i="4" s="1"/>
  <c r="AA159" i="4"/>
  <c r="U56" i="4"/>
  <c r="U162" i="4" s="1"/>
  <c r="AO56" i="4"/>
  <c r="AO162" i="4" s="1"/>
  <c r="AA164" i="4"/>
  <c r="U61" i="4"/>
  <c r="U167" i="4" s="1"/>
  <c r="AE42" i="4"/>
  <c r="AE148" i="4" s="1"/>
  <c r="U17" i="4"/>
  <c r="I29" i="45" s="1"/>
  <c r="AE18" i="4"/>
  <c r="I52" i="45" s="1"/>
  <c r="AO19" i="4"/>
  <c r="I75" i="45" s="1"/>
  <c r="U21" i="4"/>
  <c r="AE22" i="4"/>
  <c r="AE128" i="4" s="1"/>
  <c r="AO23" i="4"/>
  <c r="AO129" i="4" s="1"/>
  <c r="Q131" i="4"/>
  <c r="AO27" i="4"/>
  <c r="AO133" i="4" s="1"/>
  <c r="AE28" i="4"/>
  <c r="AE134" i="4" s="1"/>
  <c r="Q136" i="4"/>
  <c r="AK30" i="4"/>
  <c r="AK136" i="4" s="1"/>
  <c r="AE33" i="4"/>
  <c r="AE139" i="4" s="1"/>
  <c r="U34" i="4"/>
  <c r="U140" i="4" s="1"/>
  <c r="AK35" i="4"/>
  <c r="AK141" i="4" s="1"/>
  <c r="AE38" i="4"/>
  <c r="AE144" i="4" s="1"/>
  <c r="U39" i="4"/>
  <c r="U145" i="4" s="1"/>
  <c r="AK40" i="4"/>
  <c r="AK146" i="4" s="1"/>
  <c r="AA147" i="4"/>
  <c r="U44" i="4"/>
  <c r="U150" i="4" s="1"/>
  <c r="AO44" i="4"/>
  <c r="AO150" i="4" s="1"/>
  <c r="AA152" i="4"/>
  <c r="U49" i="4"/>
  <c r="U155" i="4" s="1"/>
  <c r="AO49" i="4"/>
  <c r="AO155" i="4" s="1"/>
  <c r="AA157" i="4"/>
  <c r="Q158" i="4"/>
  <c r="AO54" i="4"/>
  <c r="AO160" i="4" s="1"/>
  <c r="AE55" i="4"/>
  <c r="AE161" i="4" s="1"/>
  <c r="Q163" i="4"/>
  <c r="AO59" i="4"/>
  <c r="AO165" i="4" s="1"/>
  <c r="AE60" i="4"/>
  <c r="AE166" i="4" s="1"/>
  <c r="Q121" i="4"/>
  <c r="AA122" i="4"/>
  <c r="AK17" i="4"/>
  <c r="AK123" i="4" s="1"/>
  <c r="Q125" i="4"/>
  <c r="AA126" i="4"/>
  <c r="AK21" i="4"/>
  <c r="AK127" i="4" s="1"/>
  <c r="Q129" i="4"/>
  <c r="AA130" i="4"/>
  <c r="AE26" i="4"/>
  <c r="AE132" i="4" s="1"/>
  <c r="U27" i="4"/>
  <c r="U133" i="4" s="1"/>
  <c r="AK28" i="4"/>
  <c r="AK134" i="4" s="1"/>
  <c r="AA135" i="4"/>
  <c r="U32" i="4"/>
  <c r="U138" i="4" s="1"/>
  <c r="AO32" i="4"/>
  <c r="AO138" i="4" s="1"/>
  <c r="AA140" i="4"/>
  <c r="Q141" i="4"/>
  <c r="U37" i="4"/>
  <c r="U143" i="4" s="1"/>
  <c r="AO37" i="4"/>
  <c r="AO143" i="4" s="1"/>
  <c r="AA145" i="4"/>
  <c r="Q146" i="4"/>
  <c r="AO42" i="4"/>
  <c r="AO148" i="4" s="1"/>
  <c r="AE43" i="4"/>
  <c r="AE149" i="4" s="1"/>
  <c r="Q151" i="4"/>
  <c r="AK45" i="4"/>
  <c r="AK151" i="4" s="1"/>
  <c r="AO47" i="4"/>
  <c r="AO153" i="4" s="1"/>
  <c r="AE48" i="4"/>
  <c r="AE154" i="4" s="1"/>
  <c r="Q156" i="4"/>
  <c r="AK50" i="4"/>
  <c r="AK156" i="4" s="1"/>
  <c r="AE53" i="4"/>
  <c r="AE159" i="4" s="1"/>
  <c r="U54" i="4"/>
  <c r="U160" i="4" s="1"/>
  <c r="AK55" i="4"/>
  <c r="AK161" i="4" s="1"/>
  <c r="AA162" i="4"/>
  <c r="AE58" i="4"/>
  <c r="AE164" i="4" s="1"/>
  <c r="U59" i="4"/>
  <c r="U165" i="4" s="1"/>
  <c r="AK60" i="4"/>
  <c r="AK166" i="4" s="1"/>
  <c r="AA167" i="4"/>
  <c r="AK44" i="4"/>
  <c r="AK150" i="4" s="1"/>
  <c r="AO16" i="4"/>
  <c r="I72" i="45" s="1"/>
  <c r="U18" i="4"/>
  <c r="I30" i="45" s="1"/>
  <c r="AE19" i="4"/>
  <c r="AE125" i="4" s="1"/>
  <c r="AO20" i="4"/>
  <c r="U22" i="4"/>
  <c r="U128" i="4" s="1"/>
  <c r="AE23" i="4"/>
  <c r="AE129" i="4" s="1"/>
  <c r="U25" i="4"/>
  <c r="U131" i="4" s="1"/>
  <c r="AO25" i="4"/>
  <c r="AO131" i="4" s="1"/>
  <c r="AA133" i="4"/>
  <c r="Q134" i="4"/>
  <c r="AO30" i="4"/>
  <c r="AO136" i="4" s="1"/>
  <c r="AE31" i="4"/>
  <c r="AE137" i="4" s="1"/>
  <c r="Q139" i="4"/>
  <c r="AO35" i="4"/>
  <c r="AO141" i="4" s="1"/>
  <c r="AE36" i="4"/>
  <c r="AE142" i="4" s="1"/>
  <c r="Q144" i="4"/>
  <c r="AK38" i="4"/>
  <c r="AK144" i="4" s="1"/>
  <c r="AE41" i="4"/>
  <c r="AE147" i="4" s="1"/>
  <c r="U42" i="4"/>
  <c r="U148" i="4" s="1"/>
  <c r="AK43" i="4"/>
  <c r="AK149" i="4" s="1"/>
  <c r="AE46" i="4"/>
  <c r="AE152" i="4" s="1"/>
  <c r="U47" i="4"/>
  <c r="U153" i="4" s="1"/>
  <c r="AK48" i="4"/>
  <c r="AK154" i="4" s="1"/>
  <c r="AA155" i="4"/>
  <c r="U52" i="4"/>
  <c r="U158" i="4" s="1"/>
  <c r="AO52" i="4"/>
  <c r="AO158" i="4" s="1"/>
  <c r="AA160" i="4"/>
  <c r="U57" i="4"/>
  <c r="U163" i="4" s="1"/>
  <c r="AO57" i="4"/>
  <c r="AO163" i="4" s="1"/>
  <c r="AA165" i="4"/>
  <c r="Q166" i="4"/>
  <c r="AE61" i="4"/>
  <c r="AE167" i="4" s="1"/>
  <c r="Q122" i="4"/>
  <c r="AE24" i="4"/>
  <c r="AE130" i="4" s="1"/>
  <c r="Q132" i="4"/>
  <c r="AK26" i="4"/>
  <c r="AK132" i="4" s="1"/>
  <c r="AE29" i="4"/>
  <c r="AE135" i="4" s="1"/>
  <c r="U30" i="4"/>
  <c r="U136" i="4" s="1"/>
  <c r="AK31" i="4"/>
  <c r="AK137" i="4" s="1"/>
  <c r="AE34" i="4"/>
  <c r="AE140" i="4" s="1"/>
  <c r="U35" i="4"/>
  <c r="U141" i="4" s="1"/>
  <c r="AK36" i="4"/>
  <c r="AK142" i="4" s="1"/>
  <c r="AA143" i="4"/>
  <c r="U40" i="4"/>
  <c r="U146" i="4" s="1"/>
  <c r="AO40" i="4"/>
  <c r="AO146" i="4" s="1"/>
  <c r="AA148" i="4"/>
  <c r="U45" i="4"/>
  <c r="U151" i="4" s="1"/>
  <c r="AO45" i="4"/>
  <c r="AO151" i="4" s="1"/>
  <c r="AA153" i="4"/>
  <c r="Q154" i="4"/>
  <c r="AO50" i="4"/>
  <c r="AO156" i="4" s="1"/>
  <c r="AE51" i="4"/>
  <c r="AE157" i="4" s="1"/>
  <c r="Q159" i="4"/>
  <c r="AE56" i="4"/>
  <c r="AE162" i="4" s="1"/>
  <c r="Q164" i="4"/>
  <c r="AK58" i="4"/>
  <c r="AK164" i="4" s="1"/>
  <c r="AO61" i="4"/>
  <c r="AO167" i="4" s="1"/>
  <c r="AE16" i="4"/>
  <c r="I50" i="45" s="1"/>
  <c r="AO17" i="4"/>
  <c r="I73" i="45" s="1"/>
  <c r="U19" i="4"/>
  <c r="I31" i="45" s="1"/>
  <c r="AE20" i="4"/>
  <c r="AE126" i="4" s="1"/>
  <c r="AO21" i="4"/>
  <c r="AK24" i="4"/>
  <c r="AK130" i="4" s="1"/>
  <c r="AA131" i="4"/>
  <c r="U28" i="4"/>
  <c r="U134" i="4" s="1"/>
  <c r="AO28" i="4"/>
  <c r="AO134" i="4" s="1"/>
  <c r="AA136" i="4"/>
  <c r="Q137" i="4"/>
  <c r="U33" i="4"/>
  <c r="U139" i="4" s="1"/>
  <c r="AO33" i="4"/>
  <c r="AO139" i="4" s="1"/>
  <c r="AA141" i="4"/>
  <c r="Q142" i="4"/>
  <c r="AO38" i="4"/>
  <c r="AO144" i="4" s="1"/>
  <c r="AE39" i="4"/>
  <c r="AE145" i="4" s="1"/>
  <c r="Q147" i="4"/>
  <c r="AO43" i="4"/>
  <c r="AO149" i="4" s="1"/>
  <c r="AE44" i="4"/>
  <c r="AE150" i="4" s="1"/>
  <c r="Q152" i="4"/>
  <c r="AK46" i="4"/>
  <c r="AK152" i="4" s="1"/>
  <c r="AE49" i="4"/>
  <c r="AE155" i="4" s="1"/>
  <c r="U50" i="4"/>
  <c r="U156" i="4" s="1"/>
  <c r="AK51" i="4"/>
  <c r="AK157" i="4" s="1"/>
  <c r="AA158" i="4"/>
  <c r="U55" i="4"/>
  <c r="U161" i="4" s="1"/>
  <c r="AK56" i="4"/>
  <c r="AK162" i="4" s="1"/>
  <c r="AA163" i="4"/>
  <c r="AO60" i="4"/>
  <c r="AO166" i="4" s="1"/>
  <c r="AK61" i="4"/>
  <c r="AK167" i="4" s="1"/>
  <c r="AG25" i="2"/>
  <c r="AG131" i="2" s="1"/>
  <c r="AG61" i="2"/>
  <c r="AG167" i="2" s="1"/>
  <c r="AP32" i="2"/>
  <c r="AP138" i="2" s="1"/>
  <c r="AF33" i="2"/>
  <c r="AF139" i="2" s="1"/>
  <c r="AB147" i="2"/>
  <c r="AB152" i="2"/>
  <c r="V49" i="2"/>
  <c r="V155" i="2" s="1"/>
  <c r="AP49" i="2"/>
  <c r="AP155" i="2" s="1"/>
  <c r="AB157" i="2"/>
  <c r="R158" i="2"/>
  <c r="V54" i="2"/>
  <c r="V160" i="2" s="1"/>
  <c r="AB162" i="2"/>
  <c r="R163" i="2"/>
  <c r="AP59" i="2"/>
  <c r="AP165" i="2" s="1"/>
  <c r="V61" i="2"/>
  <c r="V167" i="2" s="1"/>
  <c r="V17" i="2"/>
  <c r="H29" i="45" s="1"/>
  <c r="AF18" i="2"/>
  <c r="H52" i="45" s="1"/>
  <c r="AP19" i="2"/>
  <c r="H75" i="45" s="1"/>
  <c r="V21" i="2"/>
  <c r="H33" i="45" s="1"/>
  <c r="AF22" i="2"/>
  <c r="AF128" i="2" s="1"/>
  <c r="AP23" i="2"/>
  <c r="AP129" i="2" s="1"/>
  <c r="AF26" i="2"/>
  <c r="AF132" i="2" s="1"/>
  <c r="V27" i="2"/>
  <c r="V133" i="2" s="1"/>
  <c r="AL28" i="2"/>
  <c r="AL134" i="2" s="1"/>
  <c r="AF31" i="2"/>
  <c r="AF137" i="2" s="1"/>
  <c r="V32" i="2"/>
  <c r="V138" i="2" s="1"/>
  <c r="AL33" i="2"/>
  <c r="AL139" i="2" s="1"/>
  <c r="AB140" i="2"/>
  <c r="V37" i="2"/>
  <c r="V143" i="2" s="1"/>
  <c r="AP37" i="2"/>
  <c r="AP143" i="2" s="1"/>
  <c r="AB145" i="2"/>
  <c r="V42" i="2"/>
  <c r="V148" i="2" s="1"/>
  <c r="AP42" i="2"/>
  <c r="AP148" i="2" s="1"/>
  <c r="AG43" i="2"/>
  <c r="AG149" i="2" s="1"/>
  <c r="AB150" i="2"/>
  <c r="R151" i="2"/>
  <c r="AP47" i="2"/>
  <c r="AP153" i="2" s="1"/>
  <c r="AF48" i="2"/>
  <c r="AF154" i="2" s="1"/>
  <c r="R156" i="2"/>
  <c r="AP52" i="2"/>
  <c r="AP158" i="2" s="1"/>
  <c r="AF53" i="2"/>
  <c r="AF159" i="2" s="1"/>
  <c r="R161" i="2"/>
  <c r="AL55" i="2"/>
  <c r="AL161" i="2" s="1"/>
  <c r="AF58" i="2"/>
  <c r="AF164" i="2" s="1"/>
  <c r="V59" i="2"/>
  <c r="V165" i="2" s="1"/>
  <c r="R121" i="2"/>
  <c r="R134" i="2"/>
  <c r="V30" i="2"/>
  <c r="V136" i="2" s="1"/>
  <c r="AP30" i="2"/>
  <c r="AP136" i="2" s="1"/>
  <c r="AB138" i="2"/>
  <c r="R139" i="2"/>
  <c r="AP35" i="2"/>
  <c r="AP141" i="2" s="1"/>
  <c r="AF36" i="2"/>
  <c r="AF142" i="2" s="1"/>
  <c r="R144" i="2"/>
  <c r="AL38" i="2"/>
  <c r="AL144" i="2" s="1"/>
  <c r="AP40" i="2"/>
  <c r="AP146" i="2" s="1"/>
  <c r="AF41" i="2"/>
  <c r="AF147" i="2" s="1"/>
  <c r="R149" i="2"/>
  <c r="AL43" i="2"/>
  <c r="AL149" i="2" s="1"/>
  <c r="AF46" i="2"/>
  <c r="AF152" i="2" s="1"/>
  <c r="V47" i="2"/>
  <c r="V153" i="2" s="1"/>
  <c r="AL48" i="2"/>
  <c r="AL154" i="2" s="1"/>
  <c r="AB155" i="2"/>
  <c r="AF51" i="2"/>
  <c r="AF157" i="2" s="1"/>
  <c r="V52" i="2"/>
  <c r="V158" i="2" s="1"/>
  <c r="AL53" i="2"/>
  <c r="AL159" i="2" s="1"/>
  <c r="AB160" i="2"/>
  <c r="V57" i="2"/>
  <c r="V163" i="2" s="1"/>
  <c r="AP57" i="2"/>
  <c r="AP163" i="2" s="1"/>
  <c r="AB165" i="2"/>
  <c r="R167" i="2"/>
  <c r="AP16" i="2"/>
  <c r="H72" i="45" s="1"/>
  <c r="V18" i="2"/>
  <c r="H30" i="45" s="1"/>
  <c r="AF19" i="2"/>
  <c r="AP20" i="2"/>
  <c r="H76" i="45" s="1"/>
  <c r="V22" i="2"/>
  <c r="V128" i="2" s="1"/>
  <c r="AF23" i="2"/>
  <c r="AF129" i="2" s="1"/>
  <c r="AF24" i="2"/>
  <c r="AF130" i="2" s="1"/>
  <c r="R132" i="2"/>
  <c r="AL26" i="2"/>
  <c r="AL132" i="2" s="1"/>
  <c r="AP28" i="2"/>
  <c r="AP134" i="2" s="1"/>
  <c r="AF29" i="2"/>
  <c r="AF135" i="2" s="1"/>
  <c r="R137" i="2"/>
  <c r="AL31" i="2"/>
  <c r="AL137" i="2" s="1"/>
  <c r="AF34" i="2"/>
  <c r="AF140" i="2" s="1"/>
  <c r="V35" i="2"/>
  <c r="V141" i="2" s="1"/>
  <c r="AL36" i="2"/>
  <c r="AL142" i="2" s="1"/>
  <c r="AF39" i="2"/>
  <c r="AF145" i="2" s="1"/>
  <c r="V40" i="2"/>
  <c r="V146" i="2" s="1"/>
  <c r="AL41" i="2"/>
  <c r="AL147" i="2" s="1"/>
  <c r="AB148" i="2"/>
  <c r="V45" i="2"/>
  <c r="V151" i="2" s="1"/>
  <c r="AP45" i="2"/>
  <c r="AP151" i="2" s="1"/>
  <c r="AB153" i="2"/>
  <c r="V50" i="2"/>
  <c r="V156" i="2" s="1"/>
  <c r="AP50" i="2"/>
  <c r="AP156" i="2" s="1"/>
  <c r="AB158" i="2"/>
  <c r="R159" i="2"/>
  <c r="AP55" i="2"/>
  <c r="AP161" i="2" s="1"/>
  <c r="AF56" i="2"/>
  <c r="AF162" i="2" s="1"/>
  <c r="R164" i="2"/>
  <c r="V60" i="2"/>
  <c r="V166" i="2" s="1"/>
  <c r="AL24" i="2"/>
  <c r="AL130" i="2" s="1"/>
  <c r="AF27" i="2"/>
  <c r="AF133" i="2" s="1"/>
  <c r="V28" i="2"/>
  <c r="V134" i="2" s="1"/>
  <c r="AL29" i="2"/>
  <c r="AL135" i="2" s="1"/>
  <c r="AB136" i="2"/>
  <c r="V33" i="2"/>
  <c r="V139" i="2" s="1"/>
  <c r="AP33" i="2"/>
  <c r="AP139" i="2" s="1"/>
  <c r="AB141" i="2"/>
  <c r="V38" i="2"/>
  <c r="V144" i="2" s="1"/>
  <c r="AP38" i="2"/>
  <c r="AP144" i="2" s="1"/>
  <c r="AB146" i="2"/>
  <c r="R147" i="2"/>
  <c r="AP43" i="2"/>
  <c r="AP149" i="2" s="1"/>
  <c r="AF44" i="2"/>
  <c r="AF150" i="2" s="1"/>
  <c r="R152" i="2"/>
  <c r="AF49" i="2"/>
  <c r="AF155" i="2" s="1"/>
  <c r="R157" i="2"/>
  <c r="AL51" i="2"/>
  <c r="AL157" i="2" s="1"/>
  <c r="AF54" i="2"/>
  <c r="AF160" i="2" s="1"/>
  <c r="V55" i="2"/>
  <c r="V161" i="2" s="1"/>
  <c r="AL56" i="2"/>
  <c r="AL162" i="2" s="1"/>
  <c r="AF59" i="2"/>
  <c r="AF165" i="2" s="1"/>
  <c r="AB166" i="2"/>
  <c r="AL35" i="2"/>
  <c r="AL141" i="2" s="1"/>
  <c r="AF38" i="2"/>
  <c r="AF144" i="2" s="1"/>
  <c r="V44" i="2"/>
  <c r="V150" i="2" s="1"/>
  <c r="V25" i="2"/>
  <c r="V131" i="2" s="1"/>
  <c r="AP61" i="2"/>
  <c r="AP167" i="2" s="1"/>
  <c r="AP60" i="2"/>
  <c r="AP166" i="2" s="1"/>
  <c r="AF16" i="2"/>
  <c r="H50" i="45" s="1"/>
  <c r="AP17" i="2"/>
  <c r="H73" i="45" s="1"/>
  <c r="V19" i="2"/>
  <c r="AF20" i="2"/>
  <c r="AP21" i="2"/>
  <c r="H77" i="45" s="1"/>
  <c r="V23" i="2"/>
  <c r="V129" i="2" s="1"/>
  <c r="V26" i="2"/>
  <c r="V132" i="2" s="1"/>
  <c r="AP26" i="2"/>
  <c r="AP132" i="2" s="1"/>
  <c r="AB134" i="2"/>
  <c r="R135" i="2"/>
  <c r="AP31" i="2"/>
  <c r="AP137" i="2" s="1"/>
  <c r="AF32" i="2"/>
  <c r="AF138" i="2" s="1"/>
  <c r="R140" i="2"/>
  <c r="AL34" i="2"/>
  <c r="AL140" i="2" s="1"/>
  <c r="AP36" i="2"/>
  <c r="AP142" i="2" s="1"/>
  <c r="AF37" i="2"/>
  <c r="AF143" i="2" s="1"/>
  <c r="R145" i="2"/>
  <c r="AL39" i="2"/>
  <c r="AL145" i="2" s="1"/>
  <c r="AF42" i="2"/>
  <c r="AF148" i="2" s="1"/>
  <c r="V43" i="2"/>
  <c r="V149" i="2" s="1"/>
  <c r="AL44" i="2"/>
  <c r="AL150" i="2" s="1"/>
  <c r="AB151" i="2"/>
  <c r="AF47" i="2"/>
  <c r="AF153" i="2" s="1"/>
  <c r="V48" i="2"/>
  <c r="V154" i="2" s="1"/>
  <c r="AL49" i="2"/>
  <c r="AL155" i="2" s="1"/>
  <c r="AB156" i="2"/>
  <c r="V53" i="2"/>
  <c r="V159" i="2" s="1"/>
  <c r="AP53" i="2"/>
  <c r="AP159" i="2" s="1"/>
  <c r="AB161" i="2"/>
  <c r="V58" i="2"/>
  <c r="V164" i="2" s="1"/>
  <c r="AP58" i="2"/>
  <c r="AP164" i="2" s="1"/>
  <c r="AB167" i="2"/>
  <c r="AL45" i="2"/>
  <c r="AL151" i="2" s="1"/>
  <c r="AL17" i="2"/>
  <c r="AL123" i="2" s="1"/>
  <c r="AL121" i="2"/>
  <c r="AE17" i="2"/>
  <c r="H43" i="45" s="1"/>
  <c r="AP24" i="2"/>
  <c r="AP130" i="2" s="1"/>
  <c r="R133" i="2"/>
  <c r="AL27" i="2"/>
  <c r="AL133" i="2" s="1"/>
  <c r="AF30" i="2"/>
  <c r="AF136" i="2" s="1"/>
  <c r="V31" i="2"/>
  <c r="V137" i="2" s="1"/>
  <c r="AL32" i="2"/>
  <c r="AL138" i="2" s="1"/>
  <c r="AF35" i="2"/>
  <c r="AF141" i="2" s="1"/>
  <c r="V36" i="2"/>
  <c r="V142" i="2" s="1"/>
  <c r="AL37" i="2"/>
  <c r="AL143" i="2" s="1"/>
  <c r="AB144" i="2"/>
  <c r="V41" i="2"/>
  <c r="V147" i="2" s="1"/>
  <c r="AP41" i="2"/>
  <c r="AP147" i="2" s="1"/>
  <c r="AB149" i="2"/>
  <c r="V46" i="2"/>
  <c r="V152" i="2" s="1"/>
  <c r="AP46" i="2"/>
  <c r="AP152" i="2" s="1"/>
  <c r="AB154" i="2"/>
  <c r="R155" i="2"/>
  <c r="AP51" i="2"/>
  <c r="AP157" i="2" s="1"/>
  <c r="AF52" i="2"/>
  <c r="AF158" i="2" s="1"/>
  <c r="R160" i="2"/>
  <c r="AP56" i="2"/>
  <c r="AP162" i="2" s="1"/>
  <c r="AF57" i="2"/>
  <c r="AF163" i="2" s="1"/>
  <c r="R165" i="2"/>
  <c r="AL59" i="2"/>
  <c r="AL165" i="2" s="1"/>
  <c r="AP27" i="2"/>
  <c r="AP133" i="2" s="1"/>
  <c r="AF28" i="2"/>
  <c r="AF134" i="2" s="1"/>
  <c r="R141" i="2"/>
  <c r="V39" i="2"/>
  <c r="V145" i="2" s="1"/>
  <c r="AE40" i="2"/>
  <c r="AE146" i="2" s="1"/>
  <c r="AB133" i="2"/>
  <c r="AF60" i="2"/>
  <c r="AF166" i="2" s="1"/>
  <c r="V16" i="2"/>
  <c r="H28" i="45" s="1"/>
  <c r="AF17" i="2"/>
  <c r="H51" i="45" s="1"/>
  <c r="AP18" i="2"/>
  <c r="H74" i="45" s="1"/>
  <c r="V20" i="2"/>
  <c r="H32" i="45" s="1"/>
  <c r="AF21" i="2"/>
  <c r="H55" i="45" s="1"/>
  <c r="AP22" i="2"/>
  <c r="AP128" i="2" s="1"/>
  <c r="V24" i="2"/>
  <c r="V130" i="2" s="1"/>
  <c r="AL25" i="2"/>
  <c r="AL131" i="2" s="1"/>
  <c r="V29" i="2"/>
  <c r="V135" i="2" s="1"/>
  <c r="AP29" i="2"/>
  <c r="AP135" i="2" s="1"/>
  <c r="AB137" i="2"/>
  <c r="V34" i="2"/>
  <c r="V140" i="2" s="1"/>
  <c r="AP34" i="2"/>
  <c r="AP140" i="2" s="1"/>
  <c r="AB142" i="2"/>
  <c r="R143" i="2"/>
  <c r="AP39" i="2"/>
  <c r="AP145" i="2" s="1"/>
  <c r="AF40" i="2"/>
  <c r="AF146" i="2" s="1"/>
  <c r="R148" i="2"/>
  <c r="AP44" i="2"/>
  <c r="AP150" i="2" s="1"/>
  <c r="AF45" i="2"/>
  <c r="AF151" i="2" s="1"/>
  <c r="R153" i="2"/>
  <c r="AL47" i="2"/>
  <c r="AL153" i="2" s="1"/>
  <c r="AF50" i="2"/>
  <c r="AF156" i="2" s="1"/>
  <c r="V51" i="2"/>
  <c r="V157" i="2" s="1"/>
  <c r="AL52" i="2"/>
  <c r="AL158" i="2" s="1"/>
  <c r="AF55" i="2"/>
  <c r="AF161" i="2" s="1"/>
  <c r="V56" i="2"/>
  <c r="V162" i="2" s="1"/>
  <c r="AL57" i="2"/>
  <c r="AL163" i="2" s="1"/>
  <c r="AB164" i="2"/>
  <c r="AL60" i="2"/>
  <c r="AL166" i="2" s="1"/>
  <c r="AL61" i="2"/>
  <c r="AL167" i="2" s="1"/>
  <c r="AA163" i="1"/>
  <c r="Q166" i="1"/>
  <c r="U34" i="1"/>
  <c r="U140" i="1" s="1"/>
  <c r="AA138" i="1"/>
  <c r="AA155" i="1"/>
  <c r="AO44" i="1"/>
  <c r="AO150" i="1" s="1"/>
  <c r="AK132" i="1"/>
  <c r="AO28" i="1"/>
  <c r="AO134" i="1" s="1"/>
  <c r="AK136" i="1"/>
  <c r="AK140" i="1"/>
  <c r="AE36" i="1"/>
  <c r="AE142" i="1" s="1"/>
  <c r="Q145" i="1"/>
  <c r="AA121" i="1"/>
  <c r="AE26" i="1"/>
  <c r="AE132" i="1" s="1"/>
  <c r="Q133" i="1"/>
  <c r="Q128" i="1"/>
  <c r="AE27" i="1"/>
  <c r="AE133" i="1" s="1"/>
  <c r="AA128" i="1"/>
  <c r="AA124" i="1"/>
  <c r="AE16" i="1"/>
  <c r="K50" i="45" s="1"/>
  <c r="AE39" i="1"/>
  <c r="AE145" i="1" s="1"/>
  <c r="AE56" i="1"/>
  <c r="AE162" i="1" s="1"/>
  <c r="AA131" i="1"/>
  <c r="AA135" i="1"/>
  <c r="U31" i="1"/>
  <c r="U137" i="1" s="1"/>
  <c r="Q139" i="1"/>
  <c r="U25" i="1"/>
  <c r="U131" i="1" s="1"/>
  <c r="Q127" i="1"/>
  <c r="Q123" i="1"/>
  <c r="U40" i="1"/>
  <c r="U146" i="1" s="1"/>
  <c r="U37" i="1"/>
  <c r="U143" i="1" s="1"/>
  <c r="U50" i="1"/>
  <c r="U156" i="1" s="1"/>
  <c r="Q154" i="1"/>
  <c r="U45" i="1"/>
  <c r="U151" i="1" s="1"/>
  <c r="Q141" i="1"/>
  <c r="AO60" i="1"/>
  <c r="AO166" i="1" s="1"/>
  <c r="AE58" i="1"/>
  <c r="AE164" i="1" s="1"/>
  <c r="AE48" i="1"/>
  <c r="AE154" i="1" s="1"/>
  <c r="Q138" i="1"/>
  <c r="U42" i="1"/>
  <c r="U148" i="1" s="1"/>
  <c r="Q150" i="1"/>
  <c r="AA143" i="1"/>
  <c r="AA159" i="1"/>
  <c r="AE43" i="1"/>
  <c r="AE149" i="1" s="1"/>
  <c r="AA125" i="1"/>
  <c r="AP25" i="1"/>
  <c r="AP131" i="1" s="1"/>
  <c r="AK133" i="1"/>
  <c r="AO55" i="1"/>
  <c r="AO161" i="1" s="1"/>
  <c r="AK129" i="1"/>
  <c r="AK125" i="1"/>
  <c r="AK121" i="1"/>
  <c r="AK164" i="1"/>
  <c r="AO45" i="1"/>
  <c r="AO151" i="1" s="1"/>
  <c r="AO50" i="1"/>
  <c r="AO156" i="1" s="1"/>
  <c r="AK135" i="1"/>
  <c r="AK139" i="1"/>
  <c r="AK143" i="1"/>
  <c r="U57" i="1"/>
  <c r="U163" i="1" s="1"/>
  <c r="Q124" i="1"/>
  <c r="AO31" i="1"/>
  <c r="AO137" i="1" s="1"/>
  <c r="U17" i="1"/>
  <c r="K29" i="45" s="1"/>
  <c r="AE18" i="1"/>
  <c r="K52" i="45" s="1"/>
  <c r="AO19" i="1"/>
  <c r="K75" i="45" s="1"/>
  <c r="U21" i="1"/>
  <c r="AE22" i="1"/>
  <c r="AO23" i="1"/>
  <c r="AO129" i="1" s="1"/>
  <c r="Q132" i="1"/>
  <c r="AE29" i="1"/>
  <c r="AE135" i="1" s="1"/>
  <c r="AA137" i="1"/>
  <c r="AO34" i="1"/>
  <c r="AO140" i="1" s="1"/>
  <c r="AK142" i="1"/>
  <c r="AA146" i="1"/>
  <c r="Q147" i="1"/>
  <c r="AO43" i="1"/>
  <c r="AO149" i="1" s="1"/>
  <c r="AE44" i="1"/>
  <c r="AE150" i="1" s="1"/>
  <c r="Q152" i="1"/>
  <c r="AO48" i="1"/>
  <c r="AO154" i="1" s="1"/>
  <c r="AE49" i="1"/>
  <c r="AE155" i="1" s="1"/>
  <c r="Q157" i="1"/>
  <c r="AK157" i="1"/>
  <c r="AE54" i="1"/>
  <c r="AE160" i="1" s="1"/>
  <c r="U55" i="1"/>
  <c r="U161" i="1" s="1"/>
  <c r="AK162" i="1"/>
  <c r="AE59" i="1"/>
  <c r="AE165" i="1" s="1"/>
  <c r="U60" i="1"/>
  <c r="U166" i="1" s="1"/>
  <c r="AA148" i="1"/>
  <c r="AA153" i="1"/>
  <c r="Q121" i="1"/>
  <c r="AA122" i="1"/>
  <c r="AK123" i="1"/>
  <c r="Q125" i="1"/>
  <c r="AA126" i="1"/>
  <c r="AK127" i="1"/>
  <c r="Q129" i="1"/>
  <c r="AA130" i="1"/>
  <c r="AO24" i="1"/>
  <c r="AO130" i="1" s="1"/>
  <c r="U27" i="1"/>
  <c r="U133" i="1" s="1"/>
  <c r="AO27" i="1"/>
  <c r="AO133" i="1" s="1"/>
  <c r="Q135" i="1"/>
  <c r="U30" i="1"/>
  <c r="U136" i="1" s="1"/>
  <c r="AE32" i="1"/>
  <c r="AE138" i="1" s="1"/>
  <c r="U33" i="1"/>
  <c r="U139" i="1" s="1"/>
  <c r="AA140" i="1"/>
  <c r="AE35" i="1"/>
  <c r="AE141" i="1" s="1"/>
  <c r="AO37" i="1"/>
  <c r="AO143" i="1" s="1"/>
  <c r="AE38" i="1"/>
  <c r="AE144" i="1" s="1"/>
  <c r="AK145" i="1"/>
  <c r="AE42" i="1"/>
  <c r="AE148" i="1" s="1"/>
  <c r="U43" i="1"/>
  <c r="U149" i="1" s="1"/>
  <c r="AK150" i="1"/>
  <c r="AA151" i="1"/>
  <c r="AE47" i="1"/>
  <c r="AE153" i="1" s="1"/>
  <c r="U48" i="1"/>
  <c r="U154" i="1" s="1"/>
  <c r="AK155" i="1"/>
  <c r="AA156" i="1"/>
  <c r="U53" i="1"/>
  <c r="U159" i="1" s="1"/>
  <c r="AO53" i="1"/>
  <c r="AO159" i="1" s="1"/>
  <c r="AA161" i="1"/>
  <c r="Q162" i="1"/>
  <c r="U58" i="1"/>
  <c r="U164" i="1" s="1"/>
  <c r="AO58" i="1"/>
  <c r="AO164" i="1" s="1"/>
  <c r="AA166" i="1"/>
  <c r="Q167" i="1"/>
  <c r="AK147" i="1"/>
  <c r="AO16" i="1"/>
  <c r="K72" i="45" s="1"/>
  <c r="U18" i="1"/>
  <c r="K30" i="45" s="1"/>
  <c r="AE19" i="1"/>
  <c r="AE125" i="1" s="1"/>
  <c r="AO20" i="1"/>
  <c r="U22" i="1"/>
  <c r="U128" i="1" s="1"/>
  <c r="AE23" i="1"/>
  <c r="AE129" i="1" s="1"/>
  <c r="AE25" i="1"/>
  <c r="AE131" i="1" s="1"/>
  <c r="AA133" i="1"/>
  <c r="AO30" i="1"/>
  <c r="AO136" i="1" s="1"/>
  <c r="AK138" i="1"/>
  <c r="U36" i="1"/>
  <c r="U142" i="1" s="1"/>
  <c r="Q144" i="1"/>
  <c r="U41" i="1"/>
  <c r="U147" i="1" s="1"/>
  <c r="AO41" i="1"/>
  <c r="AO147" i="1" s="1"/>
  <c r="AA149" i="1"/>
  <c r="U46" i="1"/>
  <c r="U152" i="1" s="1"/>
  <c r="AO46" i="1"/>
  <c r="AO152" i="1" s="1"/>
  <c r="AA154" i="1"/>
  <c r="Q155" i="1"/>
  <c r="AO51" i="1"/>
  <c r="AO157" i="1" s="1"/>
  <c r="AE52" i="1"/>
  <c r="AE158" i="1" s="1"/>
  <c r="Q160" i="1"/>
  <c r="AO56" i="1"/>
  <c r="AO162" i="1" s="1"/>
  <c r="AE57" i="1"/>
  <c r="AE163" i="1" s="1"/>
  <c r="Q165" i="1"/>
  <c r="AK165" i="1"/>
  <c r="U61" i="1"/>
  <c r="U167" i="1" s="1"/>
  <c r="Q164" i="1"/>
  <c r="Q122" i="1"/>
  <c r="AA123" i="1"/>
  <c r="AK124" i="1"/>
  <c r="Q126" i="1"/>
  <c r="AA127" i="1"/>
  <c r="AK128" i="1"/>
  <c r="Q130" i="1"/>
  <c r="Q131" i="1"/>
  <c r="U26" i="1"/>
  <c r="U132" i="1" s="1"/>
  <c r="AE28" i="1"/>
  <c r="AE134" i="1" s="1"/>
  <c r="U29" i="1"/>
  <c r="U135" i="1" s="1"/>
  <c r="AA136" i="1"/>
  <c r="AE31" i="1"/>
  <c r="AE137" i="1" s="1"/>
  <c r="AO33" i="1"/>
  <c r="AO139" i="1" s="1"/>
  <c r="AE34" i="1"/>
  <c r="AE140" i="1" s="1"/>
  <c r="AK141" i="1"/>
  <c r="AO36" i="1"/>
  <c r="AO142" i="1" s="1"/>
  <c r="U39" i="1"/>
  <c r="U145" i="1" s="1"/>
  <c r="AO39" i="1"/>
  <c r="AO145" i="1" s="1"/>
  <c r="AE40" i="1"/>
  <c r="AE146" i="1" s="1"/>
  <c r="Q148" i="1"/>
  <c r="AK148" i="1"/>
  <c r="AE45" i="1"/>
  <c r="AE151" i="1" s="1"/>
  <c r="Q153" i="1"/>
  <c r="AK153" i="1"/>
  <c r="AE50" i="1"/>
  <c r="AE156" i="1" s="1"/>
  <c r="U51" i="1"/>
  <c r="U157" i="1" s="1"/>
  <c r="AK158" i="1"/>
  <c r="AE55" i="1"/>
  <c r="AE161" i="1" s="1"/>
  <c r="U56" i="1"/>
  <c r="U162" i="1" s="1"/>
  <c r="AK163" i="1"/>
  <c r="AA164" i="1"/>
  <c r="AA158" i="1"/>
  <c r="AO61" i="1"/>
  <c r="AO167" i="1" s="1"/>
  <c r="AO17" i="1"/>
  <c r="K73" i="45" s="1"/>
  <c r="U19" i="1"/>
  <c r="K31" i="45" s="1"/>
  <c r="AE20" i="1"/>
  <c r="AO21" i="1"/>
  <c r="U23" i="1"/>
  <c r="U129" i="1" s="1"/>
  <c r="AE24" i="1"/>
  <c r="AE130" i="1" s="1"/>
  <c r="AK131" i="1"/>
  <c r="AO26" i="1"/>
  <c r="AO132" i="1" s="1"/>
  <c r="Q134" i="1"/>
  <c r="AK134" i="1"/>
  <c r="Q137" i="1"/>
  <c r="U32" i="1"/>
  <c r="U138" i="1" s="1"/>
  <c r="AA139" i="1"/>
  <c r="Q140" i="1"/>
  <c r="AA142" i="1"/>
  <c r="AE37" i="1"/>
  <c r="AE143" i="1" s="1"/>
  <c r="AK144" i="1"/>
  <c r="AA145" i="1"/>
  <c r="AK146" i="1"/>
  <c r="AA147" i="1"/>
  <c r="U44" i="1"/>
  <c r="U150" i="1" s="1"/>
  <c r="AK151" i="1"/>
  <c r="AA152" i="1"/>
  <c r="U49" i="1"/>
  <c r="U155" i="1" s="1"/>
  <c r="AO49" i="1"/>
  <c r="AO155" i="1" s="1"/>
  <c r="AA157" i="1"/>
  <c r="Q158" i="1"/>
  <c r="U54" i="1"/>
  <c r="U160" i="1" s="1"/>
  <c r="AO54" i="1"/>
  <c r="AO160" i="1" s="1"/>
  <c r="AA162" i="1"/>
  <c r="Q163" i="1"/>
  <c r="AO59" i="1"/>
  <c r="AO165" i="1" s="1"/>
  <c r="AE60" i="1"/>
  <c r="AE166" i="1" s="1"/>
  <c r="AA167" i="1"/>
  <c r="AA132" i="1"/>
  <c r="AO29" i="1"/>
  <c r="AO135" i="1" s="1"/>
  <c r="AE30" i="1"/>
  <c r="AE136" i="1" s="1"/>
  <c r="AK137" i="1"/>
  <c r="AO32" i="1"/>
  <c r="AO138" i="1" s="1"/>
  <c r="U35" i="1"/>
  <c r="U141" i="1" s="1"/>
  <c r="AO35" i="1"/>
  <c r="AO141" i="1" s="1"/>
  <c r="Q143" i="1"/>
  <c r="U38" i="1"/>
  <c r="U144" i="1" s="1"/>
  <c r="Q146" i="1"/>
  <c r="AO42" i="1"/>
  <c r="AO148" i="1" s="1"/>
  <c r="AA150" i="1"/>
  <c r="Q151" i="1"/>
  <c r="AO47" i="1"/>
  <c r="AO153" i="1" s="1"/>
  <c r="Q156" i="1"/>
  <c r="AK156" i="1"/>
  <c r="AO52" i="1"/>
  <c r="AO158" i="1" s="1"/>
  <c r="AE53" i="1"/>
  <c r="AE159" i="1" s="1"/>
  <c r="Q161" i="1"/>
  <c r="AK161" i="1"/>
  <c r="U59" i="1"/>
  <c r="U165" i="1" s="1"/>
  <c r="AK166" i="1"/>
  <c r="AK167" i="1"/>
  <c r="Q159" i="1"/>
  <c r="AE61" i="1"/>
  <c r="AE167" i="1" s="1"/>
  <c r="U16" i="1"/>
  <c r="K28" i="45" s="1"/>
  <c r="AE17" i="1"/>
  <c r="K51" i="45" s="1"/>
  <c r="AO18" i="1"/>
  <c r="K74" i="45" s="1"/>
  <c r="U20" i="1"/>
  <c r="AE21" i="1"/>
  <c r="AO22" i="1"/>
  <c r="AO128" i="1" s="1"/>
  <c r="U24" i="1"/>
  <c r="U130" i="1" s="1"/>
  <c r="U28" i="1"/>
  <c r="U134" i="1" s="1"/>
  <c r="Q136" i="1"/>
  <c r="AE33" i="1"/>
  <c r="AE139" i="1" s="1"/>
  <c r="AA141" i="1"/>
  <c r="AO38" i="1"/>
  <c r="AO144" i="1" s="1"/>
  <c r="AO40" i="1"/>
  <c r="AO146" i="1" s="1"/>
  <c r="AE41" i="1"/>
  <c r="AE147" i="1" s="1"/>
  <c r="Q149" i="1"/>
  <c r="AK149" i="1"/>
  <c r="AE46" i="1"/>
  <c r="AE152" i="1" s="1"/>
  <c r="U47" i="1"/>
  <c r="U153" i="1" s="1"/>
  <c r="AK154" i="1"/>
  <c r="AE51" i="1"/>
  <c r="AE157" i="1" s="1"/>
  <c r="U52" i="1"/>
  <c r="U158" i="1" s="1"/>
  <c r="AK159" i="1"/>
  <c r="AA160" i="1"/>
  <c r="AO57" i="1"/>
  <c r="AO163" i="1" s="1"/>
  <c r="AA165" i="1"/>
  <c r="AE128" i="1" l="1"/>
  <c r="AE145" i="5"/>
  <c r="J81" i="45"/>
  <c r="AE163" i="4"/>
  <c r="H54" i="45"/>
  <c r="AE136" i="8"/>
  <c r="K81" i="45"/>
  <c r="J36" i="45"/>
  <c r="S61" i="5"/>
  <c r="S167" i="5" s="1"/>
  <c r="AM59" i="5"/>
  <c r="AM165" i="5" s="1"/>
  <c r="Q121" i="5"/>
  <c r="S60" i="4"/>
  <c r="S166" i="4" s="1"/>
  <c r="I38" i="45"/>
  <c r="I81" i="45"/>
  <c r="I58" i="45"/>
  <c r="AM58" i="4"/>
  <c r="AM164" i="4" s="1"/>
  <c r="AM55" i="4"/>
  <c r="AM161" i="4" s="1"/>
  <c r="AC54" i="4"/>
  <c r="AC160" i="4" s="1"/>
  <c r="AK121" i="4"/>
  <c r="AD43" i="2"/>
  <c r="AD149" i="2" s="1"/>
  <c r="AD61" i="2"/>
  <c r="AD167" i="2" s="1"/>
  <c r="H58" i="45"/>
  <c r="H80" i="45"/>
  <c r="AC60" i="10"/>
  <c r="AC166" i="10" s="1"/>
  <c r="AC34" i="10"/>
  <c r="AC140" i="10" s="1"/>
  <c r="S53" i="9"/>
  <c r="S159" i="9" s="1"/>
  <c r="AM59" i="9"/>
  <c r="AM165" i="9" s="1"/>
  <c r="S56" i="8"/>
  <c r="S162" i="8" s="1"/>
  <c r="AM54" i="8"/>
  <c r="AM160" i="8" s="1"/>
  <c r="V56" i="6"/>
  <c r="V162" i="6" s="1"/>
  <c r="S56" i="6"/>
  <c r="S162" i="6" s="1"/>
  <c r="S57" i="6"/>
  <c r="S163" i="6" s="1"/>
  <c r="AC53" i="6"/>
  <c r="AC159" i="6" s="1"/>
  <c r="K35" i="45"/>
  <c r="K34" i="45"/>
  <c r="AO127" i="1"/>
  <c r="K77" i="45"/>
  <c r="K37" i="45"/>
  <c r="K59" i="45"/>
  <c r="K79" i="45"/>
  <c r="K78" i="45"/>
  <c r="K36" i="45"/>
  <c r="K38" i="45"/>
  <c r="K57" i="45"/>
  <c r="K56" i="45"/>
  <c r="K80" i="45"/>
  <c r="U126" i="1"/>
  <c r="K32" i="45"/>
  <c r="AO126" i="1"/>
  <c r="K76" i="45"/>
  <c r="U127" i="1"/>
  <c r="K33" i="45"/>
  <c r="K58" i="45"/>
  <c r="K82" i="45"/>
  <c r="J35" i="45"/>
  <c r="AE138" i="5"/>
  <c r="U127" i="5"/>
  <c r="J33" i="45"/>
  <c r="J82" i="45"/>
  <c r="J38" i="45"/>
  <c r="AO126" i="5"/>
  <c r="J76" i="45"/>
  <c r="J34" i="45"/>
  <c r="J80" i="45"/>
  <c r="J37" i="45"/>
  <c r="J79" i="45"/>
  <c r="J78" i="45"/>
  <c r="U126" i="5"/>
  <c r="J32" i="45"/>
  <c r="AO127" i="5"/>
  <c r="J77" i="45"/>
  <c r="I80" i="45"/>
  <c r="I57" i="45"/>
  <c r="I56" i="45"/>
  <c r="I37" i="45"/>
  <c r="I35" i="45"/>
  <c r="I34" i="45"/>
  <c r="I78" i="45"/>
  <c r="I79" i="45"/>
  <c r="U127" i="4"/>
  <c r="I33" i="45"/>
  <c r="I82" i="45"/>
  <c r="I59" i="45"/>
  <c r="AO126" i="4"/>
  <c r="I76" i="45"/>
  <c r="AO127" i="4"/>
  <c r="I77" i="45"/>
  <c r="I36" i="45"/>
  <c r="U126" i="4"/>
  <c r="I32" i="45"/>
  <c r="H82" i="45"/>
  <c r="H78" i="45"/>
  <c r="H81" i="45"/>
  <c r="H37" i="45"/>
  <c r="H59" i="45"/>
  <c r="H79" i="45"/>
  <c r="H36" i="45"/>
  <c r="H35" i="45"/>
  <c r="H34" i="45"/>
  <c r="H38" i="45"/>
  <c r="H57" i="45"/>
  <c r="H56" i="45"/>
  <c r="G58" i="45"/>
  <c r="AO126" i="10"/>
  <c r="G76" i="45"/>
  <c r="U126" i="10"/>
  <c r="G32" i="45"/>
  <c r="G57" i="45"/>
  <c r="G56" i="45"/>
  <c r="G60" i="45"/>
  <c r="U127" i="10"/>
  <c r="G33" i="45"/>
  <c r="AO121" i="10"/>
  <c r="G71" i="45"/>
  <c r="G78" i="45" s="1"/>
  <c r="G59" i="45"/>
  <c r="AE127" i="10"/>
  <c r="G55" i="45"/>
  <c r="AO127" i="10"/>
  <c r="G77" i="45"/>
  <c r="AE126" i="10"/>
  <c r="G54" i="45"/>
  <c r="S15" i="10"/>
  <c r="G28" i="45"/>
  <c r="G38" i="45" s="1"/>
  <c r="F60" i="45"/>
  <c r="F36" i="45"/>
  <c r="AE126" i="9"/>
  <c r="F54" i="45"/>
  <c r="AO126" i="9"/>
  <c r="F76" i="45"/>
  <c r="AE127" i="9"/>
  <c r="F55" i="45"/>
  <c r="F38" i="45"/>
  <c r="F80" i="45"/>
  <c r="F37" i="45"/>
  <c r="F81" i="45"/>
  <c r="F57" i="45"/>
  <c r="F56" i="45"/>
  <c r="F79" i="45"/>
  <c r="F78" i="45"/>
  <c r="F58" i="45"/>
  <c r="AO127" i="9"/>
  <c r="F77" i="45"/>
  <c r="U126" i="9"/>
  <c r="F32" i="45"/>
  <c r="U127" i="9"/>
  <c r="F33" i="45"/>
  <c r="F35" i="45"/>
  <c r="F34" i="45"/>
  <c r="F82" i="45"/>
  <c r="F59" i="45"/>
  <c r="AC53" i="8"/>
  <c r="AC159" i="8" s="1"/>
  <c r="AF53" i="8"/>
  <c r="AF159" i="8" s="1"/>
  <c r="E80" i="45"/>
  <c r="E35" i="45"/>
  <c r="E34" i="45"/>
  <c r="AO127" i="8"/>
  <c r="E77" i="45"/>
  <c r="E38" i="45"/>
  <c r="E36" i="45"/>
  <c r="AO126" i="8"/>
  <c r="E76" i="45"/>
  <c r="U127" i="8"/>
  <c r="E33" i="45"/>
  <c r="AE131" i="8"/>
  <c r="E56" i="45"/>
  <c r="E37" i="45"/>
  <c r="U126" i="8"/>
  <c r="E32" i="45"/>
  <c r="E81" i="45"/>
  <c r="E82" i="45"/>
  <c r="E79" i="45"/>
  <c r="E78" i="45"/>
  <c r="AF22" i="8"/>
  <c r="AF128" i="8" s="1"/>
  <c r="AK121" i="6"/>
  <c r="AM55" i="6"/>
  <c r="AM161" i="6" s="1"/>
  <c r="D60" i="45"/>
  <c r="E21" i="43" s="1"/>
  <c r="AP55" i="6"/>
  <c r="AP161" i="6" s="1"/>
  <c r="D78" i="45"/>
  <c r="I17" i="43" s="1"/>
  <c r="D37" i="45"/>
  <c r="A20" i="43" s="1"/>
  <c r="D57" i="45"/>
  <c r="D56" i="45"/>
  <c r="D79" i="45"/>
  <c r="I18" i="43" s="1"/>
  <c r="D35" i="45"/>
  <c r="A18" i="43" s="1"/>
  <c r="D34" i="45"/>
  <c r="A17" i="43" s="1"/>
  <c r="D80" i="45"/>
  <c r="I19" i="43" s="1"/>
  <c r="U127" i="6"/>
  <c r="D33" i="45"/>
  <c r="U126" i="6"/>
  <c r="D32" i="45"/>
  <c r="D82" i="45"/>
  <c r="I21" i="43" s="1"/>
  <c r="D38" i="45"/>
  <c r="A21" i="43" s="1"/>
  <c r="AE127" i="6"/>
  <c r="D55" i="45"/>
  <c r="D81" i="45"/>
  <c r="I20" i="43" s="1"/>
  <c r="AO127" i="6"/>
  <c r="D77" i="45"/>
  <c r="D59" i="45"/>
  <c r="D58" i="45"/>
  <c r="AE126" i="6"/>
  <c r="D54" i="45"/>
  <c r="AO126" i="6"/>
  <c r="D76" i="45"/>
  <c r="D36" i="45"/>
  <c r="A19" i="43" s="1"/>
  <c r="AE127" i="1"/>
  <c r="AQ54" i="2"/>
  <c r="AQ160" i="2" s="1"/>
  <c r="AP131" i="2"/>
  <c r="AN48" i="2"/>
  <c r="AN154" i="2" s="1"/>
  <c r="AQ48" i="2"/>
  <c r="AQ154" i="2" s="1"/>
  <c r="AN54" i="2"/>
  <c r="AN160" i="2" s="1"/>
  <c r="AN25" i="2"/>
  <c r="AN131" i="2" s="1"/>
  <c r="AF127" i="2"/>
  <c r="AP126" i="2"/>
  <c r="V127" i="2"/>
  <c r="V126" i="2"/>
  <c r="AP127" i="2"/>
  <c r="AF126" i="2"/>
  <c r="S15" i="1"/>
  <c r="AC15" i="1"/>
  <c r="AM15" i="1"/>
  <c r="S15" i="5"/>
  <c r="V15" i="5"/>
  <c r="AE125" i="5"/>
  <c r="AC16" i="5"/>
  <c r="AC18" i="5"/>
  <c r="AC15" i="5"/>
  <c r="AC17" i="5"/>
  <c r="AM15" i="5"/>
  <c r="AP55" i="4"/>
  <c r="AP161" i="4" s="1"/>
  <c r="AP15" i="4"/>
  <c r="AM15" i="4"/>
  <c r="AC15" i="4"/>
  <c r="S15" i="4"/>
  <c r="AN15" i="2"/>
  <c r="AQ15" i="2"/>
  <c r="AD15" i="2"/>
  <c r="T15" i="2"/>
  <c r="AC15" i="10"/>
  <c r="AM15" i="10"/>
  <c r="AP15" i="10"/>
  <c r="AP121" i="10" s="1"/>
  <c r="S15" i="9"/>
  <c r="AC15" i="9"/>
  <c r="AM15" i="9"/>
  <c r="S15" i="8"/>
  <c r="AM15" i="8"/>
  <c r="AD15" i="8"/>
  <c r="E41" i="45" s="1"/>
  <c r="AC15" i="8"/>
  <c r="AF15" i="8"/>
  <c r="AC15" i="6"/>
  <c r="AP15" i="6"/>
  <c r="AM15" i="6"/>
  <c r="AO124" i="1"/>
  <c r="AO125" i="1"/>
  <c r="AO122" i="1"/>
  <c r="AO123" i="1"/>
  <c r="AM25" i="1"/>
  <c r="AM131" i="1" s="1"/>
  <c r="AO121" i="1"/>
  <c r="AE126" i="1"/>
  <c r="AE124" i="1"/>
  <c r="AE121" i="1"/>
  <c r="AE122" i="1"/>
  <c r="AE123" i="1"/>
  <c r="U124" i="1"/>
  <c r="U123" i="1"/>
  <c r="U122" i="1"/>
  <c r="U125" i="1"/>
  <c r="U121" i="1"/>
  <c r="AO123" i="5"/>
  <c r="AO125" i="5"/>
  <c r="AO122" i="5"/>
  <c r="AP121" i="5"/>
  <c r="AO124" i="5"/>
  <c r="AE122" i="5"/>
  <c r="AE133" i="5"/>
  <c r="AE121" i="5"/>
  <c r="AE123" i="5"/>
  <c r="AE124" i="5"/>
  <c r="U123" i="5"/>
  <c r="U121" i="5"/>
  <c r="U124" i="5"/>
  <c r="U122" i="5"/>
  <c r="U125" i="5"/>
  <c r="AO125" i="4"/>
  <c r="AO121" i="4"/>
  <c r="AO123" i="4"/>
  <c r="AO124" i="4"/>
  <c r="AO122" i="4"/>
  <c r="AE122" i="4"/>
  <c r="AE124" i="4"/>
  <c r="AE136" i="4"/>
  <c r="AE123" i="4"/>
  <c r="AF121" i="4"/>
  <c r="S23" i="4"/>
  <c r="S129" i="4" s="1"/>
  <c r="U121" i="4"/>
  <c r="U122" i="4"/>
  <c r="U123" i="4"/>
  <c r="U125" i="4"/>
  <c r="U124" i="4"/>
  <c r="AP124" i="2"/>
  <c r="AP125" i="2"/>
  <c r="AP121" i="2"/>
  <c r="AP123" i="2"/>
  <c r="AP122" i="2"/>
  <c r="AF123" i="2"/>
  <c r="AF125" i="2"/>
  <c r="AE60" i="2"/>
  <c r="AE166" i="2" s="1"/>
  <c r="AB132" i="2"/>
  <c r="AF124" i="2"/>
  <c r="AE123" i="2"/>
  <c r="AD25" i="2"/>
  <c r="AD131" i="2" s="1"/>
  <c r="AF121" i="2"/>
  <c r="AE36" i="2"/>
  <c r="AE142" i="2" s="1"/>
  <c r="AB122" i="2"/>
  <c r="AF122" i="2"/>
  <c r="V122" i="2"/>
  <c r="V121" i="2"/>
  <c r="V124" i="2"/>
  <c r="V125" i="2"/>
  <c r="V123" i="2"/>
  <c r="AO124" i="10"/>
  <c r="AO123" i="10"/>
  <c r="AO122" i="10"/>
  <c r="AO125" i="10"/>
  <c r="AE123" i="10"/>
  <c r="AE124" i="10"/>
  <c r="AE122" i="10"/>
  <c r="AE125" i="10"/>
  <c r="AE121" i="10"/>
  <c r="U123" i="10"/>
  <c r="U124" i="10"/>
  <c r="U121" i="10"/>
  <c r="U122" i="10"/>
  <c r="U125" i="10"/>
  <c r="AO122" i="9"/>
  <c r="AN50" i="9"/>
  <c r="AN156" i="9" s="1"/>
  <c r="AK124" i="9"/>
  <c r="AO124" i="9"/>
  <c r="AO125" i="9"/>
  <c r="AN121" i="9"/>
  <c r="AN51" i="9"/>
  <c r="AN157" i="9" s="1"/>
  <c r="AK136" i="9"/>
  <c r="AN19" i="9"/>
  <c r="F67" i="45" s="1"/>
  <c r="AK133" i="9"/>
  <c r="AO123" i="9"/>
  <c r="AN46" i="9"/>
  <c r="AN152" i="9" s="1"/>
  <c r="AK128" i="9"/>
  <c r="AO121" i="9"/>
  <c r="AE121" i="9"/>
  <c r="AE123" i="9"/>
  <c r="AE124" i="9"/>
  <c r="AE122" i="9"/>
  <c r="AE125" i="9"/>
  <c r="U125" i="9"/>
  <c r="S26" i="9"/>
  <c r="S132" i="9" s="1"/>
  <c r="U121" i="9"/>
  <c r="U122" i="9"/>
  <c r="U123" i="9"/>
  <c r="U124" i="9"/>
  <c r="AA122" i="8"/>
  <c r="AO123" i="8"/>
  <c r="AO124" i="8"/>
  <c r="AO125" i="8"/>
  <c r="AM35" i="8"/>
  <c r="AM141" i="8" s="1"/>
  <c r="AO122" i="8"/>
  <c r="AP121" i="8"/>
  <c r="AE124" i="8"/>
  <c r="AE127" i="8"/>
  <c r="AE122" i="8"/>
  <c r="AE121" i="8"/>
  <c r="AE123" i="8"/>
  <c r="U125" i="8"/>
  <c r="U123" i="8"/>
  <c r="U124" i="8"/>
  <c r="U121" i="8"/>
  <c r="U122" i="8"/>
  <c r="AO125" i="6"/>
  <c r="AO124" i="6"/>
  <c r="AO121" i="6"/>
  <c r="AO123" i="6"/>
  <c r="AO122" i="6"/>
  <c r="AE121" i="6"/>
  <c r="AD49" i="6"/>
  <c r="AD155" i="6" s="1"/>
  <c r="AA126" i="6"/>
  <c r="AD121" i="6"/>
  <c r="AE123" i="6"/>
  <c r="AE125" i="6"/>
  <c r="AE122" i="6"/>
  <c r="AD45" i="6"/>
  <c r="AD151" i="6" s="1"/>
  <c r="AA123" i="6"/>
  <c r="AE124" i="6"/>
  <c r="V57" i="6"/>
  <c r="V163" i="6" s="1"/>
  <c r="U163" i="6"/>
  <c r="U122" i="6"/>
  <c r="U125" i="6"/>
  <c r="V121" i="6"/>
  <c r="U124" i="6"/>
  <c r="V32" i="6"/>
  <c r="V138" i="6" s="1"/>
  <c r="U123" i="6"/>
  <c r="T121" i="6"/>
  <c r="AF38" i="10"/>
  <c r="AF144" i="10" s="1"/>
  <c r="AC38" i="10"/>
  <c r="AC144" i="10" s="1"/>
  <c r="AN58" i="10"/>
  <c r="AN164" i="10" s="1"/>
  <c r="AN54" i="10"/>
  <c r="AN160" i="10" s="1"/>
  <c r="AN50" i="10"/>
  <c r="AN156" i="10" s="1"/>
  <c r="AN46" i="10"/>
  <c r="AN152" i="10" s="1"/>
  <c r="AN42" i="10"/>
  <c r="AN148" i="10" s="1"/>
  <c r="AN38" i="10"/>
  <c r="AN144" i="10" s="1"/>
  <c r="AN34" i="10"/>
  <c r="AN140" i="10" s="1"/>
  <c r="AN30" i="10"/>
  <c r="AN136" i="10" s="1"/>
  <c r="AN26" i="10"/>
  <c r="AN132" i="10" s="1"/>
  <c r="AN61" i="10"/>
  <c r="AN167" i="10" s="1"/>
  <c r="AN60" i="10"/>
  <c r="AN166" i="10" s="1"/>
  <c r="AN56" i="10"/>
  <c r="AN162" i="10" s="1"/>
  <c r="AN52" i="10"/>
  <c r="AN158" i="10" s="1"/>
  <c r="AN48" i="10"/>
  <c r="AN154" i="10" s="1"/>
  <c r="AN44" i="10"/>
  <c r="AN150" i="10" s="1"/>
  <c r="AN40" i="10"/>
  <c r="AN146" i="10" s="1"/>
  <c r="AN36" i="10"/>
  <c r="AN142" i="10" s="1"/>
  <c r="AN32" i="10"/>
  <c r="AN138" i="10" s="1"/>
  <c r="AN28" i="10"/>
  <c r="AN134" i="10" s="1"/>
  <c r="AN59" i="10"/>
  <c r="AN165" i="10" s="1"/>
  <c r="AN55" i="10"/>
  <c r="AN161" i="10" s="1"/>
  <c r="AN51" i="10"/>
  <c r="AN157" i="10" s="1"/>
  <c r="AN47" i="10"/>
  <c r="AN153" i="10" s="1"/>
  <c r="AN43" i="10"/>
  <c r="AN149" i="10" s="1"/>
  <c r="AN39" i="10"/>
  <c r="AN145" i="10" s="1"/>
  <c r="AN35" i="10"/>
  <c r="AN141" i="10" s="1"/>
  <c r="AN31" i="10"/>
  <c r="AN137" i="10" s="1"/>
  <c r="AN27" i="10"/>
  <c r="AN133" i="10" s="1"/>
  <c r="AN37" i="10"/>
  <c r="AN143" i="10" s="1"/>
  <c r="AN22" i="10"/>
  <c r="AN128" i="10" s="1"/>
  <c r="AN18" i="10"/>
  <c r="G66" i="45" s="1"/>
  <c r="AN49" i="10"/>
  <c r="AN155" i="10" s="1"/>
  <c r="AN24" i="10"/>
  <c r="AN130" i="10" s="1"/>
  <c r="AN29" i="10"/>
  <c r="AN135" i="10" s="1"/>
  <c r="AN21" i="10"/>
  <c r="AN127" i="10" s="1"/>
  <c r="AN17" i="10"/>
  <c r="G65" i="45" s="1"/>
  <c r="AN41" i="10"/>
  <c r="AN147" i="10" s="1"/>
  <c r="AN53" i="10"/>
  <c r="AN159" i="10" s="1"/>
  <c r="AN20" i="10"/>
  <c r="AN126" i="10" s="1"/>
  <c r="AN16" i="10"/>
  <c r="G64" i="45" s="1"/>
  <c r="AN33" i="10"/>
  <c r="AN139" i="10" s="1"/>
  <c r="AN45" i="10"/>
  <c r="AN151" i="10" s="1"/>
  <c r="AN23" i="10"/>
  <c r="AN129" i="10" s="1"/>
  <c r="AN19" i="10"/>
  <c r="G67" i="45" s="1"/>
  <c r="AN57" i="10"/>
  <c r="AN163" i="10" s="1"/>
  <c r="AN25" i="10"/>
  <c r="AN131" i="10" s="1"/>
  <c r="AF50" i="10"/>
  <c r="AF156" i="10" s="1"/>
  <c r="AC50" i="10"/>
  <c r="AC156" i="10" s="1"/>
  <c r="AP21" i="10"/>
  <c r="AP127" i="10" s="1"/>
  <c r="AM21" i="10"/>
  <c r="AM127" i="10" s="1"/>
  <c r="AP23" i="10"/>
  <c r="AP129" i="10" s="1"/>
  <c r="AM23" i="10"/>
  <c r="AM129" i="10" s="1"/>
  <c r="AF37" i="10"/>
  <c r="AF143" i="10" s="1"/>
  <c r="AC37" i="10"/>
  <c r="AC143" i="10" s="1"/>
  <c r="AP26" i="10"/>
  <c r="AP132" i="10" s="1"/>
  <c r="AM26" i="10"/>
  <c r="AM132" i="10" s="1"/>
  <c r="AF39" i="10"/>
  <c r="AF145" i="10" s="1"/>
  <c r="AC39" i="10"/>
  <c r="AC145" i="10" s="1"/>
  <c r="AP38" i="10"/>
  <c r="AP144" i="10" s="1"/>
  <c r="AM38" i="10"/>
  <c r="AM144" i="10" s="1"/>
  <c r="AF46" i="10"/>
  <c r="AF152" i="10" s="1"/>
  <c r="AC46" i="10"/>
  <c r="AC152" i="10" s="1"/>
  <c r="AM52" i="10"/>
  <c r="AM158" i="10" s="1"/>
  <c r="AP52" i="10"/>
  <c r="AP158" i="10" s="1"/>
  <c r="AP37" i="10"/>
  <c r="AP143" i="10" s="1"/>
  <c r="AM37" i="10"/>
  <c r="AM143" i="10" s="1"/>
  <c r="AM18" i="10"/>
  <c r="AP18" i="10"/>
  <c r="V27" i="10"/>
  <c r="V133" i="10" s="1"/>
  <c r="S27" i="10"/>
  <c r="S133" i="10" s="1"/>
  <c r="V30" i="10"/>
  <c r="V136" i="10" s="1"/>
  <c r="S30" i="10"/>
  <c r="S136" i="10" s="1"/>
  <c r="V38" i="10"/>
  <c r="V144" i="10" s="1"/>
  <c r="S38" i="10"/>
  <c r="S144" i="10" s="1"/>
  <c r="V53" i="10"/>
  <c r="V159" i="10" s="1"/>
  <c r="S53" i="10"/>
  <c r="S159" i="10" s="1"/>
  <c r="V46" i="10"/>
  <c r="V152" i="10" s="1"/>
  <c r="S46" i="10"/>
  <c r="S152" i="10" s="1"/>
  <c r="V34" i="10"/>
  <c r="V140" i="10" s="1"/>
  <c r="S34" i="10"/>
  <c r="S140" i="10" s="1"/>
  <c r="AP54" i="10"/>
  <c r="AP160" i="10" s="1"/>
  <c r="AM54" i="10"/>
  <c r="AM160" i="10" s="1"/>
  <c r="AF20" i="10"/>
  <c r="AF126" i="10" s="1"/>
  <c r="AC20" i="10"/>
  <c r="AC126" i="10" s="1"/>
  <c r="AF18" i="10"/>
  <c r="AC18" i="10"/>
  <c r="AF30" i="10"/>
  <c r="AF136" i="10" s="1"/>
  <c r="AC30" i="10"/>
  <c r="AC136" i="10" s="1"/>
  <c r="AP36" i="10"/>
  <c r="AP142" i="10" s="1"/>
  <c r="AM36" i="10"/>
  <c r="AM142" i="10" s="1"/>
  <c r="AC23" i="10"/>
  <c r="AC129" i="10" s="1"/>
  <c r="AF23" i="10"/>
  <c r="AF129" i="10" s="1"/>
  <c r="AF29" i="10"/>
  <c r="AF135" i="10" s="1"/>
  <c r="AC29" i="10"/>
  <c r="AC135" i="10" s="1"/>
  <c r="AF49" i="10"/>
  <c r="AF155" i="10" s="1"/>
  <c r="AC49" i="10"/>
  <c r="AC155" i="10" s="1"/>
  <c r="AD61" i="10"/>
  <c r="AD167" i="10" s="1"/>
  <c r="AD57" i="10"/>
  <c r="AD163" i="10" s="1"/>
  <c r="AD53" i="10"/>
  <c r="AD159" i="10" s="1"/>
  <c r="AD49" i="10"/>
  <c r="AD155" i="10" s="1"/>
  <c r="AD45" i="10"/>
  <c r="AD151" i="10" s="1"/>
  <c r="AD41" i="10"/>
  <c r="AD147" i="10" s="1"/>
  <c r="AD37" i="10"/>
  <c r="AD143" i="10" s="1"/>
  <c r="AD33" i="10"/>
  <c r="AD139" i="10" s="1"/>
  <c r="AD29" i="10"/>
  <c r="AD135" i="10" s="1"/>
  <c r="AD25" i="10"/>
  <c r="AD131" i="10" s="1"/>
  <c r="AD59" i="10"/>
  <c r="AD165" i="10" s="1"/>
  <c r="AD55" i="10"/>
  <c r="AD161" i="10" s="1"/>
  <c r="AD51" i="10"/>
  <c r="AD157" i="10" s="1"/>
  <c r="AD47" i="10"/>
  <c r="AD153" i="10" s="1"/>
  <c r="AD43" i="10"/>
  <c r="AD149" i="10" s="1"/>
  <c r="AD39" i="10"/>
  <c r="AD145" i="10" s="1"/>
  <c r="AD35" i="10"/>
  <c r="AD141" i="10" s="1"/>
  <c r="AD31" i="10"/>
  <c r="AD137" i="10" s="1"/>
  <c r="AD27" i="10"/>
  <c r="AD133" i="10" s="1"/>
  <c r="AD58" i="10"/>
  <c r="AD164" i="10" s="1"/>
  <c r="AD54" i="10"/>
  <c r="AD160" i="10" s="1"/>
  <c r="AD50" i="10"/>
  <c r="AD156" i="10" s="1"/>
  <c r="AD46" i="10"/>
  <c r="AD152" i="10" s="1"/>
  <c r="AD42" i="10"/>
  <c r="AD148" i="10" s="1"/>
  <c r="AD38" i="10"/>
  <c r="AD144" i="10" s="1"/>
  <c r="AD34" i="10"/>
  <c r="AD140" i="10" s="1"/>
  <c r="AD30" i="10"/>
  <c r="AD136" i="10" s="1"/>
  <c r="AD26" i="10"/>
  <c r="AD132" i="10" s="1"/>
  <c r="AD48" i="10"/>
  <c r="AD154" i="10" s="1"/>
  <c r="AD21" i="10"/>
  <c r="AD127" i="10" s="1"/>
  <c r="AD17" i="10"/>
  <c r="G43" i="45" s="1"/>
  <c r="AD60" i="10"/>
  <c r="AD166" i="10" s="1"/>
  <c r="AD28" i="10"/>
  <c r="AD134" i="10" s="1"/>
  <c r="AD44" i="10"/>
  <c r="AD150" i="10" s="1"/>
  <c r="AD40" i="10"/>
  <c r="AD146" i="10" s="1"/>
  <c r="AD24" i="10"/>
  <c r="AD130" i="10" s="1"/>
  <c r="AD20" i="10"/>
  <c r="AD126" i="10" s="1"/>
  <c r="AD16" i="10"/>
  <c r="G42" i="45" s="1"/>
  <c r="AD52" i="10"/>
  <c r="AD158" i="10" s="1"/>
  <c r="AD32" i="10"/>
  <c r="AD138" i="10" s="1"/>
  <c r="AD23" i="10"/>
  <c r="AD129" i="10" s="1"/>
  <c r="AD19" i="10"/>
  <c r="G45" i="45" s="1"/>
  <c r="AD56" i="10"/>
  <c r="AD162" i="10" s="1"/>
  <c r="AD22" i="10"/>
  <c r="AD128" i="10" s="1"/>
  <c r="AD18" i="10"/>
  <c r="G44" i="45" s="1"/>
  <c r="AD36" i="10"/>
  <c r="AD142" i="10" s="1"/>
  <c r="AC17" i="10"/>
  <c r="AF17" i="10"/>
  <c r="V32" i="10"/>
  <c r="V138" i="10" s="1"/>
  <c r="S32" i="10"/>
  <c r="S138" i="10" s="1"/>
  <c r="V47" i="10"/>
  <c r="V153" i="10" s="1"/>
  <c r="S47" i="10"/>
  <c r="S153" i="10" s="1"/>
  <c r="V55" i="10"/>
  <c r="V161" i="10" s="1"/>
  <c r="S55" i="10"/>
  <c r="S161" i="10" s="1"/>
  <c r="V17" i="10"/>
  <c r="S17" i="10"/>
  <c r="V51" i="10"/>
  <c r="V157" i="10" s="1"/>
  <c r="S51" i="10"/>
  <c r="S157" i="10" s="1"/>
  <c r="AF61" i="10"/>
  <c r="AF167" i="10" s="1"/>
  <c r="AC61" i="10"/>
  <c r="AC167" i="10" s="1"/>
  <c r="AP34" i="10"/>
  <c r="AP140" i="10" s="1"/>
  <c r="AM34" i="10"/>
  <c r="AM140" i="10" s="1"/>
  <c r="AP17" i="10"/>
  <c r="AM17" i="10"/>
  <c r="AP46" i="10"/>
  <c r="AP152" i="10" s="1"/>
  <c r="AM46" i="10"/>
  <c r="AM152" i="10" s="1"/>
  <c r="AF22" i="10"/>
  <c r="AF128" i="10" s="1"/>
  <c r="AC22" i="10"/>
  <c r="AC128" i="10" s="1"/>
  <c r="AF47" i="10"/>
  <c r="AF153" i="10" s="1"/>
  <c r="AC47" i="10"/>
  <c r="AC153" i="10" s="1"/>
  <c r="AP20" i="10"/>
  <c r="AP126" i="10" s="1"/>
  <c r="AM20" i="10"/>
  <c r="AM126" i="10" s="1"/>
  <c r="AP28" i="10"/>
  <c r="AP134" i="10" s="1"/>
  <c r="AM28" i="10"/>
  <c r="AM134" i="10" s="1"/>
  <c r="AM48" i="10"/>
  <c r="AM154" i="10" s="1"/>
  <c r="AP48" i="10"/>
  <c r="AP154" i="10" s="1"/>
  <c r="AP33" i="10"/>
  <c r="AP139" i="10" s="1"/>
  <c r="AM33" i="10"/>
  <c r="AM139" i="10" s="1"/>
  <c r="AP30" i="10"/>
  <c r="AP136" i="10" s="1"/>
  <c r="AM30" i="10"/>
  <c r="AM136" i="10" s="1"/>
  <c r="AF48" i="10"/>
  <c r="AF154" i="10" s="1"/>
  <c r="AC48" i="10"/>
  <c r="AC154" i="10" s="1"/>
  <c r="AF56" i="10"/>
  <c r="AF162" i="10" s="1"/>
  <c r="AC56" i="10"/>
  <c r="AC162" i="10" s="1"/>
  <c r="V37" i="10"/>
  <c r="V143" i="10" s="1"/>
  <c r="S37" i="10"/>
  <c r="S143" i="10" s="1"/>
  <c r="V52" i="10"/>
  <c r="V158" i="10" s="1"/>
  <c r="S52" i="10"/>
  <c r="S158" i="10" s="1"/>
  <c r="V60" i="10"/>
  <c r="V166" i="10" s="1"/>
  <c r="S60" i="10"/>
  <c r="S166" i="10" s="1"/>
  <c r="V58" i="10"/>
  <c r="V164" i="10" s="1"/>
  <c r="S58" i="10"/>
  <c r="S164" i="10" s="1"/>
  <c r="V45" i="10"/>
  <c r="V151" i="10" s="1"/>
  <c r="S45" i="10"/>
  <c r="S151" i="10" s="1"/>
  <c r="V56" i="10"/>
  <c r="V162" i="10" s="1"/>
  <c r="S56" i="10"/>
  <c r="S162" i="10" s="1"/>
  <c r="AF19" i="10"/>
  <c r="AC19" i="10"/>
  <c r="AP57" i="10"/>
  <c r="AP163" i="10" s="1"/>
  <c r="AM57" i="10"/>
  <c r="AM163" i="10" s="1"/>
  <c r="AF41" i="10"/>
  <c r="AF147" i="10" s="1"/>
  <c r="AC41" i="10"/>
  <c r="AC147" i="10" s="1"/>
  <c r="AP47" i="10"/>
  <c r="AP153" i="10" s="1"/>
  <c r="AM47" i="10"/>
  <c r="AM153" i="10" s="1"/>
  <c r="AC31" i="10"/>
  <c r="AC137" i="10" s="1"/>
  <c r="AF31" i="10"/>
  <c r="AF137" i="10" s="1"/>
  <c r="V21" i="10"/>
  <c r="V127" i="10" s="1"/>
  <c r="S21" i="10"/>
  <c r="S127" i="10" s="1"/>
  <c r="S42" i="10"/>
  <c r="S148" i="10" s="1"/>
  <c r="V42" i="10"/>
  <c r="V148" i="10" s="1"/>
  <c r="V57" i="10"/>
  <c r="V163" i="10" s="1"/>
  <c r="S57" i="10"/>
  <c r="S163" i="10" s="1"/>
  <c r="S18" i="10"/>
  <c r="V18" i="10"/>
  <c r="V39" i="10"/>
  <c r="V145" i="10" s="1"/>
  <c r="S39" i="10"/>
  <c r="S145" i="10" s="1"/>
  <c r="AP49" i="10"/>
  <c r="AP155" i="10" s="1"/>
  <c r="AM49" i="10"/>
  <c r="AM155" i="10" s="1"/>
  <c r="AF45" i="10"/>
  <c r="AF151" i="10" s="1"/>
  <c r="AC45" i="10"/>
  <c r="AC151" i="10" s="1"/>
  <c r="AM32" i="10"/>
  <c r="AM138" i="10" s="1"/>
  <c r="AP32" i="10"/>
  <c r="AP138" i="10" s="1"/>
  <c r="AP44" i="10"/>
  <c r="AP150" i="10" s="1"/>
  <c r="AM44" i="10"/>
  <c r="AM150" i="10" s="1"/>
  <c r="AP29" i="10"/>
  <c r="AP135" i="10" s="1"/>
  <c r="AM29" i="10"/>
  <c r="AM135" i="10" s="1"/>
  <c r="AP60" i="10"/>
  <c r="AP166" i="10" s="1"/>
  <c r="AM60" i="10"/>
  <c r="AM166" i="10" s="1"/>
  <c r="AF57" i="10"/>
  <c r="AF163" i="10" s="1"/>
  <c r="AC57" i="10"/>
  <c r="AC163" i="10" s="1"/>
  <c r="AP41" i="10"/>
  <c r="AP147" i="10" s="1"/>
  <c r="AM41" i="10"/>
  <c r="AM147" i="10" s="1"/>
  <c r="AF25" i="10"/>
  <c r="AF131" i="10" s="1"/>
  <c r="AC25" i="10"/>
  <c r="AC131" i="10" s="1"/>
  <c r="AF32" i="10"/>
  <c r="AF138" i="10" s="1"/>
  <c r="AC32" i="10"/>
  <c r="AC138" i="10" s="1"/>
  <c r="AP16" i="10"/>
  <c r="AM16" i="10"/>
  <c r="AC59" i="10"/>
  <c r="AC165" i="10" s="1"/>
  <c r="AF59" i="10"/>
  <c r="AF165" i="10" s="1"/>
  <c r="AF44" i="10"/>
  <c r="AF150" i="10" s="1"/>
  <c r="AC44" i="10"/>
  <c r="AC150" i="10" s="1"/>
  <c r="AP40" i="10"/>
  <c r="AP146" i="10" s="1"/>
  <c r="AM40" i="10"/>
  <c r="AM146" i="10" s="1"/>
  <c r="AP25" i="10"/>
  <c r="AP131" i="10" s="1"/>
  <c r="AM25" i="10"/>
  <c r="AM131" i="10" s="1"/>
  <c r="AF58" i="10"/>
  <c r="AF164" i="10" s="1"/>
  <c r="AC58" i="10"/>
  <c r="AC164" i="10" s="1"/>
  <c r="S16" i="10"/>
  <c r="V16" i="10"/>
  <c r="V59" i="10"/>
  <c r="V165" i="10" s="1"/>
  <c r="S59" i="10"/>
  <c r="S165" i="10" s="1"/>
  <c r="V35" i="10"/>
  <c r="V141" i="10" s="1"/>
  <c r="S35" i="10"/>
  <c r="S141" i="10" s="1"/>
  <c r="V22" i="10"/>
  <c r="V128" i="10" s="1"/>
  <c r="S22" i="10"/>
  <c r="S128" i="10" s="1"/>
  <c r="V50" i="10"/>
  <c r="V156" i="10" s="1"/>
  <c r="S50" i="10"/>
  <c r="S156" i="10" s="1"/>
  <c r="V19" i="10"/>
  <c r="S19" i="10"/>
  <c r="V44" i="10"/>
  <c r="V150" i="10" s="1"/>
  <c r="S44" i="10"/>
  <c r="S150" i="10" s="1"/>
  <c r="AF33" i="10"/>
  <c r="AF139" i="10" s="1"/>
  <c r="AC33" i="10"/>
  <c r="AC139" i="10" s="1"/>
  <c r="AP61" i="10"/>
  <c r="AP167" i="10" s="1"/>
  <c r="AM61" i="10"/>
  <c r="AM167" i="10" s="1"/>
  <c r="AP58" i="10"/>
  <c r="AP164" i="10" s="1"/>
  <c r="AM58" i="10"/>
  <c r="AM164" i="10" s="1"/>
  <c r="AF42" i="10"/>
  <c r="AF148" i="10" s="1"/>
  <c r="AC42" i="10"/>
  <c r="AC148" i="10" s="1"/>
  <c r="AP31" i="10"/>
  <c r="AP137" i="10" s="1"/>
  <c r="AM31" i="10"/>
  <c r="AM137" i="10" s="1"/>
  <c r="AP43" i="10"/>
  <c r="AP149" i="10" s="1"/>
  <c r="AM43" i="10"/>
  <c r="AM149" i="10" s="1"/>
  <c r="AF27" i="10"/>
  <c r="AF133" i="10" s="1"/>
  <c r="AC27" i="10"/>
  <c r="AC133" i="10" s="1"/>
  <c r="AF26" i="10"/>
  <c r="AF132" i="10" s="1"/>
  <c r="AC26" i="10"/>
  <c r="AC132" i="10" s="1"/>
  <c r="AP19" i="10"/>
  <c r="AM19" i="10"/>
  <c r="S20" i="10"/>
  <c r="S126" i="10" s="1"/>
  <c r="V20" i="10"/>
  <c r="V126" i="10" s="1"/>
  <c r="V40" i="10"/>
  <c r="V146" i="10" s="1"/>
  <c r="S40" i="10"/>
  <c r="S146" i="10" s="1"/>
  <c r="T60" i="10"/>
  <c r="T166" i="10" s="1"/>
  <c r="T56" i="10"/>
  <c r="T162" i="10" s="1"/>
  <c r="T52" i="10"/>
  <c r="T158" i="10" s="1"/>
  <c r="T48" i="10"/>
  <c r="T154" i="10" s="1"/>
  <c r="T44" i="10"/>
  <c r="T150" i="10" s="1"/>
  <c r="T40" i="10"/>
  <c r="T146" i="10" s="1"/>
  <c r="T36" i="10"/>
  <c r="T142" i="10" s="1"/>
  <c r="T32" i="10"/>
  <c r="T138" i="10" s="1"/>
  <c r="T28" i="10"/>
  <c r="T134" i="10" s="1"/>
  <c r="T58" i="10"/>
  <c r="T164" i="10" s="1"/>
  <c r="T54" i="10"/>
  <c r="T160" i="10" s="1"/>
  <c r="T50" i="10"/>
  <c r="T156" i="10" s="1"/>
  <c r="T46" i="10"/>
  <c r="T152" i="10" s="1"/>
  <c r="T42" i="10"/>
  <c r="T148" i="10" s="1"/>
  <c r="T38" i="10"/>
  <c r="T144" i="10" s="1"/>
  <c r="T34" i="10"/>
  <c r="T140" i="10" s="1"/>
  <c r="T30" i="10"/>
  <c r="T136" i="10" s="1"/>
  <c r="T26" i="10"/>
  <c r="T132" i="10" s="1"/>
  <c r="T61" i="10"/>
  <c r="T167" i="10" s="1"/>
  <c r="T57" i="10"/>
  <c r="T163" i="10" s="1"/>
  <c r="T53" i="10"/>
  <c r="T159" i="10" s="1"/>
  <c r="T49" i="10"/>
  <c r="T155" i="10" s="1"/>
  <c r="T45" i="10"/>
  <c r="T151" i="10" s="1"/>
  <c r="T41" i="10"/>
  <c r="T147" i="10" s="1"/>
  <c r="T37" i="10"/>
  <c r="T143" i="10" s="1"/>
  <c r="T33" i="10"/>
  <c r="T139" i="10" s="1"/>
  <c r="T29" i="10"/>
  <c r="T135" i="10" s="1"/>
  <c r="T59" i="10"/>
  <c r="T165" i="10" s="1"/>
  <c r="T27" i="10"/>
  <c r="T133" i="10" s="1"/>
  <c r="T25" i="10"/>
  <c r="T131" i="10" s="1"/>
  <c r="T24" i="10"/>
  <c r="T130" i="10" s="1"/>
  <c r="T20" i="10"/>
  <c r="T126" i="10" s="1"/>
  <c r="T16" i="10"/>
  <c r="G20" i="45" s="1"/>
  <c r="T39" i="10"/>
  <c r="T145" i="10" s="1"/>
  <c r="T51" i="10"/>
  <c r="T157" i="10" s="1"/>
  <c r="T23" i="10"/>
  <c r="T129" i="10" s="1"/>
  <c r="T19" i="10"/>
  <c r="G23" i="45" s="1"/>
  <c r="T55" i="10"/>
  <c r="T161" i="10" s="1"/>
  <c r="T31" i="10"/>
  <c r="T137" i="10" s="1"/>
  <c r="T43" i="10"/>
  <c r="T149" i="10" s="1"/>
  <c r="T22" i="10"/>
  <c r="T128" i="10" s="1"/>
  <c r="T18" i="10"/>
  <c r="G22" i="45" s="1"/>
  <c r="T35" i="10"/>
  <c r="T141" i="10" s="1"/>
  <c r="T21" i="10"/>
  <c r="T127" i="10" s="1"/>
  <c r="T17" i="10"/>
  <c r="G21" i="45" s="1"/>
  <c r="T47" i="10"/>
  <c r="T153" i="10" s="1"/>
  <c r="V26" i="10"/>
  <c r="V132" i="10" s="1"/>
  <c r="S26" i="10"/>
  <c r="S132" i="10" s="1"/>
  <c r="V31" i="10"/>
  <c r="V137" i="10" s="1"/>
  <c r="S31" i="10"/>
  <c r="S137" i="10" s="1"/>
  <c r="V23" i="10"/>
  <c r="V129" i="10" s="1"/>
  <c r="S23" i="10"/>
  <c r="S129" i="10" s="1"/>
  <c r="V49" i="10"/>
  <c r="V155" i="10" s="1"/>
  <c r="S49" i="10"/>
  <c r="S155" i="10" s="1"/>
  <c r="AF16" i="10"/>
  <c r="AC16" i="10"/>
  <c r="AP59" i="10"/>
  <c r="AP165" i="10" s="1"/>
  <c r="AM59" i="10"/>
  <c r="AM165" i="10" s="1"/>
  <c r="AC43" i="10"/>
  <c r="AC149" i="10" s="1"/>
  <c r="AF43" i="10"/>
  <c r="AF149" i="10" s="1"/>
  <c r="AF28" i="10"/>
  <c r="AF134" i="10" s="1"/>
  <c r="AC28" i="10"/>
  <c r="AC134" i="10" s="1"/>
  <c r="AF55" i="10"/>
  <c r="AF161" i="10" s="1"/>
  <c r="AC55" i="10"/>
  <c r="AC161" i="10" s="1"/>
  <c r="AF40" i="10"/>
  <c r="AF146" i="10" s="1"/>
  <c r="AC40" i="10"/>
  <c r="AC146" i="10" s="1"/>
  <c r="AP45" i="10"/>
  <c r="AP151" i="10" s="1"/>
  <c r="AM45" i="10"/>
  <c r="AM151" i="10" s="1"/>
  <c r="AF52" i="10"/>
  <c r="AF158" i="10" s="1"/>
  <c r="AC52" i="10"/>
  <c r="AC158" i="10" s="1"/>
  <c r="AP50" i="10"/>
  <c r="AP156" i="10" s="1"/>
  <c r="AM50" i="10"/>
  <c r="AM156" i="10" s="1"/>
  <c r="AP55" i="10"/>
  <c r="AP161" i="10" s="1"/>
  <c r="AM55" i="10"/>
  <c r="AM161" i="10" s="1"/>
  <c r="AF54" i="10"/>
  <c r="AF160" i="10" s="1"/>
  <c r="AC54" i="10"/>
  <c r="AC160" i="10" s="1"/>
  <c r="AP24" i="10"/>
  <c r="AP130" i="10" s="1"/>
  <c r="AM24" i="10"/>
  <c r="AM130" i="10" s="1"/>
  <c r="AF51" i="10"/>
  <c r="AF157" i="10" s="1"/>
  <c r="AC51" i="10"/>
  <c r="AC157" i="10" s="1"/>
  <c r="AF36" i="10"/>
  <c r="AF142" i="10" s="1"/>
  <c r="AC36" i="10"/>
  <c r="AC142" i="10" s="1"/>
  <c r="AP42" i="10"/>
  <c r="AP148" i="10" s="1"/>
  <c r="AM42" i="10"/>
  <c r="AM148" i="10" s="1"/>
  <c r="AM22" i="10"/>
  <c r="AM128" i="10" s="1"/>
  <c r="AP22" i="10"/>
  <c r="AP128" i="10" s="1"/>
  <c r="S24" i="10"/>
  <c r="S130" i="10" s="1"/>
  <c r="V24" i="10"/>
  <c r="V130" i="10" s="1"/>
  <c r="V28" i="10"/>
  <c r="V134" i="10" s="1"/>
  <c r="S28" i="10"/>
  <c r="S134" i="10" s="1"/>
  <c r="V43" i="10"/>
  <c r="V149" i="10" s="1"/>
  <c r="S43" i="10"/>
  <c r="S149" i="10" s="1"/>
  <c r="V36" i="10"/>
  <c r="V142" i="10" s="1"/>
  <c r="S36" i="10"/>
  <c r="S142" i="10" s="1"/>
  <c r="V29" i="10"/>
  <c r="V135" i="10" s="1"/>
  <c r="S29" i="10"/>
  <c r="S135" i="10" s="1"/>
  <c r="S54" i="10"/>
  <c r="S160" i="10" s="1"/>
  <c r="V54" i="10"/>
  <c r="V160" i="10" s="1"/>
  <c r="AP27" i="10"/>
  <c r="AP133" i="10" s="1"/>
  <c r="AM27" i="10"/>
  <c r="AM133" i="10" s="1"/>
  <c r="AP39" i="10"/>
  <c r="AP145" i="10" s="1"/>
  <c r="AM39" i="10"/>
  <c r="AM145" i="10" s="1"/>
  <c r="AF24" i="10"/>
  <c r="AF130" i="10" s="1"/>
  <c r="AC24" i="10"/>
  <c r="AC130" i="10" s="1"/>
  <c r="AP51" i="10"/>
  <c r="AP157" i="10" s="1"/>
  <c r="AM51" i="10"/>
  <c r="AM157" i="10" s="1"/>
  <c r="AF35" i="10"/>
  <c r="AF141" i="10" s="1"/>
  <c r="AC35" i="10"/>
  <c r="AC141" i="10" s="1"/>
  <c r="AP53" i="10"/>
  <c r="AP159" i="10" s="1"/>
  <c r="AM53" i="10"/>
  <c r="AM159" i="10" s="1"/>
  <c r="AP35" i="10"/>
  <c r="AP141" i="10" s="1"/>
  <c r="AM35" i="10"/>
  <c r="AM141" i="10" s="1"/>
  <c r="AF53" i="10"/>
  <c r="AF159" i="10" s="1"/>
  <c r="AC53" i="10"/>
  <c r="AC159" i="10" s="1"/>
  <c r="AC21" i="10"/>
  <c r="AC127" i="10" s="1"/>
  <c r="AF21" i="10"/>
  <c r="AF127" i="10" s="1"/>
  <c r="S25" i="10"/>
  <c r="S131" i="10" s="1"/>
  <c r="V25" i="10"/>
  <c r="V131" i="10" s="1"/>
  <c r="V33" i="10"/>
  <c r="V139" i="10" s="1"/>
  <c r="S33" i="10"/>
  <c r="S139" i="10" s="1"/>
  <c r="V48" i="10"/>
  <c r="V154" i="10" s="1"/>
  <c r="S48" i="10"/>
  <c r="S154" i="10" s="1"/>
  <c r="V41" i="10"/>
  <c r="V147" i="10" s="1"/>
  <c r="S41" i="10"/>
  <c r="S147" i="10" s="1"/>
  <c r="V61" i="10"/>
  <c r="V167" i="10" s="1"/>
  <c r="S61" i="10"/>
  <c r="S167" i="10" s="1"/>
  <c r="AP17" i="9"/>
  <c r="AM17" i="9"/>
  <c r="V48" i="9"/>
  <c r="V154" i="9" s="1"/>
  <c r="S48" i="9"/>
  <c r="S154" i="9" s="1"/>
  <c r="AN22" i="9"/>
  <c r="AN128" i="9" s="1"/>
  <c r="AP50" i="9"/>
  <c r="AP156" i="9" s="1"/>
  <c r="AM50" i="9"/>
  <c r="AM156" i="9" s="1"/>
  <c r="V40" i="9"/>
  <c r="V146" i="9" s="1"/>
  <c r="S40" i="9"/>
  <c r="S146" i="9" s="1"/>
  <c r="AF29" i="9"/>
  <c r="AF135" i="9" s="1"/>
  <c r="AC29" i="9"/>
  <c r="AC135" i="9" s="1"/>
  <c r="V18" i="9"/>
  <c r="S18" i="9"/>
  <c r="AN43" i="9"/>
  <c r="AN149" i="9" s="1"/>
  <c r="AN36" i="9"/>
  <c r="AN142" i="9" s="1"/>
  <c r="AN29" i="9"/>
  <c r="AN135" i="9" s="1"/>
  <c r="AN61" i="9"/>
  <c r="AN167" i="9" s="1"/>
  <c r="AN54" i="9"/>
  <c r="AN160" i="9" s="1"/>
  <c r="V35" i="9"/>
  <c r="V141" i="9" s="1"/>
  <c r="S35" i="9"/>
  <c r="S141" i="9" s="1"/>
  <c r="V21" i="9"/>
  <c r="V127" i="9" s="1"/>
  <c r="S21" i="9"/>
  <c r="S127" i="9" s="1"/>
  <c r="V45" i="9"/>
  <c r="V151" i="9" s="1"/>
  <c r="S45" i="9"/>
  <c r="S151" i="9" s="1"/>
  <c r="AF34" i="9"/>
  <c r="AF140" i="9" s="1"/>
  <c r="AC34" i="9"/>
  <c r="AC140" i="9" s="1"/>
  <c r="AP24" i="9"/>
  <c r="AP130" i="9" s="1"/>
  <c r="AM24" i="9"/>
  <c r="AM130" i="9" s="1"/>
  <c r="AF48" i="9"/>
  <c r="AF154" i="9" s="1"/>
  <c r="AC48" i="9"/>
  <c r="AC154" i="9" s="1"/>
  <c r="AC21" i="9"/>
  <c r="AC127" i="9" s="1"/>
  <c r="AF21" i="9"/>
  <c r="AF127" i="9" s="1"/>
  <c r="AP53" i="9"/>
  <c r="AP159" i="9" s="1"/>
  <c r="AM53" i="9"/>
  <c r="AM159" i="9" s="1"/>
  <c r="AN18" i="9"/>
  <c r="F66" i="45" s="1"/>
  <c r="AC20" i="9"/>
  <c r="AC126" i="9" s="1"/>
  <c r="AF20" i="9"/>
  <c r="AF126" i="9" s="1"/>
  <c r="AP52" i="9"/>
  <c r="AP158" i="9" s="1"/>
  <c r="AM52" i="9"/>
  <c r="AM158" i="9" s="1"/>
  <c r="V42" i="9"/>
  <c r="V148" i="9" s="1"/>
  <c r="S42" i="9"/>
  <c r="S148" i="9" s="1"/>
  <c r="AF31" i="9"/>
  <c r="AF137" i="9" s="1"/>
  <c r="AC31" i="9"/>
  <c r="AC137" i="9" s="1"/>
  <c r="S19" i="9"/>
  <c r="V19" i="9"/>
  <c r="V57" i="9"/>
  <c r="V163" i="9" s="1"/>
  <c r="S57" i="9"/>
  <c r="S163" i="9" s="1"/>
  <c r="AF46" i="9"/>
  <c r="AF152" i="9" s="1"/>
  <c r="AC46" i="9"/>
  <c r="AC152" i="9" s="1"/>
  <c r="AP35" i="9"/>
  <c r="AP141" i="9" s="1"/>
  <c r="AM35" i="9"/>
  <c r="AM141" i="9" s="1"/>
  <c r="V25" i="9"/>
  <c r="V131" i="9" s="1"/>
  <c r="S25" i="9"/>
  <c r="S131" i="9" s="1"/>
  <c r="AN17" i="9"/>
  <c r="F65" i="45" s="1"/>
  <c r="AP16" i="9"/>
  <c r="AM16" i="9"/>
  <c r="AN47" i="9"/>
  <c r="AN153" i="9" s="1"/>
  <c r="AN40" i="9"/>
  <c r="AN146" i="9" s="1"/>
  <c r="AN33" i="9"/>
  <c r="AN139" i="9" s="1"/>
  <c r="AN58" i="9"/>
  <c r="AN164" i="9" s="1"/>
  <c r="AP49" i="9"/>
  <c r="AP155" i="9" s="1"/>
  <c r="AM49" i="9"/>
  <c r="AM155" i="9" s="1"/>
  <c r="V39" i="9"/>
  <c r="V145" i="9" s="1"/>
  <c r="S39" i="9"/>
  <c r="S145" i="9" s="1"/>
  <c r="AF28" i="9"/>
  <c r="AF134" i="9" s="1"/>
  <c r="AC28" i="9"/>
  <c r="AC134" i="9" s="1"/>
  <c r="AF32" i="9"/>
  <c r="AF138" i="9" s="1"/>
  <c r="AC32" i="9"/>
  <c r="AC138" i="9" s="1"/>
  <c r="AF51" i="9"/>
  <c r="AF157" i="9" s="1"/>
  <c r="AC51" i="9"/>
  <c r="AC157" i="9" s="1"/>
  <c r="AP40" i="9"/>
  <c r="AP146" i="9" s="1"/>
  <c r="AM40" i="9"/>
  <c r="AM146" i="9" s="1"/>
  <c r="V30" i="9"/>
  <c r="V136" i="9" s="1"/>
  <c r="S30" i="9"/>
  <c r="S136" i="9" s="1"/>
  <c r="AP19" i="9"/>
  <c r="AM19" i="9"/>
  <c r="AP55" i="9"/>
  <c r="AP161" i="9" s="1"/>
  <c r="AM55" i="9"/>
  <c r="AM161" i="9" s="1"/>
  <c r="AN23" i="9"/>
  <c r="AN129" i="9" s="1"/>
  <c r="V52" i="9"/>
  <c r="V158" i="9" s="1"/>
  <c r="S52" i="9"/>
  <c r="S158" i="9" s="1"/>
  <c r="AF41" i="9"/>
  <c r="AF147" i="9" s="1"/>
  <c r="AC41" i="9"/>
  <c r="AC147" i="9" s="1"/>
  <c r="AP30" i="9"/>
  <c r="AP136" i="9" s="1"/>
  <c r="AM30" i="9"/>
  <c r="AM136" i="9" s="1"/>
  <c r="S20" i="9"/>
  <c r="S126" i="9" s="1"/>
  <c r="V20" i="9"/>
  <c r="V126" i="9" s="1"/>
  <c r="AP26" i="9"/>
  <c r="AP132" i="9" s="1"/>
  <c r="AM26" i="9"/>
  <c r="AM132" i="9" s="1"/>
  <c r="AN44" i="9"/>
  <c r="AN150" i="9" s="1"/>
  <c r="AN37" i="9"/>
  <c r="AN143" i="9" s="1"/>
  <c r="AN30" i="9"/>
  <c r="AN136" i="9" s="1"/>
  <c r="AF42" i="9"/>
  <c r="AF148" i="9" s="1"/>
  <c r="AC42" i="9"/>
  <c r="AC148" i="9" s="1"/>
  <c r="AP31" i="9"/>
  <c r="AP137" i="9" s="1"/>
  <c r="AM31" i="9"/>
  <c r="AM137" i="9" s="1"/>
  <c r="AP45" i="9"/>
  <c r="AP151" i="9" s="1"/>
  <c r="AM45" i="9"/>
  <c r="AM151" i="9" s="1"/>
  <c r="V50" i="9"/>
  <c r="V156" i="9" s="1"/>
  <c r="S50" i="9"/>
  <c r="S156" i="9" s="1"/>
  <c r="AF39" i="9"/>
  <c r="AF145" i="9" s="1"/>
  <c r="AC39" i="9"/>
  <c r="AC145" i="9" s="1"/>
  <c r="AP28" i="9"/>
  <c r="AP134" i="9" s="1"/>
  <c r="AM28" i="9"/>
  <c r="AM134" i="9" s="1"/>
  <c r="AC16" i="9"/>
  <c r="AF16" i="9"/>
  <c r="AF54" i="9"/>
  <c r="AF160" i="9" s="1"/>
  <c r="AC54" i="9"/>
  <c r="AC160" i="9" s="1"/>
  <c r="AP43" i="9"/>
  <c r="AP149" i="9" s="1"/>
  <c r="AM43" i="9"/>
  <c r="AM149" i="9" s="1"/>
  <c r="V33" i="9"/>
  <c r="V139" i="9" s="1"/>
  <c r="S33" i="9"/>
  <c r="S139" i="9" s="1"/>
  <c r="AN55" i="9"/>
  <c r="AN161" i="9" s="1"/>
  <c r="AN48" i="9"/>
  <c r="AN154" i="9" s="1"/>
  <c r="AN41" i="9"/>
  <c r="AN147" i="9" s="1"/>
  <c r="AN34" i="9"/>
  <c r="AN140" i="9" s="1"/>
  <c r="AP57" i="9"/>
  <c r="AP163" i="9" s="1"/>
  <c r="AM57" i="9"/>
  <c r="AM163" i="9" s="1"/>
  <c r="V47" i="9"/>
  <c r="V153" i="9" s="1"/>
  <c r="S47" i="9"/>
  <c r="S153" i="9" s="1"/>
  <c r="AF36" i="9"/>
  <c r="AF142" i="9" s="1"/>
  <c r="AC36" i="9"/>
  <c r="AC142" i="9" s="1"/>
  <c r="AP25" i="9"/>
  <c r="AP131" i="9" s="1"/>
  <c r="AM25" i="9"/>
  <c r="AM131" i="9" s="1"/>
  <c r="AF59" i="9"/>
  <c r="AF165" i="9" s="1"/>
  <c r="AC59" i="9"/>
  <c r="AC165" i="9" s="1"/>
  <c r="AP48" i="9"/>
  <c r="AP154" i="9" s="1"/>
  <c r="AM48" i="9"/>
  <c r="AM154" i="9" s="1"/>
  <c r="V38" i="9"/>
  <c r="V144" i="9" s="1"/>
  <c r="S38" i="9"/>
  <c r="S144" i="9" s="1"/>
  <c r="AF27" i="9"/>
  <c r="AF133" i="9" s="1"/>
  <c r="AC27" i="9"/>
  <c r="AC133" i="9" s="1"/>
  <c r="V17" i="9"/>
  <c r="S17" i="9"/>
  <c r="AF49" i="9"/>
  <c r="AF155" i="9" s="1"/>
  <c r="AC49" i="9"/>
  <c r="AC155" i="9" s="1"/>
  <c r="AP38" i="9"/>
  <c r="AP144" i="9" s="1"/>
  <c r="AM38" i="9"/>
  <c r="AM144" i="9" s="1"/>
  <c r="V28" i="9"/>
  <c r="V134" i="9" s="1"/>
  <c r="S28" i="9"/>
  <c r="S134" i="9" s="1"/>
  <c r="AC17" i="9"/>
  <c r="AF17" i="9"/>
  <c r="AF18" i="9"/>
  <c r="AC18" i="9"/>
  <c r="AP60" i="9"/>
  <c r="AP166" i="9" s="1"/>
  <c r="AM60" i="9"/>
  <c r="AM166" i="9" s="1"/>
  <c r="V51" i="9"/>
  <c r="V157" i="9" s="1"/>
  <c r="S51" i="9"/>
  <c r="S157" i="9" s="1"/>
  <c r="V56" i="9"/>
  <c r="V162" i="9" s="1"/>
  <c r="S56" i="9"/>
  <c r="S162" i="9" s="1"/>
  <c r="AF45" i="9"/>
  <c r="AF151" i="9" s="1"/>
  <c r="AC45" i="9"/>
  <c r="AC151" i="9" s="1"/>
  <c r="AP34" i="9"/>
  <c r="AP140" i="9" s="1"/>
  <c r="AM34" i="9"/>
  <c r="AM140" i="9" s="1"/>
  <c r="AF23" i="9"/>
  <c r="AF129" i="9" s="1"/>
  <c r="AC23" i="9"/>
  <c r="AC129" i="9" s="1"/>
  <c r="AN59" i="9"/>
  <c r="AN165" i="9" s="1"/>
  <c r="AN52" i="9"/>
  <c r="AN158" i="9" s="1"/>
  <c r="AN45" i="9"/>
  <c r="AN151" i="9" s="1"/>
  <c r="AN38" i="9"/>
  <c r="AN144" i="9" s="1"/>
  <c r="AF50" i="9"/>
  <c r="AF156" i="9" s="1"/>
  <c r="AC50" i="9"/>
  <c r="AC156" i="9" s="1"/>
  <c r="AP39" i="9"/>
  <c r="AP145" i="9" s="1"/>
  <c r="AM39" i="9"/>
  <c r="AM145" i="9" s="1"/>
  <c r="V29" i="9"/>
  <c r="V135" i="9" s="1"/>
  <c r="S29" i="9"/>
  <c r="S135" i="9" s="1"/>
  <c r="AD61" i="9"/>
  <c r="AD167" i="9" s="1"/>
  <c r="AD57" i="9"/>
  <c r="AD163" i="9" s="1"/>
  <c r="AD53" i="9"/>
  <c r="AD159" i="9" s="1"/>
  <c r="AD49" i="9"/>
  <c r="AD155" i="9" s="1"/>
  <c r="AD45" i="9"/>
  <c r="AD151" i="9" s="1"/>
  <c r="AD41" i="9"/>
  <c r="AD147" i="9" s="1"/>
  <c r="AD37" i="9"/>
  <c r="AD143" i="9" s="1"/>
  <c r="AD33" i="9"/>
  <c r="AD139" i="9" s="1"/>
  <c r="AD29" i="9"/>
  <c r="AD135" i="9" s="1"/>
  <c r="AD25" i="9"/>
  <c r="AD131" i="9" s="1"/>
  <c r="AD60" i="9"/>
  <c r="AD166" i="9" s="1"/>
  <c r="AD56" i="9"/>
  <c r="AD162" i="9" s="1"/>
  <c r="AD52" i="9"/>
  <c r="AD158" i="9" s="1"/>
  <c r="AD48" i="9"/>
  <c r="AD154" i="9" s="1"/>
  <c r="AD44" i="9"/>
  <c r="AD150" i="9" s="1"/>
  <c r="AD40" i="9"/>
  <c r="AD146" i="9" s="1"/>
  <c r="AD36" i="9"/>
  <c r="AD142" i="9" s="1"/>
  <c r="AD32" i="9"/>
  <c r="AD138" i="9" s="1"/>
  <c r="AD28" i="9"/>
  <c r="AD134" i="9" s="1"/>
  <c r="AD59" i="9"/>
  <c r="AD165" i="9" s="1"/>
  <c r="AD55" i="9"/>
  <c r="AD161" i="9" s="1"/>
  <c r="AD51" i="9"/>
  <c r="AD157" i="9" s="1"/>
  <c r="AD47" i="9"/>
  <c r="AD153" i="9" s="1"/>
  <c r="AD43" i="9"/>
  <c r="AD149" i="9" s="1"/>
  <c r="AD39" i="9"/>
  <c r="AD145" i="9" s="1"/>
  <c r="AD35" i="9"/>
  <c r="AD141" i="9" s="1"/>
  <c r="AD31" i="9"/>
  <c r="AD137" i="9" s="1"/>
  <c r="AD27" i="9"/>
  <c r="AD133" i="9" s="1"/>
  <c r="AD58" i="9"/>
  <c r="AD164" i="9" s="1"/>
  <c r="AD54" i="9"/>
  <c r="AD160" i="9" s="1"/>
  <c r="AD50" i="9"/>
  <c r="AD156" i="9" s="1"/>
  <c r="AD46" i="9"/>
  <c r="AD152" i="9" s="1"/>
  <c r="AD42" i="9"/>
  <c r="AD148" i="9" s="1"/>
  <c r="AD38" i="9"/>
  <c r="AD144" i="9" s="1"/>
  <c r="AD34" i="9"/>
  <c r="AD140" i="9" s="1"/>
  <c r="AD30" i="9"/>
  <c r="AD136" i="9" s="1"/>
  <c r="AD26" i="9"/>
  <c r="AD132" i="9" s="1"/>
  <c r="AD21" i="9"/>
  <c r="AD127" i="9" s="1"/>
  <c r="AD20" i="9"/>
  <c r="AD126" i="9" s="1"/>
  <c r="AD16" i="9"/>
  <c r="F42" i="45" s="1"/>
  <c r="AD24" i="9"/>
  <c r="AD130" i="9" s="1"/>
  <c r="AD23" i="9"/>
  <c r="AD129" i="9" s="1"/>
  <c r="AD19" i="9"/>
  <c r="F45" i="45" s="1"/>
  <c r="AD22" i="9"/>
  <c r="AD128" i="9" s="1"/>
  <c r="AD18" i="9"/>
  <c r="F44" i="45" s="1"/>
  <c r="AD17" i="9"/>
  <c r="F43" i="45" s="1"/>
  <c r="S16" i="9"/>
  <c r="V16" i="9"/>
  <c r="V43" i="9"/>
  <c r="V149" i="9" s="1"/>
  <c r="S43" i="9"/>
  <c r="S149" i="9" s="1"/>
  <c r="AM18" i="9"/>
  <c r="AP18" i="9"/>
  <c r="V58" i="9"/>
  <c r="V164" i="9" s="1"/>
  <c r="S58" i="9"/>
  <c r="S164" i="9" s="1"/>
  <c r="AF47" i="9"/>
  <c r="AF153" i="9" s="1"/>
  <c r="AC47" i="9"/>
  <c r="AC153" i="9" s="1"/>
  <c r="AP36" i="9"/>
  <c r="AP142" i="9" s="1"/>
  <c r="AM36" i="9"/>
  <c r="AM142" i="9" s="1"/>
  <c r="AP61" i="9"/>
  <c r="AP167" i="9" s="1"/>
  <c r="AM61" i="9"/>
  <c r="AM167" i="9" s="1"/>
  <c r="AP51" i="9"/>
  <c r="AP157" i="9" s="1"/>
  <c r="AM51" i="9"/>
  <c r="AM157" i="9" s="1"/>
  <c r="V41" i="9"/>
  <c r="V147" i="9" s="1"/>
  <c r="S41" i="9"/>
  <c r="S147" i="9" s="1"/>
  <c r="AF30" i="9"/>
  <c r="AF136" i="9" s="1"/>
  <c r="AC30" i="9"/>
  <c r="AC136" i="9" s="1"/>
  <c r="AN21" i="9"/>
  <c r="AN127" i="9" s="1"/>
  <c r="V22" i="9"/>
  <c r="V128" i="9" s="1"/>
  <c r="S22" i="9"/>
  <c r="S128" i="9" s="1"/>
  <c r="AN31" i="9"/>
  <c r="AN137" i="9" s="1"/>
  <c r="AN24" i="9"/>
  <c r="AN130" i="9" s="1"/>
  <c r="AN56" i="9"/>
  <c r="AN162" i="9" s="1"/>
  <c r="AN49" i="9"/>
  <c r="AN155" i="9" s="1"/>
  <c r="AN42" i="9"/>
  <c r="AN148" i="9" s="1"/>
  <c r="V55" i="9"/>
  <c r="V161" i="9" s="1"/>
  <c r="S55" i="9"/>
  <c r="S161" i="9" s="1"/>
  <c r="AF44" i="9"/>
  <c r="AF150" i="9" s="1"/>
  <c r="AC44" i="9"/>
  <c r="AC150" i="9" s="1"/>
  <c r="AP33" i="9"/>
  <c r="AP139" i="9" s="1"/>
  <c r="AM33" i="9"/>
  <c r="AM139" i="9" s="1"/>
  <c r="AN16" i="9"/>
  <c r="F64" i="45" s="1"/>
  <c r="AP56" i="9"/>
  <c r="AP162" i="9" s="1"/>
  <c r="AM56" i="9"/>
  <c r="AM162" i="9" s="1"/>
  <c r="V46" i="9"/>
  <c r="V152" i="9" s="1"/>
  <c r="S46" i="9"/>
  <c r="S152" i="9" s="1"/>
  <c r="AF35" i="9"/>
  <c r="AF141" i="9" s="1"/>
  <c r="AC35" i="9"/>
  <c r="AC141" i="9" s="1"/>
  <c r="V61" i="9"/>
  <c r="V167" i="9" s="1"/>
  <c r="S61" i="9"/>
  <c r="S167" i="9" s="1"/>
  <c r="V59" i="9"/>
  <c r="V165" i="9" s="1"/>
  <c r="S59" i="9"/>
  <c r="S165" i="9" s="1"/>
  <c r="AF57" i="9"/>
  <c r="AF163" i="9" s="1"/>
  <c r="AC57" i="9"/>
  <c r="AC163" i="9" s="1"/>
  <c r="AP46" i="9"/>
  <c r="AP152" i="9" s="1"/>
  <c r="AM46" i="9"/>
  <c r="AM152" i="9" s="1"/>
  <c r="V36" i="9"/>
  <c r="V142" i="9" s="1"/>
  <c r="S36" i="9"/>
  <c r="S142" i="9" s="1"/>
  <c r="AF25" i="9"/>
  <c r="AF131" i="9" s="1"/>
  <c r="AC25" i="9"/>
  <c r="AC131" i="9" s="1"/>
  <c r="AF60" i="9"/>
  <c r="AF166" i="9" s="1"/>
  <c r="AC60" i="9"/>
  <c r="AC166" i="9" s="1"/>
  <c r="AP37" i="9"/>
  <c r="AP143" i="9" s="1"/>
  <c r="AM37" i="9"/>
  <c r="AM143" i="9" s="1"/>
  <c r="AN20" i="9"/>
  <c r="AN126" i="9" s="1"/>
  <c r="V23" i="9"/>
  <c r="V129" i="9" s="1"/>
  <c r="S23" i="9"/>
  <c r="S129" i="9" s="1"/>
  <c r="V27" i="9"/>
  <c r="V133" i="9" s="1"/>
  <c r="S27" i="9"/>
  <c r="S133" i="9" s="1"/>
  <c r="AF53" i="9"/>
  <c r="AF159" i="9" s="1"/>
  <c r="AC53" i="9"/>
  <c r="AC159" i="9" s="1"/>
  <c r="AP42" i="9"/>
  <c r="AP148" i="9" s="1"/>
  <c r="AM42" i="9"/>
  <c r="AM148" i="9" s="1"/>
  <c r="V32" i="9"/>
  <c r="V138" i="9" s="1"/>
  <c r="S32" i="9"/>
  <c r="S138" i="9" s="1"/>
  <c r="AP20" i="9"/>
  <c r="AP126" i="9" s="1"/>
  <c r="AM20" i="9"/>
  <c r="AM126" i="9" s="1"/>
  <c r="AN35" i="9"/>
  <c r="AN141" i="9" s="1"/>
  <c r="AN60" i="9"/>
  <c r="AN166" i="9" s="1"/>
  <c r="AN53" i="9"/>
  <c r="AN159" i="9" s="1"/>
  <c r="T60" i="9"/>
  <c r="T166" i="9" s="1"/>
  <c r="T56" i="9"/>
  <c r="T162" i="9" s="1"/>
  <c r="T52" i="9"/>
  <c r="T158" i="9" s="1"/>
  <c r="T48" i="9"/>
  <c r="T154" i="9" s="1"/>
  <c r="T44" i="9"/>
  <c r="T150" i="9" s="1"/>
  <c r="T40" i="9"/>
  <c r="T146" i="9" s="1"/>
  <c r="T36" i="9"/>
  <c r="T142" i="9" s="1"/>
  <c r="T32" i="9"/>
  <c r="T138" i="9" s="1"/>
  <c r="T28" i="9"/>
  <c r="T134" i="9" s="1"/>
  <c r="T59" i="9"/>
  <c r="T165" i="9" s="1"/>
  <c r="T55" i="9"/>
  <c r="T161" i="9" s="1"/>
  <c r="T51" i="9"/>
  <c r="T157" i="9" s="1"/>
  <c r="T47" i="9"/>
  <c r="T153" i="9" s="1"/>
  <c r="T43" i="9"/>
  <c r="T149" i="9" s="1"/>
  <c r="T39" i="9"/>
  <c r="T145" i="9" s="1"/>
  <c r="T35" i="9"/>
  <c r="T141" i="9" s="1"/>
  <c r="T31" i="9"/>
  <c r="T137" i="9" s="1"/>
  <c r="T27" i="9"/>
  <c r="T133" i="9" s="1"/>
  <c r="T58" i="9"/>
  <c r="T164" i="9" s="1"/>
  <c r="T54" i="9"/>
  <c r="T160" i="9" s="1"/>
  <c r="T50" i="9"/>
  <c r="T156" i="9" s="1"/>
  <c r="T46" i="9"/>
  <c r="T152" i="9" s="1"/>
  <c r="T42" i="9"/>
  <c r="T148" i="9" s="1"/>
  <c r="T38" i="9"/>
  <c r="T144" i="9" s="1"/>
  <c r="T34" i="9"/>
  <c r="T140" i="9" s="1"/>
  <c r="T30" i="9"/>
  <c r="T136" i="9" s="1"/>
  <c r="T26" i="9"/>
  <c r="T132" i="9" s="1"/>
  <c r="T61" i="9"/>
  <c r="T167" i="9" s="1"/>
  <c r="T57" i="9"/>
  <c r="T163" i="9" s="1"/>
  <c r="T53" i="9"/>
  <c r="T159" i="9" s="1"/>
  <c r="T49" i="9"/>
  <c r="T155" i="9" s="1"/>
  <c r="T45" i="9"/>
  <c r="T151" i="9" s="1"/>
  <c r="T41" i="9"/>
  <c r="T147" i="9" s="1"/>
  <c r="T37" i="9"/>
  <c r="T143" i="9" s="1"/>
  <c r="T33" i="9"/>
  <c r="T139" i="9" s="1"/>
  <c r="T29" i="9"/>
  <c r="T135" i="9" s="1"/>
  <c r="T25" i="9"/>
  <c r="T131" i="9" s="1"/>
  <c r="T23" i="9"/>
  <c r="T129" i="9" s="1"/>
  <c r="T19" i="9"/>
  <c r="F23" i="45" s="1"/>
  <c r="T24" i="9"/>
  <c r="T130" i="9" s="1"/>
  <c r="T22" i="9"/>
  <c r="T128" i="9" s="1"/>
  <c r="T18" i="9"/>
  <c r="F22" i="45" s="1"/>
  <c r="T20" i="9"/>
  <c r="T126" i="9" s="1"/>
  <c r="T21" i="9"/>
  <c r="T127" i="9" s="1"/>
  <c r="T17" i="9"/>
  <c r="F21" i="45" s="1"/>
  <c r="T16" i="9"/>
  <c r="F20" i="45" s="1"/>
  <c r="AP23" i="9"/>
  <c r="AP129" i="9" s="1"/>
  <c r="AM23" i="9"/>
  <c r="AM129" i="9" s="1"/>
  <c r="AP47" i="9"/>
  <c r="AP153" i="9" s="1"/>
  <c r="AM47" i="9"/>
  <c r="AM153" i="9" s="1"/>
  <c r="V37" i="9"/>
  <c r="V143" i="9" s="1"/>
  <c r="S37" i="9"/>
  <c r="S143" i="9" s="1"/>
  <c r="AF26" i="9"/>
  <c r="AF132" i="9" s="1"/>
  <c r="AC26" i="9"/>
  <c r="AC132" i="9" s="1"/>
  <c r="AF56" i="9"/>
  <c r="AF162" i="9" s="1"/>
  <c r="AC56" i="9"/>
  <c r="AC162" i="9" s="1"/>
  <c r="S24" i="9"/>
  <c r="S130" i="9" s="1"/>
  <c r="V24" i="9"/>
  <c r="V130" i="9" s="1"/>
  <c r="S60" i="9"/>
  <c r="S166" i="9" s="1"/>
  <c r="V60" i="9"/>
  <c r="V166" i="9" s="1"/>
  <c r="AF24" i="9"/>
  <c r="AF130" i="9" s="1"/>
  <c r="AC24" i="9"/>
  <c r="AC130" i="9" s="1"/>
  <c r="AP58" i="9"/>
  <c r="AP164" i="9" s="1"/>
  <c r="AM58" i="9"/>
  <c r="AM164" i="9" s="1"/>
  <c r="AF37" i="9"/>
  <c r="AF143" i="9" s="1"/>
  <c r="AC37" i="9"/>
  <c r="AC143" i="9" s="1"/>
  <c r="AF55" i="9"/>
  <c r="AF161" i="9" s="1"/>
  <c r="AC55" i="9"/>
  <c r="AC161" i="9" s="1"/>
  <c r="AP44" i="9"/>
  <c r="AP150" i="9" s="1"/>
  <c r="AM44" i="9"/>
  <c r="AM150" i="9" s="1"/>
  <c r="V34" i="9"/>
  <c r="V140" i="9" s="1"/>
  <c r="S34" i="9"/>
  <c r="S140" i="9" s="1"/>
  <c r="AP21" i="9"/>
  <c r="AP127" i="9" s="1"/>
  <c r="AM21" i="9"/>
  <c r="AM127" i="9" s="1"/>
  <c r="AC61" i="9"/>
  <c r="AC167" i="9" s="1"/>
  <c r="AF61" i="9"/>
  <c r="AF167" i="9" s="1"/>
  <c r="V49" i="9"/>
  <c r="V155" i="9" s="1"/>
  <c r="S49" i="9"/>
  <c r="S155" i="9" s="1"/>
  <c r="AF38" i="9"/>
  <c r="AF144" i="9" s="1"/>
  <c r="AC38" i="9"/>
  <c r="AC144" i="9" s="1"/>
  <c r="AP27" i="9"/>
  <c r="AP133" i="9" s="1"/>
  <c r="AM27" i="9"/>
  <c r="AM133" i="9" s="1"/>
  <c r="AF19" i="9"/>
  <c r="AC19" i="9"/>
  <c r="AN39" i="9"/>
  <c r="AN145" i="9" s="1"/>
  <c r="AN32" i="9"/>
  <c r="AN138" i="9" s="1"/>
  <c r="AN25" i="9"/>
  <c r="AN131" i="9" s="1"/>
  <c r="AN57" i="9"/>
  <c r="AN163" i="9" s="1"/>
  <c r="AF52" i="9"/>
  <c r="AF158" i="9" s="1"/>
  <c r="AC52" i="9"/>
  <c r="AC158" i="9" s="1"/>
  <c r="AP41" i="9"/>
  <c r="AP147" i="9" s="1"/>
  <c r="AM41" i="9"/>
  <c r="AM147" i="9" s="1"/>
  <c r="V31" i="9"/>
  <c r="V137" i="9" s="1"/>
  <c r="S31" i="9"/>
  <c r="S137" i="9" s="1"/>
  <c r="AF40" i="9"/>
  <c r="AF146" i="9" s="1"/>
  <c r="AC40" i="9"/>
  <c r="AC146" i="9" s="1"/>
  <c r="V54" i="9"/>
  <c r="V160" i="9" s="1"/>
  <c r="S54" i="9"/>
  <c r="S160" i="9" s="1"/>
  <c r="AF43" i="9"/>
  <c r="AF149" i="9" s="1"/>
  <c r="AC43" i="9"/>
  <c r="AC149" i="9" s="1"/>
  <c r="AP32" i="9"/>
  <c r="AP138" i="9" s="1"/>
  <c r="AM32" i="9"/>
  <c r="AM138" i="9" s="1"/>
  <c r="AF22" i="9"/>
  <c r="AF128" i="9" s="1"/>
  <c r="AC22" i="9"/>
  <c r="AC128" i="9" s="1"/>
  <c r="AF58" i="9"/>
  <c r="AF164" i="9" s="1"/>
  <c r="AC58" i="9"/>
  <c r="AC164" i="9" s="1"/>
  <c r="AP54" i="9"/>
  <c r="AP160" i="9" s="1"/>
  <c r="AM54" i="9"/>
  <c r="AM160" i="9" s="1"/>
  <c r="V44" i="9"/>
  <c r="V150" i="9" s="1"/>
  <c r="S44" i="9"/>
  <c r="S150" i="9" s="1"/>
  <c r="AF33" i="9"/>
  <c r="AF139" i="9" s="1"/>
  <c r="AC33" i="9"/>
  <c r="AC139" i="9" s="1"/>
  <c r="AM22" i="9"/>
  <c r="AM128" i="9" s="1"/>
  <c r="AP22" i="9"/>
  <c r="AP128" i="9" s="1"/>
  <c r="AP29" i="9"/>
  <c r="AP135" i="9" s="1"/>
  <c r="AM29" i="9"/>
  <c r="AM135" i="9" s="1"/>
  <c r="AF50" i="8"/>
  <c r="AF156" i="8" s="1"/>
  <c r="AC50" i="8"/>
  <c r="AC156" i="8" s="1"/>
  <c r="AP39" i="8"/>
  <c r="AP145" i="8" s="1"/>
  <c r="AM39" i="8"/>
  <c r="AM145" i="8" s="1"/>
  <c r="AP17" i="8"/>
  <c r="AM17" i="8"/>
  <c r="AF49" i="8"/>
  <c r="AF155" i="8" s="1"/>
  <c r="AC49" i="8"/>
  <c r="AC155" i="8" s="1"/>
  <c r="V28" i="8"/>
  <c r="V134" i="8" s="1"/>
  <c r="S28" i="8"/>
  <c r="S134" i="8" s="1"/>
  <c r="AP42" i="8"/>
  <c r="AP148" i="8" s="1"/>
  <c r="AM42" i="8"/>
  <c r="AM148" i="8" s="1"/>
  <c r="V32" i="8"/>
  <c r="V138" i="8" s="1"/>
  <c r="S32" i="8"/>
  <c r="S138" i="8" s="1"/>
  <c r="AC61" i="8"/>
  <c r="AC167" i="8" s="1"/>
  <c r="AF61" i="8"/>
  <c r="AF167" i="8" s="1"/>
  <c r="V20" i="8"/>
  <c r="V126" i="8" s="1"/>
  <c r="S20" i="8"/>
  <c r="S126" i="8" s="1"/>
  <c r="AM23" i="8"/>
  <c r="AM129" i="8" s="1"/>
  <c r="AP23" i="8"/>
  <c r="AP129" i="8" s="1"/>
  <c r="AF16" i="8"/>
  <c r="AC16" i="8"/>
  <c r="V60" i="8"/>
  <c r="V166" i="8" s="1"/>
  <c r="S60" i="8"/>
  <c r="S166" i="8" s="1"/>
  <c r="S21" i="8"/>
  <c r="S127" i="8" s="1"/>
  <c r="V21" i="8"/>
  <c r="V127" i="8" s="1"/>
  <c r="V51" i="8"/>
  <c r="V157" i="8" s="1"/>
  <c r="S51" i="8"/>
  <c r="S157" i="8" s="1"/>
  <c r="AF40" i="8"/>
  <c r="AF146" i="8" s="1"/>
  <c r="AC40" i="8"/>
  <c r="AC146" i="8" s="1"/>
  <c r="AP29" i="8"/>
  <c r="AP135" i="8" s="1"/>
  <c r="AM29" i="8"/>
  <c r="AM135" i="8" s="1"/>
  <c r="AF19" i="8"/>
  <c r="AF125" i="8" s="1"/>
  <c r="AC19" i="8"/>
  <c r="AC125" i="8" s="1"/>
  <c r="AP51" i="8"/>
  <c r="AP157" i="8" s="1"/>
  <c r="AM51" i="8"/>
  <c r="AM157" i="8" s="1"/>
  <c r="V25" i="8"/>
  <c r="V131" i="8" s="1"/>
  <c r="S25" i="8"/>
  <c r="S131" i="8" s="1"/>
  <c r="AP20" i="8"/>
  <c r="AP126" i="8" s="1"/>
  <c r="AM20" i="8"/>
  <c r="AM126" i="8" s="1"/>
  <c r="AF60" i="8"/>
  <c r="AF166" i="8" s="1"/>
  <c r="AC60" i="8"/>
  <c r="AC166" i="8" s="1"/>
  <c r="AP49" i="8"/>
  <c r="AP155" i="8" s="1"/>
  <c r="AM49" i="8"/>
  <c r="AM155" i="8" s="1"/>
  <c r="V39" i="8"/>
  <c r="V145" i="8" s="1"/>
  <c r="S39" i="8"/>
  <c r="S145" i="8" s="1"/>
  <c r="AF28" i="8"/>
  <c r="AF134" i="8" s="1"/>
  <c r="AC28" i="8"/>
  <c r="AC134" i="8" s="1"/>
  <c r="AP18" i="8"/>
  <c r="AM18" i="8"/>
  <c r="AM19" i="8"/>
  <c r="AP19" i="8"/>
  <c r="AF51" i="8"/>
  <c r="AF157" i="8" s="1"/>
  <c r="AC51" i="8"/>
  <c r="AC157" i="8" s="1"/>
  <c r="AP40" i="8"/>
  <c r="AP146" i="8" s="1"/>
  <c r="AM40" i="8"/>
  <c r="AM146" i="8" s="1"/>
  <c r="V30" i="8"/>
  <c r="V136" i="8" s="1"/>
  <c r="S30" i="8"/>
  <c r="S136" i="8" s="1"/>
  <c r="AF58" i="8"/>
  <c r="AF164" i="8" s="1"/>
  <c r="AC58" i="8"/>
  <c r="AC164" i="8" s="1"/>
  <c r="AP47" i="8"/>
  <c r="AP153" i="8" s="1"/>
  <c r="AM47" i="8"/>
  <c r="AM153" i="8" s="1"/>
  <c r="V37" i="8"/>
  <c r="V143" i="8" s="1"/>
  <c r="S37" i="8"/>
  <c r="S143" i="8" s="1"/>
  <c r="AF26" i="8"/>
  <c r="AF132" i="8" s="1"/>
  <c r="AC26" i="8"/>
  <c r="AC132" i="8" s="1"/>
  <c r="AP61" i="8"/>
  <c r="AP167" i="8" s="1"/>
  <c r="AM61" i="8"/>
  <c r="AM167" i="8" s="1"/>
  <c r="AP46" i="8"/>
  <c r="AP152" i="8" s="1"/>
  <c r="AM46" i="8"/>
  <c r="AM152" i="8" s="1"/>
  <c r="V36" i="8"/>
  <c r="V142" i="8" s="1"/>
  <c r="S36" i="8"/>
  <c r="S142" i="8" s="1"/>
  <c r="AF25" i="8"/>
  <c r="AF131" i="8" s="1"/>
  <c r="AC25" i="8"/>
  <c r="S18" i="8"/>
  <c r="V18" i="8"/>
  <c r="V58" i="8"/>
  <c r="V164" i="8" s="1"/>
  <c r="S58" i="8"/>
  <c r="S164" i="8" s="1"/>
  <c r="AF47" i="8"/>
  <c r="AF153" i="8" s="1"/>
  <c r="AC47" i="8"/>
  <c r="AC153" i="8" s="1"/>
  <c r="AP36" i="8"/>
  <c r="AP142" i="8" s="1"/>
  <c r="AM36" i="8"/>
  <c r="AM142" i="8" s="1"/>
  <c r="V26" i="8"/>
  <c r="V132" i="8" s="1"/>
  <c r="S26" i="8"/>
  <c r="S132" i="8" s="1"/>
  <c r="AP28" i="8"/>
  <c r="AP134" i="8" s="1"/>
  <c r="AM28" i="8"/>
  <c r="AM134" i="8" s="1"/>
  <c r="AP50" i="8"/>
  <c r="AP156" i="8" s="1"/>
  <c r="AM50" i="8"/>
  <c r="AM156" i="8" s="1"/>
  <c r="V40" i="8"/>
  <c r="V146" i="8" s="1"/>
  <c r="S40" i="8"/>
  <c r="S146" i="8" s="1"/>
  <c r="AF29" i="8"/>
  <c r="AF135" i="8" s="1"/>
  <c r="AC29" i="8"/>
  <c r="AC135" i="8" s="1"/>
  <c r="AF17" i="8"/>
  <c r="AC17" i="8"/>
  <c r="AF57" i="8"/>
  <c r="AF163" i="8" s="1"/>
  <c r="AC57" i="8"/>
  <c r="AC163" i="8" s="1"/>
  <c r="V59" i="8"/>
  <c r="V165" i="8" s="1"/>
  <c r="S59" i="8"/>
  <c r="S165" i="8" s="1"/>
  <c r="AF48" i="8"/>
  <c r="AF154" i="8" s="1"/>
  <c r="AC48" i="8"/>
  <c r="AC154" i="8" s="1"/>
  <c r="AP37" i="8"/>
  <c r="AP143" i="8" s="1"/>
  <c r="AM37" i="8"/>
  <c r="AM143" i="8" s="1"/>
  <c r="V27" i="8"/>
  <c r="V133" i="8" s="1"/>
  <c r="S27" i="8"/>
  <c r="S133" i="8" s="1"/>
  <c r="AP16" i="8"/>
  <c r="AM16" i="8"/>
  <c r="AF30" i="8"/>
  <c r="AF136" i="8" s="1"/>
  <c r="AC30" i="8"/>
  <c r="AP41" i="8"/>
  <c r="AP147" i="8" s="1"/>
  <c r="AM41" i="8"/>
  <c r="AM147" i="8" s="1"/>
  <c r="V50" i="8"/>
  <c r="V156" i="8" s="1"/>
  <c r="S50" i="8"/>
  <c r="S156" i="8" s="1"/>
  <c r="AP57" i="8"/>
  <c r="AP163" i="8" s="1"/>
  <c r="AM57" i="8"/>
  <c r="AM163" i="8" s="1"/>
  <c r="V47" i="8"/>
  <c r="V153" i="8" s="1"/>
  <c r="S47" i="8"/>
  <c r="S153" i="8" s="1"/>
  <c r="AF36" i="8"/>
  <c r="AF142" i="8" s="1"/>
  <c r="AC36" i="8"/>
  <c r="AC142" i="8" s="1"/>
  <c r="AP25" i="8"/>
  <c r="AP131" i="8" s="1"/>
  <c r="AM25" i="8"/>
  <c r="AM131" i="8" s="1"/>
  <c r="V16" i="8"/>
  <c r="S16" i="8"/>
  <c r="AF59" i="8"/>
  <c r="AF165" i="8" s="1"/>
  <c r="AC59" i="8"/>
  <c r="AC165" i="8" s="1"/>
  <c r="AP48" i="8"/>
  <c r="AP154" i="8" s="1"/>
  <c r="AM48" i="8"/>
  <c r="AM154" i="8" s="1"/>
  <c r="V38" i="8"/>
  <c r="V144" i="8" s="1"/>
  <c r="S38" i="8"/>
  <c r="S144" i="8" s="1"/>
  <c r="AF27" i="8"/>
  <c r="AF133" i="8" s="1"/>
  <c r="AC27" i="8"/>
  <c r="AC133" i="8" s="1"/>
  <c r="AP55" i="8"/>
  <c r="AP161" i="8" s="1"/>
  <c r="AM55" i="8"/>
  <c r="AM161" i="8" s="1"/>
  <c r="V45" i="8"/>
  <c r="V151" i="8" s="1"/>
  <c r="S45" i="8"/>
  <c r="S151" i="8" s="1"/>
  <c r="AF34" i="8"/>
  <c r="AF140" i="8" s="1"/>
  <c r="AC34" i="8"/>
  <c r="AC140" i="8" s="1"/>
  <c r="V23" i="8"/>
  <c r="V129" i="8" s="1"/>
  <c r="S23" i="8"/>
  <c r="S129" i="8" s="1"/>
  <c r="V44" i="8"/>
  <c r="V150" i="8" s="1"/>
  <c r="S44" i="8"/>
  <c r="S150" i="8" s="1"/>
  <c r="AF33" i="8"/>
  <c r="AF139" i="8" s="1"/>
  <c r="AC33" i="8"/>
  <c r="AC139" i="8" s="1"/>
  <c r="V49" i="8"/>
  <c r="V155" i="8" s="1"/>
  <c r="S49" i="8"/>
  <c r="S155" i="8" s="1"/>
  <c r="AF55" i="8"/>
  <c r="AF161" i="8" s="1"/>
  <c r="AC55" i="8"/>
  <c r="AC161" i="8" s="1"/>
  <c r="AP44" i="8"/>
  <c r="AP150" i="8" s="1"/>
  <c r="AM44" i="8"/>
  <c r="AM150" i="8" s="1"/>
  <c r="V34" i="8"/>
  <c r="V140" i="8" s="1"/>
  <c r="S34" i="8"/>
  <c r="S140" i="8" s="1"/>
  <c r="AP27" i="8"/>
  <c r="AP133" i="8" s="1"/>
  <c r="AM27" i="8"/>
  <c r="AM133" i="8" s="1"/>
  <c r="AF52" i="8"/>
  <c r="AF158" i="8" s="1"/>
  <c r="AC52" i="8"/>
  <c r="AC158" i="8" s="1"/>
  <c r="AP32" i="8"/>
  <c r="AP138" i="8" s="1"/>
  <c r="AM32" i="8"/>
  <c r="AM138" i="8" s="1"/>
  <c r="AP60" i="8"/>
  <c r="AP166" i="8" s="1"/>
  <c r="AM60" i="8"/>
  <c r="AM166" i="8" s="1"/>
  <c r="V48" i="8"/>
  <c r="V154" i="8" s="1"/>
  <c r="S48" i="8"/>
  <c r="S154" i="8" s="1"/>
  <c r="AF37" i="8"/>
  <c r="AF143" i="8" s="1"/>
  <c r="AC37" i="8"/>
  <c r="AC143" i="8" s="1"/>
  <c r="AP26" i="8"/>
  <c r="AP132" i="8" s="1"/>
  <c r="AM26" i="8"/>
  <c r="AM132" i="8" s="1"/>
  <c r="AN58" i="8"/>
  <c r="AN164" i="8" s="1"/>
  <c r="AN54" i="8"/>
  <c r="AN160" i="8" s="1"/>
  <c r="AN50" i="8"/>
  <c r="AN156" i="8" s="1"/>
  <c r="AN46" i="8"/>
  <c r="AN152" i="8" s="1"/>
  <c r="AN42" i="8"/>
  <c r="AN148" i="8" s="1"/>
  <c r="AN38" i="8"/>
  <c r="AN144" i="8" s="1"/>
  <c r="AN34" i="8"/>
  <c r="AN140" i="8" s="1"/>
  <c r="AN30" i="8"/>
  <c r="AN136" i="8" s="1"/>
  <c r="AN26" i="8"/>
  <c r="AN132" i="8" s="1"/>
  <c r="AN61" i="8"/>
  <c r="AN167" i="8" s="1"/>
  <c r="AN57" i="8"/>
  <c r="AN163" i="8" s="1"/>
  <c r="AN53" i="8"/>
  <c r="AN159" i="8" s="1"/>
  <c r="AN49" i="8"/>
  <c r="AN155" i="8" s="1"/>
  <c r="AN45" i="8"/>
  <c r="AN151" i="8" s="1"/>
  <c r="AN41" i="8"/>
  <c r="AN147" i="8" s="1"/>
  <c r="AN37" i="8"/>
  <c r="AN143" i="8" s="1"/>
  <c r="AN33" i="8"/>
  <c r="AN139" i="8" s="1"/>
  <c r="AN29" i="8"/>
  <c r="AN135" i="8" s="1"/>
  <c r="AN25" i="8"/>
  <c r="AN131" i="8" s="1"/>
  <c r="AN60" i="8"/>
  <c r="AN166" i="8" s="1"/>
  <c r="AN56" i="8"/>
  <c r="AN162" i="8" s="1"/>
  <c r="AN52" i="8"/>
  <c r="AN158" i="8" s="1"/>
  <c r="AN48" i="8"/>
  <c r="AN154" i="8" s="1"/>
  <c r="AN44" i="8"/>
  <c r="AN150" i="8" s="1"/>
  <c r="AN40" i="8"/>
  <c r="AN146" i="8" s="1"/>
  <c r="AN36" i="8"/>
  <c r="AN142" i="8" s="1"/>
  <c r="AN32" i="8"/>
  <c r="AN138" i="8" s="1"/>
  <c r="AN28" i="8"/>
  <c r="AN134" i="8" s="1"/>
  <c r="AN24" i="8"/>
  <c r="AN130" i="8" s="1"/>
  <c r="AN59" i="8"/>
  <c r="AN165" i="8" s="1"/>
  <c r="AN55" i="8"/>
  <c r="AN161" i="8" s="1"/>
  <c r="AN51" i="8"/>
  <c r="AN157" i="8" s="1"/>
  <c r="AN47" i="8"/>
  <c r="AN153" i="8" s="1"/>
  <c r="AN43" i="8"/>
  <c r="AN149" i="8" s="1"/>
  <c r="AN39" i="8"/>
  <c r="AN145" i="8" s="1"/>
  <c r="AN35" i="8"/>
  <c r="AN141" i="8" s="1"/>
  <c r="AN31" i="8"/>
  <c r="AN137" i="8" s="1"/>
  <c r="AN27" i="8"/>
  <c r="AN133" i="8" s="1"/>
  <c r="AN23" i="8"/>
  <c r="AN129" i="8" s="1"/>
  <c r="AN19" i="8"/>
  <c r="E67" i="45" s="1"/>
  <c r="AN22" i="8"/>
  <c r="AN128" i="8" s="1"/>
  <c r="AN18" i="8"/>
  <c r="E66" i="45" s="1"/>
  <c r="AN21" i="8"/>
  <c r="AN127" i="8" s="1"/>
  <c r="AN17" i="8"/>
  <c r="E65" i="45" s="1"/>
  <c r="AN20" i="8"/>
  <c r="AN126" i="8" s="1"/>
  <c r="AN16" i="8"/>
  <c r="E64" i="45" s="1"/>
  <c r="AP21" i="8"/>
  <c r="AP127" i="8" s="1"/>
  <c r="AM21" i="8"/>
  <c r="AM127" i="8" s="1"/>
  <c r="AF38" i="8"/>
  <c r="AF144" i="8" s="1"/>
  <c r="AC38" i="8"/>
  <c r="AC144" i="8" s="1"/>
  <c r="AF46" i="8"/>
  <c r="AF152" i="8" s="1"/>
  <c r="AC46" i="8"/>
  <c r="AC152" i="8" s="1"/>
  <c r="AF56" i="8"/>
  <c r="AF162" i="8" s="1"/>
  <c r="AC56" i="8"/>
  <c r="AC162" i="8" s="1"/>
  <c r="AP45" i="8"/>
  <c r="AP151" i="8" s="1"/>
  <c r="AM45" i="8"/>
  <c r="AM151" i="8" s="1"/>
  <c r="V35" i="8"/>
  <c r="V141" i="8" s="1"/>
  <c r="S35" i="8"/>
  <c r="S141" i="8" s="1"/>
  <c r="AF24" i="8"/>
  <c r="AF130" i="8" s="1"/>
  <c r="AC24" i="8"/>
  <c r="AC130" i="8" s="1"/>
  <c r="AP59" i="8"/>
  <c r="AP165" i="8" s="1"/>
  <c r="AM59" i="8"/>
  <c r="AM165" i="8" s="1"/>
  <c r="AF21" i="8"/>
  <c r="AC21" i="8"/>
  <c r="AF43" i="8"/>
  <c r="AF149" i="8" s="1"/>
  <c r="AC43" i="8"/>
  <c r="AC149" i="8" s="1"/>
  <c r="AF54" i="8"/>
  <c r="AF160" i="8" s="1"/>
  <c r="AC54" i="8"/>
  <c r="AC160" i="8" s="1"/>
  <c r="V55" i="8"/>
  <c r="V161" i="8" s="1"/>
  <c r="S55" i="8"/>
  <c r="S161" i="8" s="1"/>
  <c r="AF44" i="8"/>
  <c r="AF150" i="8" s="1"/>
  <c r="AC44" i="8"/>
  <c r="AC150" i="8" s="1"/>
  <c r="AP33" i="8"/>
  <c r="AP139" i="8" s="1"/>
  <c r="AM33" i="8"/>
  <c r="AM139" i="8" s="1"/>
  <c r="V24" i="8"/>
  <c r="V130" i="8" s="1"/>
  <c r="S24" i="8"/>
  <c r="S130" i="8" s="1"/>
  <c r="V41" i="8"/>
  <c r="V147" i="8" s="1"/>
  <c r="S41" i="8"/>
  <c r="S147" i="8" s="1"/>
  <c r="AP56" i="8"/>
  <c r="AP162" i="8" s="1"/>
  <c r="AM56" i="8"/>
  <c r="AM162" i="8" s="1"/>
  <c r="V46" i="8"/>
  <c r="V152" i="8" s="1"/>
  <c r="S46" i="8"/>
  <c r="S152" i="8" s="1"/>
  <c r="AF35" i="8"/>
  <c r="AF141" i="8" s="1"/>
  <c r="AC35" i="8"/>
  <c r="AC141" i="8" s="1"/>
  <c r="AP24" i="8"/>
  <c r="AP130" i="8" s="1"/>
  <c r="AM24" i="8"/>
  <c r="AM130" i="8" s="1"/>
  <c r="V57" i="8"/>
  <c r="V163" i="8" s="1"/>
  <c r="S57" i="8"/>
  <c r="S163" i="8" s="1"/>
  <c r="V53" i="8"/>
  <c r="V159" i="8" s="1"/>
  <c r="S53" i="8"/>
  <c r="S159" i="8" s="1"/>
  <c r="AF42" i="8"/>
  <c r="AF148" i="8" s="1"/>
  <c r="AC42" i="8"/>
  <c r="AC148" i="8" s="1"/>
  <c r="AP31" i="8"/>
  <c r="AP137" i="8" s="1"/>
  <c r="AM31" i="8"/>
  <c r="AM137" i="8" s="1"/>
  <c r="AF20" i="8"/>
  <c r="AF126" i="8" s="1"/>
  <c r="AC20" i="8"/>
  <c r="AC126" i="8" s="1"/>
  <c r="V52" i="8"/>
  <c r="V158" i="8" s="1"/>
  <c r="S52" i="8"/>
  <c r="S158" i="8" s="1"/>
  <c r="AF41" i="8"/>
  <c r="AF147" i="8" s="1"/>
  <c r="AC41" i="8"/>
  <c r="AC147" i="8" s="1"/>
  <c r="AP30" i="8"/>
  <c r="AP136" i="8" s="1"/>
  <c r="AM30" i="8"/>
  <c r="AM136" i="8" s="1"/>
  <c r="AP43" i="8"/>
  <c r="AP149" i="8" s="1"/>
  <c r="AM43" i="8"/>
  <c r="AM149" i="8" s="1"/>
  <c r="AC23" i="8"/>
  <c r="AC129" i="8" s="1"/>
  <c r="AF23" i="8"/>
  <c r="AF129" i="8" s="1"/>
  <c r="AP52" i="8"/>
  <c r="AP158" i="8" s="1"/>
  <c r="AM52" i="8"/>
  <c r="AM158" i="8" s="1"/>
  <c r="V42" i="8"/>
  <c r="V148" i="8" s="1"/>
  <c r="S42" i="8"/>
  <c r="S148" i="8" s="1"/>
  <c r="AF31" i="8"/>
  <c r="AF137" i="8" s="1"/>
  <c r="AC31" i="8"/>
  <c r="AC137" i="8" s="1"/>
  <c r="AC22" i="8"/>
  <c r="AC128" i="8" s="1"/>
  <c r="V31" i="8"/>
  <c r="V137" i="8" s="1"/>
  <c r="S31" i="8"/>
  <c r="S137" i="8" s="1"/>
  <c r="V54" i="8"/>
  <c r="V160" i="8" s="1"/>
  <c r="S54" i="8"/>
  <c r="S160" i="8" s="1"/>
  <c r="V61" i="8"/>
  <c r="V167" i="8" s="1"/>
  <c r="S61" i="8"/>
  <c r="S167" i="8" s="1"/>
  <c r="V29" i="8"/>
  <c r="V135" i="8" s="1"/>
  <c r="S29" i="8"/>
  <c r="S135" i="8" s="1"/>
  <c r="S17" i="8"/>
  <c r="V17" i="8"/>
  <c r="AP38" i="8"/>
  <c r="AP144" i="8" s="1"/>
  <c r="AM38" i="8"/>
  <c r="AM144" i="8" s="1"/>
  <c r="AF39" i="8"/>
  <c r="AF145" i="8" s="1"/>
  <c r="AC39" i="8"/>
  <c r="AC145" i="8" s="1"/>
  <c r="AP58" i="8"/>
  <c r="AP164" i="8" s="1"/>
  <c r="AM58" i="8"/>
  <c r="AM164" i="8" s="1"/>
  <c r="AF45" i="8"/>
  <c r="AF151" i="8" s="1"/>
  <c r="AC45" i="8"/>
  <c r="AC151" i="8" s="1"/>
  <c r="AP34" i="8"/>
  <c r="AP140" i="8" s="1"/>
  <c r="AM34" i="8"/>
  <c r="AM140" i="8" s="1"/>
  <c r="AD61" i="8"/>
  <c r="AD167" i="8" s="1"/>
  <c r="AD57" i="8"/>
  <c r="AD163" i="8" s="1"/>
  <c r="AD53" i="8"/>
  <c r="AD159" i="8" s="1"/>
  <c r="AD49" i="8"/>
  <c r="AD155" i="8" s="1"/>
  <c r="AD45" i="8"/>
  <c r="AD151" i="8" s="1"/>
  <c r="AD41" i="8"/>
  <c r="AD147" i="8" s="1"/>
  <c r="AD37" i="8"/>
  <c r="AD143" i="8" s="1"/>
  <c r="AD33" i="8"/>
  <c r="AD139" i="8" s="1"/>
  <c r="AD29" i="8"/>
  <c r="AD135" i="8" s="1"/>
  <c r="AD25" i="8"/>
  <c r="AD60" i="8"/>
  <c r="AD166" i="8" s="1"/>
  <c r="AD56" i="8"/>
  <c r="AD162" i="8" s="1"/>
  <c r="AD52" i="8"/>
  <c r="AD158" i="8" s="1"/>
  <c r="AD48" i="8"/>
  <c r="AD154" i="8" s="1"/>
  <c r="AD44" i="8"/>
  <c r="AD150" i="8" s="1"/>
  <c r="AD40" i="8"/>
  <c r="AD146" i="8" s="1"/>
  <c r="AD36" i="8"/>
  <c r="AD142" i="8" s="1"/>
  <c r="AD32" i="8"/>
  <c r="AD138" i="8" s="1"/>
  <c r="AD28" i="8"/>
  <c r="AD134" i="8" s="1"/>
  <c r="AD24" i="8"/>
  <c r="AD130" i="8" s="1"/>
  <c r="AD59" i="8"/>
  <c r="AD165" i="8" s="1"/>
  <c r="AD55" i="8"/>
  <c r="AD161" i="8" s="1"/>
  <c r="AD51" i="8"/>
  <c r="AD157" i="8" s="1"/>
  <c r="AD47" i="8"/>
  <c r="AD153" i="8" s="1"/>
  <c r="AD43" i="8"/>
  <c r="AD149" i="8" s="1"/>
  <c r="AD39" i="8"/>
  <c r="AD145" i="8" s="1"/>
  <c r="AD35" i="8"/>
  <c r="AD141" i="8" s="1"/>
  <c r="AD31" i="8"/>
  <c r="AD137" i="8" s="1"/>
  <c r="AD27" i="8"/>
  <c r="AD133" i="8" s="1"/>
  <c r="AD58" i="8"/>
  <c r="AD164" i="8" s="1"/>
  <c r="AD54" i="8"/>
  <c r="AD160" i="8" s="1"/>
  <c r="AD50" i="8"/>
  <c r="AD156" i="8" s="1"/>
  <c r="AD46" i="8"/>
  <c r="AD152" i="8" s="1"/>
  <c r="AD42" i="8"/>
  <c r="AD148" i="8" s="1"/>
  <c r="AD38" i="8"/>
  <c r="AD144" i="8" s="1"/>
  <c r="AD34" i="8"/>
  <c r="AD140" i="8" s="1"/>
  <c r="AD30" i="8"/>
  <c r="AD26" i="8"/>
  <c r="AD132" i="8" s="1"/>
  <c r="AD22" i="8"/>
  <c r="AD128" i="8" s="1"/>
  <c r="AD18" i="8"/>
  <c r="E44" i="45" s="1"/>
  <c r="AD21" i="8"/>
  <c r="AD17" i="8"/>
  <c r="E43" i="45" s="1"/>
  <c r="AD20" i="8"/>
  <c r="AD126" i="8" s="1"/>
  <c r="AD16" i="8"/>
  <c r="E42" i="45" s="1"/>
  <c r="AD23" i="8"/>
  <c r="AD129" i="8" s="1"/>
  <c r="AD19" i="8"/>
  <c r="AD125" i="8" s="1"/>
  <c r="AP22" i="8"/>
  <c r="AP128" i="8" s="1"/>
  <c r="AM22" i="8"/>
  <c r="AM128" i="8" s="1"/>
  <c r="V19" i="8"/>
  <c r="S19" i="8"/>
  <c r="AC18" i="8"/>
  <c r="AF18" i="8"/>
  <c r="AP53" i="8"/>
  <c r="AP159" i="8" s="1"/>
  <c r="AM53" i="8"/>
  <c r="AM159" i="8" s="1"/>
  <c r="V43" i="8"/>
  <c r="V149" i="8" s="1"/>
  <c r="S43" i="8"/>
  <c r="S149" i="8" s="1"/>
  <c r="AF32" i="8"/>
  <c r="AF138" i="8" s="1"/>
  <c r="AC32" i="8"/>
  <c r="AC138" i="8" s="1"/>
  <c r="V22" i="8"/>
  <c r="V128" i="8" s="1"/>
  <c r="S22" i="8"/>
  <c r="S128" i="8" s="1"/>
  <c r="V33" i="8"/>
  <c r="V139" i="8" s="1"/>
  <c r="S33" i="8"/>
  <c r="S139" i="8" s="1"/>
  <c r="T60" i="8"/>
  <c r="T166" i="8" s="1"/>
  <c r="T56" i="8"/>
  <c r="T162" i="8" s="1"/>
  <c r="T52" i="8"/>
  <c r="T158" i="8" s="1"/>
  <c r="T48" i="8"/>
  <c r="T154" i="8" s="1"/>
  <c r="T44" i="8"/>
  <c r="T150" i="8" s="1"/>
  <c r="T40" i="8"/>
  <c r="T146" i="8" s="1"/>
  <c r="T36" i="8"/>
  <c r="T142" i="8" s="1"/>
  <c r="T32" i="8"/>
  <c r="T138" i="8" s="1"/>
  <c r="T28" i="8"/>
  <c r="T134" i="8" s="1"/>
  <c r="T59" i="8"/>
  <c r="T165" i="8" s="1"/>
  <c r="T55" i="8"/>
  <c r="T161" i="8" s="1"/>
  <c r="T51" i="8"/>
  <c r="T157" i="8" s="1"/>
  <c r="T47" i="8"/>
  <c r="T153" i="8" s="1"/>
  <c r="T43" i="8"/>
  <c r="T149" i="8" s="1"/>
  <c r="T39" i="8"/>
  <c r="T145" i="8" s="1"/>
  <c r="T35" i="8"/>
  <c r="T141" i="8" s="1"/>
  <c r="T31" i="8"/>
  <c r="T137" i="8" s="1"/>
  <c r="T27" i="8"/>
  <c r="T133" i="8" s="1"/>
  <c r="T58" i="8"/>
  <c r="T164" i="8" s="1"/>
  <c r="T54" i="8"/>
  <c r="T160" i="8" s="1"/>
  <c r="T50" i="8"/>
  <c r="T156" i="8" s="1"/>
  <c r="T46" i="8"/>
  <c r="T152" i="8" s="1"/>
  <c r="T42" i="8"/>
  <c r="T148" i="8" s="1"/>
  <c r="T38" i="8"/>
  <c r="T144" i="8" s="1"/>
  <c r="T34" i="8"/>
  <c r="T140" i="8" s="1"/>
  <c r="T30" i="8"/>
  <c r="T136" i="8" s="1"/>
  <c r="T26" i="8"/>
  <c r="T132" i="8" s="1"/>
  <c r="T61" i="8"/>
  <c r="T167" i="8" s="1"/>
  <c r="T57" i="8"/>
  <c r="T163" i="8" s="1"/>
  <c r="T53" i="8"/>
  <c r="T159" i="8" s="1"/>
  <c r="T49" i="8"/>
  <c r="T155" i="8" s="1"/>
  <c r="T45" i="8"/>
  <c r="T151" i="8" s="1"/>
  <c r="T41" i="8"/>
  <c r="T147" i="8" s="1"/>
  <c r="T37" i="8"/>
  <c r="T143" i="8" s="1"/>
  <c r="T33" i="8"/>
  <c r="T139" i="8" s="1"/>
  <c r="T29" i="8"/>
  <c r="T135" i="8" s="1"/>
  <c r="T25" i="8"/>
  <c r="T131" i="8" s="1"/>
  <c r="T21" i="8"/>
  <c r="T127" i="8" s="1"/>
  <c r="T17" i="8"/>
  <c r="E21" i="45" s="1"/>
  <c r="T24" i="8"/>
  <c r="T130" i="8" s="1"/>
  <c r="T20" i="8"/>
  <c r="T126" i="8" s="1"/>
  <c r="T16" i="8"/>
  <c r="E20" i="45" s="1"/>
  <c r="T23" i="8"/>
  <c r="T129" i="8" s="1"/>
  <c r="T19" i="8"/>
  <c r="E23" i="45" s="1"/>
  <c r="T22" i="8"/>
  <c r="T128" i="8" s="1"/>
  <c r="T18" i="8"/>
  <c r="E22" i="45" s="1"/>
  <c r="V30" i="6"/>
  <c r="V136" i="6" s="1"/>
  <c r="S30" i="6"/>
  <c r="S136" i="6" s="1"/>
  <c r="V19" i="6"/>
  <c r="S19" i="6"/>
  <c r="AD38" i="6"/>
  <c r="AD144" i="6" s="1"/>
  <c r="AD28" i="6"/>
  <c r="AD134" i="6" s="1"/>
  <c r="AD53" i="6"/>
  <c r="AD159" i="6" s="1"/>
  <c r="V53" i="6"/>
  <c r="V159" i="6" s="1"/>
  <c r="S53" i="6"/>
  <c r="S159" i="6" s="1"/>
  <c r="AP31" i="6"/>
  <c r="AP137" i="6" s="1"/>
  <c r="AM31" i="6"/>
  <c r="AM137" i="6" s="1"/>
  <c r="AF40" i="6"/>
  <c r="AF146" i="6" s="1"/>
  <c r="AC40" i="6"/>
  <c r="AC146" i="6" s="1"/>
  <c r="AF45" i="6"/>
  <c r="AF151" i="6" s="1"/>
  <c r="AC45" i="6"/>
  <c r="AC151" i="6" s="1"/>
  <c r="AP34" i="6"/>
  <c r="AP140" i="6" s="1"/>
  <c r="AM34" i="6"/>
  <c r="AM140" i="6" s="1"/>
  <c r="AM22" i="6"/>
  <c r="AM128" i="6" s="1"/>
  <c r="AP22" i="6"/>
  <c r="AP128" i="6" s="1"/>
  <c r="AF60" i="6"/>
  <c r="AF166" i="6" s="1"/>
  <c r="AC60" i="6"/>
  <c r="AC166" i="6" s="1"/>
  <c r="AP49" i="6"/>
  <c r="AP155" i="6" s="1"/>
  <c r="AM49" i="6"/>
  <c r="AM155" i="6" s="1"/>
  <c r="V39" i="6"/>
  <c r="V145" i="6" s="1"/>
  <c r="S39" i="6"/>
  <c r="S145" i="6" s="1"/>
  <c r="AF28" i="6"/>
  <c r="AF134" i="6" s="1"/>
  <c r="AC28" i="6"/>
  <c r="AC134" i="6" s="1"/>
  <c r="AP17" i="6"/>
  <c r="AM17" i="6"/>
  <c r="V25" i="6"/>
  <c r="V131" i="6" s="1"/>
  <c r="S25" i="6"/>
  <c r="S131" i="6" s="1"/>
  <c r="AD42" i="6"/>
  <c r="AD148" i="6" s="1"/>
  <c r="AD39" i="6"/>
  <c r="AD145" i="6" s="1"/>
  <c r="AD32" i="6"/>
  <c r="AD138" i="6" s="1"/>
  <c r="AD25" i="6"/>
  <c r="AD131" i="6" s="1"/>
  <c r="AD57" i="6"/>
  <c r="AD163" i="6" s="1"/>
  <c r="AP35" i="6"/>
  <c r="AP141" i="6" s="1"/>
  <c r="AM35" i="6"/>
  <c r="AM141" i="6" s="1"/>
  <c r="V22" i="6"/>
  <c r="V128" i="6" s="1"/>
  <c r="S22" i="6"/>
  <c r="S128" i="6" s="1"/>
  <c r="AD19" i="6"/>
  <c r="D45" i="45" s="1"/>
  <c r="F21" i="43" s="1"/>
  <c r="V58" i="6"/>
  <c r="V164" i="6" s="1"/>
  <c r="S58" i="6"/>
  <c r="S164" i="6" s="1"/>
  <c r="AF47" i="6"/>
  <c r="AF153" i="6" s="1"/>
  <c r="AC47" i="6"/>
  <c r="AC153" i="6" s="1"/>
  <c r="AP36" i="6"/>
  <c r="AP142" i="6" s="1"/>
  <c r="AM36" i="6"/>
  <c r="AM142" i="6" s="1"/>
  <c r="V26" i="6"/>
  <c r="V132" i="6" s="1"/>
  <c r="S26" i="6"/>
  <c r="S132" i="6" s="1"/>
  <c r="AP54" i="6"/>
  <c r="AP160" i="6" s="1"/>
  <c r="AM54" i="6"/>
  <c r="AM160" i="6" s="1"/>
  <c r="V44" i="6"/>
  <c r="V150" i="6" s="1"/>
  <c r="S44" i="6"/>
  <c r="S150" i="6" s="1"/>
  <c r="AF33" i="6"/>
  <c r="AF139" i="6" s="1"/>
  <c r="AC33" i="6"/>
  <c r="AC139" i="6" s="1"/>
  <c r="AF23" i="6"/>
  <c r="AF129" i="6" s="1"/>
  <c r="AC23" i="6"/>
  <c r="AC129" i="6" s="1"/>
  <c r="V51" i="6"/>
  <c r="V157" i="6" s="1"/>
  <c r="S51" i="6"/>
  <c r="S157" i="6" s="1"/>
  <c r="AP29" i="6"/>
  <c r="AP135" i="6" s="1"/>
  <c r="AM29" i="6"/>
  <c r="AM135" i="6" s="1"/>
  <c r="S17" i="6"/>
  <c r="V17" i="6"/>
  <c r="AC21" i="6"/>
  <c r="AC127" i="6" s="1"/>
  <c r="AF21" i="6"/>
  <c r="AF127" i="6" s="1"/>
  <c r="AF59" i="6"/>
  <c r="AF165" i="6" s="1"/>
  <c r="AC59" i="6"/>
  <c r="AC165" i="6" s="1"/>
  <c r="AP48" i="6"/>
  <c r="AP154" i="6" s="1"/>
  <c r="AM48" i="6"/>
  <c r="AM154" i="6" s="1"/>
  <c r="V38" i="6"/>
  <c r="V144" i="6" s="1"/>
  <c r="S38" i="6"/>
  <c r="S144" i="6" s="1"/>
  <c r="AF27" i="6"/>
  <c r="AF133" i="6" s="1"/>
  <c r="AC27" i="6"/>
  <c r="AC133" i="6" s="1"/>
  <c r="AF16" i="6"/>
  <c r="AC16" i="6"/>
  <c r="AD46" i="6"/>
  <c r="AD152" i="6" s="1"/>
  <c r="AD43" i="6"/>
  <c r="AD149" i="6" s="1"/>
  <c r="AD36" i="6"/>
  <c r="AD142" i="6" s="1"/>
  <c r="AD29" i="6"/>
  <c r="AD135" i="6" s="1"/>
  <c r="AD61" i="6"/>
  <c r="AD167" i="6" s="1"/>
  <c r="AF50" i="6"/>
  <c r="AF156" i="6" s="1"/>
  <c r="AC50" i="6"/>
  <c r="AC156" i="6" s="1"/>
  <c r="AP39" i="6"/>
  <c r="AP145" i="6" s="1"/>
  <c r="AM39" i="6"/>
  <c r="AM145" i="6" s="1"/>
  <c r="V29" i="6"/>
  <c r="V135" i="6" s="1"/>
  <c r="S29" i="6"/>
  <c r="S135" i="6" s="1"/>
  <c r="V52" i="6"/>
  <c r="V158" i="6" s="1"/>
  <c r="S52" i="6"/>
  <c r="S158" i="6" s="1"/>
  <c r="AF41" i="6"/>
  <c r="AF147" i="6" s="1"/>
  <c r="AC41" i="6"/>
  <c r="AC147" i="6" s="1"/>
  <c r="AP30" i="6"/>
  <c r="AP136" i="6" s="1"/>
  <c r="AM30" i="6"/>
  <c r="AM136" i="6" s="1"/>
  <c r="AP20" i="6"/>
  <c r="AP126" i="6" s="1"/>
  <c r="AM20" i="6"/>
  <c r="AM126" i="6" s="1"/>
  <c r="V59" i="6"/>
  <c r="V165" i="6" s="1"/>
  <c r="S59" i="6"/>
  <c r="S165" i="6" s="1"/>
  <c r="AF48" i="6"/>
  <c r="AF154" i="6" s="1"/>
  <c r="AC48" i="6"/>
  <c r="AC154" i="6" s="1"/>
  <c r="AP37" i="6"/>
  <c r="AP143" i="6" s="1"/>
  <c r="AM37" i="6"/>
  <c r="AM143" i="6" s="1"/>
  <c r="V27" i="6"/>
  <c r="V133" i="6" s="1"/>
  <c r="S27" i="6"/>
  <c r="S133" i="6" s="1"/>
  <c r="AP51" i="6"/>
  <c r="AP157" i="6" s="1"/>
  <c r="AM51" i="6"/>
  <c r="AM157" i="6" s="1"/>
  <c r="V24" i="6"/>
  <c r="V130" i="6" s="1"/>
  <c r="S24" i="6"/>
  <c r="S130" i="6" s="1"/>
  <c r="AC61" i="6"/>
  <c r="AC167" i="6" s="1"/>
  <c r="AF61" i="6"/>
  <c r="AF167" i="6" s="1"/>
  <c r="AP42" i="6"/>
  <c r="AP148" i="6" s="1"/>
  <c r="AM42" i="6"/>
  <c r="AM148" i="6" s="1"/>
  <c r="S20" i="6"/>
  <c r="S126" i="6" s="1"/>
  <c r="V20" i="6"/>
  <c r="V126" i="6" s="1"/>
  <c r="AP57" i="6"/>
  <c r="AP163" i="6" s="1"/>
  <c r="AM57" i="6"/>
  <c r="AM163" i="6" s="1"/>
  <c r="V47" i="6"/>
  <c r="V153" i="6" s="1"/>
  <c r="S47" i="6"/>
  <c r="S153" i="6" s="1"/>
  <c r="AF36" i="6"/>
  <c r="AF142" i="6" s="1"/>
  <c r="AC36" i="6"/>
  <c r="AC142" i="6" s="1"/>
  <c r="AP25" i="6"/>
  <c r="AP131" i="6" s="1"/>
  <c r="AM25" i="6"/>
  <c r="AM131" i="6" s="1"/>
  <c r="AP61" i="6"/>
  <c r="AP167" i="6" s="1"/>
  <c r="AM61" i="6"/>
  <c r="AM167" i="6" s="1"/>
  <c r="AD22" i="6"/>
  <c r="AD128" i="6" s="1"/>
  <c r="AD50" i="6"/>
  <c r="AD156" i="6" s="1"/>
  <c r="AD47" i="6"/>
  <c r="AD153" i="6" s="1"/>
  <c r="AD40" i="6"/>
  <c r="AD146" i="6" s="1"/>
  <c r="AD33" i="6"/>
  <c r="AD139" i="6" s="1"/>
  <c r="V61" i="6"/>
  <c r="V167" i="6" s="1"/>
  <c r="S61" i="6"/>
  <c r="S167" i="6" s="1"/>
  <c r="V33" i="6"/>
  <c r="V139" i="6" s="1"/>
  <c r="S33" i="6"/>
  <c r="S139" i="6" s="1"/>
  <c r="AF19" i="6"/>
  <c r="AC19" i="6"/>
  <c r="T60" i="6"/>
  <c r="T166" i="6" s="1"/>
  <c r="T56" i="6"/>
  <c r="T162" i="6" s="1"/>
  <c r="T52" i="6"/>
  <c r="T158" i="6" s="1"/>
  <c r="T48" i="6"/>
  <c r="T154" i="6" s="1"/>
  <c r="T44" i="6"/>
  <c r="T150" i="6" s="1"/>
  <c r="T40" i="6"/>
  <c r="T146" i="6" s="1"/>
  <c r="T36" i="6"/>
  <c r="T142" i="6" s="1"/>
  <c r="T32" i="6"/>
  <c r="T138" i="6" s="1"/>
  <c r="T28" i="6"/>
  <c r="T134" i="6" s="1"/>
  <c r="T59" i="6"/>
  <c r="T165" i="6" s="1"/>
  <c r="T55" i="6"/>
  <c r="T161" i="6" s="1"/>
  <c r="T51" i="6"/>
  <c r="T157" i="6" s="1"/>
  <c r="T47" i="6"/>
  <c r="T153" i="6" s="1"/>
  <c r="T43" i="6"/>
  <c r="T149" i="6" s="1"/>
  <c r="T39" i="6"/>
  <c r="T145" i="6" s="1"/>
  <c r="T35" i="6"/>
  <c r="T141" i="6" s="1"/>
  <c r="T31" i="6"/>
  <c r="T137" i="6" s="1"/>
  <c r="T27" i="6"/>
  <c r="T133" i="6" s="1"/>
  <c r="T58" i="6"/>
  <c r="T164" i="6" s="1"/>
  <c r="T54" i="6"/>
  <c r="T160" i="6" s="1"/>
  <c r="T50" i="6"/>
  <c r="T156" i="6" s="1"/>
  <c r="T46" i="6"/>
  <c r="T152" i="6" s="1"/>
  <c r="T42" i="6"/>
  <c r="T148" i="6" s="1"/>
  <c r="T38" i="6"/>
  <c r="T144" i="6" s="1"/>
  <c r="T34" i="6"/>
  <c r="T140" i="6" s="1"/>
  <c r="T30" i="6"/>
  <c r="T136" i="6" s="1"/>
  <c r="T26" i="6"/>
  <c r="T132" i="6" s="1"/>
  <c r="T61" i="6"/>
  <c r="T167" i="6" s="1"/>
  <c r="T57" i="6"/>
  <c r="T163" i="6" s="1"/>
  <c r="T53" i="6"/>
  <c r="T159" i="6" s="1"/>
  <c r="T49" i="6"/>
  <c r="T155" i="6" s="1"/>
  <c r="T45" i="6"/>
  <c r="T151" i="6" s="1"/>
  <c r="T41" i="6"/>
  <c r="T147" i="6" s="1"/>
  <c r="T37" i="6"/>
  <c r="T143" i="6" s="1"/>
  <c r="T33" i="6"/>
  <c r="T139" i="6" s="1"/>
  <c r="T29" i="6"/>
  <c r="T135" i="6" s="1"/>
  <c r="T25" i="6"/>
  <c r="T131" i="6" s="1"/>
  <c r="T24" i="6"/>
  <c r="T130" i="6" s="1"/>
  <c r="T20" i="6"/>
  <c r="T126" i="6" s="1"/>
  <c r="T16" i="6"/>
  <c r="D20" i="45" s="1"/>
  <c r="B18" i="43" s="1"/>
  <c r="T21" i="6"/>
  <c r="T127" i="6" s="1"/>
  <c r="T23" i="6"/>
  <c r="T129" i="6" s="1"/>
  <c r="T19" i="6"/>
  <c r="D23" i="45" s="1"/>
  <c r="B21" i="43" s="1"/>
  <c r="T17" i="6"/>
  <c r="D21" i="45" s="1"/>
  <c r="B19" i="43" s="1"/>
  <c r="T22" i="6"/>
  <c r="T128" i="6" s="1"/>
  <c r="T18" i="6"/>
  <c r="D22" i="45" s="1"/>
  <c r="B20" i="43" s="1"/>
  <c r="AF55" i="6"/>
  <c r="AF161" i="6" s="1"/>
  <c r="AC55" i="6"/>
  <c r="AC161" i="6" s="1"/>
  <c r="AP44" i="6"/>
  <c r="AP150" i="6" s="1"/>
  <c r="AM44" i="6"/>
  <c r="AM150" i="6" s="1"/>
  <c r="V34" i="6"/>
  <c r="V140" i="6" s="1"/>
  <c r="S34" i="6"/>
  <c r="S140" i="6" s="1"/>
  <c r="AM23" i="6"/>
  <c r="AM129" i="6" s="1"/>
  <c r="AP23" i="6"/>
  <c r="AP129" i="6" s="1"/>
  <c r="V49" i="6"/>
  <c r="V155" i="6" s="1"/>
  <c r="S49" i="6"/>
  <c r="S155" i="6" s="1"/>
  <c r="AD20" i="6"/>
  <c r="AD126" i="6" s="1"/>
  <c r="AF51" i="6"/>
  <c r="AF157" i="6" s="1"/>
  <c r="AC51" i="6"/>
  <c r="AC157" i="6" s="1"/>
  <c r="AF29" i="6"/>
  <c r="AF135" i="6" s="1"/>
  <c r="AC29" i="6"/>
  <c r="AC135" i="6" s="1"/>
  <c r="AM18" i="6"/>
  <c r="AP18" i="6"/>
  <c r="AP56" i="6"/>
  <c r="AP162" i="6" s="1"/>
  <c r="AM56" i="6"/>
  <c r="AM162" i="6" s="1"/>
  <c r="V46" i="6"/>
  <c r="V152" i="6" s="1"/>
  <c r="S46" i="6"/>
  <c r="S152" i="6" s="1"/>
  <c r="AF35" i="6"/>
  <c r="AF141" i="6" s="1"/>
  <c r="AC35" i="6"/>
  <c r="AC141" i="6" s="1"/>
  <c r="AP24" i="6"/>
  <c r="AP130" i="6" s="1"/>
  <c r="AM24" i="6"/>
  <c r="AM130" i="6" s="1"/>
  <c r="AD18" i="6"/>
  <c r="D44" i="45" s="1"/>
  <c r="F20" i="43" s="1"/>
  <c r="AD54" i="6"/>
  <c r="AD160" i="6" s="1"/>
  <c r="AD51" i="6"/>
  <c r="AD157" i="6" s="1"/>
  <c r="AD44" i="6"/>
  <c r="AD150" i="6" s="1"/>
  <c r="AD37" i="6"/>
  <c r="AD143" i="6" s="1"/>
  <c r="AP47" i="6"/>
  <c r="AP153" i="6" s="1"/>
  <c r="AM47" i="6"/>
  <c r="AM153" i="6" s="1"/>
  <c r="V37" i="6"/>
  <c r="V143" i="6" s="1"/>
  <c r="S37" i="6"/>
  <c r="S143" i="6" s="1"/>
  <c r="AF26" i="6"/>
  <c r="AF132" i="6" s="1"/>
  <c r="AC26" i="6"/>
  <c r="AC132" i="6" s="1"/>
  <c r="AD16" i="6"/>
  <c r="D42" i="45" s="1"/>
  <c r="F18" i="43" s="1"/>
  <c r="V60" i="6"/>
  <c r="V166" i="6" s="1"/>
  <c r="S60" i="6"/>
  <c r="S166" i="6" s="1"/>
  <c r="AF49" i="6"/>
  <c r="AF155" i="6" s="1"/>
  <c r="AC49" i="6"/>
  <c r="AC155" i="6" s="1"/>
  <c r="AP38" i="6"/>
  <c r="AP144" i="6" s="1"/>
  <c r="AM38" i="6"/>
  <c r="AM144" i="6" s="1"/>
  <c r="V28" i="6"/>
  <c r="V134" i="6" s="1"/>
  <c r="S28" i="6"/>
  <c r="S134" i="6" s="1"/>
  <c r="V18" i="6"/>
  <c r="S18" i="6"/>
  <c r="AF56" i="6"/>
  <c r="AF162" i="6" s="1"/>
  <c r="AC56" i="6"/>
  <c r="AC162" i="6" s="1"/>
  <c r="AP45" i="6"/>
  <c r="AP151" i="6" s="1"/>
  <c r="AM45" i="6"/>
  <c r="AM151" i="6" s="1"/>
  <c r="V35" i="6"/>
  <c r="V141" i="6" s="1"/>
  <c r="S35" i="6"/>
  <c r="S141" i="6" s="1"/>
  <c r="AF24" i="6"/>
  <c r="AF130" i="6" s="1"/>
  <c r="AC24" i="6"/>
  <c r="AC130" i="6" s="1"/>
  <c r="AC22" i="6"/>
  <c r="AC128" i="6" s="1"/>
  <c r="AF22" i="6"/>
  <c r="AF128" i="6" s="1"/>
  <c r="AF46" i="6"/>
  <c r="AF152" i="6" s="1"/>
  <c r="AC46" i="6"/>
  <c r="AC152" i="6" s="1"/>
  <c r="AN58" i="6"/>
  <c r="AN164" i="6" s="1"/>
  <c r="AN54" i="6"/>
  <c r="AN160" i="6" s="1"/>
  <c r="AN50" i="6"/>
  <c r="AN156" i="6" s="1"/>
  <c r="AN46" i="6"/>
  <c r="AN152" i="6" s="1"/>
  <c r="AN42" i="6"/>
  <c r="AN148" i="6" s="1"/>
  <c r="AN38" i="6"/>
  <c r="AN144" i="6" s="1"/>
  <c r="AN34" i="6"/>
  <c r="AN140" i="6" s="1"/>
  <c r="AN30" i="6"/>
  <c r="AN136" i="6" s="1"/>
  <c r="AN26" i="6"/>
  <c r="AN132" i="6" s="1"/>
  <c r="AN61" i="6"/>
  <c r="AN167" i="6" s="1"/>
  <c r="AN57" i="6"/>
  <c r="AN163" i="6" s="1"/>
  <c r="AN53" i="6"/>
  <c r="AN159" i="6" s="1"/>
  <c r="AN49" i="6"/>
  <c r="AN155" i="6" s="1"/>
  <c r="AN45" i="6"/>
  <c r="AN151" i="6" s="1"/>
  <c r="AN41" i="6"/>
  <c r="AN147" i="6" s="1"/>
  <c r="AN37" i="6"/>
  <c r="AN143" i="6" s="1"/>
  <c r="AN33" i="6"/>
  <c r="AN139" i="6" s="1"/>
  <c r="AN29" i="6"/>
  <c r="AN135" i="6" s="1"/>
  <c r="AN25" i="6"/>
  <c r="AN131" i="6" s="1"/>
  <c r="AN60" i="6"/>
  <c r="AN166" i="6" s="1"/>
  <c r="AN56" i="6"/>
  <c r="AN162" i="6" s="1"/>
  <c r="AN52" i="6"/>
  <c r="AN158" i="6" s="1"/>
  <c r="AN48" i="6"/>
  <c r="AN154" i="6" s="1"/>
  <c r="AN44" i="6"/>
  <c r="AN150" i="6" s="1"/>
  <c r="AN40" i="6"/>
  <c r="AN146" i="6" s="1"/>
  <c r="AN36" i="6"/>
  <c r="AN142" i="6" s="1"/>
  <c r="AN32" i="6"/>
  <c r="AN138" i="6" s="1"/>
  <c r="AN28" i="6"/>
  <c r="AN134" i="6" s="1"/>
  <c r="AN24" i="6"/>
  <c r="AN130" i="6" s="1"/>
  <c r="AN59" i="6"/>
  <c r="AN165" i="6" s="1"/>
  <c r="AN55" i="6"/>
  <c r="AN161" i="6" s="1"/>
  <c r="AN51" i="6"/>
  <c r="AN157" i="6" s="1"/>
  <c r="AN47" i="6"/>
  <c r="AN153" i="6" s="1"/>
  <c r="AN43" i="6"/>
  <c r="AN149" i="6" s="1"/>
  <c r="AN39" i="6"/>
  <c r="AN145" i="6" s="1"/>
  <c r="AN35" i="6"/>
  <c r="AN141" i="6" s="1"/>
  <c r="AN31" i="6"/>
  <c r="AN137" i="6" s="1"/>
  <c r="AN27" i="6"/>
  <c r="AN133" i="6" s="1"/>
  <c r="AN22" i="6"/>
  <c r="AN128" i="6" s="1"/>
  <c r="AN18" i="6"/>
  <c r="D66" i="45" s="1"/>
  <c r="J20" i="43" s="1"/>
  <c r="AN21" i="6"/>
  <c r="AN127" i="6" s="1"/>
  <c r="AN17" i="6"/>
  <c r="D65" i="45" s="1"/>
  <c r="J19" i="43" s="1"/>
  <c r="AN19" i="6"/>
  <c r="D67" i="45" s="1"/>
  <c r="J21" i="43" s="1"/>
  <c r="AN20" i="6"/>
  <c r="AN126" i="6" s="1"/>
  <c r="AN16" i="6"/>
  <c r="D64" i="45" s="1"/>
  <c r="J18" i="43" s="1"/>
  <c r="AN23" i="6"/>
  <c r="AN129" i="6" s="1"/>
  <c r="AP40" i="6"/>
  <c r="AP146" i="6" s="1"/>
  <c r="AM40" i="6"/>
  <c r="AM146" i="6" s="1"/>
  <c r="AF30" i="6"/>
  <c r="AF136" i="6" s="1"/>
  <c r="AC30" i="6"/>
  <c r="AC136" i="6" s="1"/>
  <c r="AD35" i="6"/>
  <c r="AD141" i="6" s="1"/>
  <c r="AD60" i="6"/>
  <c r="AD166" i="6" s="1"/>
  <c r="AF42" i="6"/>
  <c r="AF148" i="6" s="1"/>
  <c r="AC42" i="6"/>
  <c r="AC148" i="6" s="1"/>
  <c r="AP50" i="6"/>
  <c r="AP156" i="6" s="1"/>
  <c r="AM50" i="6"/>
  <c r="AM156" i="6" s="1"/>
  <c r="V40" i="6"/>
  <c r="V146" i="6" s="1"/>
  <c r="S40" i="6"/>
  <c r="S146" i="6" s="1"/>
  <c r="AC17" i="6"/>
  <c r="AF17" i="6"/>
  <c r="V55" i="6"/>
  <c r="V161" i="6" s="1"/>
  <c r="S55" i="6"/>
  <c r="S161" i="6" s="1"/>
  <c r="AF44" i="6"/>
  <c r="AF150" i="6" s="1"/>
  <c r="AC44" i="6"/>
  <c r="AC150" i="6" s="1"/>
  <c r="AP33" i="6"/>
  <c r="AP139" i="6" s="1"/>
  <c r="AM33" i="6"/>
  <c r="AM139" i="6" s="1"/>
  <c r="AD21" i="6"/>
  <c r="AD127" i="6" s="1"/>
  <c r="V23" i="6"/>
  <c r="V129" i="6" s="1"/>
  <c r="S23" i="6"/>
  <c r="S129" i="6" s="1"/>
  <c r="AF54" i="6"/>
  <c r="AF160" i="6" s="1"/>
  <c r="AC54" i="6"/>
  <c r="AC160" i="6" s="1"/>
  <c r="AD26" i="6"/>
  <c r="AD132" i="6" s="1"/>
  <c r="AD58" i="6"/>
  <c r="AD164" i="6" s="1"/>
  <c r="AD55" i="6"/>
  <c r="AD161" i="6" s="1"/>
  <c r="AD48" i="6"/>
  <c r="AD154" i="6" s="1"/>
  <c r="AD41" i="6"/>
  <c r="AD147" i="6" s="1"/>
  <c r="AF58" i="6"/>
  <c r="AF164" i="6" s="1"/>
  <c r="AC58" i="6"/>
  <c r="AC164" i="6" s="1"/>
  <c r="AP16" i="6"/>
  <c r="AM16" i="6"/>
  <c r="AD23" i="6"/>
  <c r="AD129" i="6" s="1"/>
  <c r="AP43" i="6"/>
  <c r="AP149" i="6" s="1"/>
  <c r="AM43" i="6"/>
  <c r="AM149" i="6" s="1"/>
  <c r="AP52" i="6"/>
  <c r="AP158" i="6" s="1"/>
  <c r="AM52" i="6"/>
  <c r="AM158" i="6" s="1"/>
  <c r="V42" i="6"/>
  <c r="V148" i="6" s="1"/>
  <c r="S42" i="6"/>
  <c r="S148" i="6" s="1"/>
  <c r="AF31" i="6"/>
  <c r="AF137" i="6" s="1"/>
  <c r="AC31" i="6"/>
  <c r="AC137" i="6" s="1"/>
  <c r="S21" i="6"/>
  <c r="S127" i="6" s="1"/>
  <c r="V21" i="6"/>
  <c r="V127" i="6" s="1"/>
  <c r="AP26" i="6"/>
  <c r="AP132" i="6" s="1"/>
  <c r="AM26" i="6"/>
  <c r="AM132" i="6" s="1"/>
  <c r="S16" i="6"/>
  <c r="V16" i="6"/>
  <c r="AD17" i="6"/>
  <c r="D43" i="45" s="1"/>
  <c r="F19" i="43" s="1"/>
  <c r="V54" i="6"/>
  <c r="V160" i="6" s="1"/>
  <c r="S54" i="6"/>
  <c r="S160" i="6" s="1"/>
  <c r="AF43" i="6"/>
  <c r="AF149" i="6" s="1"/>
  <c r="AC43" i="6"/>
  <c r="AC149" i="6" s="1"/>
  <c r="AP32" i="6"/>
  <c r="AP138" i="6" s="1"/>
  <c r="AM32" i="6"/>
  <c r="AM138" i="6" s="1"/>
  <c r="AP21" i="6"/>
  <c r="AP127" i="6" s="1"/>
  <c r="AM21" i="6"/>
  <c r="AM127" i="6" s="1"/>
  <c r="AD30" i="6"/>
  <c r="AD136" i="6" s="1"/>
  <c r="AD27" i="6"/>
  <c r="AD133" i="6" s="1"/>
  <c r="AD59" i="6"/>
  <c r="AD165" i="6" s="1"/>
  <c r="AD52" i="6"/>
  <c r="AD158" i="6" s="1"/>
  <c r="V45" i="6"/>
  <c r="V151" i="6" s="1"/>
  <c r="S45" i="6"/>
  <c r="S151" i="6" s="1"/>
  <c r="AF34" i="6"/>
  <c r="AF140" i="6" s="1"/>
  <c r="AC34" i="6"/>
  <c r="AC140" i="6" s="1"/>
  <c r="V41" i="6"/>
  <c r="V147" i="6" s="1"/>
  <c r="S41" i="6"/>
  <c r="S147" i="6" s="1"/>
  <c r="AF57" i="6"/>
  <c r="AF163" i="6" s="1"/>
  <c r="AC57" i="6"/>
  <c r="AC163" i="6" s="1"/>
  <c r="AP46" i="6"/>
  <c r="AP152" i="6" s="1"/>
  <c r="AM46" i="6"/>
  <c r="AM152" i="6" s="1"/>
  <c r="V36" i="6"/>
  <c r="V142" i="6" s="1"/>
  <c r="S36" i="6"/>
  <c r="S142" i="6" s="1"/>
  <c r="AF25" i="6"/>
  <c r="AF131" i="6" s="1"/>
  <c r="AC25" i="6"/>
  <c r="AC131" i="6" s="1"/>
  <c r="AP53" i="6"/>
  <c r="AP159" i="6" s="1"/>
  <c r="AM53" i="6"/>
  <c r="AM159" i="6" s="1"/>
  <c r="V43" i="6"/>
  <c r="V149" i="6" s="1"/>
  <c r="S43" i="6"/>
  <c r="S149" i="6" s="1"/>
  <c r="AF32" i="6"/>
  <c r="AF138" i="6" s="1"/>
  <c r="AC32" i="6"/>
  <c r="AC138" i="6" s="1"/>
  <c r="AM19" i="6"/>
  <c r="AP19" i="6"/>
  <c r="AP27" i="6"/>
  <c r="AP133" i="6" s="1"/>
  <c r="AM27" i="6"/>
  <c r="AM133" i="6" s="1"/>
  <c r="AP58" i="6"/>
  <c r="AP164" i="6" s="1"/>
  <c r="AM58" i="6"/>
  <c r="AM164" i="6" s="1"/>
  <c r="V48" i="6"/>
  <c r="V154" i="6" s="1"/>
  <c r="S48" i="6"/>
  <c r="S154" i="6" s="1"/>
  <c r="AF37" i="6"/>
  <c r="AF143" i="6" s="1"/>
  <c r="AC37" i="6"/>
  <c r="AC143" i="6" s="1"/>
  <c r="AF52" i="6"/>
  <c r="AF158" i="6" s="1"/>
  <c r="AC52" i="6"/>
  <c r="AC158" i="6" s="1"/>
  <c r="AP41" i="6"/>
  <c r="AP147" i="6" s="1"/>
  <c r="AM41" i="6"/>
  <c r="AM147" i="6" s="1"/>
  <c r="V31" i="6"/>
  <c r="V137" i="6" s="1"/>
  <c r="S31" i="6"/>
  <c r="S137" i="6" s="1"/>
  <c r="AF20" i="6"/>
  <c r="AF126" i="6" s="1"/>
  <c r="AC20" i="6"/>
  <c r="AC126" i="6" s="1"/>
  <c r="AD34" i="6"/>
  <c r="AD140" i="6" s="1"/>
  <c r="AD31" i="6"/>
  <c r="AD137" i="6" s="1"/>
  <c r="AD24" i="6"/>
  <c r="AD130" i="6" s="1"/>
  <c r="AD56" i="6"/>
  <c r="AD162" i="6" s="1"/>
  <c r="AF38" i="6"/>
  <c r="AF144" i="6" s="1"/>
  <c r="AC38" i="6"/>
  <c r="AC144" i="6" s="1"/>
  <c r="AP59" i="6"/>
  <c r="AP165" i="6" s="1"/>
  <c r="AM59" i="6"/>
  <c r="AM165" i="6" s="1"/>
  <c r="AP60" i="6"/>
  <c r="AP166" i="6" s="1"/>
  <c r="AM60" i="6"/>
  <c r="AM166" i="6" s="1"/>
  <c r="V50" i="6"/>
  <c r="V156" i="6" s="1"/>
  <c r="S50" i="6"/>
  <c r="S156" i="6" s="1"/>
  <c r="AF39" i="6"/>
  <c r="AF145" i="6" s="1"/>
  <c r="AC39" i="6"/>
  <c r="AC145" i="6" s="1"/>
  <c r="AP28" i="6"/>
  <c r="AP134" i="6" s="1"/>
  <c r="AM28" i="6"/>
  <c r="AM134" i="6" s="1"/>
  <c r="AC18" i="6"/>
  <c r="AF18" i="6"/>
  <c r="S32" i="6"/>
  <c r="S138" i="6" s="1"/>
  <c r="V20" i="5"/>
  <c r="V126" i="5" s="1"/>
  <c r="S20" i="5"/>
  <c r="S126" i="5" s="1"/>
  <c r="AP22" i="5"/>
  <c r="AP128" i="5" s="1"/>
  <c r="AM22" i="5"/>
  <c r="AM128" i="5" s="1"/>
  <c r="V28" i="5"/>
  <c r="V134" i="5" s="1"/>
  <c r="S28" i="5"/>
  <c r="S134" i="5" s="1"/>
  <c r="V57" i="5"/>
  <c r="V163" i="5" s="1"/>
  <c r="S57" i="5"/>
  <c r="S163" i="5" s="1"/>
  <c r="AF46" i="5"/>
  <c r="AF152" i="5" s="1"/>
  <c r="AC46" i="5"/>
  <c r="AC152" i="5" s="1"/>
  <c r="V35" i="5"/>
  <c r="V141" i="5" s="1"/>
  <c r="S35" i="5"/>
  <c r="S141" i="5" s="1"/>
  <c r="AF24" i="5"/>
  <c r="AF130" i="5" s="1"/>
  <c r="AC24" i="5"/>
  <c r="AC130" i="5" s="1"/>
  <c r="V22" i="5"/>
  <c r="V128" i="5" s="1"/>
  <c r="S22" i="5"/>
  <c r="S128" i="5" s="1"/>
  <c r="AF33" i="5"/>
  <c r="AF139" i="5" s="1"/>
  <c r="AC33" i="5"/>
  <c r="AC139" i="5" s="1"/>
  <c r="AF52" i="5"/>
  <c r="AF158" i="5" s="1"/>
  <c r="AC52" i="5"/>
  <c r="AC158" i="5" s="1"/>
  <c r="AP41" i="5"/>
  <c r="AP147" i="5" s="1"/>
  <c r="AM41" i="5"/>
  <c r="AM147" i="5" s="1"/>
  <c r="V59" i="5"/>
  <c r="V165" i="5" s="1"/>
  <c r="S59" i="5"/>
  <c r="S165" i="5" s="1"/>
  <c r="AP24" i="5"/>
  <c r="AP130" i="5" s="1"/>
  <c r="AM24" i="5"/>
  <c r="AM130" i="5" s="1"/>
  <c r="V38" i="5"/>
  <c r="V144" i="5" s="1"/>
  <c r="S38" i="5"/>
  <c r="S144" i="5" s="1"/>
  <c r="AP55" i="5"/>
  <c r="AP161" i="5" s="1"/>
  <c r="AM55" i="5"/>
  <c r="AM161" i="5" s="1"/>
  <c r="V45" i="5"/>
  <c r="V151" i="5" s="1"/>
  <c r="S45" i="5"/>
  <c r="S151" i="5" s="1"/>
  <c r="AF35" i="5"/>
  <c r="AF141" i="5" s="1"/>
  <c r="AC35" i="5"/>
  <c r="AC141" i="5" s="1"/>
  <c r="AF28" i="5"/>
  <c r="AF134" i="5" s="1"/>
  <c r="AC28" i="5"/>
  <c r="AC134" i="5" s="1"/>
  <c r="AP54" i="5"/>
  <c r="AP160" i="5" s="1"/>
  <c r="AM54" i="5"/>
  <c r="AM160" i="5" s="1"/>
  <c r="V44" i="5"/>
  <c r="V150" i="5" s="1"/>
  <c r="S44" i="5"/>
  <c r="S150" i="5" s="1"/>
  <c r="AF21" i="5"/>
  <c r="AF127" i="5" s="1"/>
  <c r="AC21" i="5"/>
  <c r="AC127" i="5" s="1"/>
  <c r="AF48" i="5"/>
  <c r="AF154" i="5" s="1"/>
  <c r="AC48" i="5"/>
  <c r="AC154" i="5" s="1"/>
  <c r="AP37" i="5"/>
  <c r="AP143" i="5" s="1"/>
  <c r="AM37" i="5"/>
  <c r="AM143" i="5" s="1"/>
  <c r="AF27" i="5"/>
  <c r="AC27" i="5"/>
  <c r="AN58" i="5"/>
  <c r="AN164" i="5" s="1"/>
  <c r="AN54" i="5"/>
  <c r="AN160" i="5" s="1"/>
  <c r="AN50" i="5"/>
  <c r="AN156" i="5" s="1"/>
  <c r="AN46" i="5"/>
  <c r="AN152" i="5" s="1"/>
  <c r="AN42" i="5"/>
  <c r="AN148" i="5" s="1"/>
  <c r="AN38" i="5"/>
  <c r="AN144" i="5" s="1"/>
  <c r="AN34" i="5"/>
  <c r="AN140" i="5" s="1"/>
  <c r="AN30" i="5"/>
  <c r="AN136" i="5" s="1"/>
  <c r="AN26" i="5"/>
  <c r="AN132" i="5" s="1"/>
  <c r="AN61" i="5"/>
  <c r="AN167" i="5" s="1"/>
  <c r="AN57" i="5"/>
  <c r="AN163" i="5" s="1"/>
  <c r="AN53" i="5"/>
  <c r="AN159" i="5" s="1"/>
  <c r="AN49" i="5"/>
  <c r="AN155" i="5" s="1"/>
  <c r="AN45" i="5"/>
  <c r="AN151" i="5" s="1"/>
  <c r="AN41" i="5"/>
  <c r="AN147" i="5" s="1"/>
  <c r="AN37" i="5"/>
  <c r="AN143" i="5" s="1"/>
  <c r="AN33" i="5"/>
  <c r="AN139" i="5" s="1"/>
  <c r="AN29" i="5"/>
  <c r="AN135" i="5" s="1"/>
  <c r="AN25" i="5"/>
  <c r="AN131" i="5" s="1"/>
  <c r="AN60" i="5"/>
  <c r="AN166" i="5" s="1"/>
  <c r="AN56" i="5"/>
  <c r="AN162" i="5" s="1"/>
  <c r="AN52" i="5"/>
  <c r="AN158" i="5" s="1"/>
  <c r="AN48" i="5"/>
  <c r="AN154" i="5" s="1"/>
  <c r="AN44" i="5"/>
  <c r="AN150" i="5" s="1"/>
  <c r="AN40" i="5"/>
  <c r="AN146" i="5" s="1"/>
  <c r="AN36" i="5"/>
  <c r="AN142" i="5" s="1"/>
  <c r="AN59" i="5"/>
  <c r="AN165" i="5" s="1"/>
  <c r="AN55" i="5"/>
  <c r="AN161" i="5" s="1"/>
  <c r="AN51" i="5"/>
  <c r="AN157" i="5" s="1"/>
  <c r="AN47" i="5"/>
  <c r="AN153" i="5" s="1"/>
  <c r="AN43" i="5"/>
  <c r="AN149" i="5" s="1"/>
  <c r="AN39" i="5"/>
  <c r="AN145" i="5" s="1"/>
  <c r="AN35" i="5"/>
  <c r="AN141" i="5" s="1"/>
  <c r="AN31" i="5"/>
  <c r="AN137" i="5" s="1"/>
  <c r="AN27" i="5"/>
  <c r="AN133" i="5" s="1"/>
  <c r="AN23" i="5"/>
  <c r="AN129" i="5" s="1"/>
  <c r="AN19" i="5"/>
  <c r="J67" i="45" s="1"/>
  <c r="AN24" i="5"/>
  <c r="AN130" i="5" s="1"/>
  <c r="AN22" i="5"/>
  <c r="AN128" i="5" s="1"/>
  <c r="AN18" i="5"/>
  <c r="J66" i="45" s="1"/>
  <c r="AN17" i="5"/>
  <c r="J65" i="45" s="1"/>
  <c r="AN28" i="5"/>
  <c r="AN134" i="5" s="1"/>
  <c r="AN21" i="5"/>
  <c r="AN127" i="5" s="1"/>
  <c r="AN32" i="5"/>
  <c r="AN138" i="5" s="1"/>
  <c r="AN20" i="5"/>
  <c r="AN126" i="5" s="1"/>
  <c r="AN16" i="5"/>
  <c r="J64" i="45" s="1"/>
  <c r="V58" i="5"/>
  <c r="V164" i="5" s="1"/>
  <c r="S58" i="5"/>
  <c r="S164" i="5" s="1"/>
  <c r="AF47" i="5"/>
  <c r="AF153" i="5" s="1"/>
  <c r="AC47" i="5"/>
  <c r="AC153" i="5" s="1"/>
  <c r="AP36" i="5"/>
  <c r="AP142" i="5" s="1"/>
  <c r="AM36" i="5"/>
  <c r="AM142" i="5" s="1"/>
  <c r="AP60" i="5"/>
  <c r="AP166" i="5" s="1"/>
  <c r="AM60" i="5"/>
  <c r="AM166" i="5" s="1"/>
  <c r="AF34" i="5"/>
  <c r="AF140" i="5" s="1"/>
  <c r="AC34" i="5"/>
  <c r="AC140" i="5" s="1"/>
  <c r="AF53" i="5"/>
  <c r="AF159" i="5" s="1"/>
  <c r="AC53" i="5"/>
  <c r="AC159" i="5" s="1"/>
  <c r="AP42" i="5"/>
  <c r="AP148" i="5" s="1"/>
  <c r="AM42" i="5"/>
  <c r="AM148" i="5" s="1"/>
  <c r="AF31" i="5"/>
  <c r="AF137" i="5" s="1"/>
  <c r="AC31" i="5"/>
  <c r="AC137" i="5" s="1"/>
  <c r="AP20" i="5"/>
  <c r="AP126" i="5" s="1"/>
  <c r="AM20" i="5"/>
  <c r="AM126" i="5" s="1"/>
  <c r="AF51" i="5"/>
  <c r="AF157" i="5" s="1"/>
  <c r="AC51" i="5"/>
  <c r="AC157" i="5" s="1"/>
  <c r="V54" i="5"/>
  <c r="V160" i="5" s="1"/>
  <c r="S54" i="5"/>
  <c r="S160" i="5" s="1"/>
  <c r="AP30" i="5"/>
  <c r="AP136" i="5" s="1"/>
  <c r="AM30" i="5"/>
  <c r="AM136" i="5" s="1"/>
  <c r="AC19" i="5"/>
  <c r="AC125" i="5" s="1"/>
  <c r="AF19" i="5"/>
  <c r="AF125" i="5" s="1"/>
  <c r="AP49" i="5"/>
  <c r="AP155" i="5" s="1"/>
  <c r="AM49" i="5"/>
  <c r="AM155" i="5" s="1"/>
  <c r="V39" i="5"/>
  <c r="V145" i="5" s="1"/>
  <c r="S39" i="5"/>
  <c r="S145" i="5" s="1"/>
  <c r="V27" i="5"/>
  <c r="V133" i="5" s="1"/>
  <c r="S27" i="5"/>
  <c r="S133" i="5" s="1"/>
  <c r="AP34" i="5"/>
  <c r="AP140" i="5" s="1"/>
  <c r="AM34" i="5"/>
  <c r="AM140" i="5" s="1"/>
  <c r="AP61" i="5"/>
  <c r="AP167" i="5" s="1"/>
  <c r="AM61" i="5"/>
  <c r="AM167" i="5" s="1"/>
  <c r="AF54" i="5"/>
  <c r="AF160" i="5" s="1"/>
  <c r="AC54" i="5"/>
  <c r="AC160" i="5" s="1"/>
  <c r="V53" i="5"/>
  <c r="V159" i="5" s="1"/>
  <c r="S53" i="5"/>
  <c r="S159" i="5" s="1"/>
  <c r="AF42" i="5"/>
  <c r="AF148" i="5" s="1"/>
  <c r="AC42" i="5"/>
  <c r="AC148" i="5" s="1"/>
  <c r="S17" i="5"/>
  <c r="V17" i="5"/>
  <c r="V52" i="5"/>
  <c r="V158" i="5" s="1"/>
  <c r="S52" i="5"/>
  <c r="S158" i="5" s="1"/>
  <c r="AF41" i="5"/>
  <c r="AF147" i="5" s="1"/>
  <c r="AC41" i="5"/>
  <c r="AC147" i="5" s="1"/>
  <c r="AF30" i="5"/>
  <c r="AF136" i="5" s="1"/>
  <c r="AC30" i="5"/>
  <c r="AC136" i="5" s="1"/>
  <c r="AP18" i="5"/>
  <c r="AM18" i="5"/>
  <c r="AP45" i="5"/>
  <c r="AP151" i="5" s="1"/>
  <c r="AM45" i="5"/>
  <c r="AM151" i="5" s="1"/>
  <c r="AF55" i="5"/>
  <c r="AF161" i="5" s="1"/>
  <c r="AC55" i="5"/>
  <c r="AC161" i="5" s="1"/>
  <c r="AP44" i="5"/>
  <c r="AP150" i="5" s="1"/>
  <c r="AM44" i="5"/>
  <c r="AM150" i="5" s="1"/>
  <c r="V23" i="5"/>
  <c r="V129" i="5" s="1"/>
  <c r="S23" i="5"/>
  <c r="S129" i="5" s="1"/>
  <c r="AP50" i="5"/>
  <c r="AP156" i="5" s="1"/>
  <c r="AM50" i="5"/>
  <c r="AM156" i="5" s="1"/>
  <c r="V40" i="5"/>
  <c r="V146" i="5" s="1"/>
  <c r="S40" i="5"/>
  <c r="S146" i="5" s="1"/>
  <c r="V18" i="5"/>
  <c r="S18" i="5"/>
  <c r="V46" i="5"/>
  <c r="V152" i="5" s="1"/>
  <c r="S46" i="5"/>
  <c r="S152" i="5" s="1"/>
  <c r="AC26" i="5"/>
  <c r="AC132" i="5" s="1"/>
  <c r="AF26" i="5"/>
  <c r="AF132" i="5" s="1"/>
  <c r="AP48" i="5"/>
  <c r="AP154" i="5" s="1"/>
  <c r="AM48" i="5"/>
  <c r="AM154" i="5" s="1"/>
  <c r="V31" i="5"/>
  <c r="V137" i="5" s="1"/>
  <c r="S31" i="5"/>
  <c r="S137" i="5" s="1"/>
  <c r="AP26" i="5"/>
  <c r="AP132" i="5" s="1"/>
  <c r="AM26" i="5"/>
  <c r="AM132" i="5" s="1"/>
  <c r="AP43" i="5"/>
  <c r="AP149" i="5" s="1"/>
  <c r="AM43" i="5"/>
  <c r="AM149" i="5" s="1"/>
  <c r="AC61" i="5"/>
  <c r="AC167" i="5" s="1"/>
  <c r="AF61" i="5"/>
  <c r="AF167" i="5" s="1"/>
  <c r="AC22" i="5"/>
  <c r="AC128" i="5" s="1"/>
  <c r="AF22" i="5"/>
  <c r="AF128" i="5" s="1"/>
  <c r="AP33" i="5"/>
  <c r="AP139" i="5" s="1"/>
  <c r="AM33" i="5"/>
  <c r="AM139" i="5" s="1"/>
  <c r="AP21" i="5"/>
  <c r="AP127" i="5" s="1"/>
  <c r="AM21" i="5"/>
  <c r="AM127" i="5" s="1"/>
  <c r="AM23" i="5"/>
  <c r="AM129" i="5" s="1"/>
  <c r="AP23" i="5"/>
  <c r="AP129" i="5" s="1"/>
  <c r="AP51" i="5"/>
  <c r="AP157" i="5" s="1"/>
  <c r="AM51" i="5"/>
  <c r="AM157" i="5" s="1"/>
  <c r="V41" i="5"/>
  <c r="V147" i="5" s="1"/>
  <c r="S41" i="5"/>
  <c r="S147" i="5" s="1"/>
  <c r="V30" i="5"/>
  <c r="V136" i="5" s="1"/>
  <c r="S30" i="5"/>
  <c r="S136" i="5" s="1"/>
  <c r="AP16" i="5"/>
  <c r="AM16" i="5"/>
  <c r="AP57" i="5"/>
  <c r="AP163" i="5" s="1"/>
  <c r="AM57" i="5"/>
  <c r="AM163" i="5" s="1"/>
  <c r="V47" i="5"/>
  <c r="V153" i="5" s="1"/>
  <c r="S47" i="5"/>
  <c r="S153" i="5" s="1"/>
  <c r="AF36" i="5"/>
  <c r="AF142" i="5" s="1"/>
  <c r="AC36" i="5"/>
  <c r="AC142" i="5" s="1"/>
  <c r="AM29" i="5"/>
  <c r="AM135" i="5" s="1"/>
  <c r="AM27" i="5"/>
  <c r="AM133" i="5" s="1"/>
  <c r="AP27" i="5"/>
  <c r="AP133" i="5" s="1"/>
  <c r="AF50" i="5"/>
  <c r="AF156" i="5" s="1"/>
  <c r="AC50" i="5"/>
  <c r="AC156" i="5" s="1"/>
  <c r="AP39" i="5"/>
  <c r="AP145" i="5" s="1"/>
  <c r="AM39" i="5"/>
  <c r="AM145" i="5" s="1"/>
  <c r="S29" i="5"/>
  <c r="S135" i="5" s="1"/>
  <c r="V29" i="5"/>
  <c r="V135" i="5" s="1"/>
  <c r="V60" i="5"/>
  <c r="V166" i="5" s="1"/>
  <c r="S60" i="5"/>
  <c r="S166" i="5" s="1"/>
  <c r="AF49" i="5"/>
  <c r="AF155" i="5" s="1"/>
  <c r="AC49" i="5"/>
  <c r="AC155" i="5" s="1"/>
  <c r="AP38" i="5"/>
  <c r="AP144" i="5" s="1"/>
  <c r="AM38" i="5"/>
  <c r="AM144" i="5" s="1"/>
  <c r="V26" i="5"/>
  <c r="V132" i="5" s="1"/>
  <c r="S26" i="5"/>
  <c r="S132" i="5" s="1"/>
  <c r="V16" i="5"/>
  <c r="S16" i="5"/>
  <c r="AP53" i="5"/>
  <c r="AP159" i="5" s="1"/>
  <c r="AM53" i="5"/>
  <c r="AM159" i="5" s="1"/>
  <c r="V43" i="5"/>
  <c r="V149" i="5" s="1"/>
  <c r="S43" i="5"/>
  <c r="S149" i="5" s="1"/>
  <c r="AF32" i="5"/>
  <c r="AF138" i="5" s="1"/>
  <c r="AC32" i="5"/>
  <c r="S21" i="5"/>
  <c r="S127" i="5" s="1"/>
  <c r="V21" i="5"/>
  <c r="V127" i="5" s="1"/>
  <c r="AP52" i="5"/>
  <c r="AP158" i="5" s="1"/>
  <c r="AM52" i="5"/>
  <c r="AM158" i="5" s="1"/>
  <c r="V42" i="5"/>
  <c r="V148" i="5" s="1"/>
  <c r="S42" i="5"/>
  <c r="S148" i="5" s="1"/>
  <c r="V33" i="5"/>
  <c r="V139" i="5" s="1"/>
  <c r="S33" i="5"/>
  <c r="S139" i="5" s="1"/>
  <c r="AF20" i="5"/>
  <c r="AF126" i="5" s="1"/>
  <c r="AC20" i="5"/>
  <c r="AC126" i="5" s="1"/>
  <c r="AF29" i="5"/>
  <c r="AF135" i="5" s="1"/>
  <c r="AC29" i="5"/>
  <c r="AC135" i="5" s="1"/>
  <c r="AP58" i="5"/>
  <c r="AP164" i="5" s="1"/>
  <c r="AM58" i="5"/>
  <c r="AM164" i="5" s="1"/>
  <c r="V48" i="5"/>
  <c r="V154" i="5" s="1"/>
  <c r="S48" i="5"/>
  <c r="S154" i="5" s="1"/>
  <c r="AF37" i="5"/>
  <c r="AF143" i="5" s="1"/>
  <c r="AC37" i="5"/>
  <c r="AC143" i="5" s="1"/>
  <c r="AP25" i="5"/>
  <c r="AP131" i="5" s="1"/>
  <c r="AM25" i="5"/>
  <c r="AM131" i="5" s="1"/>
  <c r="AP40" i="5"/>
  <c r="AP146" i="5" s="1"/>
  <c r="AM40" i="5"/>
  <c r="AM146" i="5" s="1"/>
  <c r="AF43" i="5"/>
  <c r="AF149" i="5" s="1"/>
  <c r="AC43" i="5"/>
  <c r="AC149" i="5" s="1"/>
  <c r="AF25" i="5"/>
  <c r="AF131" i="5" s="1"/>
  <c r="AC25" i="5"/>
  <c r="AC131" i="5" s="1"/>
  <c r="AF60" i="5"/>
  <c r="AF166" i="5" s="1"/>
  <c r="AC60" i="5"/>
  <c r="AC166" i="5" s="1"/>
  <c r="AP31" i="5"/>
  <c r="AP137" i="5" s="1"/>
  <c r="AM31" i="5"/>
  <c r="AM137" i="5" s="1"/>
  <c r="AM19" i="5"/>
  <c r="AP19" i="5"/>
  <c r="V19" i="5"/>
  <c r="S19" i="5"/>
  <c r="V49" i="5"/>
  <c r="V155" i="5" s="1"/>
  <c r="S49" i="5"/>
  <c r="S155" i="5" s="1"/>
  <c r="AF38" i="5"/>
  <c r="AF144" i="5" s="1"/>
  <c r="AC38" i="5"/>
  <c r="AC144" i="5" s="1"/>
  <c r="V25" i="5"/>
  <c r="V131" i="5" s="1"/>
  <c r="S25" i="5"/>
  <c r="S131" i="5" s="1"/>
  <c r="AF59" i="5"/>
  <c r="AF165" i="5" s="1"/>
  <c r="AC59" i="5"/>
  <c r="AC165" i="5" s="1"/>
  <c r="V55" i="5"/>
  <c r="V161" i="5" s="1"/>
  <c r="S55" i="5"/>
  <c r="S161" i="5" s="1"/>
  <c r="AF44" i="5"/>
  <c r="AF150" i="5" s="1"/>
  <c r="AC44" i="5"/>
  <c r="AC150" i="5" s="1"/>
  <c r="AP32" i="5"/>
  <c r="AP138" i="5" s="1"/>
  <c r="AM32" i="5"/>
  <c r="AM138" i="5" s="1"/>
  <c r="AD61" i="5"/>
  <c r="AD167" i="5" s="1"/>
  <c r="AD57" i="5"/>
  <c r="AD163" i="5" s="1"/>
  <c r="AD53" i="5"/>
  <c r="AD159" i="5" s="1"/>
  <c r="AD49" i="5"/>
  <c r="AD155" i="5" s="1"/>
  <c r="AD45" i="5"/>
  <c r="AD151" i="5" s="1"/>
  <c r="AD41" i="5"/>
  <c r="AD147" i="5" s="1"/>
  <c r="AD37" i="5"/>
  <c r="AD143" i="5" s="1"/>
  <c r="AD33" i="5"/>
  <c r="AD139" i="5" s="1"/>
  <c r="AD29" i="5"/>
  <c r="AD135" i="5" s="1"/>
  <c r="AD25" i="5"/>
  <c r="AD131" i="5" s="1"/>
  <c r="AD60" i="5"/>
  <c r="AD166" i="5" s="1"/>
  <c r="AD56" i="5"/>
  <c r="AD162" i="5" s="1"/>
  <c r="AD52" i="5"/>
  <c r="AD158" i="5" s="1"/>
  <c r="AD48" i="5"/>
  <c r="AD154" i="5" s="1"/>
  <c r="AD44" i="5"/>
  <c r="AD150" i="5" s="1"/>
  <c r="AD40" i="5"/>
  <c r="AD146" i="5" s="1"/>
  <c r="AD36" i="5"/>
  <c r="AD142" i="5" s="1"/>
  <c r="AD32" i="5"/>
  <c r="AD28" i="5"/>
  <c r="AD134" i="5" s="1"/>
  <c r="AD24" i="5"/>
  <c r="AD130" i="5" s="1"/>
  <c r="AD59" i="5"/>
  <c r="AD165" i="5" s="1"/>
  <c r="AD55" i="5"/>
  <c r="AD161" i="5" s="1"/>
  <c r="AD51" i="5"/>
  <c r="AD157" i="5" s="1"/>
  <c r="AD47" i="5"/>
  <c r="AD153" i="5" s="1"/>
  <c r="AD43" i="5"/>
  <c r="AD149" i="5" s="1"/>
  <c r="AD39" i="5"/>
  <c r="AD58" i="5"/>
  <c r="AD164" i="5" s="1"/>
  <c r="AD54" i="5"/>
  <c r="AD160" i="5" s="1"/>
  <c r="AD50" i="5"/>
  <c r="AD156" i="5" s="1"/>
  <c r="AD46" i="5"/>
  <c r="AD152" i="5" s="1"/>
  <c r="AD42" i="5"/>
  <c r="AD148" i="5" s="1"/>
  <c r="AD38" i="5"/>
  <c r="AD144" i="5" s="1"/>
  <c r="AD34" i="5"/>
  <c r="AD140" i="5" s="1"/>
  <c r="AD30" i="5"/>
  <c r="AD136" i="5" s="1"/>
  <c r="AD26" i="5"/>
  <c r="AD132" i="5" s="1"/>
  <c r="AD22" i="5"/>
  <c r="AD128" i="5" s="1"/>
  <c r="AD35" i="5"/>
  <c r="AD141" i="5" s="1"/>
  <c r="AD21" i="5"/>
  <c r="AD127" i="5" s="1"/>
  <c r="AD27" i="5"/>
  <c r="AD20" i="5"/>
  <c r="AD126" i="5" s="1"/>
  <c r="AD31" i="5"/>
  <c r="AD137" i="5" s="1"/>
  <c r="AD23" i="5"/>
  <c r="AD129" i="5" s="1"/>
  <c r="AD19" i="5"/>
  <c r="AD125" i="5" s="1"/>
  <c r="AF58" i="5"/>
  <c r="AF164" i="5" s="1"/>
  <c r="AC58" i="5"/>
  <c r="AC164" i="5" s="1"/>
  <c r="AP47" i="5"/>
  <c r="AP153" i="5" s="1"/>
  <c r="AM47" i="5"/>
  <c r="AM153" i="5" s="1"/>
  <c r="V37" i="5"/>
  <c r="V143" i="5" s="1"/>
  <c r="S37" i="5"/>
  <c r="S143" i="5" s="1"/>
  <c r="AF57" i="5"/>
  <c r="AF163" i="5" s="1"/>
  <c r="AC57" i="5"/>
  <c r="AC163" i="5" s="1"/>
  <c r="AP46" i="5"/>
  <c r="AP152" i="5" s="1"/>
  <c r="AM46" i="5"/>
  <c r="AM152" i="5" s="1"/>
  <c r="V36" i="5"/>
  <c r="V142" i="5" s="1"/>
  <c r="S36" i="5"/>
  <c r="S142" i="5" s="1"/>
  <c r="V24" i="5"/>
  <c r="V130" i="5" s="1"/>
  <c r="S24" i="5"/>
  <c r="S130" i="5" s="1"/>
  <c r="V51" i="5"/>
  <c r="V157" i="5" s="1"/>
  <c r="S51" i="5"/>
  <c r="S157" i="5" s="1"/>
  <c r="AF40" i="5"/>
  <c r="AF146" i="5" s="1"/>
  <c r="AC40" i="5"/>
  <c r="AC146" i="5" s="1"/>
  <c r="V50" i="5"/>
  <c r="V156" i="5" s="1"/>
  <c r="S50" i="5"/>
  <c r="S156" i="5" s="1"/>
  <c r="AF39" i="5"/>
  <c r="AF145" i="5" s="1"/>
  <c r="AC39" i="5"/>
  <c r="AP28" i="5"/>
  <c r="AP134" i="5" s="1"/>
  <c r="AM28" i="5"/>
  <c r="AM134" i="5" s="1"/>
  <c r="AP17" i="5"/>
  <c r="AM17" i="5"/>
  <c r="V56" i="5"/>
  <c r="V162" i="5" s="1"/>
  <c r="S56" i="5"/>
  <c r="S162" i="5" s="1"/>
  <c r="AF45" i="5"/>
  <c r="AF151" i="5" s="1"/>
  <c r="AC45" i="5"/>
  <c r="AC151" i="5" s="1"/>
  <c r="AP35" i="5"/>
  <c r="AP141" i="5" s="1"/>
  <c r="AM35" i="5"/>
  <c r="AM141" i="5" s="1"/>
  <c r="AC23" i="5"/>
  <c r="AC129" i="5" s="1"/>
  <c r="AF23" i="5"/>
  <c r="AF129" i="5" s="1"/>
  <c r="AP56" i="5"/>
  <c r="AP162" i="5" s="1"/>
  <c r="AM56" i="5"/>
  <c r="AM162" i="5" s="1"/>
  <c r="V34" i="5"/>
  <c r="V140" i="5" s="1"/>
  <c r="S34" i="5"/>
  <c r="S140" i="5" s="1"/>
  <c r="V32" i="5"/>
  <c r="V138" i="5" s="1"/>
  <c r="S32" i="5"/>
  <c r="S138" i="5" s="1"/>
  <c r="T60" i="5"/>
  <c r="T166" i="5" s="1"/>
  <c r="T56" i="5"/>
  <c r="T162" i="5" s="1"/>
  <c r="T52" i="5"/>
  <c r="T158" i="5" s="1"/>
  <c r="T48" i="5"/>
  <c r="T154" i="5" s="1"/>
  <c r="T44" i="5"/>
  <c r="T150" i="5" s="1"/>
  <c r="T40" i="5"/>
  <c r="T146" i="5" s="1"/>
  <c r="T36" i="5"/>
  <c r="T142" i="5" s="1"/>
  <c r="T32" i="5"/>
  <c r="T138" i="5" s="1"/>
  <c r="T28" i="5"/>
  <c r="T134" i="5" s="1"/>
  <c r="T59" i="5"/>
  <c r="T165" i="5" s="1"/>
  <c r="T55" i="5"/>
  <c r="T161" i="5" s="1"/>
  <c r="T51" i="5"/>
  <c r="T157" i="5" s="1"/>
  <c r="T47" i="5"/>
  <c r="T153" i="5" s="1"/>
  <c r="T43" i="5"/>
  <c r="T149" i="5" s="1"/>
  <c r="T39" i="5"/>
  <c r="T145" i="5" s="1"/>
  <c r="T35" i="5"/>
  <c r="T141" i="5" s="1"/>
  <c r="T31" i="5"/>
  <c r="T137" i="5" s="1"/>
  <c r="T27" i="5"/>
  <c r="T133" i="5" s="1"/>
  <c r="T58" i="5"/>
  <c r="T164" i="5" s="1"/>
  <c r="T54" i="5"/>
  <c r="T160" i="5" s="1"/>
  <c r="T50" i="5"/>
  <c r="T156" i="5" s="1"/>
  <c r="T46" i="5"/>
  <c r="T152" i="5" s="1"/>
  <c r="T42" i="5"/>
  <c r="T148" i="5" s="1"/>
  <c r="T38" i="5"/>
  <c r="T144" i="5" s="1"/>
  <c r="T61" i="5"/>
  <c r="T167" i="5" s="1"/>
  <c r="T57" i="5"/>
  <c r="T163" i="5" s="1"/>
  <c r="T53" i="5"/>
  <c r="T159" i="5" s="1"/>
  <c r="T49" i="5"/>
  <c r="T155" i="5" s="1"/>
  <c r="T45" i="5"/>
  <c r="T151" i="5" s="1"/>
  <c r="T41" i="5"/>
  <c r="T147" i="5" s="1"/>
  <c r="T37" i="5"/>
  <c r="T143" i="5" s="1"/>
  <c r="T33" i="5"/>
  <c r="T139" i="5" s="1"/>
  <c r="T29" i="5"/>
  <c r="T135" i="5" s="1"/>
  <c r="T25" i="5"/>
  <c r="T131" i="5" s="1"/>
  <c r="T34" i="5"/>
  <c r="T140" i="5" s="1"/>
  <c r="T21" i="5"/>
  <c r="T127" i="5" s="1"/>
  <c r="T17" i="5"/>
  <c r="J21" i="45" s="1"/>
  <c r="T26" i="5"/>
  <c r="T132" i="5" s="1"/>
  <c r="T24" i="5"/>
  <c r="T130" i="5" s="1"/>
  <c r="T20" i="5"/>
  <c r="T126" i="5" s="1"/>
  <c r="T16" i="5"/>
  <c r="J20" i="45" s="1"/>
  <c r="T23" i="5"/>
  <c r="T129" i="5" s="1"/>
  <c r="T19" i="5"/>
  <c r="J23" i="45" s="1"/>
  <c r="T30" i="5"/>
  <c r="T136" i="5" s="1"/>
  <c r="T22" i="5"/>
  <c r="T128" i="5" s="1"/>
  <c r="T18" i="5"/>
  <c r="J22" i="45" s="1"/>
  <c r="AF44" i="4"/>
  <c r="AF150" i="4" s="1"/>
  <c r="AC44" i="4"/>
  <c r="AC150" i="4" s="1"/>
  <c r="S33" i="4"/>
  <c r="S139" i="4" s="1"/>
  <c r="V33" i="4"/>
  <c r="V139" i="4" s="1"/>
  <c r="AC20" i="4"/>
  <c r="AC126" i="4" s="1"/>
  <c r="AF20" i="4"/>
  <c r="AF126" i="4" s="1"/>
  <c r="AF56" i="4"/>
  <c r="AF162" i="4" s="1"/>
  <c r="AC56" i="4"/>
  <c r="AC162" i="4" s="1"/>
  <c r="V30" i="4"/>
  <c r="V136" i="4" s="1"/>
  <c r="S30" i="4"/>
  <c r="S136" i="4" s="1"/>
  <c r="V47" i="4"/>
  <c r="V153" i="4" s="1"/>
  <c r="S47" i="4"/>
  <c r="S153" i="4" s="1"/>
  <c r="AP35" i="4"/>
  <c r="AP141" i="4" s="1"/>
  <c r="AM35" i="4"/>
  <c r="AM141" i="4" s="1"/>
  <c r="AF23" i="4"/>
  <c r="AF129" i="4" s="1"/>
  <c r="AC23" i="4"/>
  <c r="AC129" i="4" s="1"/>
  <c r="AP54" i="4"/>
  <c r="AP160" i="4" s="1"/>
  <c r="AM54" i="4"/>
  <c r="AM160" i="4" s="1"/>
  <c r="AF18" i="4"/>
  <c r="AC18" i="4"/>
  <c r="AP29" i="4"/>
  <c r="AP135" i="4" s="1"/>
  <c r="AM29" i="4"/>
  <c r="AM135" i="4" s="1"/>
  <c r="AF57" i="4"/>
  <c r="AF163" i="4" s="1"/>
  <c r="AC57" i="4"/>
  <c r="AM22" i="4"/>
  <c r="AM128" i="4" s="1"/>
  <c r="AP22" i="4"/>
  <c r="AP128" i="4" s="1"/>
  <c r="V43" i="4"/>
  <c r="V149" i="4" s="1"/>
  <c r="S43" i="4"/>
  <c r="S149" i="4" s="1"/>
  <c r="V55" i="4"/>
  <c r="V161" i="4" s="1"/>
  <c r="S55" i="4"/>
  <c r="S161" i="4" s="1"/>
  <c r="AM43" i="4"/>
  <c r="AM149" i="4" s="1"/>
  <c r="AP43" i="4"/>
  <c r="AP149" i="4" s="1"/>
  <c r="S19" i="4"/>
  <c r="V19" i="4"/>
  <c r="AP40" i="4"/>
  <c r="AP146" i="4" s="1"/>
  <c r="AM40" i="4"/>
  <c r="AM146" i="4" s="1"/>
  <c r="AF29" i="4"/>
  <c r="AF135" i="4" s="1"/>
  <c r="AC29" i="4"/>
  <c r="AC135" i="4" s="1"/>
  <c r="AP57" i="4"/>
  <c r="AP163" i="4" s="1"/>
  <c r="AM57" i="4"/>
  <c r="AM163" i="4" s="1"/>
  <c r="AF46" i="4"/>
  <c r="AF152" i="4" s="1"/>
  <c r="AC46" i="4"/>
  <c r="AC152" i="4" s="1"/>
  <c r="V22" i="4"/>
  <c r="V128" i="4" s="1"/>
  <c r="S22" i="4"/>
  <c r="S128" i="4" s="1"/>
  <c r="AF28" i="4"/>
  <c r="AF134" i="4" s="1"/>
  <c r="AC28" i="4"/>
  <c r="AC134" i="4" s="1"/>
  <c r="V17" i="4"/>
  <c r="S17" i="4"/>
  <c r="AF40" i="4"/>
  <c r="AF146" i="4" s="1"/>
  <c r="AC40" i="4"/>
  <c r="AC146" i="4" s="1"/>
  <c r="V29" i="4"/>
  <c r="V135" i="4" s="1"/>
  <c r="S29" i="4"/>
  <c r="S135" i="4" s="1"/>
  <c r="V31" i="4"/>
  <c r="V137" i="4" s="1"/>
  <c r="S31" i="4"/>
  <c r="S137" i="4" s="1"/>
  <c r="AC21" i="4"/>
  <c r="AC127" i="4" s="1"/>
  <c r="AF21" i="4"/>
  <c r="AF127" i="4" s="1"/>
  <c r="AF59" i="4"/>
  <c r="AF165" i="4" s="1"/>
  <c r="AC59" i="4"/>
  <c r="AC165" i="4" s="1"/>
  <c r="AF27" i="4"/>
  <c r="AF133" i="4" s="1"/>
  <c r="AC27" i="4"/>
  <c r="AC133" i="4" s="1"/>
  <c r="AM17" i="4"/>
  <c r="AP17" i="4"/>
  <c r="AF51" i="4"/>
  <c r="AF157" i="4" s="1"/>
  <c r="AC51" i="4"/>
  <c r="AC157" i="4" s="1"/>
  <c r="V40" i="4"/>
  <c r="V146" i="4" s="1"/>
  <c r="S40" i="4"/>
  <c r="S146" i="4" s="1"/>
  <c r="V57" i="4"/>
  <c r="V163" i="4" s="1"/>
  <c r="S57" i="4"/>
  <c r="S163" i="4" s="1"/>
  <c r="AF31" i="4"/>
  <c r="AF137" i="4" s="1"/>
  <c r="AC31" i="4"/>
  <c r="AC137" i="4" s="1"/>
  <c r="AP20" i="4"/>
  <c r="AP126" i="4" s="1"/>
  <c r="AM20" i="4"/>
  <c r="AM126" i="4" s="1"/>
  <c r="V59" i="4"/>
  <c r="V165" i="4" s="1"/>
  <c r="S59" i="4"/>
  <c r="S165" i="4" s="1"/>
  <c r="AF48" i="4"/>
  <c r="AF154" i="4" s="1"/>
  <c r="AC48" i="4"/>
  <c r="AC154" i="4" s="1"/>
  <c r="AP37" i="4"/>
  <c r="AP143" i="4" s="1"/>
  <c r="AM37" i="4"/>
  <c r="AM143" i="4" s="1"/>
  <c r="V27" i="4"/>
  <c r="V133" i="4" s="1"/>
  <c r="S27" i="4"/>
  <c r="S133" i="4" s="1"/>
  <c r="V39" i="4"/>
  <c r="V145" i="4" s="1"/>
  <c r="S39" i="4"/>
  <c r="S145" i="4" s="1"/>
  <c r="AP27" i="4"/>
  <c r="AP133" i="4" s="1"/>
  <c r="AM27" i="4"/>
  <c r="AM133" i="4" s="1"/>
  <c r="V51" i="4"/>
  <c r="V157" i="4" s="1"/>
  <c r="S51" i="4"/>
  <c r="S157" i="4" s="1"/>
  <c r="AP39" i="4"/>
  <c r="AP145" i="4" s="1"/>
  <c r="AM39" i="4"/>
  <c r="AM145" i="4" s="1"/>
  <c r="AP41" i="4"/>
  <c r="AP147" i="4" s="1"/>
  <c r="AM41" i="4"/>
  <c r="AM147" i="4" s="1"/>
  <c r="AF30" i="4"/>
  <c r="AC30" i="4"/>
  <c r="S20" i="4"/>
  <c r="S126" i="4" s="1"/>
  <c r="V20" i="4"/>
  <c r="V126" i="4" s="1"/>
  <c r="V38" i="4"/>
  <c r="V144" i="4" s="1"/>
  <c r="S38" i="4"/>
  <c r="S144" i="4" s="1"/>
  <c r="AP26" i="4"/>
  <c r="AP132" i="4" s="1"/>
  <c r="AM26" i="4"/>
  <c r="AM132" i="4" s="1"/>
  <c r="AF39" i="4"/>
  <c r="AF145" i="4" s="1"/>
  <c r="AC39" i="4"/>
  <c r="AC145" i="4" s="1"/>
  <c r="AP28" i="4"/>
  <c r="AP134" i="4" s="1"/>
  <c r="AM28" i="4"/>
  <c r="AM134" i="4" s="1"/>
  <c r="AC16" i="4"/>
  <c r="AF16" i="4"/>
  <c r="AP50" i="4"/>
  <c r="AP156" i="4" s="1"/>
  <c r="AM50" i="4"/>
  <c r="AM156" i="4" s="1"/>
  <c r="V42" i="4"/>
  <c r="V148" i="4" s="1"/>
  <c r="S42" i="4"/>
  <c r="S148" i="4" s="1"/>
  <c r="AP30" i="4"/>
  <c r="AP136" i="4" s="1"/>
  <c r="AM30" i="4"/>
  <c r="AM136" i="4" s="1"/>
  <c r="AF19" i="4"/>
  <c r="AF125" i="4" s="1"/>
  <c r="AC19" i="4"/>
  <c r="AC125" i="4" s="1"/>
  <c r="AF58" i="4"/>
  <c r="AF164" i="4" s="1"/>
  <c r="AC58" i="4"/>
  <c r="AC164" i="4" s="1"/>
  <c r="AP47" i="4"/>
  <c r="AP153" i="4" s="1"/>
  <c r="AM47" i="4"/>
  <c r="AM153" i="4" s="1"/>
  <c r="V37" i="4"/>
  <c r="V143" i="4" s="1"/>
  <c r="S37" i="4"/>
  <c r="S143" i="4" s="1"/>
  <c r="AF26" i="4"/>
  <c r="AF132" i="4" s="1"/>
  <c r="AC26" i="4"/>
  <c r="AC132" i="4" s="1"/>
  <c r="T60" i="4"/>
  <c r="T166" i="4" s="1"/>
  <c r="T56" i="4"/>
  <c r="T162" i="4" s="1"/>
  <c r="T52" i="4"/>
  <c r="T158" i="4" s="1"/>
  <c r="T48" i="4"/>
  <c r="T154" i="4" s="1"/>
  <c r="T44" i="4"/>
  <c r="T150" i="4" s="1"/>
  <c r="T40" i="4"/>
  <c r="T146" i="4" s="1"/>
  <c r="T36" i="4"/>
  <c r="T142" i="4" s="1"/>
  <c r="T32" i="4"/>
  <c r="T138" i="4" s="1"/>
  <c r="T28" i="4"/>
  <c r="T134" i="4" s="1"/>
  <c r="T59" i="4"/>
  <c r="T165" i="4" s="1"/>
  <c r="T55" i="4"/>
  <c r="T161" i="4" s="1"/>
  <c r="T51" i="4"/>
  <c r="T157" i="4" s="1"/>
  <c r="T47" i="4"/>
  <c r="T153" i="4" s="1"/>
  <c r="T43" i="4"/>
  <c r="T149" i="4" s="1"/>
  <c r="T39" i="4"/>
  <c r="T145" i="4" s="1"/>
  <c r="T35" i="4"/>
  <c r="T141" i="4" s="1"/>
  <c r="T31" i="4"/>
  <c r="T137" i="4" s="1"/>
  <c r="T27" i="4"/>
  <c r="T133" i="4" s="1"/>
  <c r="T61" i="4"/>
  <c r="T167" i="4" s="1"/>
  <c r="T57" i="4"/>
  <c r="T163" i="4" s="1"/>
  <c r="T53" i="4"/>
  <c r="T159" i="4" s="1"/>
  <c r="T49" i="4"/>
  <c r="T155" i="4" s="1"/>
  <c r="T45" i="4"/>
  <c r="T151" i="4" s="1"/>
  <c r="T41" i="4"/>
  <c r="T147" i="4" s="1"/>
  <c r="T37" i="4"/>
  <c r="T143" i="4" s="1"/>
  <c r="T33" i="4"/>
  <c r="T139" i="4" s="1"/>
  <c r="T29" i="4"/>
  <c r="T135" i="4" s="1"/>
  <c r="T25" i="4"/>
  <c r="T131" i="4" s="1"/>
  <c r="T38" i="4"/>
  <c r="T144" i="4" s="1"/>
  <c r="T50" i="4"/>
  <c r="T156" i="4" s="1"/>
  <c r="T23" i="4"/>
  <c r="T129" i="4" s="1"/>
  <c r="T19" i="4"/>
  <c r="I23" i="45" s="1"/>
  <c r="T30" i="4"/>
  <c r="T136" i="4" s="1"/>
  <c r="T42" i="4"/>
  <c r="T148" i="4" s="1"/>
  <c r="T22" i="4"/>
  <c r="T128" i="4" s="1"/>
  <c r="T18" i="4"/>
  <c r="I22" i="45" s="1"/>
  <c r="T54" i="4"/>
  <c r="T160" i="4" s="1"/>
  <c r="T24" i="4"/>
  <c r="T130" i="4" s="1"/>
  <c r="T34" i="4"/>
  <c r="T140" i="4" s="1"/>
  <c r="T21" i="4"/>
  <c r="T127" i="4" s="1"/>
  <c r="T17" i="4"/>
  <c r="I21" i="45" s="1"/>
  <c r="T20" i="4"/>
  <c r="T126" i="4" s="1"/>
  <c r="T46" i="4"/>
  <c r="T152" i="4" s="1"/>
  <c r="T58" i="4"/>
  <c r="T164" i="4" s="1"/>
  <c r="T26" i="4"/>
  <c r="T132" i="4" s="1"/>
  <c r="T16" i="4"/>
  <c r="I20" i="45" s="1"/>
  <c r="AP49" i="4"/>
  <c r="AP155" i="4" s="1"/>
  <c r="AM49" i="4"/>
  <c r="AM155" i="4" s="1"/>
  <c r="AF38" i="4"/>
  <c r="AF144" i="4" s="1"/>
  <c r="AC38" i="4"/>
  <c r="AC144" i="4" s="1"/>
  <c r="AC42" i="4"/>
  <c r="AC148" i="4" s="1"/>
  <c r="AF42" i="4"/>
  <c r="AF148" i="4" s="1"/>
  <c r="AF50" i="4"/>
  <c r="AF156" i="4" s="1"/>
  <c r="AC50" i="4"/>
  <c r="AC156" i="4" s="1"/>
  <c r="AP24" i="4"/>
  <c r="AP130" i="4" s="1"/>
  <c r="AM24" i="4"/>
  <c r="AM130" i="4" s="1"/>
  <c r="AF52" i="4"/>
  <c r="AF158" i="4" s="1"/>
  <c r="AC52" i="4"/>
  <c r="AC158" i="4" s="1"/>
  <c r="V41" i="4"/>
  <c r="V147" i="4" s="1"/>
  <c r="S41" i="4"/>
  <c r="S147" i="4" s="1"/>
  <c r="AM18" i="4"/>
  <c r="AP18" i="4"/>
  <c r="AF37" i="4"/>
  <c r="AF143" i="4" s="1"/>
  <c r="AC37" i="4"/>
  <c r="AC143" i="4" s="1"/>
  <c r="V50" i="4"/>
  <c r="V156" i="4" s="1"/>
  <c r="S50" i="4"/>
  <c r="S156" i="4" s="1"/>
  <c r="AP38" i="4"/>
  <c r="AP144" i="4" s="1"/>
  <c r="AM38" i="4"/>
  <c r="AM144" i="4" s="1"/>
  <c r="V28" i="4"/>
  <c r="V134" i="4" s="1"/>
  <c r="S28" i="4"/>
  <c r="S134" i="4" s="1"/>
  <c r="AP61" i="4"/>
  <c r="AP167" i="4" s="1"/>
  <c r="AM61" i="4"/>
  <c r="AM167" i="4" s="1"/>
  <c r="AF24" i="4"/>
  <c r="AF130" i="4" s="1"/>
  <c r="AC24" i="4"/>
  <c r="AC130" i="4" s="1"/>
  <c r="AP52" i="4"/>
  <c r="AP158" i="4" s="1"/>
  <c r="AM52" i="4"/>
  <c r="AM158" i="4" s="1"/>
  <c r="AF41" i="4"/>
  <c r="AF147" i="4" s="1"/>
  <c r="AC41" i="4"/>
  <c r="AC147" i="4" s="1"/>
  <c r="V18" i="4"/>
  <c r="S18" i="4"/>
  <c r="AF60" i="4"/>
  <c r="AF166" i="4" s="1"/>
  <c r="AC60" i="4"/>
  <c r="AC166" i="4" s="1"/>
  <c r="V49" i="4"/>
  <c r="V155" i="4" s="1"/>
  <c r="S49" i="4"/>
  <c r="S155" i="4" s="1"/>
  <c r="AP23" i="4"/>
  <c r="AP129" i="4" s="1"/>
  <c r="AM23" i="4"/>
  <c r="AM129" i="4" s="1"/>
  <c r="V61" i="4"/>
  <c r="V167" i="4" s="1"/>
  <c r="S61" i="4"/>
  <c r="S167" i="4" s="1"/>
  <c r="AF35" i="4"/>
  <c r="AF141" i="4" s="1"/>
  <c r="AC35" i="4"/>
  <c r="AC141" i="4" s="1"/>
  <c r="AD61" i="4"/>
  <c r="AD167" i="4" s="1"/>
  <c r="AD57" i="4"/>
  <c r="AD53" i="4"/>
  <c r="AD159" i="4" s="1"/>
  <c r="AD49" i="4"/>
  <c r="AD155" i="4" s="1"/>
  <c r="AD45" i="4"/>
  <c r="AD151" i="4" s="1"/>
  <c r="AD41" i="4"/>
  <c r="AD147" i="4" s="1"/>
  <c r="AD37" i="4"/>
  <c r="AD143" i="4" s="1"/>
  <c r="AD33" i="4"/>
  <c r="AD139" i="4" s="1"/>
  <c r="AD29" i="4"/>
  <c r="AD135" i="4" s="1"/>
  <c r="AD25" i="4"/>
  <c r="AD131" i="4" s="1"/>
  <c r="AD60" i="4"/>
  <c r="AD166" i="4" s="1"/>
  <c r="AD56" i="4"/>
  <c r="AD162" i="4" s="1"/>
  <c r="AD52" i="4"/>
  <c r="AD158" i="4" s="1"/>
  <c r="AD48" i="4"/>
  <c r="AD154" i="4" s="1"/>
  <c r="AD44" i="4"/>
  <c r="AD150" i="4" s="1"/>
  <c r="AD40" i="4"/>
  <c r="AD146" i="4" s="1"/>
  <c r="AD36" i="4"/>
  <c r="AD142" i="4" s="1"/>
  <c r="AD32" i="4"/>
  <c r="AD138" i="4" s="1"/>
  <c r="AD28" i="4"/>
  <c r="AD134" i="4" s="1"/>
  <c r="AD24" i="4"/>
  <c r="AD130" i="4" s="1"/>
  <c r="AD58" i="4"/>
  <c r="AD164" i="4" s="1"/>
  <c r="AD54" i="4"/>
  <c r="AD160" i="4" s="1"/>
  <c r="AD50" i="4"/>
  <c r="AD156" i="4" s="1"/>
  <c r="AD46" i="4"/>
  <c r="AD152" i="4" s="1"/>
  <c r="AD42" i="4"/>
  <c r="AD148" i="4" s="1"/>
  <c r="AD38" i="4"/>
  <c r="AD144" i="4" s="1"/>
  <c r="AD34" i="4"/>
  <c r="AD140" i="4" s="1"/>
  <c r="AD30" i="4"/>
  <c r="AD26" i="4"/>
  <c r="AD132" i="4" s="1"/>
  <c r="AD59" i="4"/>
  <c r="AD165" i="4" s="1"/>
  <c r="AD27" i="4"/>
  <c r="AD133" i="4" s="1"/>
  <c r="AD39" i="4"/>
  <c r="AD145" i="4" s="1"/>
  <c r="AD20" i="4"/>
  <c r="AD126" i="4" s="1"/>
  <c r="AD16" i="4"/>
  <c r="I42" i="45" s="1"/>
  <c r="AD51" i="4"/>
  <c r="AD157" i="4" s="1"/>
  <c r="AD17" i="4"/>
  <c r="I43" i="45" s="1"/>
  <c r="AD31" i="4"/>
  <c r="AD137" i="4" s="1"/>
  <c r="AD23" i="4"/>
  <c r="AD129" i="4" s="1"/>
  <c r="AD19" i="4"/>
  <c r="AD125" i="4" s="1"/>
  <c r="AD43" i="4"/>
  <c r="AD149" i="4" s="1"/>
  <c r="AD55" i="4"/>
  <c r="AD161" i="4" s="1"/>
  <c r="AD22" i="4"/>
  <c r="AD128" i="4" s="1"/>
  <c r="AD18" i="4"/>
  <c r="I44" i="45" s="1"/>
  <c r="AD35" i="4"/>
  <c r="AD141" i="4" s="1"/>
  <c r="AD47" i="4"/>
  <c r="AD153" i="4" s="1"/>
  <c r="AD21" i="4"/>
  <c r="AD127" i="4" s="1"/>
  <c r="AP51" i="4"/>
  <c r="AP157" i="4" s="1"/>
  <c r="AM51" i="4"/>
  <c r="AM157" i="4" s="1"/>
  <c r="AC17" i="4"/>
  <c r="AF17" i="4"/>
  <c r="AP53" i="4"/>
  <c r="AP159" i="4" s="1"/>
  <c r="AM53" i="4"/>
  <c r="AM159" i="4" s="1"/>
  <c r="AF49" i="4"/>
  <c r="AF155" i="4" s="1"/>
  <c r="AC49" i="4"/>
  <c r="AC155" i="4" s="1"/>
  <c r="V35" i="4"/>
  <c r="V141" i="4" s="1"/>
  <c r="S35" i="4"/>
  <c r="S141" i="4" s="1"/>
  <c r="V52" i="4"/>
  <c r="V158" i="4" s="1"/>
  <c r="S52" i="4"/>
  <c r="S158" i="4" s="1"/>
  <c r="AP16" i="4"/>
  <c r="AM16" i="4"/>
  <c r="AP59" i="4"/>
  <c r="AP165" i="4" s="1"/>
  <c r="AM59" i="4"/>
  <c r="AM165" i="4" s="1"/>
  <c r="V34" i="4"/>
  <c r="V140" i="4" s="1"/>
  <c r="S34" i="4"/>
  <c r="S140" i="4" s="1"/>
  <c r="AF22" i="4"/>
  <c r="AF128" i="4" s="1"/>
  <c r="AC22" i="4"/>
  <c r="AC128" i="4" s="1"/>
  <c r="V46" i="4"/>
  <c r="V152" i="4" s="1"/>
  <c r="S46" i="4"/>
  <c r="S152" i="4" s="1"/>
  <c r="AP34" i="4"/>
  <c r="AP140" i="4" s="1"/>
  <c r="AM34" i="4"/>
  <c r="AM140" i="4" s="1"/>
  <c r="AP36" i="4"/>
  <c r="AP142" i="4" s="1"/>
  <c r="AM36" i="4"/>
  <c r="AM142" i="4" s="1"/>
  <c r="V26" i="4"/>
  <c r="V132" i="4" s="1"/>
  <c r="S26" i="4"/>
  <c r="S132" i="4" s="1"/>
  <c r="S16" i="4"/>
  <c r="V16" i="4"/>
  <c r="AF32" i="4"/>
  <c r="AF138" i="4" s="1"/>
  <c r="AC32" i="4"/>
  <c r="AC138" i="4" s="1"/>
  <c r="S53" i="4"/>
  <c r="S159" i="4" s="1"/>
  <c r="V53" i="4"/>
  <c r="V159" i="4" s="1"/>
  <c r="AP60" i="4"/>
  <c r="AP166" i="4" s="1"/>
  <c r="AM60" i="4"/>
  <c r="AM166" i="4" s="1"/>
  <c r="AP45" i="4"/>
  <c r="AP151" i="4" s="1"/>
  <c r="AM45" i="4"/>
  <c r="AM151" i="4" s="1"/>
  <c r="AF34" i="4"/>
  <c r="AF140" i="4" s="1"/>
  <c r="AC34" i="4"/>
  <c r="AC140" i="4" s="1"/>
  <c r="AC61" i="4"/>
  <c r="AC167" i="4" s="1"/>
  <c r="AF61" i="4"/>
  <c r="AF167" i="4" s="1"/>
  <c r="AP25" i="4"/>
  <c r="AP131" i="4" s="1"/>
  <c r="AM25" i="4"/>
  <c r="AM131" i="4" s="1"/>
  <c r="V54" i="4"/>
  <c r="V160" i="4" s="1"/>
  <c r="S54" i="4"/>
  <c r="S160" i="4" s="1"/>
  <c r="AF43" i="4"/>
  <c r="AF149" i="4" s="1"/>
  <c r="AC43" i="4"/>
  <c r="AC149" i="4" s="1"/>
  <c r="AP32" i="4"/>
  <c r="AP138" i="4" s="1"/>
  <c r="AM32" i="4"/>
  <c r="AM138" i="4" s="1"/>
  <c r="AP44" i="4"/>
  <c r="AP150" i="4" s="1"/>
  <c r="AM44" i="4"/>
  <c r="AM150" i="4" s="1"/>
  <c r="AF33" i="4"/>
  <c r="AF139" i="4" s="1"/>
  <c r="AC33" i="4"/>
  <c r="AC139" i="4" s="1"/>
  <c r="V21" i="4"/>
  <c r="V127" i="4" s="1"/>
  <c r="S21" i="4"/>
  <c r="S127" i="4" s="1"/>
  <c r="AP56" i="4"/>
  <c r="AP162" i="4" s="1"/>
  <c r="AM56" i="4"/>
  <c r="AM162" i="4" s="1"/>
  <c r="AF45" i="4"/>
  <c r="AF151" i="4" s="1"/>
  <c r="AC45" i="4"/>
  <c r="AC151" i="4" s="1"/>
  <c r="AF47" i="4"/>
  <c r="AF153" i="4" s="1"/>
  <c r="AC47" i="4"/>
  <c r="AC153" i="4" s="1"/>
  <c r="V36" i="4"/>
  <c r="V142" i="4" s="1"/>
  <c r="S36" i="4"/>
  <c r="S142" i="4" s="1"/>
  <c r="AF25" i="4"/>
  <c r="AF131" i="4" s="1"/>
  <c r="AC25" i="4"/>
  <c r="AC131" i="4" s="1"/>
  <c r="AP48" i="4"/>
  <c r="AP154" i="4" s="1"/>
  <c r="AM48" i="4"/>
  <c r="AM154" i="4" s="1"/>
  <c r="AM31" i="4"/>
  <c r="AM137" i="4" s="1"/>
  <c r="AP31" i="4"/>
  <c r="AP137" i="4" s="1"/>
  <c r="AP33" i="4"/>
  <c r="AP139" i="4" s="1"/>
  <c r="AM33" i="4"/>
  <c r="AM139" i="4" s="1"/>
  <c r="AM21" i="4"/>
  <c r="AM127" i="4" s="1"/>
  <c r="AP21" i="4"/>
  <c r="AP127" i="4" s="1"/>
  <c r="V45" i="4"/>
  <c r="V151" i="4" s="1"/>
  <c r="S45" i="4"/>
  <c r="S151" i="4" s="1"/>
  <c r="AF36" i="4"/>
  <c r="AF142" i="4" s="1"/>
  <c r="AC36" i="4"/>
  <c r="AC142" i="4" s="1"/>
  <c r="V25" i="4"/>
  <c r="V131" i="4" s="1"/>
  <c r="S25" i="4"/>
  <c r="S131" i="4" s="1"/>
  <c r="AN58" i="4"/>
  <c r="AN164" i="4" s="1"/>
  <c r="AN54" i="4"/>
  <c r="AN160" i="4" s="1"/>
  <c r="AN50" i="4"/>
  <c r="AN156" i="4" s="1"/>
  <c r="AN46" i="4"/>
  <c r="AN152" i="4" s="1"/>
  <c r="AN42" i="4"/>
  <c r="AN148" i="4" s="1"/>
  <c r="AN38" i="4"/>
  <c r="AN144" i="4" s="1"/>
  <c r="AN34" i="4"/>
  <c r="AN140" i="4" s="1"/>
  <c r="AN30" i="4"/>
  <c r="AN136" i="4" s="1"/>
  <c r="AN26" i="4"/>
  <c r="AN132" i="4" s="1"/>
  <c r="AN61" i="4"/>
  <c r="AN167" i="4" s="1"/>
  <c r="AN57" i="4"/>
  <c r="AN163" i="4" s="1"/>
  <c r="AN53" i="4"/>
  <c r="AN159" i="4" s="1"/>
  <c r="AN49" i="4"/>
  <c r="AN155" i="4" s="1"/>
  <c r="AN45" i="4"/>
  <c r="AN151" i="4" s="1"/>
  <c r="AN41" i="4"/>
  <c r="AN147" i="4" s="1"/>
  <c r="AN37" i="4"/>
  <c r="AN143" i="4" s="1"/>
  <c r="AN33" i="4"/>
  <c r="AN139" i="4" s="1"/>
  <c r="AN29" i="4"/>
  <c r="AN135" i="4" s="1"/>
  <c r="AN25" i="4"/>
  <c r="AN131" i="4" s="1"/>
  <c r="AN59" i="4"/>
  <c r="AN165" i="4" s="1"/>
  <c r="AN55" i="4"/>
  <c r="AN161" i="4" s="1"/>
  <c r="AN51" i="4"/>
  <c r="AN157" i="4" s="1"/>
  <c r="AN47" i="4"/>
  <c r="AN153" i="4" s="1"/>
  <c r="AN43" i="4"/>
  <c r="AN149" i="4" s="1"/>
  <c r="AN39" i="4"/>
  <c r="AN145" i="4" s="1"/>
  <c r="AN35" i="4"/>
  <c r="AN141" i="4" s="1"/>
  <c r="AN31" i="4"/>
  <c r="AN137" i="4" s="1"/>
  <c r="AN27" i="4"/>
  <c r="AN133" i="4" s="1"/>
  <c r="AN48" i="4"/>
  <c r="AN154" i="4" s="1"/>
  <c r="AN60" i="4"/>
  <c r="AN166" i="4" s="1"/>
  <c r="AN28" i="4"/>
  <c r="AN134" i="4" s="1"/>
  <c r="AN21" i="4"/>
  <c r="AN127" i="4" s="1"/>
  <c r="AN17" i="4"/>
  <c r="I65" i="45" s="1"/>
  <c r="AN40" i="4"/>
  <c r="AN146" i="4" s="1"/>
  <c r="AN18" i="4"/>
  <c r="I66" i="45" s="1"/>
  <c r="AN52" i="4"/>
  <c r="AN158" i="4" s="1"/>
  <c r="AN20" i="4"/>
  <c r="AN126" i="4" s="1"/>
  <c r="AN16" i="4"/>
  <c r="I64" i="45" s="1"/>
  <c r="AN32" i="4"/>
  <c r="AN138" i="4" s="1"/>
  <c r="AN22" i="4"/>
  <c r="AN128" i="4" s="1"/>
  <c r="AN44" i="4"/>
  <c r="AN150" i="4" s="1"/>
  <c r="AN23" i="4"/>
  <c r="AN129" i="4" s="1"/>
  <c r="AN19" i="4"/>
  <c r="I67" i="45" s="1"/>
  <c r="AN36" i="4"/>
  <c r="AN142" i="4" s="1"/>
  <c r="AN56" i="4"/>
  <c r="AN162" i="4" s="1"/>
  <c r="AN24" i="4"/>
  <c r="AN130" i="4" s="1"/>
  <c r="AF53" i="4"/>
  <c r="AF159" i="4" s="1"/>
  <c r="AC53" i="4"/>
  <c r="AC159" i="4" s="1"/>
  <c r="AP42" i="4"/>
  <c r="AP148" i="4" s="1"/>
  <c r="AM42" i="4"/>
  <c r="AM148" i="4" s="1"/>
  <c r="V32" i="4"/>
  <c r="V138" i="4" s="1"/>
  <c r="S32" i="4"/>
  <c r="S138" i="4" s="1"/>
  <c r="AF55" i="4"/>
  <c r="AF161" i="4" s="1"/>
  <c r="AC55" i="4"/>
  <c r="AC161" i="4" s="1"/>
  <c r="V44" i="4"/>
  <c r="V150" i="4" s="1"/>
  <c r="S44" i="4"/>
  <c r="S150" i="4" s="1"/>
  <c r="AP19" i="4"/>
  <c r="AM19" i="4"/>
  <c r="V56" i="4"/>
  <c r="V162" i="4" s="1"/>
  <c r="S56" i="4"/>
  <c r="S162" i="4" s="1"/>
  <c r="V58" i="4"/>
  <c r="V164" i="4" s="1"/>
  <c r="S58" i="4"/>
  <c r="S164" i="4" s="1"/>
  <c r="AP46" i="4"/>
  <c r="AP152" i="4" s="1"/>
  <c r="AM46" i="4"/>
  <c r="AM152" i="4" s="1"/>
  <c r="S24" i="4"/>
  <c r="S130" i="4" s="1"/>
  <c r="V24" i="4"/>
  <c r="V130" i="4" s="1"/>
  <c r="V48" i="4"/>
  <c r="V154" i="4" s="1"/>
  <c r="S48" i="4"/>
  <c r="S154" i="4" s="1"/>
  <c r="AQ51" i="2"/>
  <c r="AQ157" i="2" s="1"/>
  <c r="AN51" i="2"/>
  <c r="AN157" i="2" s="1"/>
  <c r="W38" i="2"/>
  <c r="W144" i="2" s="1"/>
  <c r="T38" i="2"/>
  <c r="T144" i="2" s="1"/>
  <c r="AG40" i="2"/>
  <c r="AG146" i="2" s="1"/>
  <c r="AD40" i="2"/>
  <c r="AD146" i="2" s="1"/>
  <c r="W29" i="2"/>
  <c r="W135" i="2" s="1"/>
  <c r="T29" i="2"/>
  <c r="T135" i="2" s="1"/>
  <c r="AN18" i="2"/>
  <c r="AQ18" i="2"/>
  <c r="AG28" i="2"/>
  <c r="AG134" i="2" s="1"/>
  <c r="AD28" i="2"/>
  <c r="AD134" i="2" s="1"/>
  <c r="AQ41" i="2"/>
  <c r="AQ147" i="2" s="1"/>
  <c r="AN41" i="2"/>
  <c r="AN147" i="2" s="1"/>
  <c r="W31" i="2"/>
  <c r="W137" i="2" s="1"/>
  <c r="T31" i="2"/>
  <c r="T137" i="2" s="1"/>
  <c r="W53" i="2"/>
  <c r="W159" i="2" s="1"/>
  <c r="T53" i="2"/>
  <c r="T159" i="2" s="1"/>
  <c r="W43" i="2"/>
  <c r="W149" i="2" s="1"/>
  <c r="T43" i="2"/>
  <c r="T149" i="2" s="1"/>
  <c r="AG32" i="2"/>
  <c r="AG138" i="2" s="1"/>
  <c r="AD32" i="2"/>
  <c r="AD138" i="2" s="1"/>
  <c r="AG20" i="2"/>
  <c r="AD20" i="2"/>
  <c r="AE19" i="2"/>
  <c r="AG54" i="2"/>
  <c r="AG160" i="2" s="1"/>
  <c r="AD54" i="2"/>
  <c r="AD160" i="2" s="1"/>
  <c r="AG56" i="2"/>
  <c r="AG162" i="2" s="1"/>
  <c r="AD56" i="2"/>
  <c r="AD162" i="2" s="1"/>
  <c r="W45" i="2"/>
  <c r="W151" i="2" s="1"/>
  <c r="T45" i="2"/>
  <c r="T151" i="2" s="1"/>
  <c r="AG34" i="2"/>
  <c r="AG140" i="2" s="1"/>
  <c r="AD34" i="2"/>
  <c r="AD140" i="2" s="1"/>
  <c r="AG23" i="2"/>
  <c r="AG129" i="2" s="1"/>
  <c r="AD23" i="2"/>
  <c r="AD129" i="2" s="1"/>
  <c r="AE38" i="2"/>
  <c r="AE144" i="2" s="1"/>
  <c r="AE35" i="2"/>
  <c r="AE141" i="2" s="1"/>
  <c r="AE29" i="2"/>
  <c r="AE135" i="2" s="1"/>
  <c r="AE61" i="2"/>
  <c r="AE167" i="2" s="1"/>
  <c r="AG48" i="2"/>
  <c r="AG154" i="2" s="1"/>
  <c r="AD48" i="2"/>
  <c r="AD154" i="2" s="1"/>
  <c r="AQ37" i="2"/>
  <c r="AQ143" i="2" s="1"/>
  <c r="AN37" i="2"/>
  <c r="AN143" i="2" s="1"/>
  <c r="AG26" i="2"/>
  <c r="AG132" i="2" s="1"/>
  <c r="AD26" i="2"/>
  <c r="AD132" i="2" s="1"/>
  <c r="W61" i="2"/>
  <c r="W167" i="2" s="1"/>
  <c r="T61" i="2"/>
  <c r="T167" i="2" s="1"/>
  <c r="W49" i="2"/>
  <c r="W155" i="2" s="1"/>
  <c r="T49" i="2"/>
  <c r="T155" i="2" s="1"/>
  <c r="AG27" i="2"/>
  <c r="AG133" i="2" s="1"/>
  <c r="AD27" i="2"/>
  <c r="AD133" i="2" s="1"/>
  <c r="AD55" i="2"/>
  <c r="AD161" i="2" s="1"/>
  <c r="AG55" i="2"/>
  <c r="AG161" i="2" s="1"/>
  <c r="AQ29" i="2"/>
  <c r="AQ135" i="2" s="1"/>
  <c r="AN29" i="2"/>
  <c r="AN135" i="2" s="1"/>
  <c r="AQ56" i="2"/>
  <c r="AQ162" i="2" s="1"/>
  <c r="AN56" i="2"/>
  <c r="AN162" i="2" s="1"/>
  <c r="W51" i="2"/>
  <c r="W157" i="2" s="1"/>
  <c r="T51" i="2"/>
  <c r="T157" i="2" s="1"/>
  <c r="AQ39" i="2"/>
  <c r="AQ145" i="2" s="1"/>
  <c r="AN39" i="2"/>
  <c r="AN145" i="2" s="1"/>
  <c r="AE28" i="2"/>
  <c r="AE134" i="2" s="1"/>
  <c r="AG17" i="2"/>
  <c r="AD17" i="2"/>
  <c r="AQ27" i="2"/>
  <c r="AQ133" i="2" s="1"/>
  <c r="AN27" i="2"/>
  <c r="AN133" i="2" s="1"/>
  <c r="AG52" i="2"/>
  <c r="AG158" i="2" s="1"/>
  <c r="AD52" i="2"/>
  <c r="AD158" i="2" s="1"/>
  <c r="W41" i="2"/>
  <c r="W147" i="2" s="1"/>
  <c r="T41" i="2"/>
  <c r="T147" i="2" s="1"/>
  <c r="AG30" i="2"/>
  <c r="AG136" i="2" s="1"/>
  <c r="AD30" i="2"/>
  <c r="AD136" i="2" s="1"/>
  <c r="AE52" i="2"/>
  <c r="AE158" i="2" s="1"/>
  <c r="AG42" i="2"/>
  <c r="AG148" i="2" s="1"/>
  <c r="AD42" i="2"/>
  <c r="AD148" i="2" s="1"/>
  <c r="AQ31" i="2"/>
  <c r="AQ137" i="2" s="1"/>
  <c r="AN31" i="2"/>
  <c r="AN137" i="2" s="1"/>
  <c r="W19" i="2"/>
  <c r="T19" i="2"/>
  <c r="W44" i="2"/>
  <c r="W150" i="2" s="1"/>
  <c r="T44" i="2"/>
  <c r="T150" i="2" s="1"/>
  <c r="AQ38" i="2"/>
  <c r="AQ144" i="2" s="1"/>
  <c r="AN38" i="2"/>
  <c r="AN144" i="2" s="1"/>
  <c r="W28" i="2"/>
  <c r="W134" i="2" s="1"/>
  <c r="T28" i="2"/>
  <c r="T134" i="2" s="1"/>
  <c r="AQ55" i="2"/>
  <c r="AQ161" i="2" s="1"/>
  <c r="AN55" i="2"/>
  <c r="AN161" i="2" s="1"/>
  <c r="AE44" i="2"/>
  <c r="AE150" i="2" s="1"/>
  <c r="W22" i="2"/>
  <c r="W128" i="2" s="1"/>
  <c r="T22" i="2"/>
  <c r="T128" i="2" s="1"/>
  <c r="AQ57" i="2"/>
  <c r="AQ163" i="2" s="1"/>
  <c r="AN57" i="2"/>
  <c r="AN163" i="2" s="1"/>
  <c r="AE24" i="2"/>
  <c r="AE130" i="2" s="1"/>
  <c r="AE42" i="2"/>
  <c r="AE148" i="2" s="1"/>
  <c r="AE39" i="2"/>
  <c r="AE145" i="2" s="1"/>
  <c r="AE33" i="2"/>
  <c r="AE139" i="2" s="1"/>
  <c r="W59" i="2"/>
  <c r="W165" i="2" s="1"/>
  <c r="T59" i="2"/>
  <c r="T165" i="2" s="1"/>
  <c r="AQ47" i="2"/>
  <c r="AQ153" i="2" s="1"/>
  <c r="AN47" i="2"/>
  <c r="AN153" i="2" s="1"/>
  <c r="W37" i="2"/>
  <c r="W143" i="2" s="1"/>
  <c r="T37" i="2"/>
  <c r="T143" i="2" s="1"/>
  <c r="AN23" i="2"/>
  <c r="AN129" i="2" s="1"/>
  <c r="AQ23" i="2"/>
  <c r="AQ129" i="2" s="1"/>
  <c r="AQ59" i="2"/>
  <c r="AQ165" i="2" s="1"/>
  <c r="AN59" i="2"/>
  <c r="AN165" i="2" s="1"/>
  <c r="AE48" i="2"/>
  <c r="AE154" i="2" s="1"/>
  <c r="AQ20" i="2"/>
  <c r="AN20" i="2"/>
  <c r="W57" i="2"/>
  <c r="W163" i="2" s="1"/>
  <c r="T57" i="2"/>
  <c r="T163" i="2" s="1"/>
  <c r="W47" i="2"/>
  <c r="W153" i="2" s="1"/>
  <c r="T47" i="2"/>
  <c r="T153" i="2" s="1"/>
  <c r="AG36" i="2"/>
  <c r="AG142" i="2" s="1"/>
  <c r="AD36" i="2"/>
  <c r="AD142" i="2" s="1"/>
  <c r="AE23" i="2"/>
  <c r="AE129" i="2" s="1"/>
  <c r="AE46" i="2"/>
  <c r="AE152" i="2" s="1"/>
  <c r="AE43" i="2"/>
  <c r="AE149" i="2" s="1"/>
  <c r="AE37" i="2"/>
  <c r="AE143" i="2" s="1"/>
  <c r="AG58" i="2"/>
  <c r="AG164" i="2" s="1"/>
  <c r="AD58" i="2"/>
  <c r="AD164" i="2" s="1"/>
  <c r="AD22" i="2"/>
  <c r="AD128" i="2" s="1"/>
  <c r="AG22" i="2"/>
  <c r="AG128" i="2" s="1"/>
  <c r="AQ17" i="2"/>
  <c r="AN17" i="2"/>
  <c r="AG60" i="2"/>
  <c r="AG166" i="2" s="1"/>
  <c r="AD60" i="2"/>
  <c r="AD166" i="2" s="1"/>
  <c r="AG16" i="2"/>
  <c r="AD16" i="2"/>
  <c r="AG49" i="2"/>
  <c r="AG155" i="2" s="1"/>
  <c r="AD49" i="2"/>
  <c r="AD155" i="2" s="1"/>
  <c r="AG29" i="2"/>
  <c r="AG135" i="2" s="1"/>
  <c r="AD29" i="2"/>
  <c r="AD135" i="2" s="1"/>
  <c r="AG19" i="2"/>
  <c r="AD19" i="2"/>
  <c r="AE56" i="2"/>
  <c r="AE162" i="2" s="1"/>
  <c r="AG46" i="2"/>
  <c r="AG152" i="2" s="1"/>
  <c r="AD46" i="2"/>
  <c r="AD152" i="2" s="1"/>
  <c r="AQ35" i="2"/>
  <c r="AQ141" i="2" s="1"/>
  <c r="AN35" i="2"/>
  <c r="AN141" i="2" s="1"/>
  <c r="U60" i="2"/>
  <c r="U166" i="2" s="1"/>
  <c r="U56" i="2"/>
  <c r="U162" i="2" s="1"/>
  <c r="U52" i="2"/>
  <c r="U158" i="2" s="1"/>
  <c r="U48" i="2"/>
  <c r="U154" i="2" s="1"/>
  <c r="U44" i="2"/>
  <c r="U150" i="2" s="1"/>
  <c r="U40" i="2"/>
  <c r="U146" i="2" s="1"/>
  <c r="U36" i="2"/>
  <c r="U142" i="2" s="1"/>
  <c r="U32" i="2"/>
  <c r="U138" i="2" s="1"/>
  <c r="U28" i="2"/>
  <c r="U134" i="2" s="1"/>
  <c r="U58" i="2"/>
  <c r="U164" i="2" s="1"/>
  <c r="U54" i="2"/>
  <c r="U160" i="2" s="1"/>
  <c r="U50" i="2"/>
  <c r="U156" i="2" s="1"/>
  <c r="U46" i="2"/>
  <c r="U152" i="2" s="1"/>
  <c r="U42" i="2"/>
  <c r="U148" i="2" s="1"/>
  <c r="U38" i="2"/>
  <c r="U144" i="2" s="1"/>
  <c r="U34" i="2"/>
  <c r="U140" i="2" s="1"/>
  <c r="U30" i="2"/>
  <c r="U136" i="2" s="1"/>
  <c r="U26" i="2"/>
  <c r="U132" i="2" s="1"/>
  <c r="U61" i="2"/>
  <c r="U167" i="2" s="1"/>
  <c r="U57" i="2"/>
  <c r="U163" i="2" s="1"/>
  <c r="U53" i="2"/>
  <c r="U159" i="2" s="1"/>
  <c r="U49" i="2"/>
  <c r="U155" i="2" s="1"/>
  <c r="U45" i="2"/>
  <c r="U151" i="2" s="1"/>
  <c r="U41" i="2"/>
  <c r="U147" i="2" s="1"/>
  <c r="U37" i="2"/>
  <c r="U143" i="2" s="1"/>
  <c r="U33" i="2"/>
  <c r="U139" i="2" s="1"/>
  <c r="U29" i="2"/>
  <c r="U135" i="2" s="1"/>
  <c r="U25" i="2"/>
  <c r="U131" i="2" s="1"/>
  <c r="U39" i="2"/>
  <c r="U145" i="2" s="1"/>
  <c r="U27" i="2"/>
  <c r="U133" i="2" s="1"/>
  <c r="U51" i="2"/>
  <c r="U157" i="2" s="1"/>
  <c r="U24" i="2"/>
  <c r="U130" i="2" s="1"/>
  <c r="U20" i="2"/>
  <c r="U16" i="2"/>
  <c r="H20" i="45" s="1"/>
  <c r="U21" i="2"/>
  <c r="U17" i="2"/>
  <c r="H21" i="45" s="1"/>
  <c r="U31" i="2"/>
  <c r="U137" i="2" s="1"/>
  <c r="U43" i="2"/>
  <c r="U149" i="2" s="1"/>
  <c r="U23" i="2"/>
  <c r="U129" i="2" s="1"/>
  <c r="U19" i="2"/>
  <c r="H23" i="45" s="1"/>
  <c r="U55" i="2"/>
  <c r="U161" i="2" s="1"/>
  <c r="U35" i="2"/>
  <c r="U141" i="2" s="1"/>
  <c r="U22" i="2"/>
  <c r="U128" i="2" s="1"/>
  <c r="U18" i="2"/>
  <c r="H22" i="45" s="1"/>
  <c r="U47" i="2"/>
  <c r="U153" i="2" s="1"/>
  <c r="U59" i="2"/>
  <c r="U165" i="2" s="1"/>
  <c r="AE50" i="2"/>
  <c r="AE156" i="2" s="1"/>
  <c r="AE47" i="2"/>
  <c r="AE153" i="2" s="1"/>
  <c r="AE41" i="2"/>
  <c r="AE147" i="2" s="1"/>
  <c r="T21" i="2"/>
  <c r="W21" i="2"/>
  <c r="AG50" i="2"/>
  <c r="AG156" i="2" s="1"/>
  <c r="AD50" i="2"/>
  <c r="AD156" i="2" s="1"/>
  <c r="AG38" i="2"/>
  <c r="AG144" i="2" s="1"/>
  <c r="AD38" i="2"/>
  <c r="AD144" i="2" s="1"/>
  <c r="AQ34" i="2"/>
  <c r="AQ140" i="2" s="1"/>
  <c r="AN34" i="2"/>
  <c r="AN140" i="2" s="1"/>
  <c r="W24" i="2"/>
  <c r="W130" i="2" s="1"/>
  <c r="T24" i="2"/>
  <c r="T130" i="2" s="1"/>
  <c r="AQ24" i="2"/>
  <c r="AQ130" i="2" s="1"/>
  <c r="AN24" i="2"/>
  <c r="AN130" i="2" s="1"/>
  <c r="AQ58" i="2"/>
  <c r="AQ164" i="2" s="1"/>
  <c r="AN58" i="2"/>
  <c r="AN164" i="2" s="1"/>
  <c r="W48" i="2"/>
  <c r="W154" i="2" s="1"/>
  <c r="T48" i="2"/>
  <c r="T154" i="2" s="1"/>
  <c r="AG37" i="2"/>
  <c r="AG143" i="2" s="1"/>
  <c r="AD37" i="2"/>
  <c r="AD143" i="2" s="1"/>
  <c r="AQ26" i="2"/>
  <c r="AQ132" i="2" s="1"/>
  <c r="AN26" i="2"/>
  <c r="AN132" i="2" s="1"/>
  <c r="AQ60" i="2"/>
  <c r="AQ166" i="2" s="1"/>
  <c r="AN60" i="2"/>
  <c r="AN166" i="2" s="1"/>
  <c r="AQ33" i="2"/>
  <c r="AQ139" i="2" s="1"/>
  <c r="AN33" i="2"/>
  <c r="AN139" i="2" s="1"/>
  <c r="AE20" i="2"/>
  <c r="AQ50" i="2"/>
  <c r="AQ156" i="2" s="1"/>
  <c r="AN50" i="2"/>
  <c r="AN156" i="2" s="1"/>
  <c r="W40" i="2"/>
  <c r="W146" i="2" s="1"/>
  <c r="T40" i="2"/>
  <c r="T146" i="2" s="1"/>
  <c r="AQ28" i="2"/>
  <c r="AQ134" i="2" s="1"/>
  <c r="AN28" i="2"/>
  <c r="AN134" i="2" s="1"/>
  <c r="W18" i="2"/>
  <c r="T18" i="2"/>
  <c r="AE22" i="2"/>
  <c r="AE128" i="2" s="1"/>
  <c r="AE54" i="2"/>
  <c r="AE160" i="2" s="1"/>
  <c r="AE51" i="2"/>
  <c r="AE157" i="2" s="1"/>
  <c r="AE45" i="2"/>
  <c r="AE151" i="2" s="1"/>
  <c r="W32" i="2"/>
  <c r="W138" i="2" s="1"/>
  <c r="T32" i="2"/>
  <c r="T138" i="2" s="1"/>
  <c r="AN19" i="2"/>
  <c r="AQ19" i="2"/>
  <c r="T54" i="2"/>
  <c r="T160" i="2" s="1"/>
  <c r="W54" i="2"/>
  <c r="W160" i="2" s="1"/>
  <c r="AG33" i="2"/>
  <c r="AG139" i="2" s="1"/>
  <c r="AD33" i="2"/>
  <c r="AD139" i="2" s="1"/>
  <c r="AG45" i="2"/>
  <c r="AG151" i="2" s="1"/>
  <c r="AD45" i="2"/>
  <c r="AD151" i="2" s="1"/>
  <c r="T34" i="2"/>
  <c r="T140" i="2" s="1"/>
  <c r="W34" i="2"/>
  <c r="W140" i="2" s="1"/>
  <c r="AN22" i="2"/>
  <c r="AN128" i="2" s="1"/>
  <c r="AQ22" i="2"/>
  <c r="AQ128" i="2" s="1"/>
  <c r="AQ46" i="2"/>
  <c r="AQ152" i="2" s="1"/>
  <c r="AN46" i="2"/>
  <c r="AN152" i="2" s="1"/>
  <c r="W36" i="2"/>
  <c r="W142" i="2" s="1"/>
  <c r="T36" i="2"/>
  <c r="T142" i="2" s="1"/>
  <c r="AE21" i="2"/>
  <c r="W58" i="2"/>
  <c r="W164" i="2" s="1"/>
  <c r="T58" i="2"/>
  <c r="T164" i="2" s="1"/>
  <c r="AG47" i="2"/>
  <c r="AG153" i="2" s="1"/>
  <c r="AD47" i="2"/>
  <c r="AD153" i="2" s="1"/>
  <c r="AQ36" i="2"/>
  <c r="AQ142" i="2" s="1"/>
  <c r="AN36" i="2"/>
  <c r="AN142" i="2" s="1"/>
  <c r="W26" i="2"/>
  <c r="W132" i="2" s="1"/>
  <c r="T26" i="2"/>
  <c r="T132" i="2" s="1"/>
  <c r="AQ61" i="2"/>
  <c r="AQ167" i="2" s="1"/>
  <c r="AN61" i="2"/>
  <c r="AN167" i="2" s="1"/>
  <c r="AG59" i="2"/>
  <c r="AG165" i="2" s="1"/>
  <c r="AD59" i="2"/>
  <c r="AD165" i="2" s="1"/>
  <c r="AG44" i="2"/>
  <c r="AG150" i="2" s="1"/>
  <c r="AD44" i="2"/>
  <c r="AD150" i="2" s="1"/>
  <c r="W33" i="2"/>
  <c r="W139" i="2" s="1"/>
  <c r="T33" i="2"/>
  <c r="T139" i="2" s="1"/>
  <c r="AE16" i="2"/>
  <c r="H42" i="45" s="1"/>
  <c r="W50" i="2"/>
  <c r="W156" i="2" s="1"/>
  <c r="T50" i="2"/>
  <c r="T156" i="2" s="1"/>
  <c r="AG39" i="2"/>
  <c r="AG145" i="2" s="1"/>
  <c r="AD39" i="2"/>
  <c r="AD145" i="2" s="1"/>
  <c r="AQ16" i="2"/>
  <c r="AN16" i="2"/>
  <c r="AE26" i="2"/>
  <c r="AE132" i="2" s="1"/>
  <c r="AE58" i="2"/>
  <c r="AE164" i="2" s="1"/>
  <c r="AE55" i="2"/>
  <c r="AE161" i="2" s="1"/>
  <c r="AE49" i="2"/>
  <c r="AE155" i="2" s="1"/>
  <c r="AG53" i="2"/>
  <c r="AG159" i="2" s="1"/>
  <c r="AD53" i="2"/>
  <c r="AD159" i="2" s="1"/>
  <c r="AQ42" i="2"/>
  <c r="AQ148" i="2" s="1"/>
  <c r="AN42" i="2"/>
  <c r="AN148" i="2" s="1"/>
  <c r="AG31" i="2"/>
  <c r="AG137" i="2" s="1"/>
  <c r="AD31" i="2"/>
  <c r="AD137" i="2" s="1"/>
  <c r="AD18" i="2"/>
  <c r="AG18" i="2"/>
  <c r="AN32" i="2"/>
  <c r="AN138" i="2" s="1"/>
  <c r="AQ32" i="2"/>
  <c r="AQ138" i="2" s="1"/>
  <c r="W56" i="2"/>
  <c r="W162" i="2" s="1"/>
  <c r="T56" i="2"/>
  <c r="T162" i="2" s="1"/>
  <c r="AQ44" i="2"/>
  <c r="AQ150" i="2" s="1"/>
  <c r="AN44" i="2"/>
  <c r="AN150" i="2" s="1"/>
  <c r="AG21" i="2"/>
  <c r="AD21" i="2"/>
  <c r="W39" i="2"/>
  <c r="W145" i="2" s="1"/>
  <c r="T39" i="2"/>
  <c r="T145" i="2" s="1"/>
  <c r="AG57" i="2"/>
  <c r="AG163" i="2" s="1"/>
  <c r="AD57" i="2"/>
  <c r="AD163" i="2" s="1"/>
  <c r="W46" i="2"/>
  <c r="W152" i="2" s="1"/>
  <c r="T46" i="2"/>
  <c r="T152" i="2" s="1"/>
  <c r="AG35" i="2"/>
  <c r="AG141" i="2" s="1"/>
  <c r="AD35" i="2"/>
  <c r="AD141" i="2" s="1"/>
  <c r="W23" i="2"/>
  <c r="W129" i="2" s="1"/>
  <c r="T23" i="2"/>
  <c r="T129" i="2" s="1"/>
  <c r="AQ43" i="2"/>
  <c r="AQ149" i="2" s="1"/>
  <c r="AN43" i="2"/>
  <c r="AN149" i="2" s="1"/>
  <c r="AE32" i="2"/>
  <c r="AE138" i="2" s="1"/>
  <c r="T60" i="2"/>
  <c r="T166" i="2" s="1"/>
  <c r="W60" i="2"/>
  <c r="W166" i="2" s="1"/>
  <c r="W52" i="2"/>
  <c r="W158" i="2" s="1"/>
  <c r="T52" i="2"/>
  <c r="T158" i="2" s="1"/>
  <c r="AG41" i="2"/>
  <c r="AG147" i="2" s="1"/>
  <c r="AD41" i="2"/>
  <c r="AD147" i="2" s="1"/>
  <c r="AQ30" i="2"/>
  <c r="AQ136" i="2" s="1"/>
  <c r="AN30" i="2"/>
  <c r="AN136" i="2" s="1"/>
  <c r="AE30" i="2"/>
  <c r="AE136" i="2" s="1"/>
  <c r="AE27" i="2"/>
  <c r="AE133" i="2" s="1"/>
  <c r="AE59" i="2"/>
  <c r="AE165" i="2" s="1"/>
  <c r="AE53" i="2"/>
  <c r="AE159" i="2" s="1"/>
  <c r="AQ52" i="2"/>
  <c r="AQ158" i="2" s="1"/>
  <c r="AN52" i="2"/>
  <c r="AN158" i="2" s="1"/>
  <c r="W42" i="2"/>
  <c r="W148" i="2" s="1"/>
  <c r="T42" i="2"/>
  <c r="T148" i="2" s="1"/>
  <c r="T17" i="2"/>
  <c r="W17" i="2"/>
  <c r="AE18" i="2"/>
  <c r="H44" i="45" s="1"/>
  <c r="W16" i="2"/>
  <c r="T16" i="2"/>
  <c r="T20" i="2"/>
  <c r="W20" i="2"/>
  <c r="AO58" i="2"/>
  <c r="AO164" i="2" s="1"/>
  <c r="AO54" i="2"/>
  <c r="AO160" i="2" s="1"/>
  <c r="AO50" i="2"/>
  <c r="AO156" i="2" s="1"/>
  <c r="AO46" i="2"/>
  <c r="AO152" i="2" s="1"/>
  <c r="AO42" i="2"/>
  <c r="AO148" i="2" s="1"/>
  <c r="AO38" i="2"/>
  <c r="AO144" i="2" s="1"/>
  <c r="AO34" i="2"/>
  <c r="AO140" i="2" s="1"/>
  <c r="AO30" i="2"/>
  <c r="AO136" i="2" s="1"/>
  <c r="AO26" i="2"/>
  <c r="AO132" i="2" s="1"/>
  <c r="AO61" i="2"/>
  <c r="AO167" i="2" s="1"/>
  <c r="AO60" i="2"/>
  <c r="AO166" i="2" s="1"/>
  <c r="AO56" i="2"/>
  <c r="AO162" i="2" s="1"/>
  <c r="AO52" i="2"/>
  <c r="AO158" i="2" s="1"/>
  <c r="AO48" i="2"/>
  <c r="AO154" i="2" s="1"/>
  <c r="AO44" i="2"/>
  <c r="AO150" i="2" s="1"/>
  <c r="AO40" i="2"/>
  <c r="AO146" i="2" s="1"/>
  <c r="AO36" i="2"/>
  <c r="AO142" i="2" s="1"/>
  <c r="AO32" i="2"/>
  <c r="AO138" i="2" s="1"/>
  <c r="AO28" i="2"/>
  <c r="AO134" i="2" s="1"/>
  <c r="AO24" i="2"/>
  <c r="AO130" i="2" s="1"/>
  <c r="AO59" i="2"/>
  <c r="AO165" i="2" s="1"/>
  <c r="AO55" i="2"/>
  <c r="AO161" i="2" s="1"/>
  <c r="AO51" i="2"/>
  <c r="AO157" i="2" s="1"/>
  <c r="AO47" i="2"/>
  <c r="AO153" i="2" s="1"/>
  <c r="AO43" i="2"/>
  <c r="AO149" i="2" s="1"/>
  <c r="AO39" i="2"/>
  <c r="AO145" i="2" s="1"/>
  <c r="AO35" i="2"/>
  <c r="AO141" i="2" s="1"/>
  <c r="AO31" i="2"/>
  <c r="AO137" i="2" s="1"/>
  <c r="AO27" i="2"/>
  <c r="AO133" i="2" s="1"/>
  <c r="AO49" i="2"/>
  <c r="AO155" i="2" s="1"/>
  <c r="AO37" i="2"/>
  <c r="AO143" i="2" s="1"/>
  <c r="AO29" i="2"/>
  <c r="AO135" i="2" s="1"/>
  <c r="AO22" i="2"/>
  <c r="AO128" i="2" s="1"/>
  <c r="AO18" i="2"/>
  <c r="H66" i="45" s="1"/>
  <c r="AO41" i="2"/>
  <c r="AO147" i="2" s="1"/>
  <c r="AO19" i="2"/>
  <c r="H67" i="45" s="1"/>
  <c r="AO53" i="2"/>
  <c r="AO159" i="2" s="1"/>
  <c r="AO21" i="2"/>
  <c r="AO17" i="2"/>
  <c r="H65" i="45" s="1"/>
  <c r="AO33" i="2"/>
  <c r="AO139" i="2" s="1"/>
  <c r="AO45" i="2"/>
  <c r="AO151" i="2" s="1"/>
  <c r="AO20" i="2"/>
  <c r="AO16" i="2"/>
  <c r="H64" i="45" s="1"/>
  <c r="AO57" i="2"/>
  <c r="AO163" i="2" s="1"/>
  <c r="AO25" i="2"/>
  <c r="AO131" i="2" s="1"/>
  <c r="AO23" i="2"/>
  <c r="AO129" i="2" s="1"/>
  <c r="AQ53" i="2"/>
  <c r="AQ159" i="2" s="1"/>
  <c r="AN53" i="2"/>
  <c r="AN159" i="2" s="1"/>
  <c r="AQ21" i="2"/>
  <c r="AN21" i="2"/>
  <c r="W25" i="2"/>
  <c r="W131" i="2" s="1"/>
  <c r="T25" i="2"/>
  <c r="T131" i="2" s="1"/>
  <c r="W55" i="2"/>
  <c r="W161" i="2" s="1"/>
  <c r="T55" i="2"/>
  <c r="T161" i="2" s="1"/>
  <c r="AQ45" i="2"/>
  <c r="AQ151" i="2" s="1"/>
  <c r="AN45" i="2"/>
  <c r="AN151" i="2" s="1"/>
  <c r="W35" i="2"/>
  <c r="W141" i="2" s="1"/>
  <c r="T35" i="2"/>
  <c r="T141" i="2" s="1"/>
  <c r="AG24" i="2"/>
  <c r="AG130" i="2" s="1"/>
  <c r="AD24" i="2"/>
  <c r="AD130" i="2" s="1"/>
  <c r="AG51" i="2"/>
  <c r="AG157" i="2" s="1"/>
  <c r="AD51" i="2"/>
  <c r="AD157" i="2" s="1"/>
  <c r="AQ40" i="2"/>
  <c r="AQ146" i="2" s="1"/>
  <c r="AN40" i="2"/>
  <c r="AN146" i="2" s="1"/>
  <c r="W30" i="2"/>
  <c r="W136" i="2" s="1"/>
  <c r="T30" i="2"/>
  <c r="T136" i="2" s="1"/>
  <c r="AE34" i="2"/>
  <c r="AE140" i="2" s="1"/>
  <c r="AE31" i="2"/>
  <c r="AE137" i="2" s="1"/>
  <c r="AE25" i="2"/>
  <c r="AE131" i="2" s="1"/>
  <c r="AE57" i="2"/>
  <c r="AE163" i="2" s="1"/>
  <c r="W27" i="2"/>
  <c r="W133" i="2" s="1"/>
  <c r="T27" i="2"/>
  <c r="T133" i="2" s="1"/>
  <c r="AQ49" i="2"/>
  <c r="AQ155" i="2" s="1"/>
  <c r="AN49" i="2"/>
  <c r="AN155" i="2" s="1"/>
  <c r="AP34" i="1"/>
  <c r="AP140" i="1" s="1"/>
  <c r="AM34" i="1"/>
  <c r="AM140" i="1" s="1"/>
  <c r="V42" i="1"/>
  <c r="V148" i="1" s="1"/>
  <c r="S42" i="1"/>
  <c r="S148" i="1" s="1"/>
  <c r="AM28" i="1"/>
  <c r="AM134" i="1" s="1"/>
  <c r="AP28" i="1"/>
  <c r="AP134" i="1" s="1"/>
  <c r="AF41" i="1"/>
  <c r="AF147" i="1" s="1"/>
  <c r="AC41" i="1"/>
  <c r="AC147" i="1" s="1"/>
  <c r="AM22" i="1"/>
  <c r="AM128" i="1" s="1"/>
  <c r="AP22" i="1"/>
  <c r="AP128" i="1" s="1"/>
  <c r="AP35" i="1"/>
  <c r="AP141" i="1" s="1"/>
  <c r="AM35" i="1"/>
  <c r="AM141" i="1" s="1"/>
  <c r="AF60" i="1"/>
  <c r="AF166" i="1" s="1"/>
  <c r="AC60" i="1"/>
  <c r="AC166" i="1" s="1"/>
  <c r="AP49" i="1"/>
  <c r="AP155" i="1" s="1"/>
  <c r="AM49" i="1"/>
  <c r="AM155" i="1" s="1"/>
  <c r="AP17" i="1"/>
  <c r="AM17" i="1"/>
  <c r="AF40" i="1"/>
  <c r="AF146" i="1" s="1"/>
  <c r="AC40" i="1"/>
  <c r="AC146" i="1" s="1"/>
  <c r="AF57" i="1"/>
  <c r="AF163" i="1" s="1"/>
  <c r="AC57" i="1"/>
  <c r="AC163" i="1" s="1"/>
  <c r="V46" i="1"/>
  <c r="V152" i="1" s="1"/>
  <c r="S46" i="1"/>
  <c r="S152" i="1" s="1"/>
  <c r="AP53" i="1"/>
  <c r="AP159" i="1" s="1"/>
  <c r="AM53" i="1"/>
  <c r="AM159" i="1" s="1"/>
  <c r="V43" i="1"/>
  <c r="V149" i="1" s="1"/>
  <c r="S43" i="1"/>
  <c r="S149" i="1" s="1"/>
  <c r="AF32" i="1"/>
  <c r="AF138" i="1" s="1"/>
  <c r="AC32" i="1"/>
  <c r="AC138" i="1" s="1"/>
  <c r="V60" i="1"/>
  <c r="V166" i="1" s="1"/>
  <c r="S60" i="1"/>
  <c r="S166" i="1" s="1"/>
  <c r="AP48" i="1"/>
  <c r="AP154" i="1" s="1"/>
  <c r="AM48" i="1"/>
  <c r="AM154" i="1" s="1"/>
  <c r="S17" i="1"/>
  <c r="V17" i="1"/>
  <c r="AP50" i="1"/>
  <c r="AP156" i="1" s="1"/>
  <c r="AM50" i="1"/>
  <c r="AM156" i="1" s="1"/>
  <c r="S37" i="1"/>
  <c r="S143" i="1" s="1"/>
  <c r="V37" i="1"/>
  <c r="V143" i="1" s="1"/>
  <c r="V19" i="1"/>
  <c r="S19" i="1"/>
  <c r="AF55" i="1"/>
  <c r="AF161" i="1" s="1"/>
  <c r="AC55" i="1"/>
  <c r="AC161" i="1" s="1"/>
  <c r="AF31" i="1"/>
  <c r="AF137" i="1" s="1"/>
  <c r="AC31" i="1"/>
  <c r="AC137" i="1" s="1"/>
  <c r="V33" i="1"/>
  <c r="V139" i="1" s="1"/>
  <c r="S33" i="1"/>
  <c r="S139" i="1" s="1"/>
  <c r="AF49" i="1"/>
  <c r="AF155" i="1" s="1"/>
  <c r="AC49" i="1"/>
  <c r="AC155" i="1" s="1"/>
  <c r="AC18" i="1"/>
  <c r="AF18" i="1"/>
  <c r="S50" i="1"/>
  <c r="S156" i="1" s="1"/>
  <c r="V50" i="1"/>
  <c r="V156" i="1" s="1"/>
  <c r="V52" i="1"/>
  <c r="V158" i="1" s="1"/>
  <c r="S52" i="1"/>
  <c r="S158" i="1" s="1"/>
  <c r="AM40" i="1"/>
  <c r="AM146" i="1" s="1"/>
  <c r="AP40" i="1"/>
  <c r="AP146" i="1" s="1"/>
  <c r="AC21" i="1"/>
  <c r="AF21" i="1"/>
  <c r="AP47" i="1"/>
  <c r="AP153" i="1" s="1"/>
  <c r="AM47" i="1"/>
  <c r="AM153" i="1" s="1"/>
  <c r="V35" i="1"/>
  <c r="V141" i="1" s="1"/>
  <c r="S35" i="1"/>
  <c r="S141" i="1" s="1"/>
  <c r="AP59" i="1"/>
  <c r="AP165" i="1" s="1"/>
  <c r="AM59" i="1"/>
  <c r="AM165" i="1" s="1"/>
  <c r="V49" i="1"/>
  <c r="V155" i="1" s="1"/>
  <c r="S49" i="1"/>
  <c r="S155" i="1" s="1"/>
  <c r="AF37" i="1"/>
  <c r="AF143" i="1" s="1"/>
  <c r="AC37" i="1"/>
  <c r="AC143" i="1" s="1"/>
  <c r="AP26" i="1"/>
  <c r="AP132" i="1" s="1"/>
  <c r="AM26" i="1"/>
  <c r="AM132" i="1" s="1"/>
  <c r="AP61" i="1"/>
  <c r="AP167" i="1" s="1"/>
  <c r="AM61" i="1"/>
  <c r="AM167" i="1" s="1"/>
  <c r="V51" i="1"/>
  <c r="V157" i="1" s="1"/>
  <c r="S51" i="1"/>
  <c r="S157" i="1" s="1"/>
  <c r="AP39" i="1"/>
  <c r="AP145" i="1" s="1"/>
  <c r="AM39" i="1"/>
  <c r="AM145" i="1" s="1"/>
  <c r="V29" i="1"/>
  <c r="V135" i="1" s="1"/>
  <c r="S29" i="1"/>
  <c r="S135" i="1" s="1"/>
  <c r="AP56" i="1"/>
  <c r="AP162" i="1" s="1"/>
  <c r="AM56" i="1"/>
  <c r="AM162" i="1" s="1"/>
  <c r="AF25" i="1"/>
  <c r="AF131" i="1" s="1"/>
  <c r="AC25" i="1"/>
  <c r="AC131" i="1" s="1"/>
  <c r="V53" i="1"/>
  <c r="V159" i="1" s="1"/>
  <c r="S53" i="1"/>
  <c r="S159" i="1" s="1"/>
  <c r="AF42" i="1"/>
  <c r="AF148" i="1" s="1"/>
  <c r="AC42" i="1"/>
  <c r="AC148" i="1" s="1"/>
  <c r="V30" i="1"/>
  <c r="V136" i="1" s="1"/>
  <c r="S30" i="1"/>
  <c r="S136" i="1" s="1"/>
  <c r="AF59" i="1"/>
  <c r="AF165" i="1" s="1"/>
  <c r="AC59" i="1"/>
  <c r="AC165" i="1" s="1"/>
  <c r="AF29" i="1"/>
  <c r="AF135" i="1" s="1"/>
  <c r="AC29" i="1"/>
  <c r="AC135" i="1" s="1"/>
  <c r="AP45" i="1"/>
  <c r="AP151" i="1" s="1"/>
  <c r="AM45" i="1"/>
  <c r="AM151" i="1" s="1"/>
  <c r="AF48" i="1"/>
  <c r="AF154" i="1" s="1"/>
  <c r="AC48" i="1"/>
  <c r="AC154" i="1" s="1"/>
  <c r="V40" i="1"/>
  <c r="V146" i="1" s="1"/>
  <c r="S40" i="1"/>
  <c r="S146" i="1" s="1"/>
  <c r="AF56" i="1"/>
  <c r="AF162" i="1" s="1"/>
  <c r="AC56" i="1"/>
  <c r="AC162" i="1" s="1"/>
  <c r="AC26" i="1"/>
  <c r="AC132" i="1" s="1"/>
  <c r="AF26" i="1"/>
  <c r="AF132" i="1" s="1"/>
  <c r="AP44" i="1"/>
  <c r="AP150" i="1" s="1"/>
  <c r="AM44" i="1"/>
  <c r="AM150" i="1" s="1"/>
  <c r="AC51" i="1"/>
  <c r="AC157" i="1" s="1"/>
  <c r="AF51" i="1"/>
  <c r="AF157" i="1" s="1"/>
  <c r="AP38" i="1"/>
  <c r="AP144" i="1" s="1"/>
  <c r="AM38" i="1"/>
  <c r="AM144" i="1" s="1"/>
  <c r="S20" i="1"/>
  <c r="S126" i="1" s="1"/>
  <c r="V20" i="1"/>
  <c r="V126" i="1" s="1"/>
  <c r="V59" i="1"/>
  <c r="V165" i="1" s="1"/>
  <c r="S59" i="1"/>
  <c r="S165" i="1" s="1"/>
  <c r="AP32" i="1"/>
  <c r="AP138" i="1" s="1"/>
  <c r="AM32" i="1"/>
  <c r="AM138" i="1" s="1"/>
  <c r="AF50" i="1"/>
  <c r="AF156" i="1" s="1"/>
  <c r="AC50" i="1"/>
  <c r="AC156" i="1" s="1"/>
  <c r="V39" i="1"/>
  <c r="V145" i="1" s="1"/>
  <c r="S39" i="1"/>
  <c r="S145" i="1" s="1"/>
  <c r="AF28" i="1"/>
  <c r="AF134" i="1" s="1"/>
  <c r="AC28" i="1"/>
  <c r="AC134" i="1" s="1"/>
  <c r="AP41" i="1"/>
  <c r="AP147" i="1" s="1"/>
  <c r="AM41" i="1"/>
  <c r="AM147" i="1" s="1"/>
  <c r="AF23" i="1"/>
  <c r="AF129" i="1" s="1"/>
  <c r="AC23" i="1"/>
  <c r="AC129" i="1" s="1"/>
  <c r="AF44" i="1"/>
  <c r="AF150" i="1" s="1"/>
  <c r="AC44" i="1"/>
  <c r="AC150" i="1" s="1"/>
  <c r="AM31" i="1"/>
  <c r="AM137" i="1" s="1"/>
  <c r="AP31" i="1"/>
  <c r="AP137" i="1" s="1"/>
  <c r="AF58" i="1"/>
  <c r="AF164" i="1" s="1"/>
  <c r="AC58" i="1"/>
  <c r="AC164" i="1" s="1"/>
  <c r="AC39" i="1"/>
  <c r="AC145" i="1" s="1"/>
  <c r="AF39" i="1"/>
  <c r="AF145" i="1" s="1"/>
  <c r="AD61" i="1"/>
  <c r="AD167" i="1" s="1"/>
  <c r="AD57" i="1"/>
  <c r="AD163" i="1" s="1"/>
  <c r="AD53" i="1"/>
  <c r="AD159" i="1" s="1"/>
  <c r="AD49" i="1"/>
  <c r="AD155" i="1" s="1"/>
  <c r="AD45" i="1"/>
  <c r="AD151" i="1" s="1"/>
  <c r="AD41" i="1"/>
  <c r="AD147" i="1" s="1"/>
  <c r="AD37" i="1"/>
  <c r="AD143" i="1" s="1"/>
  <c r="AD33" i="1"/>
  <c r="AD139" i="1" s="1"/>
  <c r="AD29" i="1"/>
  <c r="AD135" i="1" s="1"/>
  <c r="AD25" i="1"/>
  <c r="AD131" i="1" s="1"/>
  <c r="AD59" i="1"/>
  <c r="AD165" i="1" s="1"/>
  <c r="AD55" i="1"/>
  <c r="AD161" i="1" s="1"/>
  <c r="AD51" i="1"/>
  <c r="AD157" i="1" s="1"/>
  <c r="AD47" i="1"/>
  <c r="AD153" i="1" s="1"/>
  <c r="AD43" i="1"/>
  <c r="AD149" i="1" s="1"/>
  <c r="AD58" i="1"/>
  <c r="AD164" i="1" s="1"/>
  <c r="AD54" i="1"/>
  <c r="AD160" i="1" s="1"/>
  <c r="AD50" i="1"/>
  <c r="AD156" i="1" s="1"/>
  <c r="AD46" i="1"/>
  <c r="AD152" i="1" s="1"/>
  <c r="AD42" i="1"/>
  <c r="AD148" i="1" s="1"/>
  <c r="AD38" i="1"/>
  <c r="AD144" i="1" s="1"/>
  <c r="AD34" i="1"/>
  <c r="AD140" i="1" s="1"/>
  <c r="AD30" i="1"/>
  <c r="AD136" i="1" s="1"/>
  <c r="AD26" i="1"/>
  <c r="AD132" i="1" s="1"/>
  <c r="AD56" i="1"/>
  <c r="AD162" i="1" s="1"/>
  <c r="AD39" i="1"/>
  <c r="AD145" i="1" s="1"/>
  <c r="AD36" i="1"/>
  <c r="AD142" i="1" s="1"/>
  <c r="AD21" i="1"/>
  <c r="AD17" i="1"/>
  <c r="K43" i="45" s="1"/>
  <c r="AD48" i="1"/>
  <c r="AD154" i="1" s="1"/>
  <c r="AD27" i="1"/>
  <c r="AD133" i="1" s="1"/>
  <c r="AD60" i="1"/>
  <c r="AD166" i="1" s="1"/>
  <c r="AD24" i="1"/>
  <c r="AD130" i="1" s="1"/>
  <c r="AD20" i="1"/>
  <c r="AD16" i="1"/>
  <c r="K42" i="45" s="1"/>
  <c r="AD40" i="1"/>
  <c r="AD146" i="1" s="1"/>
  <c r="AD31" i="1"/>
  <c r="AD137" i="1" s="1"/>
  <c r="AD28" i="1"/>
  <c r="AD134" i="1" s="1"/>
  <c r="AD52" i="1"/>
  <c r="AD158" i="1" s="1"/>
  <c r="AD23" i="1"/>
  <c r="AD129" i="1" s="1"/>
  <c r="AD19" i="1"/>
  <c r="AD125" i="1" s="1"/>
  <c r="AD44" i="1"/>
  <c r="AD150" i="1" s="1"/>
  <c r="AD35" i="1"/>
  <c r="AD141" i="1" s="1"/>
  <c r="AD32" i="1"/>
  <c r="AD138" i="1" s="1"/>
  <c r="AD22" i="1"/>
  <c r="AD18" i="1"/>
  <c r="K44" i="45" s="1"/>
  <c r="AP46" i="1"/>
  <c r="AP152" i="1" s="1"/>
  <c r="AM46" i="1"/>
  <c r="AM152" i="1" s="1"/>
  <c r="AM18" i="1"/>
  <c r="AP18" i="1"/>
  <c r="AF24" i="1"/>
  <c r="AF130" i="1" s="1"/>
  <c r="AC24" i="1"/>
  <c r="AC130" i="1" s="1"/>
  <c r="AP36" i="1"/>
  <c r="AP142" i="1" s="1"/>
  <c r="AM36" i="1"/>
  <c r="AM142" i="1" s="1"/>
  <c r="V26" i="1"/>
  <c r="V132" i="1" s="1"/>
  <c r="S26" i="1"/>
  <c r="S132" i="1" s="1"/>
  <c r="AF52" i="1"/>
  <c r="AF158" i="1" s="1"/>
  <c r="AC52" i="1"/>
  <c r="AC158" i="1" s="1"/>
  <c r="V41" i="1"/>
  <c r="V147" i="1" s="1"/>
  <c r="S41" i="1"/>
  <c r="S147" i="1" s="1"/>
  <c r="V22" i="1"/>
  <c r="V128" i="1" s="1"/>
  <c r="S22" i="1"/>
  <c r="S128" i="1" s="1"/>
  <c r="AF38" i="1"/>
  <c r="AF144" i="1" s="1"/>
  <c r="AC38" i="1"/>
  <c r="AC144" i="1" s="1"/>
  <c r="AP27" i="1"/>
  <c r="AP133" i="1" s="1"/>
  <c r="AM27" i="1"/>
  <c r="AM133" i="1" s="1"/>
  <c r="V55" i="1"/>
  <c r="V161" i="1" s="1"/>
  <c r="S55" i="1"/>
  <c r="S161" i="1" s="1"/>
  <c r="AP43" i="1"/>
  <c r="AP149" i="1" s="1"/>
  <c r="AM43" i="1"/>
  <c r="AM149" i="1" s="1"/>
  <c r="AM23" i="1"/>
  <c r="AM129" i="1" s="1"/>
  <c r="AP23" i="1"/>
  <c r="AP129" i="1" s="1"/>
  <c r="AN58" i="1"/>
  <c r="AN164" i="1" s="1"/>
  <c r="AN54" i="1"/>
  <c r="AN160" i="1" s="1"/>
  <c r="AN50" i="1"/>
  <c r="AN156" i="1" s="1"/>
  <c r="AN46" i="1"/>
  <c r="AN152" i="1" s="1"/>
  <c r="AN42" i="1"/>
  <c r="AN148" i="1" s="1"/>
  <c r="AN38" i="1"/>
  <c r="AN144" i="1" s="1"/>
  <c r="AN34" i="1"/>
  <c r="AN140" i="1" s="1"/>
  <c r="AN30" i="1"/>
  <c r="AN136" i="1" s="1"/>
  <c r="AN26" i="1"/>
  <c r="AN132" i="1" s="1"/>
  <c r="AN60" i="1"/>
  <c r="AN166" i="1" s="1"/>
  <c r="AN56" i="1"/>
  <c r="AN162" i="1" s="1"/>
  <c r="AN52" i="1"/>
  <c r="AN158" i="1" s="1"/>
  <c r="AN48" i="1"/>
  <c r="AN154" i="1" s="1"/>
  <c r="AN44" i="1"/>
  <c r="AN150" i="1" s="1"/>
  <c r="AN40" i="1"/>
  <c r="AN146" i="1" s="1"/>
  <c r="AN59" i="1"/>
  <c r="AN165" i="1" s="1"/>
  <c r="AN55" i="1"/>
  <c r="AN161" i="1" s="1"/>
  <c r="AN51" i="1"/>
  <c r="AN157" i="1" s="1"/>
  <c r="AN47" i="1"/>
  <c r="AN153" i="1" s="1"/>
  <c r="AN43" i="1"/>
  <c r="AN149" i="1" s="1"/>
  <c r="AN39" i="1"/>
  <c r="AN145" i="1" s="1"/>
  <c r="AN35" i="1"/>
  <c r="AN141" i="1" s="1"/>
  <c r="AN31" i="1"/>
  <c r="AN137" i="1" s="1"/>
  <c r="AN27" i="1"/>
  <c r="AN133" i="1" s="1"/>
  <c r="AN61" i="1"/>
  <c r="AN167" i="1" s="1"/>
  <c r="AN45" i="1"/>
  <c r="AN151" i="1" s="1"/>
  <c r="AN28" i="1"/>
  <c r="AN134" i="1" s="1"/>
  <c r="AN25" i="1"/>
  <c r="AN131" i="1" s="1"/>
  <c r="AN57" i="1"/>
  <c r="AN163" i="1" s="1"/>
  <c r="AN22" i="1"/>
  <c r="AN128" i="1" s="1"/>
  <c r="AN18" i="1"/>
  <c r="K66" i="45" s="1"/>
  <c r="AN32" i="1"/>
  <c r="AN138" i="1" s="1"/>
  <c r="AN29" i="1"/>
  <c r="AN135" i="1" s="1"/>
  <c r="AN49" i="1"/>
  <c r="AN155" i="1" s="1"/>
  <c r="AN21" i="1"/>
  <c r="AN127" i="1" s="1"/>
  <c r="AN17" i="1"/>
  <c r="K65" i="45" s="1"/>
  <c r="AN36" i="1"/>
  <c r="AN142" i="1" s="1"/>
  <c r="AN33" i="1"/>
  <c r="AN139" i="1" s="1"/>
  <c r="AN41" i="1"/>
  <c r="AN147" i="1" s="1"/>
  <c r="AN20" i="1"/>
  <c r="AN126" i="1" s="1"/>
  <c r="AN16" i="1"/>
  <c r="K64" i="45" s="1"/>
  <c r="AN53" i="1"/>
  <c r="AN159" i="1" s="1"/>
  <c r="AN37" i="1"/>
  <c r="AN143" i="1" s="1"/>
  <c r="AN24" i="1"/>
  <c r="AN130" i="1" s="1"/>
  <c r="AN23" i="1"/>
  <c r="AN129" i="1" s="1"/>
  <c r="AN19" i="1"/>
  <c r="K67" i="45" s="1"/>
  <c r="AF43" i="1"/>
  <c r="AF149" i="1" s="1"/>
  <c r="AC43" i="1"/>
  <c r="AC149" i="1" s="1"/>
  <c r="AM60" i="1"/>
  <c r="AM166" i="1" s="1"/>
  <c r="AP60" i="1"/>
  <c r="AP166" i="1" s="1"/>
  <c r="AF16" i="1"/>
  <c r="AC16" i="1"/>
  <c r="S24" i="1"/>
  <c r="S130" i="1" s="1"/>
  <c r="V24" i="1"/>
  <c r="V130" i="1" s="1"/>
  <c r="AP30" i="1"/>
  <c r="AP136" i="1" s="1"/>
  <c r="AM30" i="1"/>
  <c r="AM136" i="1" s="1"/>
  <c r="V47" i="1"/>
  <c r="V153" i="1" s="1"/>
  <c r="S47" i="1"/>
  <c r="S153" i="1" s="1"/>
  <c r="AF33" i="1"/>
  <c r="AF139" i="1" s="1"/>
  <c r="AC33" i="1"/>
  <c r="AC139" i="1" s="1"/>
  <c r="AC17" i="1"/>
  <c r="AF17" i="1"/>
  <c r="AP42" i="1"/>
  <c r="AP148" i="1" s="1"/>
  <c r="AM42" i="1"/>
  <c r="AM148" i="1" s="1"/>
  <c r="AF30" i="1"/>
  <c r="AF136" i="1" s="1"/>
  <c r="AC30" i="1"/>
  <c r="AC136" i="1" s="1"/>
  <c r="AP54" i="1"/>
  <c r="AP160" i="1" s="1"/>
  <c r="AM54" i="1"/>
  <c r="AM160" i="1" s="1"/>
  <c r="V44" i="1"/>
  <c r="V150" i="1" s="1"/>
  <c r="S44" i="1"/>
  <c r="S150" i="1" s="1"/>
  <c r="V23" i="1"/>
  <c r="V129" i="1" s="1"/>
  <c r="S23" i="1"/>
  <c r="S129" i="1" s="1"/>
  <c r="AP51" i="1"/>
  <c r="AP157" i="1" s="1"/>
  <c r="AM51" i="1"/>
  <c r="AM157" i="1" s="1"/>
  <c r="AP20" i="1"/>
  <c r="AP126" i="1" s="1"/>
  <c r="AM20" i="1"/>
  <c r="AM126" i="1" s="1"/>
  <c r="AP58" i="1"/>
  <c r="AP164" i="1" s="1"/>
  <c r="AM58" i="1"/>
  <c r="AM164" i="1" s="1"/>
  <c r="V48" i="1"/>
  <c r="V154" i="1" s="1"/>
  <c r="S48" i="1"/>
  <c r="S154" i="1" s="1"/>
  <c r="AP37" i="1"/>
  <c r="AP143" i="1" s="1"/>
  <c r="AM37" i="1"/>
  <c r="AM143" i="1" s="1"/>
  <c r="V27" i="1"/>
  <c r="V133" i="1" s="1"/>
  <c r="S27" i="1"/>
  <c r="S133" i="1" s="1"/>
  <c r="AF54" i="1"/>
  <c r="AF160" i="1" s="1"/>
  <c r="AC54" i="1"/>
  <c r="AC160" i="1" s="1"/>
  <c r="AC22" i="1"/>
  <c r="AF22" i="1"/>
  <c r="AF128" i="1" s="1"/>
  <c r="V57" i="1"/>
  <c r="V163" i="1" s="1"/>
  <c r="S57" i="1"/>
  <c r="S163" i="1" s="1"/>
  <c r="V25" i="1"/>
  <c r="V131" i="1" s="1"/>
  <c r="S25" i="1"/>
  <c r="S131" i="1" s="1"/>
  <c r="AF36" i="1"/>
  <c r="AF142" i="1" s="1"/>
  <c r="AC36" i="1"/>
  <c r="AC142" i="1" s="1"/>
  <c r="S34" i="1"/>
  <c r="S140" i="1" s="1"/>
  <c r="V34" i="1"/>
  <c r="V140" i="1" s="1"/>
  <c r="AP16" i="1"/>
  <c r="AM16" i="1"/>
  <c r="AF46" i="1"/>
  <c r="AF152" i="1" s="1"/>
  <c r="AC46" i="1"/>
  <c r="AC152" i="1" s="1"/>
  <c r="S16" i="1"/>
  <c r="V16" i="1"/>
  <c r="AF53" i="1"/>
  <c r="AF159" i="1" s="1"/>
  <c r="AC53" i="1"/>
  <c r="AC159" i="1" s="1"/>
  <c r="AP29" i="1"/>
  <c r="AP135" i="1" s="1"/>
  <c r="AM29" i="1"/>
  <c r="AM135" i="1" s="1"/>
  <c r="V54" i="1"/>
  <c r="V160" i="1" s="1"/>
  <c r="S54" i="1"/>
  <c r="S160" i="1" s="1"/>
  <c r="V32" i="1"/>
  <c r="V138" i="1" s="1"/>
  <c r="S32" i="1"/>
  <c r="S138" i="1" s="1"/>
  <c r="AP21" i="1"/>
  <c r="AP127" i="1" s="1"/>
  <c r="AM21" i="1"/>
  <c r="AM127" i="1" s="1"/>
  <c r="AF45" i="1"/>
  <c r="AF151" i="1" s="1"/>
  <c r="AC45" i="1"/>
  <c r="AC151" i="1" s="1"/>
  <c r="AF34" i="1"/>
  <c r="AF140" i="1" s="1"/>
  <c r="AC34" i="1"/>
  <c r="AC140" i="1" s="1"/>
  <c r="V61" i="1"/>
  <c r="V167" i="1" s="1"/>
  <c r="S61" i="1"/>
  <c r="S167" i="1" s="1"/>
  <c r="V36" i="1"/>
  <c r="V142" i="1" s="1"/>
  <c r="S36" i="1"/>
  <c r="S142" i="1" s="1"/>
  <c r="AF19" i="1"/>
  <c r="AF125" i="1" s="1"/>
  <c r="AC19" i="1"/>
  <c r="AC125" i="1" s="1"/>
  <c r="V58" i="1"/>
  <c r="V164" i="1" s="1"/>
  <c r="S58" i="1"/>
  <c r="S164" i="1" s="1"/>
  <c r="AF47" i="1"/>
  <c r="AF153" i="1" s="1"/>
  <c r="AC47" i="1"/>
  <c r="AC153" i="1" s="1"/>
  <c r="AF35" i="1"/>
  <c r="AF141" i="1" s="1"/>
  <c r="AC35" i="1"/>
  <c r="AC141" i="1" s="1"/>
  <c r="AP24" i="1"/>
  <c r="AP130" i="1" s="1"/>
  <c r="AM24" i="1"/>
  <c r="AM130" i="1" s="1"/>
  <c r="T60" i="1"/>
  <c r="T166" i="1" s="1"/>
  <c r="T56" i="1"/>
  <c r="T162" i="1" s="1"/>
  <c r="T52" i="1"/>
  <c r="T158" i="1" s="1"/>
  <c r="T48" i="1"/>
  <c r="T154" i="1" s="1"/>
  <c r="T44" i="1"/>
  <c r="T150" i="1" s="1"/>
  <c r="T40" i="1"/>
  <c r="T146" i="1" s="1"/>
  <c r="T36" i="1"/>
  <c r="T142" i="1" s="1"/>
  <c r="T32" i="1"/>
  <c r="T138" i="1" s="1"/>
  <c r="T28" i="1"/>
  <c r="T134" i="1" s="1"/>
  <c r="T58" i="1"/>
  <c r="T164" i="1" s="1"/>
  <c r="T54" i="1"/>
  <c r="T160" i="1" s="1"/>
  <c r="T50" i="1"/>
  <c r="T156" i="1" s="1"/>
  <c r="T46" i="1"/>
  <c r="T152" i="1" s="1"/>
  <c r="T42" i="1"/>
  <c r="T148" i="1" s="1"/>
  <c r="T61" i="1"/>
  <c r="T167" i="1" s="1"/>
  <c r="T57" i="1"/>
  <c r="T163" i="1" s="1"/>
  <c r="T53" i="1"/>
  <c r="T159" i="1" s="1"/>
  <c r="T49" i="1"/>
  <c r="T155" i="1" s="1"/>
  <c r="T45" i="1"/>
  <c r="T151" i="1" s="1"/>
  <c r="T41" i="1"/>
  <c r="T147" i="1" s="1"/>
  <c r="T37" i="1"/>
  <c r="T143" i="1" s="1"/>
  <c r="T33" i="1"/>
  <c r="T139" i="1" s="1"/>
  <c r="T29" i="1"/>
  <c r="T135" i="1" s="1"/>
  <c r="T25" i="1"/>
  <c r="T131" i="1" s="1"/>
  <c r="T34" i="1"/>
  <c r="T140" i="1" s="1"/>
  <c r="T31" i="1"/>
  <c r="T137" i="1" s="1"/>
  <c r="T47" i="1"/>
  <c r="T153" i="1" s="1"/>
  <c r="T24" i="1"/>
  <c r="T130" i="1" s="1"/>
  <c r="T20" i="1"/>
  <c r="T126" i="1" s="1"/>
  <c r="T16" i="1"/>
  <c r="K20" i="45" s="1"/>
  <c r="T59" i="1"/>
  <c r="T165" i="1" s="1"/>
  <c r="T38" i="1"/>
  <c r="T144" i="1" s="1"/>
  <c r="T35" i="1"/>
  <c r="T141" i="1" s="1"/>
  <c r="T55" i="1"/>
  <c r="T161" i="1" s="1"/>
  <c r="T23" i="1"/>
  <c r="T129" i="1" s="1"/>
  <c r="T19" i="1"/>
  <c r="K23" i="45" s="1"/>
  <c r="T51" i="1"/>
  <c r="T157" i="1" s="1"/>
  <c r="T39" i="1"/>
  <c r="T145" i="1" s="1"/>
  <c r="T26" i="1"/>
  <c r="T132" i="1" s="1"/>
  <c r="T22" i="1"/>
  <c r="T128" i="1" s="1"/>
  <c r="T18" i="1"/>
  <c r="K22" i="45" s="1"/>
  <c r="T43" i="1"/>
  <c r="T149" i="1" s="1"/>
  <c r="T30" i="1"/>
  <c r="T136" i="1" s="1"/>
  <c r="T27" i="1"/>
  <c r="T133" i="1" s="1"/>
  <c r="T21" i="1"/>
  <c r="T127" i="1" s="1"/>
  <c r="T17" i="1"/>
  <c r="K21" i="45" s="1"/>
  <c r="S21" i="1"/>
  <c r="S127" i="1" s="1"/>
  <c r="V21" i="1"/>
  <c r="V127" i="1" s="1"/>
  <c r="V45" i="1"/>
  <c r="V151" i="1" s="1"/>
  <c r="S45" i="1"/>
  <c r="S151" i="1" s="1"/>
  <c r="AP57" i="1"/>
  <c r="AP163" i="1" s="1"/>
  <c r="AM57" i="1"/>
  <c r="AM163" i="1" s="1"/>
  <c r="V28" i="1"/>
  <c r="V134" i="1" s="1"/>
  <c r="S28" i="1"/>
  <c r="S134" i="1" s="1"/>
  <c r="AC61" i="1"/>
  <c r="AC167" i="1" s="1"/>
  <c r="AF61" i="1"/>
  <c r="AF167" i="1" s="1"/>
  <c r="AP52" i="1"/>
  <c r="AP158" i="1" s="1"/>
  <c r="AM52" i="1"/>
  <c r="AM158" i="1" s="1"/>
  <c r="V38" i="1"/>
  <c r="V144" i="1" s="1"/>
  <c r="S38" i="1"/>
  <c r="S144" i="1" s="1"/>
  <c r="AF20" i="1"/>
  <c r="AC20" i="1"/>
  <c r="V56" i="1"/>
  <c r="V162" i="1" s="1"/>
  <c r="S56" i="1"/>
  <c r="S162" i="1" s="1"/>
  <c r="AP33" i="1"/>
  <c r="AP139" i="1" s="1"/>
  <c r="AM33" i="1"/>
  <c r="AM139" i="1" s="1"/>
  <c r="V18" i="1"/>
  <c r="S18" i="1"/>
  <c r="AM19" i="1"/>
  <c r="AP19" i="1"/>
  <c r="AP55" i="1"/>
  <c r="AP161" i="1" s="1"/>
  <c r="AM55" i="1"/>
  <c r="AM161" i="1" s="1"/>
  <c r="V31" i="1"/>
  <c r="V137" i="1" s="1"/>
  <c r="S31" i="1"/>
  <c r="S137" i="1" s="1"/>
  <c r="AF27" i="1"/>
  <c r="AF133" i="1" s="1"/>
  <c r="AC27" i="1"/>
  <c r="AC133" i="1" s="1"/>
  <c r="X125" i="19"/>
  <c r="X171" i="19"/>
  <c r="X154" i="19"/>
  <c r="X144" i="19"/>
  <c r="X165" i="19"/>
  <c r="X155" i="19"/>
  <c r="X136" i="19"/>
  <c r="X159" i="19"/>
  <c r="X161" i="19"/>
  <c r="AB151" i="19"/>
  <c r="AC157" i="19"/>
  <c r="AC125" i="19"/>
  <c r="AC146" i="19"/>
  <c r="AC130" i="19"/>
  <c r="AB148" i="19"/>
  <c r="X163" i="19"/>
  <c r="AC140" i="19"/>
  <c r="X160" i="19"/>
  <c r="AB130" i="19"/>
  <c r="X148" i="19"/>
  <c r="X141" i="19"/>
  <c r="X143" i="19"/>
  <c r="AC141" i="19"/>
  <c r="X170" i="19"/>
  <c r="X135" i="19"/>
  <c r="AB156" i="19"/>
  <c r="AB137" i="19"/>
  <c r="X134" i="19"/>
  <c r="AC171" i="19"/>
  <c r="Z171" i="19"/>
  <c r="AC156" i="19"/>
  <c r="X145" i="19"/>
  <c r="X168" i="19"/>
  <c r="X128" i="19"/>
  <c r="X153" i="19"/>
  <c r="AC136" i="19"/>
  <c r="X158" i="19"/>
  <c r="AB128" i="19"/>
  <c r="AB125" i="19"/>
  <c r="X140" i="19"/>
  <c r="AB163" i="19"/>
  <c r="X157" i="19"/>
  <c r="AB170" i="19"/>
  <c r="Z170" i="19"/>
  <c r="X164" i="19"/>
  <c r="X132" i="19"/>
  <c r="X138" i="19"/>
  <c r="X167" i="19"/>
  <c r="AB166" i="19"/>
  <c r="AC166" i="19"/>
  <c r="AC133" i="19"/>
  <c r="X142" i="19"/>
  <c r="X126" i="19"/>
  <c r="X152" i="19"/>
  <c r="AC168" i="19"/>
  <c r="X129" i="19"/>
  <c r="X162" i="19"/>
  <c r="AC135" i="19"/>
  <c r="AC155" i="19"/>
  <c r="X137" i="19"/>
  <c r="X156" i="19"/>
  <c r="X147" i="19"/>
  <c r="AB131" i="19"/>
  <c r="AC144" i="19"/>
  <c r="AB155" i="19"/>
  <c r="X130" i="19"/>
  <c r="X131" i="19"/>
  <c r="X139" i="19"/>
  <c r="X133" i="19"/>
  <c r="AC164" i="19"/>
  <c r="AB164" i="19"/>
  <c r="X146" i="19"/>
  <c r="X150" i="19"/>
  <c r="AC132" i="19"/>
  <c r="AC131" i="19"/>
  <c r="AB154" i="19"/>
  <c r="AB146" i="19"/>
  <c r="AC150" i="19"/>
  <c r="X149" i="19"/>
  <c r="AC138" i="19"/>
  <c r="AC152" i="19"/>
  <c r="AB152" i="19"/>
  <c r="AC161" i="19"/>
  <c r="AB169" i="19"/>
  <c r="AC149" i="19"/>
  <c r="AC126" i="19"/>
  <c r="X151" i="19"/>
  <c r="AB141" i="19"/>
  <c r="X166" i="19"/>
  <c r="AC143" i="19"/>
  <c r="X169" i="19"/>
  <c r="AB159" i="19"/>
  <c r="AC142" i="19"/>
  <c r="AB142" i="19"/>
  <c r="AB158" i="19"/>
  <c r="X127" i="19"/>
  <c r="AB147" i="19"/>
  <c r="AC154" i="19"/>
  <c r="AC128" i="1" l="1"/>
  <c r="AD128" i="1"/>
  <c r="AC145" i="5"/>
  <c r="AD145" i="5"/>
  <c r="AD163" i="4"/>
  <c r="AC163" i="4"/>
  <c r="AC136" i="8"/>
  <c r="AD136" i="8"/>
  <c r="E17" i="43"/>
  <c r="J56" i="45"/>
  <c r="J59" i="45"/>
  <c r="J57" i="45"/>
  <c r="J58" i="45"/>
  <c r="AD138" i="5"/>
  <c r="AC138" i="5"/>
  <c r="G37" i="45"/>
  <c r="G82" i="45"/>
  <c r="G36" i="45"/>
  <c r="G79" i="45"/>
  <c r="G81" i="45"/>
  <c r="G35" i="45"/>
  <c r="G34" i="45"/>
  <c r="G80" i="45"/>
  <c r="E58" i="45"/>
  <c r="E19" i="43" s="1"/>
  <c r="AD131" i="8"/>
  <c r="AC131" i="8"/>
  <c r="E57" i="45"/>
  <c r="E18" i="43" s="1"/>
  <c r="E59" i="45"/>
  <c r="E20" i="43" s="1"/>
  <c r="AF127" i="1"/>
  <c r="AC127" i="1"/>
  <c r="AD127" i="1"/>
  <c r="AG127" i="2"/>
  <c r="W127" i="2"/>
  <c r="U127" i="2"/>
  <c r="AG126" i="2"/>
  <c r="AN127" i="2"/>
  <c r="AO126" i="2"/>
  <c r="AE126" i="2"/>
  <c r="T127" i="2"/>
  <c r="AQ127" i="2"/>
  <c r="AE127" i="2"/>
  <c r="U126" i="2"/>
  <c r="AN126" i="2"/>
  <c r="W126" i="2"/>
  <c r="AQ126" i="2"/>
  <c r="T126" i="2"/>
  <c r="AO127" i="2"/>
  <c r="AD127" i="2"/>
  <c r="AD126" i="2"/>
  <c r="AN123" i="1"/>
  <c r="AN125" i="1"/>
  <c r="AM122" i="1"/>
  <c r="AP124" i="1"/>
  <c r="AM123" i="1"/>
  <c r="AP122" i="1"/>
  <c r="AP125" i="1"/>
  <c r="AN122" i="1"/>
  <c r="AM124" i="1"/>
  <c r="AP123" i="1"/>
  <c r="AM125" i="1"/>
  <c r="AP121" i="1"/>
  <c r="AN121" i="1"/>
  <c r="AN124" i="1"/>
  <c r="AM121" i="1"/>
  <c r="AC123" i="1"/>
  <c r="AD124" i="1"/>
  <c r="AF121" i="1"/>
  <c r="AC122" i="1"/>
  <c r="AC126" i="1"/>
  <c r="AF122" i="1"/>
  <c r="AD123" i="1"/>
  <c r="AF124" i="1"/>
  <c r="AD122" i="1"/>
  <c r="AC124" i="1"/>
  <c r="AD121" i="1"/>
  <c r="AD126" i="1"/>
  <c r="AF126" i="1"/>
  <c r="AF123" i="1"/>
  <c r="AC121" i="1"/>
  <c r="S122" i="1"/>
  <c r="V125" i="1"/>
  <c r="T124" i="1"/>
  <c r="S121" i="1"/>
  <c r="V121" i="1"/>
  <c r="T123" i="1"/>
  <c r="T122" i="1"/>
  <c r="V123" i="1"/>
  <c r="S124" i="1"/>
  <c r="T121" i="1"/>
  <c r="S123" i="1"/>
  <c r="V124" i="1"/>
  <c r="T125" i="1"/>
  <c r="V122" i="1"/>
  <c r="S125" i="1"/>
  <c r="AM123" i="5"/>
  <c r="AM124" i="5"/>
  <c r="AP123" i="5"/>
  <c r="AP124" i="5"/>
  <c r="AN123" i="5"/>
  <c r="AN124" i="5"/>
  <c r="AM121" i="5"/>
  <c r="AM122" i="5"/>
  <c r="AN122" i="5"/>
  <c r="AP125" i="5"/>
  <c r="AP122" i="5"/>
  <c r="AN121" i="5"/>
  <c r="AM125" i="5"/>
  <c r="AN125" i="5"/>
  <c r="AD123" i="5"/>
  <c r="AF122" i="5"/>
  <c r="AF124" i="5"/>
  <c r="AD121" i="5"/>
  <c r="AC124" i="5"/>
  <c r="AD122" i="5"/>
  <c r="AD124" i="5"/>
  <c r="AC123" i="5"/>
  <c r="AC121" i="5"/>
  <c r="AF123" i="5"/>
  <c r="AC133" i="5"/>
  <c r="AF121" i="5"/>
  <c r="AF133" i="5"/>
  <c r="AD133" i="5"/>
  <c r="AC122" i="5"/>
  <c r="T121" i="5"/>
  <c r="V125" i="5"/>
  <c r="T122" i="5"/>
  <c r="S121" i="5"/>
  <c r="T124" i="5"/>
  <c r="S122" i="5"/>
  <c r="V121" i="5"/>
  <c r="V122" i="5"/>
  <c r="S124" i="5"/>
  <c r="V123" i="5"/>
  <c r="T123" i="5"/>
  <c r="V124" i="5"/>
  <c r="S123" i="5"/>
  <c r="T125" i="5"/>
  <c r="S125" i="5"/>
  <c r="AP125" i="4"/>
  <c r="AN125" i="4"/>
  <c r="AN123" i="4"/>
  <c r="AN124" i="4"/>
  <c r="AM123" i="4"/>
  <c r="AP121" i="4"/>
  <c r="AN122" i="4"/>
  <c r="AM122" i="4"/>
  <c r="AP124" i="4"/>
  <c r="AM125" i="4"/>
  <c r="AP122" i="4"/>
  <c r="AM124" i="4"/>
  <c r="AN121" i="4"/>
  <c r="AM121" i="4"/>
  <c r="AP123" i="4"/>
  <c r="AF123" i="4"/>
  <c r="AC123" i="4"/>
  <c r="AD122" i="4"/>
  <c r="AC136" i="4"/>
  <c r="AF136" i="4"/>
  <c r="AD121" i="4"/>
  <c r="AC124" i="4"/>
  <c r="AF124" i="4"/>
  <c r="AC121" i="4"/>
  <c r="AF122" i="4"/>
  <c r="AC122" i="4"/>
  <c r="AD124" i="4"/>
  <c r="AD123" i="4"/>
  <c r="AD136" i="4"/>
  <c r="T122" i="4"/>
  <c r="S125" i="4"/>
  <c r="S123" i="4"/>
  <c r="T124" i="4"/>
  <c r="V123" i="4"/>
  <c r="V121" i="4"/>
  <c r="S121" i="4"/>
  <c r="V122" i="4"/>
  <c r="T123" i="4"/>
  <c r="S122" i="4"/>
  <c r="S124" i="4"/>
  <c r="T121" i="4"/>
  <c r="V124" i="4"/>
  <c r="T125" i="4"/>
  <c r="V125" i="4"/>
  <c r="AQ121" i="2"/>
  <c r="AO122" i="2"/>
  <c r="AN121" i="2"/>
  <c r="AO124" i="2"/>
  <c r="AQ125" i="2"/>
  <c r="AN125" i="2"/>
  <c r="AN123" i="2"/>
  <c r="AO125" i="2"/>
  <c r="AO123" i="2"/>
  <c r="AN122" i="2"/>
  <c r="AQ123" i="2"/>
  <c r="AQ122" i="2"/>
  <c r="AQ124" i="2"/>
  <c r="AO121" i="2"/>
  <c r="AN124" i="2"/>
  <c r="AD121" i="2"/>
  <c r="AD122" i="2"/>
  <c r="AG122" i="2"/>
  <c r="AE121" i="2"/>
  <c r="AE125" i="2"/>
  <c r="AD124" i="2"/>
  <c r="AD125" i="2"/>
  <c r="AD123" i="2"/>
  <c r="AG121" i="2"/>
  <c r="AG124" i="2"/>
  <c r="AE122" i="2"/>
  <c r="AG125" i="2"/>
  <c r="AG123" i="2"/>
  <c r="AE124" i="2"/>
  <c r="U124" i="2"/>
  <c r="U123" i="2"/>
  <c r="T122" i="2"/>
  <c r="T124" i="2"/>
  <c r="T125" i="2"/>
  <c r="W124" i="2"/>
  <c r="U122" i="2"/>
  <c r="W125" i="2"/>
  <c r="U121" i="2"/>
  <c r="W122" i="2"/>
  <c r="T121" i="2"/>
  <c r="W123" i="2"/>
  <c r="W121" i="2"/>
  <c r="U125" i="2"/>
  <c r="T123" i="2"/>
  <c r="AM125" i="10"/>
  <c r="AP124" i="10"/>
  <c r="AN121" i="10"/>
  <c r="AP125" i="10"/>
  <c r="AM124" i="10"/>
  <c r="AN125" i="10"/>
  <c r="AN123" i="10"/>
  <c r="AM121" i="10"/>
  <c r="AM122" i="10"/>
  <c r="AP122" i="10"/>
  <c r="AM123" i="10"/>
  <c r="AP123" i="10"/>
  <c r="AN122" i="10"/>
  <c r="AN124" i="10"/>
  <c r="AC121" i="10"/>
  <c r="AD123" i="10"/>
  <c r="AF121" i="10"/>
  <c r="AD124" i="10"/>
  <c r="AD122" i="10"/>
  <c r="AC124" i="10"/>
  <c r="AF124" i="10"/>
  <c r="AC122" i="10"/>
  <c r="AC125" i="10"/>
  <c r="AD121" i="10"/>
  <c r="AF122" i="10"/>
  <c r="AF125" i="10"/>
  <c r="AD125" i="10"/>
  <c r="AF123" i="10"/>
  <c r="AC123" i="10"/>
  <c r="T124" i="10"/>
  <c r="S122" i="10"/>
  <c r="V123" i="10"/>
  <c r="T122" i="10"/>
  <c r="S121" i="10"/>
  <c r="V121" i="10"/>
  <c r="T123" i="10"/>
  <c r="T121" i="10"/>
  <c r="S125" i="10"/>
  <c r="V124" i="10"/>
  <c r="V122" i="10"/>
  <c r="S123" i="10"/>
  <c r="T125" i="10"/>
  <c r="V125" i="10"/>
  <c r="S124" i="10"/>
  <c r="AP122" i="9"/>
  <c r="AN123" i="9"/>
  <c r="AP124" i="9"/>
  <c r="AM125" i="9"/>
  <c r="AN125" i="9"/>
  <c r="AM124" i="9"/>
  <c r="AP125" i="9"/>
  <c r="AN124" i="9"/>
  <c r="AM121" i="9"/>
  <c r="AM123" i="9"/>
  <c r="AN122" i="9"/>
  <c r="AP121" i="9"/>
  <c r="AP123" i="9"/>
  <c r="AM122" i="9"/>
  <c r="AC122" i="9"/>
  <c r="AD122" i="9"/>
  <c r="AC124" i="9"/>
  <c r="AD123" i="9"/>
  <c r="AF124" i="9"/>
  <c r="AD124" i="9"/>
  <c r="AF123" i="9"/>
  <c r="AC123" i="9"/>
  <c r="AC125" i="9"/>
  <c r="AD121" i="9"/>
  <c r="AC121" i="9"/>
  <c r="AF125" i="9"/>
  <c r="AD125" i="9"/>
  <c r="AF121" i="9"/>
  <c r="AF122" i="9"/>
  <c r="T124" i="9"/>
  <c r="V122" i="9"/>
  <c r="T121" i="9"/>
  <c r="S122" i="9"/>
  <c r="T122" i="9"/>
  <c r="T125" i="9"/>
  <c r="T123" i="9"/>
  <c r="S123" i="9"/>
  <c r="V121" i="9"/>
  <c r="V123" i="9"/>
  <c r="V125" i="9"/>
  <c r="S124" i="9"/>
  <c r="S121" i="9"/>
  <c r="S125" i="9"/>
  <c r="V124" i="9"/>
  <c r="AM121" i="8"/>
  <c r="AN124" i="8"/>
  <c r="AM123" i="8"/>
  <c r="AP123" i="8"/>
  <c r="AN125" i="8"/>
  <c r="AP125" i="8"/>
  <c r="AN122" i="8"/>
  <c r="AM125" i="8"/>
  <c r="AN121" i="8"/>
  <c r="AM122" i="8"/>
  <c r="AM124" i="8"/>
  <c r="AN123" i="8"/>
  <c r="AP122" i="8"/>
  <c r="AP124" i="8"/>
  <c r="AF121" i="8"/>
  <c r="AD121" i="8"/>
  <c r="AF124" i="8"/>
  <c r="AC121" i="8"/>
  <c r="AC124" i="8"/>
  <c r="AD122" i="8"/>
  <c r="AC127" i="8"/>
  <c r="AD123" i="8"/>
  <c r="AF127" i="8"/>
  <c r="AC123" i="8"/>
  <c r="AC122" i="8"/>
  <c r="AD127" i="8"/>
  <c r="AF123" i="8"/>
  <c r="AF122" i="8"/>
  <c r="AD124" i="8"/>
  <c r="T124" i="8"/>
  <c r="T123" i="8"/>
  <c r="V123" i="8"/>
  <c r="S122" i="8"/>
  <c r="V124" i="8"/>
  <c r="S123" i="8"/>
  <c r="V122" i="8"/>
  <c r="S124" i="8"/>
  <c r="T121" i="8"/>
  <c r="S125" i="8"/>
  <c r="T125" i="8"/>
  <c r="V125" i="8"/>
  <c r="S121" i="8"/>
  <c r="T122" i="8"/>
  <c r="V121" i="8"/>
  <c r="AM125" i="6"/>
  <c r="AM121" i="6"/>
  <c r="AM122" i="6"/>
  <c r="AN121" i="6"/>
  <c r="AP122" i="6"/>
  <c r="AN124" i="6"/>
  <c r="AN122" i="6"/>
  <c r="AP124" i="6"/>
  <c r="AM124" i="6"/>
  <c r="AM123" i="6"/>
  <c r="AN125" i="6"/>
  <c r="AP123" i="6"/>
  <c r="AP125" i="6"/>
  <c r="AN123" i="6"/>
  <c r="AP121" i="6"/>
  <c r="AD123" i="6"/>
  <c r="AD125" i="6"/>
  <c r="AD122" i="6"/>
  <c r="AD124" i="6"/>
  <c r="AC125" i="6"/>
  <c r="AF124" i="6"/>
  <c r="AF125" i="6"/>
  <c r="AC124" i="6"/>
  <c r="AF123" i="6"/>
  <c r="AC122" i="6"/>
  <c r="AC121" i="6"/>
  <c r="AC123" i="6"/>
  <c r="AF122" i="6"/>
  <c r="AF121" i="6"/>
  <c r="V124" i="6"/>
  <c r="T123" i="6"/>
  <c r="V125" i="6"/>
  <c r="S121" i="6"/>
  <c r="T125" i="6"/>
  <c r="V122" i="6"/>
  <c r="S123" i="6"/>
  <c r="V123" i="6"/>
  <c r="T122" i="6"/>
  <c r="S122" i="6"/>
  <c r="T124" i="6"/>
  <c r="S124" i="6"/>
  <c r="S125" i="6"/>
  <c r="AB165" i="19"/>
  <c r="AC165" i="19"/>
  <c r="AB150" i="19"/>
  <c r="AB127" i="19"/>
  <c r="Z129" i="19"/>
  <c r="AC170" i="19"/>
  <c r="AB135" i="19"/>
  <c r="AB168" i="19"/>
  <c r="AC145" i="19"/>
  <c r="AC158" i="19"/>
  <c r="AB144" i="19"/>
  <c r="AB145" i="19"/>
  <c r="AB138" i="19"/>
  <c r="AC169" i="19"/>
  <c r="AB143" i="19"/>
  <c r="AB126" i="19"/>
  <c r="AB161" i="19"/>
  <c r="AB132" i="19"/>
  <c r="AC159" i="19"/>
  <c r="AB134" i="19"/>
  <c r="AC134" i="19"/>
  <c r="AB149" i="19"/>
  <c r="AB129" i="19"/>
  <c r="Z135" i="19"/>
  <c r="AC160" i="19"/>
  <c r="AB160" i="19"/>
  <c r="AC163" i="19"/>
  <c r="AC153" i="19"/>
  <c r="Z153" i="19"/>
  <c r="AC147" i="19"/>
  <c r="AC167" i="19"/>
  <c r="AC129" i="19"/>
  <c r="AB167" i="19"/>
  <c r="AB153" i="19"/>
  <c r="AC139" i="19"/>
  <c r="AB139" i="19"/>
  <c r="AB171" i="19"/>
  <c r="AB140" i="19"/>
  <c r="AB162" i="19"/>
  <c r="AB136" i="19"/>
  <c r="Z128" i="19"/>
  <c r="AB157" i="19"/>
  <c r="AC151" i="19"/>
  <c r="AC128" i="19"/>
  <c r="AC162" i="19"/>
  <c r="AB133" i="19"/>
  <c r="AC137" i="19"/>
  <c r="AC148" i="19"/>
  <c r="Z140" i="19"/>
  <c r="Z142" i="19" l="1"/>
  <c r="Z150" i="19"/>
  <c r="Z162" i="19"/>
  <c r="Z139" i="19"/>
  <c r="Z127" i="19"/>
  <c r="Z154" i="19"/>
  <c r="Z145" i="19"/>
  <c r="Z161" i="19"/>
  <c r="Z168" i="19"/>
  <c r="Z166" i="19"/>
  <c r="Z125" i="19"/>
  <c r="AC127" i="19"/>
  <c r="Z155" i="19"/>
  <c r="Z158" i="19"/>
  <c r="Z126" i="19"/>
  <c r="Z157" i="19"/>
  <c r="Z132" i="19"/>
  <c r="Z163" i="19"/>
  <c r="Z131" i="19"/>
  <c r="Z133" i="19"/>
  <c r="Z130" i="19"/>
  <c r="Z143" i="19"/>
  <c r="Z141" i="19"/>
  <c r="Z146" i="19"/>
  <c r="Z152" i="19"/>
  <c r="Z164" i="19"/>
  <c r="Z165" i="19"/>
  <c r="Z151" i="19"/>
  <c r="Z156" i="19"/>
  <c r="Z144" i="19"/>
  <c r="Z167" i="19"/>
  <c r="Z148" i="19"/>
  <c r="Z137" i="19"/>
  <c r="Z136" i="19"/>
  <c r="Z147" i="19"/>
  <c r="Z160" i="19"/>
  <c r="Z159" i="19"/>
  <c r="Z169" i="19"/>
  <c r="Z149" i="19"/>
  <c r="Z138" i="19"/>
  <c r="Z134" i="19"/>
  <c r="AJ155" i="19"/>
  <c r="AH145" i="19"/>
  <c r="AM145" i="19"/>
  <c r="AM144" i="19"/>
  <c r="AH160" i="19"/>
  <c r="AM159" i="19"/>
  <c r="AJ162" i="19"/>
  <c r="AH151" i="19"/>
  <c r="AJ161" i="19"/>
  <c r="AM166" i="19"/>
  <c r="AJ159" i="19"/>
  <c r="AM142" i="19"/>
  <c r="AM161" i="19"/>
  <c r="AH150" i="19"/>
  <c r="AH161" i="19"/>
  <c r="AM127" i="19"/>
  <c r="AJ135" i="19"/>
  <c r="AM160" i="19"/>
  <c r="AH137" i="19"/>
  <c r="AJ157" i="19"/>
  <c r="AM135" i="19"/>
  <c r="AM146" i="19"/>
  <c r="AM128" i="19"/>
  <c r="AJ136" i="19"/>
  <c r="AM132" i="19"/>
  <c r="AH133" i="19"/>
  <c r="AH154" i="19"/>
  <c r="AJ165" i="19"/>
  <c r="AM129" i="19"/>
  <c r="AJ142" i="19"/>
  <c r="AH139" i="19"/>
  <c r="AH129" i="19"/>
  <c r="AJ170" i="19"/>
  <c r="AJ167" i="19"/>
  <c r="AH131" i="19"/>
  <c r="AM170" i="19"/>
  <c r="AJ130" i="19"/>
  <c r="AM154" i="19"/>
  <c r="AM168" i="19"/>
  <c r="AJ139" i="19"/>
  <c r="AH158" i="19"/>
  <c r="AH157" i="19"/>
  <c r="AH144" i="19"/>
  <c r="AL169" i="19"/>
  <c r="AL167" i="19"/>
  <c r="AJ129" i="19"/>
  <c r="AH130" i="19"/>
  <c r="AL171" i="19"/>
  <c r="AL139" i="19"/>
  <c r="AJ133" i="19"/>
  <c r="AH135" i="19"/>
  <c r="AM147" i="19"/>
  <c r="AL170" i="19"/>
  <c r="AJ137" i="19"/>
  <c r="AM155" i="19"/>
  <c r="AM134" i="19"/>
  <c r="AJ147" i="19"/>
  <c r="AH169" i="19"/>
  <c r="AL163" i="19"/>
  <c r="AJ169" i="19"/>
  <c r="AH168" i="19"/>
  <c r="AM167" i="19"/>
  <c r="AM149" i="19"/>
  <c r="AM169" i="19"/>
  <c r="AM158" i="19"/>
  <c r="AJ153" i="19"/>
  <c r="AH146" i="19"/>
  <c r="AM126" i="19"/>
  <c r="AH166" i="19"/>
  <c r="AM131" i="19"/>
  <c r="AL129" i="19"/>
  <c r="AM171" i="19"/>
  <c r="AJ171" i="19"/>
  <c r="AM163" i="19"/>
  <c r="AJ146" i="19"/>
  <c r="AH164" i="19"/>
  <c r="AJ148" i="19"/>
  <c r="AJ138" i="19"/>
  <c r="AH170" i="19"/>
  <c r="AM151" i="19"/>
  <c r="AH128" i="19"/>
  <c r="AL147" i="19"/>
  <c r="AL161" i="19"/>
  <c r="AH171" i="19"/>
  <c r="AL168" i="19"/>
  <c r="AJ163" i="19"/>
  <c r="AH165" i="19"/>
  <c r="AH148" i="19"/>
  <c r="AL151" i="19"/>
  <c r="AJ131" i="19"/>
  <c r="AM153" i="19"/>
  <c r="AH132" i="19"/>
  <c r="AL155" i="19"/>
  <c r="AM143" i="19"/>
  <c r="AJ166" i="19"/>
  <c r="AJ140" i="19"/>
  <c r="AH134" i="19"/>
  <c r="AL130" i="19"/>
  <c r="AH138" i="19"/>
  <c r="AJ151" i="19"/>
  <c r="AJ152" i="19"/>
  <c r="AH142" i="19"/>
  <c r="AH162" i="19"/>
  <c r="AH153" i="19"/>
  <c r="AH126" i="19"/>
  <c r="AH147" i="19"/>
  <c r="AL131" i="19"/>
  <c r="AM148" i="19"/>
  <c r="AH155" i="19"/>
  <c r="AL143" i="19"/>
  <c r="AH159" i="19"/>
  <c r="AJ156" i="19"/>
  <c r="AL153" i="19"/>
  <c r="AL166" i="19"/>
  <c r="AH136" i="19"/>
  <c r="AL128" i="19"/>
  <c r="AM138" i="19"/>
  <c r="AH167" i="19"/>
  <c r="AM141" i="19"/>
  <c r="AL144" i="19"/>
  <c r="AL150" i="19"/>
  <c r="AM130" i="19"/>
  <c r="AJ143" i="19"/>
  <c r="AH156" i="19"/>
  <c r="AL162" i="19"/>
  <c r="AL126" i="19"/>
  <c r="AL140" i="19"/>
  <c r="AL154" i="19"/>
  <c r="AL158" i="19"/>
  <c r="AL149" i="19"/>
  <c r="AL132" i="19"/>
  <c r="AL165" i="19"/>
  <c r="AH143" i="19"/>
  <c r="AM157" i="19"/>
  <c r="AL148" i="19"/>
  <c r="AL125" i="19"/>
  <c r="AL137" i="19"/>
  <c r="AL156" i="19"/>
  <c r="AL138" i="19"/>
  <c r="AJ134" i="19"/>
  <c r="AM133" i="19"/>
  <c r="AJ128" i="19"/>
  <c r="AL136" i="19"/>
  <c r="AJ144" i="19"/>
  <c r="AM150" i="19"/>
  <c r="AJ125" i="19"/>
  <c r="AL141" i="19"/>
  <c r="AL164" i="19"/>
  <c r="AM162" i="19"/>
  <c r="AM156" i="19"/>
  <c r="AJ126" i="19"/>
  <c r="AM140" i="19"/>
  <c r="AJ154" i="19"/>
  <c r="AH125" i="19"/>
  <c r="AH149" i="19"/>
  <c r="AJ127" i="19"/>
  <c r="AJ158" i="19"/>
  <c r="AJ149" i="19"/>
  <c r="AJ132" i="19"/>
  <c r="AM125" i="19"/>
  <c r="AM165" i="19"/>
  <c r="AL152" i="19"/>
  <c r="AJ145" i="19"/>
  <c r="AM164" i="19"/>
  <c r="AL145" i="19"/>
  <c r="AM137" i="19"/>
  <c r="AH163" i="19"/>
  <c r="AM139" i="19"/>
  <c r="AH152" i="19"/>
  <c r="AL146" i="19"/>
  <c r="AL134" i="19"/>
  <c r="AL133" i="19"/>
  <c r="AL159" i="19"/>
  <c r="AJ150" i="19"/>
  <c r="AH140" i="19"/>
  <c r="AM152" i="19"/>
  <c r="AL142" i="19"/>
  <c r="AM136" i="19"/>
  <c r="AJ168" i="19"/>
  <c r="AJ160" i="19"/>
  <c r="AJ141" i="19"/>
  <c r="AH141" i="19"/>
  <c r="AJ164" i="19"/>
  <c r="AL127" i="19"/>
  <c r="AL160" i="19"/>
  <c r="AH127" i="19"/>
  <c r="AL157" i="19"/>
  <c r="AL135" i="19"/>
  <c r="AR125" i="19"/>
  <c r="AR126" i="19"/>
  <c r="AR155" i="19"/>
  <c r="AR130" i="19"/>
  <c r="AR138" i="19"/>
  <c r="AR133" i="19"/>
  <c r="AR149" i="19"/>
  <c r="AR135" i="19"/>
  <c r="AR169" i="19"/>
  <c r="AR144" i="19"/>
  <c r="AR164" i="19"/>
  <c r="AR151" i="19"/>
  <c r="AR129" i="19"/>
  <c r="AR165" i="19"/>
  <c r="AR163" i="19"/>
  <c r="AR161" i="19"/>
  <c r="AR139" i="19"/>
  <c r="AR128" i="19"/>
  <c r="AW151" i="19"/>
  <c r="AV168" i="19"/>
  <c r="AR159" i="19"/>
  <c r="AW165" i="19"/>
  <c r="AR131" i="19"/>
  <c r="AR148" i="19"/>
  <c r="AR160" i="19"/>
  <c r="AV126" i="19"/>
  <c r="AR147" i="19"/>
  <c r="AW168" i="19"/>
  <c r="AV149" i="19"/>
  <c r="AR142" i="19"/>
  <c r="AR145" i="19"/>
  <c r="AR154" i="19"/>
  <c r="AR137" i="19"/>
  <c r="AV145" i="19"/>
  <c r="AR157" i="19"/>
  <c r="AV162" i="19"/>
  <c r="AW147" i="19"/>
  <c r="AR141" i="19"/>
  <c r="AV153" i="19"/>
  <c r="AW153" i="19"/>
  <c r="AR152" i="19"/>
  <c r="AR171" i="19"/>
  <c r="AW137" i="19"/>
  <c r="AV137" i="19"/>
  <c r="AV156" i="19"/>
  <c r="AW156" i="19"/>
  <c r="AW169" i="19"/>
  <c r="AR156" i="19"/>
  <c r="AV167" i="19"/>
  <c r="AW136" i="19"/>
  <c r="AV136" i="19"/>
  <c r="AW164" i="19"/>
  <c r="AV164" i="19"/>
  <c r="AW145" i="19"/>
  <c r="AV134" i="19"/>
  <c r="AR140" i="19"/>
  <c r="AW135" i="19"/>
  <c r="AW138" i="19"/>
  <c r="AV141" i="19"/>
  <c r="AW141" i="19"/>
  <c r="AR166" i="19"/>
  <c r="AV161" i="19"/>
  <c r="AR150" i="19"/>
  <c r="AV166" i="19"/>
  <c r="AV159" i="19"/>
  <c r="AV169" i="19"/>
  <c r="AV154" i="19"/>
  <c r="AW134" i="19"/>
  <c r="AW154" i="19"/>
  <c r="AR134" i="19"/>
  <c r="AV160" i="19"/>
  <c r="AW143" i="19"/>
  <c r="AV143" i="19"/>
  <c r="AV157" i="19"/>
  <c r="AW166" i="19"/>
  <c r="AR136" i="19"/>
  <c r="AR170" i="19"/>
  <c r="AR146" i="19"/>
  <c r="AW128" i="19"/>
  <c r="AR168" i="19"/>
  <c r="AW161" i="19"/>
  <c r="AR153" i="19"/>
  <c r="AV127" i="19"/>
  <c r="AW140" i="19"/>
  <c r="AW132" i="19"/>
  <c r="AW150" i="19"/>
  <c r="AR143" i="19"/>
  <c r="AR167" i="19"/>
  <c r="AR158" i="19"/>
  <c r="AR162" i="19"/>
  <c r="AV131" i="19"/>
  <c r="AW142" i="19"/>
  <c r="AW133" i="19"/>
  <c r="AW152" i="19"/>
  <c r="AV152" i="19"/>
  <c r="AW160" i="19"/>
  <c r="AR132" i="19"/>
  <c r="AW148" i="19"/>
  <c r="AW144" i="19"/>
  <c r="AV144" i="19"/>
  <c r="AW157" i="19"/>
  <c r="AW170" i="19"/>
  <c r="AT170" i="19"/>
  <c r="AW158" i="19"/>
  <c r="AW129" i="19"/>
  <c r="AW130" i="19"/>
  <c r="AV130" i="19"/>
  <c r="AV165" i="19"/>
  <c r="AV125" i="19"/>
  <c r="AW155" i="19"/>
  <c r="AR127" i="19"/>
  <c r="AW171" i="19"/>
  <c r="AT166" i="19" l="1"/>
  <c r="AW127" i="19"/>
  <c r="AT142" i="19"/>
  <c r="AW159" i="19"/>
  <c r="AW131" i="19"/>
  <c r="AV171" i="19"/>
  <c r="AV133" i="19"/>
  <c r="AV132" i="19"/>
  <c r="AV148" i="19"/>
  <c r="AV128" i="19"/>
  <c r="AV135" i="19"/>
  <c r="AW126" i="19"/>
  <c r="AW167" i="19"/>
  <c r="AV138" i="19"/>
  <c r="AW139" i="19"/>
  <c r="AV150" i="19"/>
  <c r="AW125" i="19"/>
  <c r="AV151" i="19"/>
  <c r="AT171" i="19"/>
  <c r="AW162" i="19"/>
  <c r="AV142" i="19"/>
  <c r="AW163" i="19"/>
  <c r="AV140" i="19"/>
  <c r="AV163" i="19"/>
  <c r="AV146" i="19"/>
  <c r="AV155" i="19"/>
  <c r="AV129" i="19"/>
  <c r="AV158" i="19"/>
  <c r="AV139" i="19"/>
  <c r="AW149" i="19"/>
  <c r="AW146" i="19"/>
  <c r="AT125" i="19"/>
  <c r="AV170" i="19"/>
  <c r="AV147" i="19"/>
  <c r="AT127" i="19" l="1"/>
  <c r="AT141" i="19"/>
  <c r="AT165" i="19"/>
  <c r="AT126" i="19"/>
  <c r="AT131" i="19"/>
  <c r="AT153" i="19"/>
  <c r="AT151" i="19"/>
  <c r="AT143" i="19"/>
  <c r="AT140" i="19"/>
  <c r="AT136" i="19"/>
  <c r="AT132" i="19"/>
  <c r="AT167" i="19"/>
  <c r="AT155" i="19"/>
  <c r="AT168" i="19"/>
  <c r="AT162" i="19"/>
  <c r="AT150" i="19"/>
  <c r="AT130" i="19"/>
  <c r="AT156" i="19"/>
  <c r="AT137" i="19"/>
  <c r="AT128" i="19"/>
  <c r="AT146" i="19"/>
  <c r="AT149" i="19"/>
  <c r="AT138" i="19"/>
  <c r="AT133" i="19"/>
  <c r="AT163" i="19"/>
  <c r="AT158" i="19"/>
  <c r="AT169" i="19"/>
  <c r="AT139" i="19"/>
  <c r="AT161" i="19"/>
  <c r="AT152" i="19"/>
  <c r="AT160" i="19"/>
  <c r="AT148" i="19"/>
  <c r="AT154" i="19"/>
  <c r="AT129" i="19"/>
  <c r="AT135" i="19"/>
  <c r="AT144" i="19"/>
  <c r="AT147" i="19"/>
  <c r="AT145" i="19"/>
  <c r="AT164" i="19"/>
  <c r="AT159" i="19"/>
  <c r="AT157" i="19"/>
  <c r="AT134" i="19"/>
  <c r="V123" i="20"/>
  <c r="V133" i="20"/>
  <c r="V130" i="20"/>
  <c r="V146" i="20"/>
  <c r="V158" i="20"/>
  <c r="V161" i="20"/>
  <c r="V141" i="20"/>
  <c r="V137" i="20"/>
  <c r="V134" i="20"/>
  <c r="V131" i="20"/>
  <c r="V163" i="20"/>
  <c r="V127" i="20"/>
  <c r="V164" i="20"/>
  <c r="V155" i="20"/>
  <c r="V145" i="20"/>
  <c r="V135" i="20"/>
  <c r="V156" i="20"/>
  <c r="V159" i="20"/>
  <c r="V160" i="20"/>
  <c r="V125" i="20"/>
  <c r="V151" i="20"/>
  <c r="V138" i="20"/>
  <c r="V128" i="20"/>
  <c r="V126" i="20"/>
  <c r="V168" i="20"/>
  <c r="V167" i="20"/>
  <c r="V166" i="20"/>
  <c r="V148" i="20"/>
  <c r="V132" i="20"/>
  <c r="V147" i="20"/>
  <c r="V154" i="20"/>
  <c r="V139" i="20"/>
  <c r="V136" i="20"/>
  <c r="V169" i="20"/>
  <c r="V152" i="20"/>
  <c r="V165" i="20"/>
  <c r="V124" i="20"/>
  <c r="V162" i="20"/>
  <c r="V149" i="20"/>
  <c r="V143" i="20"/>
  <c r="V157" i="20"/>
  <c r="V144" i="20"/>
  <c r="V150" i="20"/>
  <c r="V129" i="20"/>
  <c r="V142" i="20"/>
  <c r="V153" i="20"/>
  <c r="V140" i="20"/>
  <c r="AF133" i="20"/>
  <c r="AF136" i="20"/>
  <c r="AF155" i="20"/>
  <c r="AF164" i="20"/>
  <c r="AF153" i="20"/>
  <c r="AF138" i="20"/>
  <c r="AF162" i="20"/>
  <c r="AF154" i="20"/>
  <c r="AF150" i="20"/>
  <c r="AF139" i="20"/>
  <c r="AF129" i="20"/>
  <c r="AF125" i="20"/>
  <c r="AF148" i="20"/>
  <c r="AF156" i="20"/>
  <c r="AF131" i="20"/>
  <c r="AF159" i="20"/>
  <c r="AF127" i="20"/>
  <c r="AF132" i="20"/>
  <c r="AF145" i="20"/>
  <c r="AF163" i="20"/>
  <c r="AF144" i="20"/>
  <c r="AF166" i="20"/>
  <c r="AF147" i="20"/>
  <c r="AF134" i="20"/>
  <c r="AF143" i="20"/>
  <c r="AF149" i="20"/>
  <c r="AF168" i="20"/>
  <c r="AF160" i="20"/>
  <c r="AF152" i="20"/>
  <c r="AF161" i="20"/>
  <c r="AF130" i="20"/>
  <c r="AF128" i="20"/>
  <c r="AF126" i="20"/>
  <c r="AF151" i="20"/>
  <c r="AF140" i="20"/>
  <c r="AF141" i="20"/>
  <c r="AF167" i="20"/>
  <c r="AF124" i="20"/>
  <c r="AF169" i="20"/>
  <c r="AF135" i="20"/>
  <c r="AF158" i="20"/>
  <c r="AF146" i="20"/>
  <c r="AF165" i="20"/>
  <c r="AF157" i="20"/>
  <c r="AF142" i="20"/>
  <c r="AF137" i="20"/>
  <c r="AF123" i="20"/>
  <c r="AP151" i="20"/>
  <c r="AP132" i="20"/>
  <c r="AP149" i="20"/>
  <c r="AP158" i="20"/>
  <c r="AP157" i="20"/>
  <c r="AP138" i="20"/>
  <c r="AP139" i="20"/>
  <c r="AP160" i="20"/>
  <c r="AP153" i="20"/>
  <c r="AP125" i="20"/>
  <c r="AP134" i="20"/>
  <c r="AP142" i="20"/>
  <c r="AP137" i="20"/>
  <c r="AP141" i="20"/>
  <c r="AP136" i="20"/>
  <c r="AP124" i="20"/>
  <c r="AP166" i="20"/>
  <c r="AP154" i="20"/>
  <c r="AP161" i="20"/>
  <c r="AP135" i="20"/>
  <c r="AP152" i="20"/>
  <c r="AP163" i="20"/>
  <c r="AP140" i="20"/>
  <c r="AP168" i="20"/>
  <c r="AP165" i="20"/>
  <c r="AP131" i="20"/>
  <c r="AP146" i="20"/>
  <c r="AP150" i="20"/>
  <c r="AP129" i="20"/>
  <c r="AP156" i="20"/>
  <c r="AP130" i="20"/>
  <c r="AP145" i="20"/>
  <c r="AP143" i="20"/>
  <c r="AP144" i="20"/>
  <c r="AP123" i="20"/>
  <c r="AP148" i="20"/>
  <c r="AP128" i="20"/>
  <c r="AP155" i="20"/>
  <c r="AP147" i="20"/>
  <c r="AP167" i="20"/>
  <c r="AP133" i="20"/>
  <c r="AP169" i="20"/>
  <c r="AP164" i="20"/>
  <c r="AP126" i="20"/>
  <c r="AP159" i="20"/>
  <c r="AP127" i="20"/>
  <c r="AP162" i="2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古賀 春佳(KOGA Haruka)</author>
  </authors>
  <commentList>
    <comment ref="A12" authorId="0" shapeId="0" xr:uid="{31B80994-F75E-48CA-8D2C-75FBFEDCA067}">
      <text>
        <r>
          <rPr>
            <sz val="9"/>
            <color indexed="81"/>
            <rFont val="MS P ゴシック"/>
            <family val="3"/>
            <charset val="128"/>
          </rPr>
          <t>・作付面積＆収穫量が全国2位
・ところピンクにんにく</t>
        </r>
      </text>
    </comment>
    <comment ref="A13" authorId="0" shapeId="0" xr:uid="{B33A084E-43B1-4635-8EBE-6C26A5D87C43}">
      <text>
        <r>
          <rPr>
            <sz val="9"/>
            <color indexed="81"/>
            <rFont val="MS P ゴシック"/>
            <family val="3"/>
            <charset val="128"/>
          </rPr>
          <t>・作付面積3位、収穫量2位
・ミニ農林水産データには産出額を掲載</t>
        </r>
      </text>
    </comment>
    <comment ref="A14" authorId="0" shapeId="0" xr:uid="{5894EDD3-C5F5-4009-92D6-0FC95AA303D1}">
      <text>
        <r>
          <rPr>
            <sz val="9"/>
            <color indexed="81"/>
            <rFont val="MS P ゴシック"/>
            <family val="3"/>
            <charset val="128"/>
          </rPr>
          <t>作付面積＆収穫量が全国3位</t>
        </r>
      </text>
    </comment>
    <comment ref="A15" authorId="0" shapeId="0" xr:uid="{ABD07ECA-E503-4ABC-B3B4-97714A70D051}">
      <text>
        <r>
          <rPr>
            <sz val="9"/>
            <color indexed="81"/>
            <rFont val="MS P ゴシック"/>
            <family val="3"/>
            <charset val="128"/>
          </rPr>
          <t>・作付面積3位、収穫量1位</t>
        </r>
      </text>
    </comment>
    <comment ref="A16" authorId="0" shapeId="0" xr:uid="{BD19F855-F133-4F49-A414-1FD9FF8F1F56}">
      <text>
        <r>
          <rPr>
            <sz val="9"/>
            <color indexed="81"/>
            <rFont val="MS P ゴシック"/>
            <family val="3"/>
            <charset val="128"/>
          </rPr>
          <t>・作付面積2位、収穫量3位
・ミニ農林水産データには産出額を掲載</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古賀 春佳(KOGA Haruka)</author>
  </authors>
  <commentList>
    <comment ref="C23" authorId="0" shapeId="0" xr:uid="{11463AF5-81BB-433A-8231-00BC27EAF6BA}">
      <text>
        <r>
          <rPr>
            <sz val="9"/>
            <color indexed="81"/>
            <rFont val="MS P ゴシック"/>
            <family val="3"/>
            <charset val="128"/>
          </rPr>
          <t>※北海道が6位以下の場合、この行が北海道になるように入力</t>
        </r>
      </text>
    </comment>
    <comment ref="C31" authorId="0" shapeId="0" xr:uid="{D8429059-09D2-4A90-860F-1BA8670B15D6}">
      <text>
        <r>
          <rPr>
            <sz val="9"/>
            <color indexed="81"/>
            <rFont val="MS P ゴシック"/>
            <family val="3"/>
            <charset val="128"/>
          </rPr>
          <t>※北海道が6位以下の場合、この行に北海道値が入るように入力</t>
        </r>
      </text>
    </comment>
    <comment ref="C38" authorId="0" shapeId="0" xr:uid="{A8FDF277-EF43-4E5A-8FB7-DF893D5F39D1}">
      <text>
        <r>
          <rPr>
            <sz val="9"/>
            <color indexed="81"/>
            <rFont val="MS P ゴシック"/>
            <family val="3"/>
            <charset val="128"/>
          </rPr>
          <t>※北海道が6位以下の場合、この行に北海道の順位が入るように入力</t>
        </r>
      </text>
    </comment>
    <comment ref="C45" authorId="0" shapeId="0" xr:uid="{320649DF-4D00-4EBA-89DB-2E4FDD1499C4}">
      <text>
        <r>
          <rPr>
            <sz val="9"/>
            <color indexed="81"/>
            <rFont val="MS P ゴシック"/>
            <family val="3"/>
            <charset val="128"/>
          </rPr>
          <t>※北海道が6位以下の場合、この行が北海道になるように入力</t>
        </r>
      </text>
    </comment>
    <comment ref="C53" authorId="0" shapeId="0" xr:uid="{F6575CED-684B-470B-B48F-40C2EC8F3E72}">
      <text>
        <r>
          <rPr>
            <sz val="9"/>
            <color indexed="81"/>
            <rFont val="MS P ゴシック"/>
            <family val="3"/>
            <charset val="128"/>
          </rPr>
          <t>※北海道が6位以下の場合、この行に北海道値が入るように入力</t>
        </r>
      </text>
    </comment>
    <comment ref="C60" authorId="0" shapeId="0" xr:uid="{E08D2FE5-DDC7-4A6E-BA8D-6ECD3F2058B4}">
      <text>
        <r>
          <rPr>
            <sz val="9"/>
            <color indexed="81"/>
            <rFont val="MS P ゴシック"/>
            <family val="3"/>
            <charset val="128"/>
          </rPr>
          <t>※北海道が6位以下の場合、この行に北海道の順位が入るように入力</t>
        </r>
      </text>
    </comment>
    <comment ref="C67" authorId="0" shapeId="0" xr:uid="{F5E7B77C-FC89-4C79-A3B0-497BF137C9A4}">
      <text>
        <r>
          <rPr>
            <sz val="9"/>
            <color indexed="81"/>
            <rFont val="MS P ゴシック"/>
            <family val="3"/>
            <charset val="128"/>
          </rPr>
          <t>※北海道が6位以下の場合、この行が北海道になるように入力</t>
        </r>
      </text>
    </comment>
    <comment ref="C75" authorId="0" shapeId="0" xr:uid="{9909155F-9369-4F7D-A5C2-1A1293F9764F}">
      <text>
        <r>
          <rPr>
            <sz val="9"/>
            <color indexed="81"/>
            <rFont val="MS P ゴシック"/>
            <family val="3"/>
            <charset val="128"/>
          </rPr>
          <t>※北海道が6位以下の場合、この行に北海道値が入るように入力</t>
        </r>
      </text>
    </comment>
    <comment ref="C82" authorId="0" shapeId="0" xr:uid="{7AD6C0A2-2FB1-4452-B308-1888A1083833}">
      <text>
        <r>
          <rPr>
            <sz val="9"/>
            <color indexed="81"/>
            <rFont val="MS P ゴシック"/>
            <family val="3"/>
            <charset val="128"/>
          </rPr>
          <t>※北海道が6位以下の場合、この行に北海道の順位が入るように入力</t>
        </r>
      </text>
    </comment>
  </commentList>
</comments>
</file>

<file path=xl/sharedStrings.xml><?xml version="1.0" encoding="utf-8"?>
<sst xmlns="http://schemas.openxmlformats.org/spreadsheetml/2006/main" count="15236" uniqueCount="1051">
  <si>
    <t>　　 ア　計</t>
    <rPh sb="5" eb="6">
      <t>ケイ</t>
    </rPh>
    <phoneticPr fontId="8"/>
  </si>
  <si>
    <t>作付面積</t>
  </si>
  <si>
    <t>10ａ当たり　　　収　 　量</t>
    <rPh sb="3" eb="4">
      <t>ア</t>
    </rPh>
    <rPh sb="9" eb="10">
      <t>オサム</t>
    </rPh>
    <rPh sb="13" eb="14">
      <t>リョウ</t>
    </rPh>
    <phoneticPr fontId="8"/>
  </si>
  <si>
    <t>収穫量</t>
  </si>
  <si>
    <t>出荷量</t>
  </si>
  <si>
    <t>対前年産比</t>
    <rPh sb="0" eb="1">
      <t>タイ</t>
    </rPh>
    <rPh sb="1" eb="3">
      <t>ゼンネン</t>
    </rPh>
    <rPh sb="3" eb="4">
      <t>サン</t>
    </rPh>
    <rPh sb="4" eb="5">
      <t>ヒ</t>
    </rPh>
    <phoneticPr fontId="8"/>
  </si>
  <si>
    <t>全国農業地域</t>
    <phoneticPr fontId="8"/>
  </si>
  <si>
    <t>(参考)</t>
    <rPh sb="1" eb="3">
      <t>サンコウ</t>
    </rPh>
    <phoneticPr fontId="8"/>
  </si>
  <si>
    <t>・</t>
    <phoneticPr fontId="8"/>
  </si>
  <si>
    <t>10ａ当たり　　　収　　量</t>
    <rPh sb="3" eb="4">
      <t>ア</t>
    </rPh>
    <rPh sb="9" eb="13">
      <t>シュウリョウ</t>
    </rPh>
    <phoneticPr fontId="8"/>
  </si>
  <si>
    <t>対平均
収量比</t>
    <rPh sb="0" eb="1">
      <t>タイ</t>
    </rPh>
    <rPh sb="1" eb="3">
      <t>ヘイキン</t>
    </rPh>
    <rPh sb="4" eb="6">
      <t>シュウリョウ</t>
    </rPh>
    <rPh sb="6" eb="7">
      <t>ヒ</t>
    </rPh>
    <phoneticPr fontId="8"/>
  </si>
  <si>
    <t>都 道 府 県</t>
    <rPh sb="0" eb="7">
      <t>トドウフケン</t>
    </rPh>
    <phoneticPr fontId="8"/>
  </si>
  <si>
    <t>作付面積</t>
    <rPh sb="0" eb="4">
      <t>サクツケメンセキ</t>
    </rPh>
    <phoneticPr fontId="4"/>
  </si>
  <si>
    <t>10a当たり収量</t>
    <rPh sb="3" eb="4">
      <t>ア</t>
    </rPh>
    <rPh sb="6" eb="8">
      <t>シュウリョウ</t>
    </rPh>
    <phoneticPr fontId="4"/>
  </si>
  <si>
    <t>収穫量</t>
    <rPh sb="0" eb="3">
      <t>シュウカクリョウ</t>
    </rPh>
    <phoneticPr fontId="4"/>
  </si>
  <si>
    <t>ha</t>
    <phoneticPr fontId="8"/>
  </si>
  <si>
    <t>kg</t>
    <phoneticPr fontId="8"/>
  </si>
  <si>
    <t>ｔ</t>
    <phoneticPr fontId="8"/>
  </si>
  <si>
    <t>％</t>
    <phoneticPr fontId="8"/>
  </si>
  <si>
    <t>全国</t>
  </si>
  <si>
    <t>北海道</t>
  </si>
  <si>
    <t>青森</t>
  </si>
  <si>
    <t>（全国農業地域）</t>
    <rPh sb="1" eb="3">
      <t>ゼンコク</t>
    </rPh>
    <rPh sb="3" eb="5">
      <t>ノウギョウ</t>
    </rPh>
    <rPh sb="5" eb="7">
      <t>チイキ</t>
    </rPh>
    <phoneticPr fontId="8"/>
  </si>
  <si>
    <t>岩手</t>
  </si>
  <si>
    <t>宮城</t>
  </si>
  <si>
    <t>都府県</t>
  </si>
  <si>
    <t>nc</t>
  </si>
  <si>
    <t>秋田</t>
  </si>
  <si>
    <t>東北</t>
  </si>
  <si>
    <t>山形</t>
  </si>
  <si>
    <t>北陸</t>
  </si>
  <si>
    <t>福島</t>
  </si>
  <si>
    <t>関東・東山</t>
  </si>
  <si>
    <t>茨城</t>
  </si>
  <si>
    <t>東海</t>
  </si>
  <si>
    <t>栃木</t>
  </si>
  <si>
    <t>近畿</t>
  </si>
  <si>
    <t>群馬</t>
  </si>
  <si>
    <t>中国</t>
  </si>
  <si>
    <t>埼玉</t>
  </si>
  <si>
    <t>四国</t>
  </si>
  <si>
    <t>千葉</t>
  </si>
  <si>
    <t>九州</t>
  </si>
  <si>
    <t>東京</t>
  </si>
  <si>
    <t>沖縄</t>
  </si>
  <si>
    <t>神奈川</t>
  </si>
  <si>
    <t>新潟</t>
  </si>
  <si>
    <t>（都道府県）</t>
    <rPh sb="1" eb="5">
      <t>トドウフケン</t>
    </rPh>
    <phoneticPr fontId="8"/>
  </si>
  <si>
    <t>富山</t>
  </si>
  <si>
    <t>石川</t>
  </si>
  <si>
    <t>福井</t>
  </si>
  <si>
    <t>山梨</t>
  </si>
  <si>
    <t>長野</t>
  </si>
  <si>
    <t>岐阜</t>
  </si>
  <si>
    <t>静岡</t>
  </si>
  <si>
    <t>愛知</t>
  </si>
  <si>
    <t>三重</t>
  </si>
  <si>
    <t>滋賀</t>
  </si>
  <si>
    <t>京都</t>
  </si>
  <si>
    <t>大阪</t>
  </si>
  <si>
    <t>兵庫</t>
  </si>
  <si>
    <t>奈良</t>
  </si>
  <si>
    <t>和歌山</t>
  </si>
  <si>
    <t>鳥取</t>
  </si>
  <si>
    <t>島根</t>
  </si>
  <si>
    <t>岡山</t>
  </si>
  <si>
    <t>広島</t>
  </si>
  <si>
    <t>山口</t>
  </si>
  <si>
    <t>徳島</t>
  </si>
  <si>
    <t>香川</t>
  </si>
  <si>
    <t>愛媛</t>
  </si>
  <si>
    <t>高知</t>
  </si>
  <si>
    <t>福岡</t>
  </si>
  <si>
    <t>佐賀</t>
  </si>
  <si>
    <t>長崎</t>
  </si>
  <si>
    <t>熊本</t>
  </si>
  <si>
    <t>大分</t>
  </si>
  <si>
    <t>宮崎</t>
  </si>
  <si>
    <t>鹿児島</t>
  </si>
  <si>
    <t>関東農政局</t>
    <rPh sb="0" eb="2">
      <t>カントウ</t>
    </rPh>
    <rPh sb="2" eb="5">
      <t>ノウセイキョク</t>
    </rPh>
    <phoneticPr fontId="8"/>
  </si>
  <si>
    <t>東海農政局</t>
    <rPh sb="0" eb="2">
      <t>トウカイ</t>
    </rPh>
    <rPh sb="2" eb="5">
      <t>ノウセイキョク</t>
    </rPh>
    <phoneticPr fontId="8"/>
  </si>
  <si>
    <t>中国四国農政局</t>
  </si>
  <si>
    <t>　(3)　にんじん</t>
    <phoneticPr fontId="8"/>
  </si>
  <si>
    <t>北海道</t>
    <phoneticPr fontId="4"/>
  </si>
  <si>
    <t xml:space="preserve"> (19)　アスパラガス</t>
    <phoneticPr fontId="8"/>
  </si>
  <si>
    <t xml:space="preserve"> (21)　ブロッコリー</t>
    <phoneticPr fontId="8"/>
  </si>
  <si>
    <t xml:space="preserve"> (25)　たまねぎ</t>
    <phoneticPr fontId="8"/>
  </si>
  <si>
    <t xml:space="preserve"> (28)　かぼちゃ</t>
    <phoneticPr fontId="8"/>
  </si>
  <si>
    <t xml:space="preserve"> (32)　スイートコーン</t>
    <phoneticPr fontId="8"/>
  </si>
  <si>
    <t>　(8)　やまのいも</t>
    <phoneticPr fontId="8"/>
  </si>
  <si>
    <t>順位</t>
  </si>
  <si>
    <t>都道府県</t>
    <rPh sb="0" eb="4">
      <t>トドウフケン</t>
    </rPh>
    <phoneticPr fontId="4"/>
  </si>
  <si>
    <t>シェア</t>
    <phoneticPr fontId="4"/>
  </si>
  <si>
    <t>全国比</t>
    <rPh sb="0" eb="3">
      <t>ゼンコクヒ</t>
    </rPh>
    <phoneticPr fontId="4"/>
  </si>
  <si>
    <t>ha</t>
    <phoneticPr fontId="4"/>
  </si>
  <si>
    <t>％</t>
    <phoneticPr fontId="4"/>
  </si>
  <si>
    <t>t</t>
    <phoneticPr fontId="4"/>
  </si>
  <si>
    <t>全国</t>
    <rPh sb="0" eb="2">
      <t>ゼンコク</t>
    </rPh>
    <phoneticPr fontId="5"/>
  </si>
  <si>
    <t>-</t>
  </si>
  <si>
    <t>飼養戸数</t>
    <rPh sb="0" eb="2">
      <t>シヨウ</t>
    </rPh>
    <rPh sb="2" eb="4">
      <t>コスウ</t>
    </rPh>
    <phoneticPr fontId="4"/>
  </si>
  <si>
    <t>飼養頭数（めす）</t>
    <rPh sb="0" eb="2">
      <t>シヨウ</t>
    </rPh>
    <rPh sb="2" eb="4">
      <t>トウスウ</t>
    </rPh>
    <phoneticPr fontId="4"/>
  </si>
  <si>
    <t>飼養頭数</t>
    <rPh sb="0" eb="2">
      <t>シヨウ</t>
    </rPh>
    <rPh sb="2" eb="4">
      <t>トウスウ</t>
    </rPh>
    <phoneticPr fontId="4"/>
  </si>
  <si>
    <t>１戸当たり成鶏めす飼養羽数</t>
    <rPh sb="1" eb="2">
      <t>コ</t>
    </rPh>
    <rPh sb="2" eb="3">
      <t>ア</t>
    </rPh>
    <rPh sb="5" eb="7">
      <t>セイケイ</t>
    </rPh>
    <rPh sb="9" eb="11">
      <t>シヨウ</t>
    </rPh>
    <rPh sb="11" eb="12">
      <t>ハネ</t>
    </rPh>
    <rPh sb="12" eb="13">
      <t>スウ</t>
    </rPh>
    <phoneticPr fontId="4"/>
  </si>
  <si>
    <t>乳製品向け処理量</t>
    <rPh sb="0" eb="3">
      <t>ニュウセイヒン</t>
    </rPh>
    <rPh sb="3" eb="4">
      <t>ム</t>
    </rPh>
    <rPh sb="5" eb="8">
      <t>ショリリョウ</t>
    </rPh>
    <phoneticPr fontId="4"/>
  </si>
  <si>
    <t>牛乳生産量</t>
    <rPh sb="0" eb="2">
      <t>ギュウニュウ</t>
    </rPh>
    <rPh sb="2" eb="5">
      <t>セイサンリョウ</t>
    </rPh>
    <phoneticPr fontId="4"/>
  </si>
  <si>
    <t>生産量</t>
    <rPh sb="0" eb="3">
      <t>セイサンリョウ</t>
    </rPh>
    <phoneticPr fontId="4"/>
  </si>
  <si>
    <t>処理量</t>
    <rPh sb="0" eb="3">
      <t>ショリリョウ</t>
    </rPh>
    <phoneticPr fontId="4"/>
  </si>
  <si>
    <t>kl</t>
    <phoneticPr fontId="4"/>
  </si>
  <si>
    <t>漁獲量</t>
    <rPh sb="0" eb="3">
      <t>ギョカクリョウ</t>
    </rPh>
    <phoneticPr fontId="4"/>
  </si>
  <si>
    <t>収獲量</t>
    <rPh sb="0" eb="3">
      <t>シュウカクリョウ</t>
    </rPh>
    <phoneticPr fontId="4"/>
  </si>
  <si>
    <t>100t</t>
    <phoneticPr fontId="4"/>
  </si>
  <si>
    <t>ほたてがい</t>
    <phoneticPr fontId="4"/>
  </si>
  <si>
    <t>すけとうだら</t>
    <phoneticPr fontId="4"/>
  </si>
  <si>
    <t>さけ類</t>
    <rPh sb="2" eb="3">
      <t>ルイ</t>
    </rPh>
    <phoneticPr fontId="4"/>
  </si>
  <si>
    <t>こんぶ類</t>
    <rPh sb="3" eb="4">
      <t>ルイ</t>
    </rPh>
    <phoneticPr fontId="4"/>
  </si>
  <si>
    <t>事業体数</t>
    <rPh sb="0" eb="3">
      <t>ジギョウタイ</t>
    </rPh>
    <rPh sb="3" eb="4">
      <t>スウ</t>
    </rPh>
    <phoneticPr fontId="4"/>
  </si>
  <si>
    <t>総額</t>
    <rPh sb="0" eb="2">
      <t>ソウガク</t>
    </rPh>
    <phoneticPr fontId="4"/>
  </si>
  <si>
    <t>100万円</t>
    <rPh sb="3" eb="5">
      <t>マンエン</t>
    </rPh>
    <phoneticPr fontId="4"/>
  </si>
  <si>
    <t>林業産出額</t>
    <rPh sb="0" eb="2">
      <t>リンギョウ</t>
    </rPh>
    <rPh sb="2" eb="5">
      <t>サンシュツガク</t>
    </rPh>
    <phoneticPr fontId="4"/>
  </si>
  <si>
    <t>うち木材生産</t>
    <rPh sb="2" eb="4">
      <t>モクザイ</t>
    </rPh>
    <rPh sb="4" eb="6">
      <t>セイサン</t>
    </rPh>
    <phoneticPr fontId="4"/>
  </si>
  <si>
    <t>うち栽培きのこ類生産</t>
    <rPh sb="2" eb="4">
      <t>サイバイ</t>
    </rPh>
    <rPh sb="7" eb="8">
      <t>ルイ</t>
    </rPh>
    <rPh sb="8" eb="10">
      <t>セイサン</t>
    </rPh>
    <phoneticPr fontId="4"/>
  </si>
  <si>
    <t>産出額</t>
    <rPh sb="0" eb="3">
      <t>サンシュツガク</t>
    </rPh>
    <phoneticPr fontId="4"/>
  </si>
  <si>
    <t>たまねぎ(XLOOKUP)</t>
    <phoneticPr fontId="4"/>
  </si>
  <si>
    <t>たまねぎ(VLOOKUP)</t>
    <phoneticPr fontId="4"/>
  </si>
  <si>
    <t>たまねぎ(正誤)</t>
    <rPh sb="5" eb="7">
      <t>セイゴ</t>
    </rPh>
    <phoneticPr fontId="4"/>
  </si>
  <si>
    <t>かぼちゃ（XLOOKUP)</t>
    <phoneticPr fontId="4"/>
  </si>
  <si>
    <t>かぼちゃ（VLOOKUP)</t>
    <phoneticPr fontId="4"/>
  </si>
  <si>
    <t>かぼちゃ(正誤)</t>
    <rPh sb="5" eb="7">
      <t>セイゴ</t>
    </rPh>
    <phoneticPr fontId="4"/>
  </si>
  <si>
    <t>スイートコーン（VLOOKUP)</t>
    <phoneticPr fontId="4"/>
  </si>
  <si>
    <t>スイートコーン（XLOOKUP)</t>
    <phoneticPr fontId="4"/>
  </si>
  <si>
    <t>スイートコーン(正誤)</t>
    <rPh sb="8" eb="10">
      <t>セイゴ</t>
    </rPh>
    <phoneticPr fontId="4"/>
  </si>
  <si>
    <t>だいこん（VLOOKUP)</t>
    <phoneticPr fontId="4"/>
  </si>
  <si>
    <t>だいこん（XLOOKUP）</t>
    <phoneticPr fontId="4"/>
  </si>
  <si>
    <t>だいこん(正誤)</t>
    <rPh sb="5" eb="7">
      <t>セイゴ</t>
    </rPh>
    <phoneticPr fontId="4"/>
  </si>
  <si>
    <t>ブロッコリー（XLOOKUP)</t>
    <phoneticPr fontId="4"/>
  </si>
  <si>
    <t>ブロッコリー（VLOOKUP)</t>
    <phoneticPr fontId="4"/>
  </si>
  <si>
    <t>ブロッコリー(正誤)</t>
    <rPh sb="7" eb="9">
      <t>セイゴ</t>
    </rPh>
    <phoneticPr fontId="4"/>
  </si>
  <si>
    <t>アスパラガス（VLOOKUP)</t>
    <phoneticPr fontId="4"/>
  </si>
  <si>
    <t>アスパラガス(正誤)</t>
    <rPh sb="7" eb="9">
      <t>セイゴ</t>
    </rPh>
    <phoneticPr fontId="4"/>
  </si>
  <si>
    <t>アスパラガス（XLOOKUP)</t>
    <phoneticPr fontId="4"/>
  </si>
  <si>
    <t>にんじん（XLOOKUP)</t>
    <phoneticPr fontId="4"/>
  </si>
  <si>
    <t>にんじん（VLOOKUP)</t>
    <phoneticPr fontId="4"/>
  </si>
  <si>
    <t>にんじん(正誤)</t>
    <rPh sb="5" eb="7">
      <t>セイゴ</t>
    </rPh>
    <phoneticPr fontId="4"/>
  </si>
  <si>
    <t>やまのいも（XLOOKUP）</t>
    <phoneticPr fontId="4"/>
  </si>
  <si>
    <t>(59)</t>
  </si>
  <si>
    <t>沖縄</t>
    <rPh sb="0" eb="2">
      <t>オキナワ</t>
    </rPh>
    <phoneticPr fontId="17"/>
  </si>
  <si>
    <t>(58)</t>
  </si>
  <si>
    <t>鹿児島</t>
    <phoneticPr fontId="8"/>
  </si>
  <si>
    <t>(57)</t>
  </si>
  <si>
    <t>宮崎</t>
    <phoneticPr fontId="8"/>
  </si>
  <si>
    <t>(56)</t>
  </si>
  <si>
    <t>大分</t>
    <rPh sb="0" eb="2">
      <t>オオイタ</t>
    </rPh>
    <phoneticPr fontId="8"/>
  </si>
  <si>
    <t>(55)</t>
  </si>
  <si>
    <t>熊本</t>
    <rPh sb="0" eb="2">
      <t>クマモト</t>
    </rPh>
    <phoneticPr fontId="8"/>
  </si>
  <si>
    <t>(54)</t>
  </si>
  <si>
    <t>長崎</t>
    <rPh sb="0" eb="2">
      <t>ナガサキ</t>
    </rPh>
    <phoneticPr fontId="8"/>
  </si>
  <si>
    <t>(53)</t>
  </si>
  <si>
    <t>佐賀</t>
    <rPh sb="0" eb="2">
      <t>サガ</t>
    </rPh>
    <phoneticPr fontId="8"/>
  </si>
  <si>
    <t>(52)</t>
  </si>
  <si>
    <t>福岡</t>
    <rPh sb="0" eb="2">
      <t>フクオカ</t>
    </rPh>
    <phoneticPr fontId="8"/>
  </si>
  <si>
    <t>(51)</t>
  </si>
  <si>
    <t>高知</t>
    <rPh sb="0" eb="2">
      <t>コウチ</t>
    </rPh>
    <phoneticPr fontId="8"/>
  </si>
  <si>
    <t>(50)</t>
  </si>
  <si>
    <t>愛媛</t>
    <rPh sb="0" eb="2">
      <t>エヒメ</t>
    </rPh>
    <phoneticPr fontId="8"/>
  </si>
  <si>
    <t>(49)</t>
  </si>
  <si>
    <t>香川</t>
    <rPh sb="0" eb="2">
      <t>カガワ</t>
    </rPh>
    <phoneticPr fontId="8"/>
  </si>
  <si>
    <t>(48)</t>
  </si>
  <si>
    <t>徳島</t>
    <rPh sb="0" eb="2">
      <t>トクシマ</t>
    </rPh>
    <phoneticPr fontId="8"/>
  </si>
  <si>
    <t>(47)</t>
  </si>
  <si>
    <t>山口</t>
    <rPh sb="0" eb="2">
      <t>ヤマグチ</t>
    </rPh>
    <phoneticPr fontId="8"/>
  </si>
  <si>
    <t>(46)</t>
  </si>
  <si>
    <t>広島</t>
    <rPh sb="0" eb="2">
      <t>ヒロシマ</t>
    </rPh>
    <phoneticPr fontId="8"/>
  </si>
  <si>
    <t>(45)</t>
  </si>
  <si>
    <t>岡山</t>
    <rPh sb="0" eb="2">
      <t>オカヤマ</t>
    </rPh>
    <phoneticPr fontId="8"/>
  </si>
  <si>
    <t>(44)</t>
  </si>
  <si>
    <t>島根</t>
    <rPh sb="0" eb="2">
      <t>シマネ</t>
    </rPh>
    <phoneticPr fontId="8"/>
  </si>
  <si>
    <t>(43)</t>
  </si>
  <si>
    <t>鳥取</t>
    <rPh sb="0" eb="2">
      <t>トットリ</t>
    </rPh>
    <phoneticPr fontId="8"/>
  </si>
  <si>
    <t>(42)</t>
  </si>
  <si>
    <t>和歌山</t>
    <rPh sb="0" eb="3">
      <t>ワカヤマ</t>
    </rPh>
    <phoneticPr fontId="8"/>
  </si>
  <si>
    <t>(41)</t>
  </si>
  <si>
    <t>奈良</t>
    <rPh sb="0" eb="2">
      <t>ナラ</t>
    </rPh>
    <phoneticPr fontId="8"/>
  </si>
  <si>
    <t>(40)</t>
  </si>
  <si>
    <t>兵庫</t>
    <rPh sb="0" eb="2">
      <t>ヒョウゴ</t>
    </rPh>
    <phoneticPr fontId="8"/>
  </si>
  <si>
    <t>(39)</t>
  </si>
  <si>
    <t>大阪</t>
    <rPh sb="0" eb="2">
      <t>オオサカ</t>
    </rPh>
    <phoneticPr fontId="8"/>
  </si>
  <si>
    <t>(38)</t>
  </si>
  <si>
    <t>京都</t>
    <rPh sb="0" eb="2">
      <t>キョウト</t>
    </rPh>
    <phoneticPr fontId="8"/>
  </si>
  <si>
    <t>(37)</t>
  </si>
  <si>
    <t>滋賀</t>
    <rPh sb="0" eb="2">
      <t>シガ</t>
    </rPh>
    <phoneticPr fontId="8"/>
  </si>
  <si>
    <t>(36)</t>
  </si>
  <si>
    <t>三重</t>
    <rPh sb="0" eb="2">
      <t>ミエ</t>
    </rPh>
    <phoneticPr fontId="8"/>
  </si>
  <si>
    <t>(35)</t>
  </si>
  <si>
    <t>愛知</t>
    <rPh sb="0" eb="2">
      <t>アイチ</t>
    </rPh>
    <phoneticPr fontId="8"/>
  </si>
  <si>
    <t>(34)</t>
  </si>
  <si>
    <t>静岡</t>
    <rPh sb="0" eb="2">
      <t>シズオカ</t>
    </rPh>
    <phoneticPr fontId="8"/>
  </si>
  <si>
    <t>(33)</t>
  </si>
  <si>
    <t>岐阜</t>
    <rPh sb="0" eb="2">
      <t>ギフ</t>
    </rPh>
    <phoneticPr fontId="8"/>
  </si>
  <si>
    <t>(32)</t>
  </si>
  <si>
    <t>長野</t>
    <rPh sb="0" eb="2">
      <t>ナガノ</t>
    </rPh>
    <phoneticPr fontId="8"/>
  </si>
  <si>
    <t>(31)</t>
  </si>
  <si>
    <t>山梨</t>
    <rPh sb="0" eb="2">
      <t>ヤマナシ</t>
    </rPh>
    <phoneticPr fontId="8"/>
  </si>
  <si>
    <t>(30)</t>
  </si>
  <si>
    <t>福井</t>
    <rPh sb="0" eb="2">
      <t>フクイ</t>
    </rPh>
    <phoneticPr fontId="8"/>
  </si>
  <si>
    <t>(29)</t>
  </si>
  <si>
    <t>石川</t>
    <rPh sb="0" eb="2">
      <t>イシカワ</t>
    </rPh>
    <phoneticPr fontId="8"/>
  </si>
  <si>
    <t>(28)</t>
  </si>
  <si>
    <t>富山</t>
    <rPh sb="0" eb="2">
      <t>トヤマ</t>
    </rPh>
    <phoneticPr fontId="8"/>
  </si>
  <si>
    <t>(27)</t>
  </si>
  <si>
    <t>新潟</t>
    <rPh sb="0" eb="2">
      <t>ニイガタ</t>
    </rPh>
    <phoneticPr fontId="8"/>
  </si>
  <si>
    <t>(26)</t>
  </si>
  <si>
    <t>神奈川</t>
    <rPh sb="0" eb="3">
      <t>カナガワ</t>
    </rPh>
    <phoneticPr fontId="8"/>
  </si>
  <si>
    <t>(25)</t>
  </si>
  <si>
    <t>東京</t>
    <rPh sb="0" eb="2">
      <t>トウキョウ</t>
    </rPh>
    <phoneticPr fontId="8"/>
  </si>
  <si>
    <t>(24)</t>
  </si>
  <si>
    <t>千葉</t>
    <rPh sb="0" eb="2">
      <t>チバ</t>
    </rPh>
    <phoneticPr fontId="8"/>
  </si>
  <si>
    <t>(23)</t>
  </si>
  <si>
    <t>埼玉</t>
    <rPh sb="0" eb="2">
      <t>サイタマ</t>
    </rPh>
    <phoneticPr fontId="8"/>
  </si>
  <si>
    <t>(22)</t>
  </si>
  <si>
    <t>群馬</t>
    <rPh sb="0" eb="2">
      <t>グンマ</t>
    </rPh>
    <phoneticPr fontId="8"/>
  </si>
  <si>
    <t>(21)</t>
  </si>
  <si>
    <t>栃木</t>
    <rPh sb="0" eb="2">
      <t>トチギ</t>
    </rPh>
    <phoneticPr fontId="8"/>
  </si>
  <si>
    <t>(20)</t>
  </si>
  <si>
    <t>茨城</t>
    <rPh sb="0" eb="2">
      <t>イバラキ</t>
    </rPh>
    <phoneticPr fontId="8"/>
  </si>
  <si>
    <t>(19)</t>
  </si>
  <si>
    <t>福島</t>
    <rPh sb="0" eb="2">
      <t>フクシマ</t>
    </rPh>
    <phoneticPr fontId="8"/>
  </si>
  <si>
    <t>(18)</t>
  </si>
  <si>
    <t>山形</t>
    <rPh sb="0" eb="2">
      <t>ヤマガタ</t>
    </rPh>
    <phoneticPr fontId="8"/>
  </si>
  <si>
    <t>(17)</t>
  </si>
  <si>
    <t>秋田</t>
    <rPh sb="0" eb="2">
      <t>アキタ</t>
    </rPh>
    <phoneticPr fontId="8"/>
  </si>
  <si>
    <t>(16)</t>
  </si>
  <si>
    <t>宮城</t>
    <rPh sb="0" eb="2">
      <t>ミヤギ</t>
    </rPh>
    <phoneticPr fontId="8"/>
  </si>
  <si>
    <t>(15)</t>
  </si>
  <si>
    <t>岩手</t>
    <phoneticPr fontId="8"/>
  </si>
  <si>
    <t>(14)</t>
  </si>
  <si>
    <t>青森</t>
    <phoneticPr fontId="8"/>
  </si>
  <si>
    <t>(13)</t>
    <phoneticPr fontId="8"/>
  </si>
  <si>
    <t>(都道府県)</t>
    <rPh sb="1" eb="2">
      <t>ミヤコ</t>
    </rPh>
    <rPh sb="2" eb="3">
      <t>ミチ</t>
    </rPh>
    <rPh sb="3" eb="4">
      <t>フ</t>
    </rPh>
    <rPh sb="4" eb="5">
      <t>ケン</t>
    </rPh>
    <phoneticPr fontId="17"/>
  </si>
  <si>
    <t>(12)</t>
  </si>
  <si>
    <t>(11)</t>
  </si>
  <si>
    <t>九州</t>
    <rPh sb="0" eb="2">
      <t>キュウシュウ</t>
    </rPh>
    <phoneticPr fontId="17"/>
  </si>
  <si>
    <t>(10)</t>
  </si>
  <si>
    <t>四国</t>
    <rPh sb="0" eb="2">
      <t>シコク</t>
    </rPh>
    <phoneticPr fontId="17"/>
  </si>
  <si>
    <t>(9)</t>
  </si>
  <si>
    <t>中国</t>
    <rPh sb="0" eb="2">
      <t>チュウゴク</t>
    </rPh>
    <phoneticPr fontId="17"/>
  </si>
  <si>
    <t>(8)</t>
  </si>
  <si>
    <t>近畿</t>
    <rPh sb="0" eb="2">
      <t>キンキ</t>
    </rPh>
    <phoneticPr fontId="17"/>
  </si>
  <si>
    <t>(7)</t>
  </si>
  <si>
    <t>東海</t>
    <rPh sb="0" eb="2">
      <t>トウカイ</t>
    </rPh>
    <phoneticPr fontId="17"/>
  </si>
  <si>
    <t>(6)</t>
  </si>
  <si>
    <t>関東・東山</t>
    <rPh sb="0" eb="2">
      <t>カントウ</t>
    </rPh>
    <rPh sb="3" eb="4">
      <t>トウ</t>
    </rPh>
    <rPh sb="4" eb="5">
      <t>ヤマ</t>
    </rPh>
    <phoneticPr fontId="17"/>
  </si>
  <si>
    <t>(5)</t>
  </si>
  <si>
    <t>北陸</t>
    <rPh sb="0" eb="2">
      <t>ホクリク</t>
    </rPh>
    <phoneticPr fontId="17"/>
  </si>
  <si>
    <t>(4)</t>
  </si>
  <si>
    <t>東北</t>
    <rPh sb="0" eb="2">
      <t>トウホク</t>
    </rPh>
    <phoneticPr fontId="17"/>
  </si>
  <si>
    <t>(3)</t>
  </si>
  <si>
    <t>都府県</t>
    <rPh sb="0" eb="3">
      <t>トフケン</t>
    </rPh>
    <phoneticPr fontId="17"/>
  </si>
  <si>
    <t>(2)</t>
    <phoneticPr fontId="8"/>
  </si>
  <si>
    <t>北   海   道</t>
    <phoneticPr fontId="8"/>
  </si>
  <si>
    <t>(全国農業地域)</t>
    <rPh sb="1" eb="3">
      <t>ゼンコク</t>
    </rPh>
    <rPh sb="3" eb="5">
      <t>ノウギョウ</t>
    </rPh>
    <rPh sb="5" eb="7">
      <t>チイキ</t>
    </rPh>
    <phoneticPr fontId="17"/>
  </si>
  <si>
    <t>(1)</t>
    <phoneticPr fontId="8"/>
  </si>
  <si>
    <t>全国</t>
    <phoneticPr fontId="8"/>
  </si>
  <si>
    <t>頭</t>
    <rPh sb="0" eb="1">
      <t>トウ</t>
    </rPh>
    <phoneticPr fontId="8"/>
  </si>
  <si>
    <t>戸</t>
    <rPh sb="0" eb="1">
      <t>コ</t>
    </rPh>
    <phoneticPr fontId="8"/>
  </si>
  <si>
    <t>(7) + (8)</t>
    <phoneticPr fontId="8"/>
  </si>
  <si>
    <t>経産牛</t>
    <phoneticPr fontId="8"/>
  </si>
  <si>
    <t>計</t>
  </si>
  <si>
    <t>飼養頭数</t>
    <rPh sb="0" eb="1">
      <t>ジ</t>
    </rPh>
    <rPh sb="1" eb="2">
      <t>マモル</t>
    </rPh>
    <rPh sb="2" eb="3">
      <t>アタマ</t>
    </rPh>
    <rPh sb="3" eb="4">
      <t>カズ</t>
    </rPh>
    <phoneticPr fontId="8"/>
  </si>
  <si>
    <t>飼養戸数</t>
    <rPh sb="0" eb="2">
      <t>シヨウ</t>
    </rPh>
    <rPh sb="2" eb="4">
      <t>コスウ</t>
    </rPh>
    <phoneticPr fontId="8"/>
  </si>
  <si>
    <t>対前年比</t>
    <rPh sb="0" eb="1">
      <t>タイ</t>
    </rPh>
    <rPh sb="1" eb="2">
      <t>マエ</t>
    </rPh>
    <rPh sb="2" eb="3">
      <t>ネン</t>
    </rPh>
    <phoneticPr fontId="8"/>
  </si>
  <si>
    <t>全国農業地域
・
都道府県</t>
    <rPh sb="0" eb="2">
      <t>ゼンコク</t>
    </rPh>
    <rPh sb="2" eb="4">
      <t>ノウギョウ</t>
    </rPh>
    <rPh sb="4" eb="6">
      <t>チイキ</t>
    </rPh>
    <rPh sb="9" eb="10">
      <t>ミヤコ</t>
    </rPh>
    <rPh sb="10" eb="11">
      <t>ミチ</t>
    </rPh>
    <rPh sb="11" eb="12">
      <t>フ</t>
    </rPh>
    <rPh sb="12" eb="13">
      <t>ケン</t>
    </rPh>
    <phoneticPr fontId="17"/>
  </si>
  <si>
    <t xml:space="preserve"> (1)　飼養戸数・頭数</t>
    <rPh sb="5" eb="7">
      <t>シヨウ</t>
    </rPh>
    <rPh sb="7" eb="9">
      <t>コスウ</t>
    </rPh>
    <rPh sb="10" eb="12">
      <t>トウスウ</t>
    </rPh>
    <phoneticPr fontId="8"/>
  </si>
  <si>
    <t>１　乳用牛</t>
    <rPh sb="2" eb="5">
      <t>ニュウヨウギュウ</t>
    </rPh>
    <phoneticPr fontId="8"/>
  </si>
  <si>
    <t>(13)</t>
  </si>
  <si>
    <t>(2)</t>
  </si>
  <si>
    <t>(1)</t>
  </si>
  <si>
    <t>子取り用
めす牛</t>
    <rPh sb="0" eb="2">
      <t>コト</t>
    </rPh>
    <rPh sb="3" eb="4">
      <t>ヨウ</t>
    </rPh>
    <rPh sb="7" eb="8">
      <t>ウシ</t>
    </rPh>
    <phoneticPr fontId="8"/>
  </si>
  <si>
    <t>２　肉用牛</t>
    <rPh sb="2" eb="3">
      <t>ニク</t>
    </rPh>
    <rPh sb="3" eb="4">
      <t>ヨウ</t>
    </rPh>
    <phoneticPr fontId="17"/>
  </si>
  <si>
    <t>x</t>
  </si>
  <si>
    <t>(3)</t>
    <phoneticPr fontId="8"/>
  </si>
  <si>
    <t>(6)</t>
    <phoneticPr fontId="8"/>
  </si>
  <si>
    <t>(3) / (1)</t>
    <phoneticPr fontId="8"/>
  </si>
  <si>
    <t>(4) / (3)</t>
    <phoneticPr fontId="8"/>
  </si>
  <si>
    <r>
      <t xml:space="preserve">１戸当たり
飼養頭数
</t>
    </r>
    <r>
      <rPr>
        <sz val="9"/>
        <rFont val="ＭＳ 明朝"/>
        <family val="1"/>
        <charset val="128"/>
      </rPr>
      <t>(子取り用めす豚)</t>
    </r>
    <r>
      <rPr>
        <sz val="10"/>
        <rFont val="ＭＳ 明朝"/>
        <family val="1"/>
        <charset val="128"/>
      </rPr>
      <t xml:space="preserve">
(4) / (2)</t>
    </r>
    <rPh sb="1" eb="2">
      <t>コ</t>
    </rPh>
    <rPh sb="2" eb="3">
      <t>ア</t>
    </rPh>
    <rPh sb="6" eb="8">
      <t>シヨウ</t>
    </rPh>
    <rPh sb="8" eb="10">
      <t>トウスウ</t>
    </rPh>
    <phoneticPr fontId="8"/>
  </si>
  <si>
    <t>その他</t>
    <rPh sb="2" eb="3">
      <t>タ</t>
    </rPh>
    <phoneticPr fontId="8"/>
  </si>
  <si>
    <t>肥育豚</t>
    <rPh sb="0" eb="1">
      <t>コエ</t>
    </rPh>
    <rPh sb="1" eb="2">
      <t>イク</t>
    </rPh>
    <rPh sb="2" eb="3">
      <t>ブタ</t>
    </rPh>
    <phoneticPr fontId="8"/>
  </si>
  <si>
    <t>種おす豚</t>
    <rPh sb="0" eb="1">
      <t>タネ</t>
    </rPh>
    <rPh sb="3" eb="4">
      <t>ブタ</t>
    </rPh>
    <phoneticPr fontId="8"/>
  </si>
  <si>
    <t>子取り用めす豚</t>
    <rPh sb="0" eb="1">
      <t>コ</t>
    </rPh>
    <rPh sb="1" eb="2">
      <t>ト</t>
    </rPh>
    <rPh sb="3" eb="4">
      <t>ヨウ</t>
    </rPh>
    <rPh sb="6" eb="7">
      <t>ブタ</t>
    </rPh>
    <phoneticPr fontId="8"/>
  </si>
  <si>
    <t>計</t>
    <rPh sb="0" eb="1">
      <t>ケイ</t>
    </rPh>
    <phoneticPr fontId="8"/>
  </si>
  <si>
    <t>子取り用めす
豚のいる戸数</t>
    <rPh sb="0" eb="1">
      <t>コ</t>
    </rPh>
    <rPh sb="1" eb="2">
      <t>ト</t>
    </rPh>
    <rPh sb="3" eb="4">
      <t>ヨウ</t>
    </rPh>
    <rPh sb="7" eb="8">
      <t>ブタ</t>
    </rPh>
    <rPh sb="11" eb="13">
      <t>コスウ</t>
    </rPh>
    <phoneticPr fontId="8"/>
  </si>
  <si>
    <t>１戸当たり
飼養頭数</t>
    <rPh sb="1" eb="2">
      <t>コ</t>
    </rPh>
    <rPh sb="2" eb="3">
      <t>ア</t>
    </rPh>
    <rPh sb="6" eb="8">
      <t>シヨウ</t>
    </rPh>
    <rPh sb="8" eb="10">
      <t>トウスウ</t>
    </rPh>
    <phoneticPr fontId="8"/>
  </si>
  <si>
    <t>子取り用めす豚
頭　数　割　合</t>
    <rPh sb="0" eb="1">
      <t>コ</t>
    </rPh>
    <rPh sb="1" eb="2">
      <t>ト</t>
    </rPh>
    <rPh sb="3" eb="4">
      <t>ヨウ</t>
    </rPh>
    <rPh sb="6" eb="7">
      <t>ブタ</t>
    </rPh>
    <rPh sb="8" eb="9">
      <t>アタマ</t>
    </rPh>
    <rPh sb="10" eb="11">
      <t>カズ</t>
    </rPh>
    <rPh sb="12" eb="13">
      <t>ワリ</t>
    </rPh>
    <rPh sb="14" eb="15">
      <t>ゴウ</t>
    </rPh>
    <phoneticPr fontId="8"/>
  </si>
  <si>
    <t>　　頭　　　　　　　数</t>
    <rPh sb="2" eb="3">
      <t>トウ</t>
    </rPh>
    <rPh sb="10" eb="11">
      <t>カズ</t>
    </rPh>
    <phoneticPr fontId="8"/>
  </si>
  <si>
    <t>飼養</t>
    <rPh sb="0" eb="1">
      <t>カ</t>
    </rPh>
    <rPh sb="1" eb="2">
      <t>オサム</t>
    </rPh>
    <phoneticPr fontId="8"/>
  </si>
  <si>
    <t>３　豚</t>
    <rPh sb="2" eb="3">
      <t>ブタ</t>
    </rPh>
    <phoneticPr fontId="8"/>
  </si>
  <si>
    <t>注：採卵鶏の飼養戸数には、種鶏のみの飼養者及び成鶏めすの飼養羽数が1,000羽未満の飼養者を含まない。</t>
    <rPh sb="2" eb="5">
      <t>サイランケイ</t>
    </rPh>
    <rPh sb="6" eb="8">
      <t>シヨウ</t>
    </rPh>
    <rPh sb="8" eb="10">
      <t>コスウ</t>
    </rPh>
    <rPh sb="13" eb="14">
      <t>タネ</t>
    </rPh>
    <rPh sb="14" eb="15">
      <t>トリ</t>
    </rPh>
    <rPh sb="18" eb="20">
      <t>シヨウ</t>
    </rPh>
    <rPh sb="20" eb="21">
      <t>モノ</t>
    </rPh>
    <rPh sb="21" eb="22">
      <t>オヨ</t>
    </rPh>
    <rPh sb="23" eb="25">
      <t>セイケイ</t>
    </rPh>
    <rPh sb="28" eb="30">
      <t>シヨウ</t>
    </rPh>
    <rPh sb="30" eb="31">
      <t>ワ</t>
    </rPh>
    <rPh sb="31" eb="32">
      <t>スウ</t>
    </rPh>
    <rPh sb="38" eb="39">
      <t>ハネ</t>
    </rPh>
    <rPh sb="39" eb="41">
      <t>ミマン</t>
    </rPh>
    <rPh sb="42" eb="44">
      <t>シヨウ</t>
    </rPh>
    <rPh sb="44" eb="45">
      <t>シャ</t>
    </rPh>
    <rPh sb="46" eb="47">
      <t>フク</t>
    </rPh>
    <phoneticPr fontId="8"/>
  </si>
  <si>
    <t>千羽</t>
    <rPh sb="0" eb="2">
      <t>センバ</t>
    </rPh>
    <phoneticPr fontId="8"/>
  </si>
  <si>
    <t>(7) / (2)</t>
    <phoneticPr fontId="8"/>
  </si>
  <si>
    <t>(5)+(8)</t>
    <phoneticPr fontId="8"/>
  </si>
  <si>
    <t>(2)+(3)</t>
    <phoneticPr fontId="8"/>
  </si>
  <si>
    <r>
      <t xml:space="preserve">成鶏めす
</t>
    </r>
    <r>
      <rPr>
        <sz val="9"/>
        <rFont val="ＭＳ 明朝"/>
        <family val="1"/>
        <charset val="128"/>
      </rPr>
      <t>(６か月齢以上)</t>
    </r>
    <rPh sb="0" eb="1">
      <t>シゲル</t>
    </rPh>
    <rPh sb="1" eb="2">
      <t>ニワトリ</t>
    </rPh>
    <rPh sb="9" eb="10">
      <t>レイ</t>
    </rPh>
    <phoneticPr fontId="8"/>
  </si>
  <si>
    <r>
      <t xml:space="preserve">ひな
</t>
    </r>
    <r>
      <rPr>
        <sz val="9"/>
        <rFont val="ＭＳ 明朝"/>
        <family val="1"/>
        <charset val="128"/>
      </rPr>
      <t>(６か月齢未満)</t>
    </r>
    <rPh sb="7" eb="8">
      <t>レイ</t>
    </rPh>
    <rPh sb="8" eb="10">
      <t>ミマン</t>
    </rPh>
    <phoneticPr fontId="8"/>
  </si>
  <si>
    <t>小計</t>
    <rPh sb="0" eb="1">
      <t>ショウ</t>
    </rPh>
    <rPh sb="1" eb="2">
      <t>ケイ</t>
    </rPh>
    <phoneticPr fontId="8"/>
  </si>
  <si>
    <r>
      <t xml:space="preserve">成鶏めす羽数
</t>
    </r>
    <r>
      <rPr>
        <sz val="9"/>
        <rFont val="ＭＳ 明朝"/>
        <family val="1"/>
        <charset val="128"/>
      </rPr>
      <t>(６か月齢以上)</t>
    </r>
    <rPh sb="0" eb="1">
      <t>シゲル</t>
    </rPh>
    <rPh sb="1" eb="2">
      <t>ニワトリ</t>
    </rPh>
    <rPh sb="4" eb="5">
      <t>ワ</t>
    </rPh>
    <rPh sb="5" eb="6">
      <t>カズ</t>
    </rPh>
    <rPh sb="11" eb="12">
      <t>レイ</t>
    </rPh>
    <phoneticPr fontId="8"/>
  </si>
  <si>
    <t>飼養戸数
（採卵鶏）</t>
    <rPh sb="0" eb="1">
      <t>ジ</t>
    </rPh>
    <rPh sb="1" eb="2">
      <t>マモル</t>
    </rPh>
    <rPh sb="2" eb="3">
      <t>ト</t>
    </rPh>
    <rPh sb="3" eb="4">
      <t>カズ</t>
    </rPh>
    <rPh sb="6" eb="9">
      <t>サイランケイ</t>
    </rPh>
    <phoneticPr fontId="8"/>
  </si>
  <si>
    <t>種鶏</t>
    <rPh sb="0" eb="1">
      <t>タネ</t>
    </rPh>
    <rPh sb="1" eb="2">
      <t>トリ</t>
    </rPh>
    <phoneticPr fontId="8"/>
  </si>
  <si>
    <t>鶏（種鶏を除く。)</t>
    <phoneticPr fontId="8"/>
  </si>
  <si>
    <t>採卵</t>
    <rPh sb="0" eb="1">
      <t>サイ</t>
    </rPh>
    <phoneticPr fontId="8"/>
  </si>
  <si>
    <t>種鶏のみ</t>
    <rPh sb="0" eb="1">
      <t>タネ</t>
    </rPh>
    <rPh sb="1" eb="2">
      <t>トリ</t>
    </rPh>
    <phoneticPr fontId="8"/>
  </si>
  <si>
    <t>採卵鶏</t>
    <rPh sb="0" eb="3">
      <t>サイランケイ</t>
    </rPh>
    <phoneticPr fontId="8"/>
  </si>
  <si>
    <t>対前年比</t>
    <rPh sb="0" eb="1">
      <t>タイ</t>
    </rPh>
    <rPh sb="2" eb="3">
      <t>ネンレイワ</t>
    </rPh>
    <phoneticPr fontId="8"/>
  </si>
  <si>
    <t>１戸当たり
成鶏めす
飼養羽数
（採卵鶏）</t>
    <rPh sb="1" eb="2">
      <t>コ</t>
    </rPh>
    <rPh sb="2" eb="3">
      <t>ア</t>
    </rPh>
    <rPh sb="6" eb="7">
      <t>シゲル</t>
    </rPh>
    <rPh sb="7" eb="8">
      <t>ニワトリ</t>
    </rPh>
    <rPh sb="11" eb="12">
      <t>ジ</t>
    </rPh>
    <rPh sb="12" eb="13">
      <t>マモル</t>
    </rPh>
    <rPh sb="13" eb="14">
      <t>ハネ</t>
    </rPh>
    <rPh sb="14" eb="15">
      <t>カズ</t>
    </rPh>
    <rPh sb="17" eb="20">
      <t>サイランケイ</t>
    </rPh>
    <phoneticPr fontId="8"/>
  </si>
  <si>
    <t>羽数</t>
    <phoneticPr fontId="8"/>
  </si>
  <si>
    <t>飼養戸数</t>
    <rPh sb="0" eb="1">
      <t>カ</t>
    </rPh>
    <rPh sb="1" eb="2">
      <t>オサム</t>
    </rPh>
    <rPh sb="2" eb="3">
      <t>ト</t>
    </rPh>
    <rPh sb="3" eb="4">
      <t>カズ</t>
    </rPh>
    <phoneticPr fontId="8"/>
  </si>
  <si>
    <t xml:space="preserve"> (1)　飼養戸数・羽数　　</t>
    <phoneticPr fontId="8"/>
  </si>
  <si>
    <t>４　採卵鶏</t>
    <rPh sb="2" eb="3">
      <t>サイ</t>
    </rPh>
    <rPh sb="3" eb="4">
      <t>タマゴ</t>
    </rPh>
    <rPh sb="4" eb="5">
      <t>ニワトリ</t>
    </rPh>
    <phoneticPr fontId="8"/>
  </si>
  <si>
    <t>(3)/(1)</t>
    <phoneticPr fontId="8"/>
  </si>
  <si>
    <t>５歳以上</t>
    <rPh sb="1" eb="2">
      <t>サイ</t>
    </rPh>
    <rPh sb="2" eb="4">
      <t>イジョウ</t>
    </rPh>
    <phoneticPr fontId="8"/>
  </si>
  <si>
    <t>４</t>
    <phoneticPr fontId="8"/>
  </si>
  <si>
    <t>３</t>
    <phoneticPr fontId="8"/>
  </si>
  <si>
    <t>２歳以下</t>
    <rPh sb="1" eb="2">
      <t>サイ</t>
    </rPh>
    <rPh sb="2" eb="4">
      <t>イカ</t>
    </rPh>
    <phoneticPr fontId="8"/>
  </si>
  <si>
    <t>小計</t>
    <rPh sb="0" eb="2">
      <t>ショウケイ</t>
    </rPh>
    <phoneticPr fontId="8"/>
  </si>
  <si>
    <t>子取り用めす牛のうち、出産経験のある牛</t>
    <rPh sb="0" eb="2">
      <t>コト</t>
    </rPh>
    <rPh sb="3" eb="4">
      <t>ヨウ</t>
    </rPh>
    <rPh sb="6" eb="7">
      <t>ウシ</t>
    </rPh>
    <rPh sb="11" eb="13">
      <t>シュッサン</t>
    </rPh>
    <rPh sb="13" eb="15">
      <t>ケイケン</t>
    </rPh>
    <rPh sb="18" eb="19">
      <t>ウシ</t>
    </rPh>
    <phoneticPr fontId="8"/>
  </si>
  <si>
    <t>飼養戸数</t>
    <rPh sb="0" eb="4">
      <t>シヨウコスウ</t>
    </rPh>
    <phoneticPr fontId="4"/>
  </si>
  <si>
    <t>１戸当たり飼養頭数</t>
    <rPh sb="1" eb="2">
      <t>コ</t>
    </rPh>
    <rPh sb="2" eb="3">
      <t>ア</t>
    </rPh>
    <rPh sb="5" eb="7">
      <t>シヨウ</t>
    </rPh>
    <rPh sb="7" eb="9">
      <t>アタマカズ</t>
    </rPh>
    <phoneticPr fontId="4"/>
  </si>
  <si>
    <t>肉用牛</t>
    <rPh sb="0" eb="3">
      <t>ニクヨウギュウ</t>
    </rPh>
    <phoneticPr fontId="4"/>
  </si>
  <si>
    <t>採卵鶏</t>
    <rPh sb="0" eb="3">
      <t>サイランケイ</t>
    </rPh>
    <phoneticPr fontId="4"/>
  </si>
  <si>
    <t>乳用牛（XLOOKUP)</t>
    <rPh sb="0" eb="3">
      <t>ニュウヨウギュウ</t>
    </rPh>
    <phoneticPr fontId="4"/>
  </si>
  <si>
    <t>乳用牛（VLOOKUP)</t>
    <rPh sb="0" eb="3">
      <t>ニュウヨウギュウ</t>
    </rPh>
    <phoneticPr fontId="4"/>
  </si>
  <si>
    <t>肉用牛（VLOOKUP)</t>
    <rPh sb="0" eb="3">
      <t>ニクヨウギュウ</t>
    </rPh>
    <phoneticPr fontId="4"/>
  </si>
  <si>
    <t>肉用牛(正誤)</t>
    <rPh sb="0" eb="3">
      <t>ニクヨウギュウ</t>
    </rPh>
    <rPh sb="4" eb="6">
      <t>セイゴ</t>
    </rPh>
    <phoneticPr fontId="4"/>
  </si>
  <si>
    <t>豚（XLOOKUP)</t>
    <rPh sb="0" eb="1">
      <t>ブタ</t>
    </rPh>
    <phoneticPr fontId="4"/>
  </si>
  <si>
    <t>豚（VLOOKUP)</t>
    <rPh sb="0" eb="1">
      <t>ブタ</t>
    </rPh>
    <phoneticPr fontId="4"/>
  </si>
  <si>
    <t>豚(正誤)</t>
    <rPh sb="0" eb="1">
      <t>ブタ</t>
    </rPh>
    <rPh sb="2" eb="4">
      <t>セイゴ</t>
    </rPh>
    <phoneticPr fontId="4"/>
  </si>
  <si>
    <t>沖縄</t>
    <phoneticPr fontId="29"/>
  </si>
  <si>
    <t>鹿児島</t>
    <phoneticPr fontId="29"/>
  </si>
  <si>
    <t>宮崎</t>
    <phoneticPr fontId="29"/>
  </si>
  <si>
    <t>大分</t>
    <phoneticPr fontId="29"/>
  </si>
  <si>
    <t>熊本</t>
    <phoneticPr fontId="29"/>
  </si>
  <si>
    <t>長崎</t>
    <phoneticPr fontId="29"/>
  </si>
  <si>
    <t>佐賀</t>
    <phoneticPr fontId="29"/>
  </si>
  <si>
    <t>福岡</t>
    <phoneticPr fontId="29"/>
  </si>
  <si>
    <t>高知</t>
    <phoneticPr fontId="29"/>
  </si>
  <si>
    <t>愛媛</t>
    <phoneticPr fontId="29"/>
  </si>
  <si>
    <t>香川</t>
    <phoneticPr fontId="29"/>
  </si>
  <si>
    <t>徳島</t>
    <phoneticPr fontId="29"/>
  </si>
  <si>
    <t>山口</t>
    <phoneticPr fontId="29"/>
  </si>
  <si>
    <t>広島</t>
    <phoneticPr fontId="29"/>
  </si>
  <si>
    <t>岡山</t>
    <phoneticPr fontId="29"/>
  </si>
  <si>
    <t>島根</t>
    <phoneticPr fontId="29"/>
  </si>
  <si>
    <t>鳥取</t>
    <phoneticPr fontId="29"/>
  </si>
  <si>
    <t>和歌山</t>
    <phoneticPr fontId="29"/>
  </si>
  <si>
    <t>奈良</t>
    <phoneticPr fontId="29"/>
  </si>
  <si>
    <t>兵庫</t>
    <phoneticPr fontId="29"/>
  </si>
  <si>
    <t>大阪</t>
    <phoneticPr fontId="29"/>
  </si>
  <si>
    <t>京都</t>
    <phoneticPr fontId="29"/>
  </si>
  <si>
    <t>滋賀</t>
    <phoneticPr fontId="29"/>
  </si>
  <si>
    <t>三重</t>
    <phoneticPr fontId="29"/>
  </si>
  <si>
    <t>愛知</t>
    <phoneticPr fontId="29"/>
  </si>
  <si>
    <t>静岡</t>
    <phoneticPr fontId="29"/>
  </si>
  <si>
    <t>岐阜</t>
    <phoneticPr fontId="29"/>
  </si>
  <si>
    <t>長野</t>
    <phoneticPr fontId="29"/>
  </si>
  <si>
    <t>山梨</t>
    <phoneticPr fontId="29"/>
  </si>
  <si>
    <t>福井</t>
    <phoneticPr fontId="29"/>
  </si>
  <si>
    <t>石川</t>
    <phoneticPr fontId="29"/>
  </si>
  <si>
    <t>富山</t>
    <phoneticPr fontId="29"/>
  </si>
  <si>
    <t>新潟</t>
    <phoneticPr fontId="29"/>
  </si>
  <si>
    <t>神奈川</t>
    <phoneticPr fontId="29"/>
  </si>
  <si>
    <t>東京</t>
    <phoneticPr fontId="29"/>
  </si>
  <si>
    <t>千葉</t>
    <phoneticPr fontId="29"/>
  </si>
  <si>
    <t>埼玉</t>
    <phoneticPr fontId="29"/>
  </si>
  <si>
    <t>群馬</t>
    <phoneticPr fontId="29"/>
  </si>
  <si>
    <t>栃木</t>
    <phoneticPr fontId="29"/>
  </si>
  <si>
    <t>茨城</t>
    <phoneticPr fontId="29"/>
  </si>
  <si>
    <t>福島</t>
    <phoneticPr fontId="29"/>
  </si>
  <si>
    <t>山形</t>
    <phoneticPr fontId="29"/>
  </si>
  <si>
    <t>秋田</t>
    <phoneticPr fontId="29"/>
  </si>
  <si>
    <t>宮城</t>
    <phoneticPr fontId="29"/>
  </si>
  <si>
    <t>岩手</t>
    <phoneticPr fontId="29"/>
  </si>
  <si>
    <t>青森</t>
    <phoneticPr fontId="29"/>
  </si>
  <si>
    <t>北海道</t>
    <phoneticPr fontId="29"/>
  </si>
  <si>
    <t>全国</t>
    <phoneticPr fontId="29"/>
  </si>
  <si>
    <t>　</t>
  </si>
  <si>
    <t>　　　</t>
  </si>
  <si>
    <t>ｔ</t>
  </si>
  <si>
    <t>％</t>
    <phoneticPr fontId="29"/>
  </si>
  <si>
    <t>ｔ</t>
    <phoneticPr fontId="29"/>
  </si>
  <si>
    <t>　　　　　　</t>
  </si>
  <si>
    <t>対前年比</t>
    <phoneticPr fontId="29"/>
  </si>
  <si>
    <t>実　　数</t>
    <phoneticPr fontId="29"/>
  </si>
  <si>
    <t>９</t>
  </si>
  <si>
    <t>８</t>
  </si>
  <si>
    <t>７</t>
  </si>
  <si>
    <t>６</t>
  </si>
  <si>
    <t>５</t>
  </si>
  <si>
    <t>４</t>
  </si>
  <si>
    <t>３</t>
  </si>
  <si>
    <t>２</t>
    <phoneticPr fontId="29"/>
  </si>
  <si>
    <t>１　　月</t>
    <phoneticPr fontId="29"/>
  </si>
  <si>
    <r>
      <t>全国生産量に
対</t>
    </r>
    <r>
      <rPr>
        <sz val="4"/>
        <rFont val="ＭＳ 明朝"/>
        <family val="1"/>
        <charset val="128"/>
      </rPr>
      <t xml:space="preserve"> </t>
    </r>
    <r>
      <rPr>
        <sz val="10"/>
        <rFont val="ＭＳ 明朝"/>
        <family val="1"/>
        <charset val="128"/>
      </rPr>
      <t>す</t>
    </r>
    <r>
      <rPr>
        <sz val="4"/>
        <rFont val="ＭＳ 明朝"/>
        <family val="1"/>
        <charset val="128"/>
      </rPr>
      <t xml:space="preserve"> </t>
    </r>
    <r>
      <rPr>
        <sz val="10"/>
        <rFont val="ＭＳ 明朝"/>
        <family val="1"/>
        <charset val="128"/>
      </rPr>
      <t>る</t>
    </r>
    <r>
      <rPr>
        <sz val="4"/>
        <rFont val="ＭＳ 明朝"/>
        <family val="1"/>
        <charset val="128"/>
      </rPr>
      <t xml:space="preserve"> </t>
    </r>
    <r>
      <rPr>
        <sz val="10"/>
        <rFont val="ＭＳ 明朝"/>
        <family val="1"/>
        <charset val="128"/>
      </rPr>
      <t>割</t>
    </r>
    <r>
      <rPr>
        <sz val="4"/>
        <rFont val="ＭＳ 明朝"/>
        <family val="1"/>
        <charset val="128"/>
      </rPr>
      <t xml:space="preserve"> </t>
    </r>
    <r>
      <rPr>
        <sz val="10"/>
        <rFont val="ＭＳ 明朝"/>
        <family val="1"/>
        <charset val="128"/>
      </rPr>
      <t>合</t>
    </r>
    <phoneticPr fontId="29"/>
  </si>
  <si>
    <t>都道府県</t>
    <rPh sb="0" eb="4">
      <t>トドウフケン</t>
    </rPh>
    <phoneticPr fontId="29"/>
  </si>
  <si>
    <t>年　　　　　　　　　計</t>
    <phoneticPr fontId="29"/>
  </si>
  <si>
    <t>　　　　　　　</t>
  </si>
  <si>
    <t>　　　　　　　　</t>
  </si>
  <si>
    <t>　　　　　　　　　</t>
  </si>
  <si>
    <t>　　　　</t>
  </si>
  <si>
    <t>２　生乳生産量（都道府県別）（月別）</t>
    <phoneticPr fontId="8"/>
  </si>
  <si>
    <t>％</t>
  </si>
  <si>
    <t>２</t>
  </si>
  <si>
    <t>１　　月</t>
  </si>
  <si>
    <t>対前年比</t>
    <rPh sb="0" eb="1">
      <t>タイ</t>
    </rPh>
    <rPh sb="1" eb="4">
      <t>ゼンネンヒ</t>
    </rPh>
    <rPh sb="3" eb="4">
      <t>ヒ</t>
    </rPh>
    <phoneticPr fontId="29"/>
  </si>
  <si>
    <t>年　　　　　　計</t>
    <phoneticPr fontId="29"/>
  </si>
  <si>
    <t xml:space="preserve"> (4)　乳製品向け処理量</t>
    <phoneticPr fontId="29"/>
  </si>
  <si>
    <t>６　生乳処理量（用途別　都道府県別）（月別）</t>
    <phoneticPr fontId="29"/>
  </si>
  <si>
    <t>kl</t>
  </si>
  <si>
    <t>kl</t>
    <phoneticPr fontId="29"/>
  </si>
  <si>
    <t xml:space="preserve"> (2)　牛乳生産量</t>
    <rPh sb="7" eb="10">
      <t>セイサンリョウ</t>
    </rPh>
    <phoneticPr fontId="29"/>
  </si>
  <si>
    <t>８　飲用牛乳等生産量（都道府県別）（月別）</t>
    <phoneticPr fontId="29"/>
  </si>
  <si>
    <t>生乳生産量</t>
    <rPh sb="0" eb="5">
      <t>セイニュウセイサンリョウ</t>
    </rPh>
    <phoneticPr fontId="4"/>
  </si>
  <si>
    <t>中国四国農政局</t>
    <rPh sb="0" eb="2">
      <t>チュウゴク</t>
    </rPh>
    <rPh sb="2" eb="4">
      <t>シコク</t>
    </rPh>
    <rPh sb="4" eb="7">
      <t>ノウセイキョク</t>
    </rPh>
    <phoneticPr fontId="8"/>
  </si>
  <si>
    <t>沖縄</t>
    <rPh sb="0" eb="2">
      <t>オキナワ</t>
    </rPh>
    <phoneticPr fontId="8"/>
  </si>
  <si>
    <t>鹿児島</t>
    <rPh sb="0" eb="3">
      <t>カゴシマ</t>
    </rPh>
    <phoneticPr fontId="8"/>
  </si>
  <si>
    <t>宮崎</t>
    <rPh sb="0" eb="2">
      <t>ミヤザキ</t>
    </rPh>
    <phoneticPr fontId="8"/>
  </si>
  <si>
    <t>岩手</t>
    <rPh sb="0" eb="2">
      <t>イワテ</t>
    </rPh>
    <phoneticPr fontId="8"/>
  </si>
  <si>
    <t>青森</t>
    <rPh sb="0" eb="2">
      <t>アオモリ</t>
    </rPh>
    <phoneticPr fontId="8"/>
  </si>
  <si>
    <t>北海道</t>
    <rPh sb="0" eb="3">
      <t>ホッカイドウ</t>
    </rPh>
    <phoneticPr fontId="8"/>
  </si>
  <si>
    <t>(都道府県)</t>
    <rPh sb="1" eb="5">
      <t>トドウフケン</t>
    </rPh>
    <phoneticPr fontId="8"/>
  </si>
  <si>
    <t>九州</t>
    <rPh sb="0" eb="2">
      <t>キュウシュウ</t>
    </rPh>
    <phoneticPr fontId="8"/>
  </si>
  <si>
    <t>四国</t>
    <rPh sb="0" eb="2">
      <t>シコク</t>
    </rPh>
    <phoneticPr fontId="8"/>
  </si>
  <si>
    <t>中国</t>
    <rPh sb="0" eb="2">
      <t>チュウゴク</t>
    </rPh>
    <phoneticPr fontId="8"/>
  </si>
  <si>
    <t>近畿</t>
    <rPh sb="0" eb="2">
      <t>キンキ</t>
    </rPh>
    <phoneticPr fontId="8"/>
  </si>
  <si>
    <t>東海</t>
    <rPh sb="0" eb="2">
      <t>トウカイ</t>
    </rPh>
    <phoneticPr fontId="8"/>
  </si>
  <si>
    <t>関東・東山</t>
    <rPh sb="0" eb="2">
      <t>カントウ</t>
    </rPh>
    <rPh sb="3" eb="5">
      <t>ヒガシヤマ</t>
    </rPh>
    <phoneticPr fontId="8"/>
  </si>
  <si>
    <t>北陸</t>
    <rPh sb="0" eb="2">
      <t>ホクリク</t>
    </rPh>
    <phoneticPr fontId="8"/>
  </si>
  <si>
    <t>東北</t>
    <rPh sb="0" eb="2">
      <t>トウホク</t>
    </rPh>
    <phoneticPr fontId="8"/>
  </si>
  <si>
    <t>都府県</t>
    <rPh sb="0" eb="3">
      <t>トフケン</t>
    </rPh>
    <phoneticPr fontId="8"/>
  </si>
  <si>
    <t>(全国農業地域)</t>
    <rPh sb="1" eb="3">
      <t>ゼンコク</t>
    </rPh>
    <rPh sb="3" eb="5">
      <t>ノウギョウ</t>
    </rPh>
    <rPh sb="5" eb="7">
      <t>チイキ</t>
    </rPh>
    <phoneticPr fontId="8"/>
  </si>
  <si>
    <t>全国</t>
    <rPh sb="0" eb="2">
      <t>ゼンコク</t>
    </rPh>
    <phoneticPr fontId="14"/>
  </si>
  <si>
    <t>事業体</t>
    <rPh sb="0" eb="2">
      <t>ジギョウ</t>
    </rPh>
    <phoneticPr fontId="8"/>
  </si>
  <si>
    <t>事業体数</t>
    <rPh sb="0" eb="3">
      <t>ジギョウタイ</t>
    </rPh>
    <rPh sb="3" eb="4">
      <t>スウ</t>
    </rPh>
    <phoneticPr fontId="8"/>
  </si>
  <si>
    <t>総額</t>
    <rPh sb="0" eb="2">
      <t>ソウガク</t>
    </rPh>
    <phoneticPr fontId="8"/>
  </si>
  <si>
    <t>農業
経営体数</t>
    <rPh sb="0" eb="2">
      <t>ノウギョウ</t>
    </rPh>
    <rPh sb="3" eb="6">
      <t>ケイエイタイ</t>
    </rPh>
    <rPh sb="6" eb="7">
      <t>スウ</t>
    </rPh>
    <phoneticPr fontId="8"/>
  </si>
  <si>
    <t>事業体数</t>
    <rPh sb="0" eb="2">
      <t>ジギョウ</t>
    </rPh>
    <rPh sb="2" eb="4">
      <t>タイスウ</t>
    </rPh>
    <phoneticPr fontId="8"/>
  </si>
  <si>
    <t>農業
経営体数</t>
    <rPh sb="0" eb="2">
      <t>ノウギョウ</t>
    </rPh>
    <rPh sb="3" eb="6">
      <t>ケイエイタイ</t>
    </rPh>
    <rPh sb="5" eb="7">
      <t>タイスウ</t>
    </rPh>
    <phoneticPr fontId="8"/>
  </si>
  <si>
    <t>農業協同組合等</t>
    <rPh sb="0" eb="2">
      <t>ノウギョウ</t>
    </rPh>
    <rPh sb="2" eb="4">
      <t>キョウドウ</t>
    </rPh>
    <rPh sb="4" eb="6">
      <t>クミアイ</t>
    </rPh>
    <rPh sb="6" eb="7">
      <t>トウ</t>
    </rPh>
    <phoneticPr fontId="8"/>
  </si>
  <si>
    <t>農業経営体</t>
    <rPh sb="0" eb="2">
      <t>ノウギョウ</t>
    </rPh>
    <rPh sb="2" eb="5">
      <t>ケイエイタイ</t>
    </rPh>
    <phoneticPr fontId="8"/>
  </si>
  <si>
    <t>農家レストラン</t>
    <rPh sb="0" eb="2">
      <t>ノウカ</t>
    </rPh>
    <phoneticPr fontId="8"/>
  </si>
  <si>
    <t>農家民宿</t>
    <rPh sb="0" eb="2">
      <t>ノウカ</t>
    </rPh>
    <rPh sb="2" eb="4">
      <t>ミンシュク</t>
    </rPh>
    <phoneticPr fontId="8"/>
  </si>
  <si>
    <t>観光農園</t>
    <rPh sb="0" eb="2">
      <t>カンコウ</t>
    </rPh>
    <rPh sb="2" eb="4">
      <t>ノウエン</t>
    </rPh>
    <phoneticPr fontId="8"/>
  </si>
  <si>
    <t>農産物直売所</t>
    <rPh sb="0" eb="3">
      <t>ノウサンブツ</t>
    </rPh>
    <rPh sb="3" eb="6">
      <t>チョクバイジョ</t>
    </rPh>
    <phoneticPr fontId="8"/>
  </si>
  <si>
    <t>農産加工</t>
    <phoneticPr fontId="8"/>
  </si>
  <si>
    <t>農業生産関連事業計</t>
    <rPh sb="0" eb="2">
      <t>ノウギョウ</t>
    </rPh>
    <rPh sb="2" eb="4">
      <t>セイサン</t>
    </rPh>
    <rPh sb="4" eb="6">
      <t>カンレン</t>
    </rPh>
    <rPh sb="6" eb="8">
      <t>ジギョウ</t>
    </rPh>
    <rPh sb="8" eb="9">
      <t>ケイ</t>
    </rPh>
    <phoneticPr fontId="8"/>
  </si>
  <si>
    <t>区分</t>
    <rPh sb="0" eb="2">
      <t>クブン</t>
    </rPh>
    <phoneticPr fontId="8"/>
  </si>
  <si>
    <t>　  (1)　農業生産関連事業の年間販売金額及び事業体数</t>
    <rPh sb="16" eb="18">
      <t>ネンカン</t>
    </rPh>
    <rPh sb="18" eb="20">
      <t>ハンバイ</t>
    </rPh>
    <rPh sb="20" eb="22">
      <t>キンガク</t>
    </rPh>
    <rPh sb="22" eb="23">
      <t>オヨ</t>
    </rPh>
    <rPh sb="24" eb="26">
      <t>ジギョウ</t>
    </rPh>
    <rPh sb="26" eb="28">
      <t>タイスウ</t>
    </rPh>
    <phoneticPr fontId="8"/>
  </si>
  <si>
    <t>　２　全国農業地域・都道府県別（農業）</t>
    <rPh sb="3" eb="5">
      <t>ゼンコク</t>
    </rPh>
    <rPh sb="5" eb="7">
      <t>ノウギョウ</t>
    </rPh>
    <rPh sb="7" eb="9">
      <t>チイキ</t>
    </rPh>
    <rPh sb="10" eb="14">
      <t>トドウフケン</t>
    </rPh>
    <rPh sb="14" eb="15">
      <t>ベツ</t>
    </rPh>
    <rPh sb="16" eb="18">
      <t>ノウギョウ</t>
    </rPh>
    <phoneticPr fontId="8"/>
  </si>
  <si>
    <t>総括表</t>
    <rPh sb="0" eb="2">
      <t>ソウカツ</t>
    </rPh>
    <rPh sb="2" eb="3">
      <t>ヒョウ</t>
    </rPh>
    <phoneticPr fontId="8"/>
  </si>
  <si>
    <t>100万円</t>
  </si>
  <si>
    <t>経営体</t>
    <rPh sb="0" eb="3">
      <t>ケイエイタイ</t>
    </rPh>
    <phoneticPr fontId="8"/>
  </si>
  <si>
    <t>漁業
経営体数</t>
    <rPh sb="0" eb="2">
      <t>ギョギョウ</t>
    </rPh>
    <rPh sb="3" eb="6">
      <t>ケイエイタイ</t>
    </rPh>
    <rPh sb="6" eb="7">
      <t>スウ</t>
    </rPh>
    <phoneticPr fontId="8"/>
  </si>
  <si>
    <t>漁家レストラン</t>
    <rPh sb="0" eb="2">
      <t>ギョカ</t>
    </rPh>
    <phoneticPr fontId="8"/>
  </si>
  <si>
    <t>漁家民宿</t>
    <rPh sb="0" eb="2">
      <t>ギョカ</t>
    </rPh>
    <rPh sb="2" eb="4">
      <t>ミンシュク</t>
    </rPh>
    <phoneticPr fontId="8"/>
  </si>
  <si>
    <t>水産物直売所</t>
    <rPh sb="0" eb="2">
      <t>スイサン</t>
    </rPh>
    <rPh sb="2" eb="3">
      <t>ブツ</t>
    </rPh>
    <rPh sb="3" eb="5">
      <t>チョクバイ</t>
    </rPh>
    <rPh sb="5" eb="6">
      <t>ジョ</t>
    </rPh>
    <phoneticPr fontId="8"/>
  </si>
  <si>
    <t>水産加工</t>
    <phoneticPr fontId="8"/>
  </si>
  <si>
    <t>漁業生産関連事業計</t>
    <rPh sb="0" eb="2">
      <t>ギョギョウ</t>
    </rPh>
    <rPh sb="2" eb="4">
      <t>セイサン</t>
    </rPh>
    <rPh sb="4" eb="6">
      <t>カンレン</t>
    </rPh>
    <rPh sb="6" eb="8">
      <t>ジギョウ</t>
    </rPh>
    <rPh sb="8" eb="9">
      <t>ケイ</t>
    </rPh>
    <phoneticPr fontId="8"/>
  </si>
  <si>
    <t>　  (1)　漁業生産関連事業の年間販売金額及び事業体数</t>
    <phoneticPr fontId="8"/>
  </si>
  <si>
    <t>　３　都道府県別（漁業）</t>
    <rPh sb="3" eb="7">
      <t>トドウフケン</t>
    </rPh>
    <rPh sb="7" eb="8">
      <t>ベツ</t>
    </rPh>
    <rPh sb="9" eb="11">
      <t>ギョギョウ</t>
    </rPh>
    <phoneticPr fontId="8"/>
  </si>
  <si>
    <t>漁業生産関連事業</t>
    <rPh sb="0" eb="2">
      <t>ギョギョウ</t>
    </rPh>
    <rPh sb="2" eb="4">
      <t>セイサン</t>
    </rPh>
    <rPh sb="4" eb="6">
      <t>カンレン</t>
    </rPh>
    <rPh sb="6" eb="8">
      <t>ジギョウ</t>
    </rPh>
    <phoneticPr fontId="4"/>
  </si>
  <si>
    <t>農業生産関連事業</t>
    <rPh sb="0" eb="8">
      <t>ノウギョウセイサンカンレンジギョウ</t>
    </rPh>
    <phoneticPr fontId="4"/>
  </si>
  <si>
    <t>合計</t>
    <rPh sb="0" eb="2">
      <t>ゴウケイ</t>
    </rPh>
    <phoneticPr fontId="29"/>
  </si>
  <si>
    <t>沖縄</t>
    <rPh sb="0" eb="2">
      <t>オキナワ</t>
    </rPh>
    <phoneticPr fontId="29"/>
  </si>
  <si>
    <t>鹿児島</t>
    <rPh sb="0" eb="3">
      <t>カゴシマ</t>
    </rPh>
    <phoneticPr fontId="29"/>
  </si>
  <si>
    <t>宮崎</t>
    <rPh sb="0" eb="2">
      <t>ミヤザキ</t>
    </rPh>
    <phoneticPr fontId="29"/>
  </si>
  <si>
    <t>大分</t>
    <rPh sb="0" eb="2">
      <t>オオイタ</t>
    </rPh>
    <phoneticPr fontId="29"/>
  </si>
  <si>
    <t>熊本</t>
    <rPh sb="0" eb="2">
      <t>クマモト</t>
    </rPh>
    <phoneticPr fontId="29"/>
  </si>
  <si>
    <t>長崎</t>
    <rPh sb="0" eb="2">
      <t>ナガサキ</t>
    </rPh>
    <phoneticPr fontId="29"/>
  </si>
  <si>
    <t>佐賀</t>
    <rPh sb="0" eb="2">
      <t>サガ</t>
    </rPh>
    <phoneticPr fontId="29"/>
  </si>
  <si>
    <t>福岡</t>
    <rPh sb="0" eb="2">
      <t>フクオカ</t>
    </rPh>
    <phoneticPr fontId="29"/>
  </si>
  <si>
    <t>高知</t>
    <rPh sb="0" eb="2">
      <t>コウチ</t>
    </rPh>
    <phoneticPr fontId="29"/>
  </si>
  <si>
    <t>愛媛</t>
    <rPh sb="0" eb="2">
      <t>エヒメ</t>
    </rPh>
    <phoneticPr fontId="29"/>
  </si>
  <si>
    <t>香川</t>
    <rPh sb="0" eb="2">
      <t>カガワ</t>
    </rPh>
    <phoneticPr fontId="29"/>
  </si>
  <si>
    <t>徳島</t>
    <rPh sb="0" eb="2">
      <t>トクシマ</t>
    </rPh>
    <phoneticPr fontId="29"/>
  </si>
  <si>
    <t>山口</t>
    <rPh sb="0" eb="2">
      <t>ヤマグチ</t>
    </rPh>
    <phoneticPr fontId="29"/>
  </si>
  <si>
    <t>広島</t>
    <rPh sb="0" eb="2">
      <t>ヒロシマ</t>
    </rPh>
    <phoneticPr fontId="29"/>
  </si>
  <si>
    <t>岡山</t>
    <rPh sb="0" eb="2">
      <t>オカヤマ</t>
    </rPh>
    <phoneticPr fontId="29"/>
  </si>
  <si>
    <t>島根</t>
    <rPh sb="0" eb="2">
      <t>シマネ</t>
    </rPh>
    <phoneticPr fontId="29"/>
  </si>
  <si>
    <t>鳥取</t>
    <rPh sb="0" eb="2">
      <t>トットリ</t>
    </rPh>
    <phoneticPr fontId="29"/>
  </si>
  <si>
    <t>和歌山</t>
    <rPh sb="0" eb="3">
      <t>ワカヤマ</t>
    </rPh>
    <phoneticPr fontId="29"/>
  </si>
  <si>
    <t>奈良</t>
    <rPh sb="0" eb="2">
      <t>ナラ</t>
    </rPh>
    <phoneticPr fontId="29"/>
  </si>
  <si>
    <t>兵庫</t>
    <rPh sb="0" eb="2">
      <t>ヒョウゴ</t>
    </rPh>
    <phoneticPr fontId="29"/>
  </si>
  <si>
    <t>大阪</t>
    <rPh sb="0" eb="2">
      <t>オオサカ</t>
    </rPh>
    <phoneticPr fontId="29"/>
  </si>
  <si>
    <t>京都</t>
    <rPh sb="0" eb="2">
      <t>キョウト</t>
    </rPh>
    <phoneticPr fontId="29"/>
  </si>
  <si>
    <t>滋賀</t>
    <rPh sb="0" eb="2">
      <t>シガ</t>
    </rPh>
    <phoneticPr fontId="29"/>
  </si>
  <si>
    <t>三重</t>
    <rPh sb="0" eb="2">
      <t>ミエ</t>
    </rPh>
    <phoneticPr fontId="29"/>
  </si>
  <si>
    <t>愛知</t>
    <rPh sb="0" eb="2">
      <t>アイチ</t>
    </rPh>
    <phoneticPr fontId="29"/>
  </si>
  <si>
    <t>静岡</t>
    <rPh sb="0" eb="2">
      <t>シズオカ</t>
    </rPh>
    <phoneticPr fontId="29"/>
  </si>
  <si>
    <t>岐阜</t>
    <rPh sb="0" eb="2">
      <t>ギフ</t>
    </rPh>
    <phoneticPr fontId="29"/>
  </si>
  <si>
    <t>長野</t>
    <rPh sb="0" eb="2">
      <t>ナガノ</t>
    </rPh>
    <phoneticPr fontId="29"/>
  </si>
  <si>
    <t>山梨</t>
    <rPh sb="0" eb="2">
      <t>ヤマナシ</t>
    </rPh>
    <phoneticPr fontId="29"/>
  </si>
  <si>
    <t>福井</t>
    <rPh sb="0" eb="2">
      <t>フクイ</t>
    </rPh>
    <phoneticPr fontId="29"/>
  </si>
  <si>
    <t>石川</t>
    <rPh sb="0" eb="2">
      <t>イシカワ</t>
    </rPh>
    <phoneticPr fontId="29"/>
  </si>
  <si>
    <t>富山</t>
    <rPh sb="0" eb="2">
      <t>トヤマ</t>
    </rPh>
    <phoneticPr fontId="29"/>
  </si>
  <si>
    <t>新潟</t>
    <rPh sb="0" eb="2">
      <t>ニイガタ</t>
    </rPh>
    <phoneticPr fontId="29"/>
  </si>
  <si>
    <t>神奈川</t>
    <rPh sb="0" eb="3">
      <t>カナガワ</t>
    </rPh>
    <phoneticPr fontId="29"/>
  </si>
  <si>
    <t>東京</t>
    <rPh sb="0" eb="2">
      <t>トウキョウ</t>
    </rPh>
    <phoneticPr fontId="29"/>
  </si>
  <si>
    <t>千葉</t>
    <rPh sb="0" eb="2">
      <t>チバ</t>
    </rPh>
    <phoneticPr fontId="29"/>
  </si>
  <si>
    <t>埼玉</t>
    <rPh sb="0" eb="2">
      <t>サイタマ</t>
    </rPh>
    <phoneticPr fontId="29"/>
  </si>
  <si>
    <t>群馬</t>
    <rPh sb="0" eb="2">
      <t>グンマ</t>
    </rPh>
    <phoneticPr fontId="29"/>
  </si>
  <si>
    <t>栃木</t>
    <rPh sb="0" eb="2">
      <t>トチギ</t>
    </rPh>
    <phoneticPr fontId="29"/>
  </si>
  <si>
    <t>茨城</t>
    <rPh sb="0" eb="2">
      <t>イバラギ</t>
    </rPh>
    <phoneticPr fontId="29"/>
  </si>
  <si>
    <t>福島</t>
    <rPh sb="0" eb="2">
      <t>フクシマ</t>
    </rPh>
    <phoneticPr fontId="29"/>
  </si>
  <si>
    <t>山形</t>
    <rPh sb="0" eb="2">
      <t>ヤマガタ</t>
    </rPh>
    <phoneticPr fontId="29"/>
  </si>
  <si>
    <t>秋田</t>
    <rPh sb="0" eb="2">
      <t>アキタ</t>
    </rPh>
    <phoneticPr fontId="29"/>
  </si>
  <si>
    <t>宮城</t>
    <rPh sb="0" eb="2">
      <t>ミヤギ</t>
    </rPh>
    <phoneticPr fontId="29"/>
  </si>
  <si>
    <t>岩手</t>
    <rPh sb="0" eb="2">
      <t>イワテ</t>
    </rPh>
    <phoneticPr fontId="29"/>
  </si>
  <si>
    <t>青森</t>
    <rPh sb="0" eb="2">
      <t>アオモリ</t>
    </rPh>
    <phoneticPr fontId="29"/>
  </si>
  <si>
    <t>北海道</t>
    <rPh sb="0" eb="3">
      <t>ホッカイドウ</t>
    </rPh>
    <phoneticPr fontId="29"/>
  </si>
  <si>
    <t>順位</t>
    <rPh sb="0" eb="2">
      <t>ジュンイ</t>
    </rPh>
    <phoneticPr fontId="8"/>
  </si>
  <si>
    <t>産出額</t>
    <rPh sb="0" eb="3">
      <t>サンシュツガク</t>
    </rPh>
    <phoneticPr fontId="8"/>
  </si>
  <si>
    <t>乾燥</t>
    <rPh sb="0" eb="2">
      <t>カンソウ</t>
    </rPh>
    <phoneticPr fontId="29"/>
  </si>
  <si>
    <t>生</t>
    <rPh sb="0" eb="1">
      <t>ナマ</t>
    </rPh>
    <phoneticPr fontId="29"/>
  </si>
  <si>
    <t>からまつ･
えぞまつ･
とどまつ</t>
    <phoneticPr fontId="29"/>
  </si>
  <si>
    <t xml:space="preserve">あかまつ･
くろまつ </t>
    <phoneticPr fontId="29"/>
  </si>
  <si>
    <t>ひのき</t>
    <phoneticPr fontId="29"/>
  </si>
  <si>
    <t>すぎ</t>
    <phoneticPr fontId="29"/>
  </si>
  <si>
    <t>まつ
たけ</t>
    <phoneticPr fontId="29"/>
  </si>
  <si>
    <t>エリ
ンギ</t>
    <phoneticPr fontId="29"/>
  </si>
  <si>
    <t>まい
たけ</t>
    <phoneticPr fontId="29"/>
  </si>
  <si>
    <t>ぶな
しめじ</t>
    <phoneticPr fontId="29"/>
  </si>
  <si>
    <t>ひら
たけ</t>
    <phoneticPr fontId="29"/>
  </si>
  <si>
    <t>えのき
たけ</t>
    <phoneticPr fontId="29"/>
  </si>
  <si>
    <t>なめこ</t>
    <phoneticPr fontId="29"/>
  </si>
  <si>
    <t>しいたけ</t>
    <phoneticPr fontId="29"/>
  </si>
  <si>
    <t>竹材</t>
    <rPh sb="0" eb="1">
      <t>チク</t>
    </rPh>
    <rPh sb="1" eb="2">
      <t>ザイ</t>
    </rPh>
    <phoneticPr fontId="29"/>
  </si>
  <si>
    <t>広葉樹</t>
    <rPh sb="0" eb="3">
      <t>コウヨウジュ</t>
    </rPh>
    <phoneticPr fontId="29"/>
  </si>
  <si>
    <t>針葉樹</t>
    <rPh sb="0" eb="3">
      <t>シンヨウジュ</t>
    </rPh>
    <phoneticPr fontId="29"/>
  </si>
  <si>
    <t xml:space="preserve"> 林野
副産物
採取</t>
    <rPh sb="1" eb="3">
      <t>リンヤ</t>
    </rPh>
    <rPh sb="4" eb="7">
      <t>フクサンブツ</t>
    </rPh>
    <rPh sb="8" eb="10">
      <t>サイシュ</t>
    </rPh>
    <phoneticPr fontId="29"/>
  </si>
  <si>
    <t>薪炭
生産</t>
    <rPh sb="0" eb="1">
      <t>マキ</t>
    </rPh>
    <rPh sb="1" eb="2">
      <t>タン</t>
    </rPh>
    <rPh sb="3" eb="5">
      <t>セイサン</t>
    </rPh>
    <phoneticPr fontId="8"/>
  </si>
  <si>
    <t>栽培
きのこ類生産</t>
    <rPh sb="0" eb="2">
      <t>サイバイ</t>
    </rPh>
    <rPh sb="6" eb="7">
      <t>ルイ</t>
    </rPh>
    <rPh sb="7" eb="9">
      <t>セイサン</t>
    </rPh>
    <phoneticPr fontId="29"/>
  </si>
  <si>
    <t>木材生産</t>
    <rPh sb="0" eb="1">
      <t>キ</t>
    </rPh>
    <rPh sb="1" eb="2">
      <t>ザイ</t>
    </rPh>
    <rPh sb="2" eb="3">
      <t>ショウ</t>
    </rPh>
    <rPh sb="3" eb="4">
      <t>サン</t>
    </rPh>
    <phoneticPr fontId="29"/>
  </si>
  <si>
    <t>林業産出額</t>
    <rPh sb="0" eb="2">
      <t>リンギョウ</t>
    </rPh>
    <rPh sb="2" eb="4">
      <t>サンシュツ</t>
    </rPh>
    <rPh sb="4" eb="5">
      <t>ガク</t>
    </rPh>
    <phoneticPr fontId="29"/>
  </si>
  <si>
    <t>単位：1,000万円</t>
    <phoneticPr fontId="8"/>
  </si>
  <si>
    <t>注：捕鯨業を除く。</t>
    <phoneticPr fontId="8"/>
  </si>
  <si>
    <t xml:space="preserve">  　　　 (瀬戸)</t>
  </si>
  <si>
    <t xml:space="preserve"> 大　分(太南)</t>
  </si>
  <si>
    <t xml:space="preserve"> 福　岡(東シ)</t>
  </si>
  <si>
    <t xml:space="preserve"> 愛　媛(太南)</t>
  </si>
  <si>
    <t xml:space="preserve"> 徳　島(太南)</t>
  </si>
  <si>
    <t xml:space="preserve"> 　 　　 (瀬戸)</t>
  </si>
  <si>
    <t xml:space="preserve"> 山　口(東シ)</t>
  </si>
  <si>
    <t xml:space="preserve">  　 　　 (瀬戸)</t>
  </si>
  <si>
    <t xml:space="preserve"> 和歌山(太南)</t>
  </si>
  <si>
    <t xml:space="preserve"> 兵　庫(日西)</t>
  </si>
  <si>
    <t xml:space="preserve">     　　 (日北)</t>
    <phoneticPr fontId="8"/>
  </si>
  <si>
    <t xml:space="preserve"> 青　森(太北)</t>
  </si>
  <si>
    <t>瀬戸内海区</t>
  </si>
  <si>
    <t>東シナ海区</t>
  </si>
  <si>
    <t>日本海西区</t>
  </si>
  <si>
    <t>日本海北区</t>
  </si>
  <si>
    <t>北海道日本海北区</t>
    <rPh sb="0" eb="3">
      <t>ホッカイドウ</t>
    </rPh>
    <rPh sb="3" eb="6">
      <t>ニホンカイ</t>
    </rPh>
    <rPh sb="6" eb="8">
      <t>キタク</t>
    </rPh>
    <phoneticPr fontId="29"/>
  </si>
  <si>
    <t>太平洋南区</t>
  </si>
  <si>
    <t>太平洋中区</t>
  </si>
  <si>
    <t>太平洋北区</t>
  </si>
  <si>
    <t>北海道太平洋北区</t>
    <rPh sb="0" eb="3">
      <t>ホッカイドウ</t>
    </rPh>
    <rPh sb="3" eb="6">
      <t>タイヘイヨウ</t>
    </rPh>
    <rPh sb="6" eb="8">
      <t>キタク</t>
    </rPh>
    <phoneticPr fontId="29"/>
  </si>
  <si>
    <t>へだい</t>
    <phoneticPr fontId="29"/>
  </si>
  <si>
    <t>くろだい</t>
    <phoneticPr fontId="29"/>
  </si>
  <si>
    <t>きだい</t>
    <phoneticPr fontId="29"/>
  </si>
  <si>
    <t>ちだい</t>
    <phoneticPr fontId="29"/>
  </si>
  <si>
    <t>まだい</t>
  </si>
  <si>
    <t>小　計</t>
    <phoneticPr fontId="29"/>
  </si>
  <si>
    <t>すけとう
だ　　ら</t>
    <phoneticPr fontId="29"/>
  </si>
  <si>
    <t>まだら</t>
  </si>
  <si>
    <t>小　計</t>
  </si>
  <si>
    <t>かれい類</t>
  </si>
  <si>
    <t>ひらめ</t>
  </si>
  <si>
    <t>むろあじ類</t>
  </si>
  <si>
    <t>まあじ</t>
  </si>
  <si>
    <t>しらす</t>
  </si>
  <si>
    <t>かたくち
い わ し</t>
    <phoneticPr fontId="29"/>
  </si>
  <si>
    <t>うるめ
いわし</t>
    <phoneticPr fontId="29"/>
  </si>
  <si>
    <t>まいわし</t>
  </si>
  <si>
    <t>ます類</t>
  </si>
  <si>
    <t>さけ類</t>
  </si>
  <si>
    <t>そ う だ
がつお類</t>
    <phoneticPr fontId="29"/>
  </si>
  <si>
    <t>かつお</t>
    <phoneticPr fontId="29"/>
  </si>
  <si>
    <t>その他の
かじき類</t>
    <phoneticPr fontId="29"/>
  </si>
  <si>
    <t>く　　ろ
かじき類</t>
    <phoneticPr fontId="29"/>
  </si>
  <si>
    <t>めかじき</t>
  </si>
  <si>
    <t>まかじき</t>
  </si>
  <si>
    <t>その他の
まぐろ類</t>
    <phoneticPr fontId="29"/>
  </si>
  <si>
    <t>きはだ</t>
  </si>
  <si>
    <t>めばち</t>
  </si>
  <si>
    <t>びんなが</t>
  </si>
  <si>
    <t>みなみ
まぐろ</t>
    <phoneticPr fontId="29"/>
  </si>
  <si>
    <t>く　ろ
まぐろ</t>
    <phoneticPr fontId="29"/>
  </si>
  <si>
    <t>その他の
海藻類</t>
    <phoneticPr fontId="29"/>
  </si>
  <si>
    <t>こんぶ類</t>
  </si>
  <si>
    <t>計</t>
    <phoneticPr fontId="29"/>
  </si>
  <si>
    <t>その他の
いか類</t>
    <phoneticPr fontId="29"/>
  </si>
  <si>
    <t>あかいか</t>
  </si>
  <si>
    <t>するめいか</t>
  </si>
  <si>
    <t>その他の
貝    類</t>
    <phoneticPr fontId="29"/>
  </si>
  <si>
    <t>ほたてがい</t>
  </si>
  <si>
    <t>あさり類</t>
  </si>
  <si>
    <t>さざえ</t>
  </si>
  <si>
    <t>あわび類</t>
  </si>
  <si>
    <t>その他の
か に 類</t>
    <phoneticPr fontId="29"/>
  </si>
  <si>
    <t>がざみ類</t>
  </si>
  <si>
    <t>べにずわい
が      に</t>
    <phoneticPr fontId="29"/>
  </si>
  <si>
    <t>ずわいがに</t>
  </si>
  <si>
    <t>その他の
え び 類</t>
    <phoneticPr fontId="29"/>
  </si>
  <si>
    <t>くるまえび</t>
  </si>
  <si>
    <t>いせえび</t>
    <phoneticPr fontId="29"/>
  </si>
  <si>
    <t>その他の
魚　　類</t>
    <rPh sb="2" eb="3">
      <t>タ</t>
    </rPh>
    <rPh sb="5" eb="6">
      <t>サカナ</t>
    </rPh>
    <rPh sb="8" eb="9">
      <t>タグイ</t>
    </rPh>
    <phoneticPr fontId="29"/>
  </si>
  <si>
    <t>ふぐ類</t>
    <rPh sb="2" eb="3">
      <t>ルイ</t>
    </rPh>
    <phoneticPr fontId="29"/>
  </si>
  <si>
    <t>あまだい類</t>
    <rPh sb="4" eb="5">
      <t>ルイ</t>
    </rPh>
    <phoneticPr fontId="29"/>
  </si>
  <si>
    <t>いかなご</t>
    <phoneticPr fontId="29"/>
  </si>
  <si>
    <t>すずき類</t>
    <rPh sb="3" eb="4">
      <t>ルイ</t>
    </rPh>
    <phoneticPr fontId="29"/>
  </si>
  <si>
    <t>さわら類</t>
    <rPh sb="3" eb="4">
      <t>ルイ</t>
    </rPh>
    <phoneticPr fontId="29"/>
  </si>
  <si>
    <t>いさき</t>
    <phoneticPr fontId="29"/>
  </si>
  <si>
    <t>た　　い　　類</t>
  </si>
  <si>
    <t>たちうお</t>
    <phoneticPr fontId="29"/>
  </si>
  <si>
    <t>あなご類</t>
    <rPh sb="3" eb="4">
      <t>ルイ</t>
    </rPh>
    <phoneticPr fontId="29"/>
  </si>
  <si>
    <t>にぎす類</t>
    <rPh sb="3" eb="4">
      <t>ルイ</t>
    </rPh>
    <phoneticPr fontId="29"/>
  </si>
  <si>
    <t>はたはた</t>
    <phoneticPr fontId="29"/>
  </si>
  <si>
    <t>きちじ</t>
    <phoneticPr fontId="29"/>
  </si>
  <si>
    <t>ほっけ</t>
    <phoneticPr fontId="29"/>
  </si>
  <si>
    <t>た　　ら　　類</t>
  </si>
  <si>
    <t>ひらめ・かれい類</t>
  </si>
  <si>
    <t>ぶり類</t>
    <phoneticPr fontId="29"/>
  </si>
  <si>
    <t>さんま</t>
    <phoneticPr fontId="29"/>
  </si>
  <si>
    <t>さば類</t>
    <phoneticPr fontId="29"/>
  </si>
  <si>
    <t>あ　　じ　　類</t>
  </si>
  <si>
    <t>い　　　わ　　　し　　　類</t>
  </si>
  <si>
    <t>にしん</t>
    <phoneticPr fontId="29"/>
  </si>
  <si>
    <t>このしろ</t>
    <phoneticPr fontId="29"/>
  </si>
  <si>
    <t>さ け ・ ま す 類</t>
  </si>
  <si>
    <t>さめ類</t>
    <phoneticPr fontId="29"/>
  </si>
  <si>
    <t>か　つ　お　類</t>
  </si>
  <si>
    <t>か　　　じ　　　き　　　類</t>
  </si>
  <si>
    <t>ま　　　　　ぐ　　　　　ろ　　　　　類</t>
  </si>
  <si>
    <t>海　　　　藻　　　　類</t>
    <phoneticPr fontId="29"/>
  </si>
  <si>
    <t>その他の
水産動物類</t>
    <phoneticPr fontId="29"/>
  </si>
  <si>
    <t>海産ほ乳類</t>
  </si>
  <si>
    <t>うに類</t>
  </si>
  <si>
    <t>なまこ類</t>
    <phoneticPr fontId="8"/>
  </si>
  <si>
    <t>たこ類</t>
  </si>
  <si>
    <t>い　　　　か　　　　類</t>
    <phoneticPr fontId="29"/>
  </si>
  <si>
    <t>貝　　　　　　　　　　　　　　　　　　　　類</t>
    <phoneticPr fontId="29"/>
  </si>
  <si>
    <t>おきあみ類</t>
    <phoneticPr fontId="29"/>
  </si>
  <si>
    <t>か　　　　　に　　　　　類</t>
    <phoneticPr fontId="8"/>
  </si>
  <si>
    <t>え　　　　び　　　　類</t>
    <phoneticPr fontId="8"/>
  </si>
  <si>
    <t>魚　　　　類</t>
    <rPh sb="5" eb="6">
      <t>ルイ</t>
    </rPh>
    <phoneticPr fontId="8"/>
  </si>
  <si>
    <t xml:space="preserve">
海面漁業計
ア</t>
    <rPh sb="2" eb="4">
      <t>カイメン</t>
    </rPh>
    <rPh sb="4" eb="6">
      <t>ギョギョウ</t>
    </rPh>
    <rPh sb="6" eb="7">
      <t>ケイ</t>
    </rPh>
    <phoneticPr fontId="8"/>
  </si>
  <si>
    <t xml:space="preserve">
海面漁業・
養 殖 業
産 出 額
ア＋イ</t>
    <rPh sb="1" eb="3">
      <t>カイメン</t>
    </rPh>
    <rPh sb="3" eb="5">
      <t>ギョギョウ</t>
    </rPh>
    <rPh sb="7" eb="8">
      <t>オサム</t>
    </rPh>
    <rPh sb="9" eb="10">
      <t>ショク</t>
    </rPh>
    <rPh sb="11" eb="12">
      <t>ギョウ</t>
    </rPh>
    <rPh sb="13" eb="14">
      <t>サン</t>
    </rPh>
    <rPh sb="15" eb="16">
      <t>デ</t>
    </rPh>
    <rPh sb="17" eb="18">
      <t>ガク</t>
    </rPh>
    <phoneticPr fontId="8"/>
  </si>
  <si>
    <t>都道府県
・
大  海  区</t>
    <phoneticPr fontId="8"/>
  </si>
  <si>
    <t>単位：100万円</t>
  </si>
  <si>
    <t>(2)　海面漁業</t>
  </si>
  <si>
    <t xml:space="preserve"> (1)　海面漁業・養殖業産出額</t>
    <rPh sb="13" eb="15">
      <t>サンシュツ</t>
    </rPh>
    <phoneticPr fontId="8"/>
  </si>
  <si>
    <t>２　大海区都道府県別産出額(海面漁業・養殖業）</t>
    <rPh sb="10" eb="12">
      <t>サンシュツ</t>
    </rPh>
    <phoneticPr fontId="8"/>
  </si>
  <si>
    <t>漁業産出額</t>
    <rPh sb="0" eb="5">
      <t>ギョギョウサンシュツガク</t>
    </rPh>
    <phoneticPr fontId="4"/>
  </si>
  <si>
    <t>事業体数</t>
    <rPh sb="0" eb="2">
      <t>ジギョウ</t>
    </rPh>
    <rPh sb="2" eb="3">
      <t>カラダ</t>
    </rPh>
    <rPh sb="3" eb="4">
      <t>カズ</t>
    </rPh>
    <phoneticPr fontId="4"/>
  </si>
  <si>
    <t>のり類</t>
  </si>
  <si>
    <t>わかめ類</t>
  </si>
  <si>
    <t>かき類</t>
  </si>
  <si>
    <t>真珠母貝</t>
  </si>
  <si>
    <t>ぶり類</t>
  </si>
  <si>
    <t>その他の
海 藻 類</t>
  </si>
  <si>
    <t>も ず く 類</t>
  </si>
  <si>
    <t>の　り　類</t>
  </si>
  <si>
    <t>わ か め 類</t>
  </si>
  <si>
    <t>こ ん ぶ 類</t>
  </si>
  <si>
    <t>その他の貝類</t>
  </si>
  <si>
    <t>か き 類　　　</t>
  </si>
  <si>
    <t>その他の
魚類</t>
    <phoneticPr fontId="8"/>
  </si>
  <si>
    <t>くろまぐろ</t>
    <phoneticPr fontId="8"/>
  </si>
  <si>
    <t>ふぐ類</t>
  </si>
  <si>
    <t>ひらめ</t>
    <phoneticPr fontId="8"/>
  </si>
  <si>
    <t>しまあじ</t>
  </si>
  <si>
    <t>まあじ</t>
    <phoneticPr fontId="8"/>
  </si>
  <si>
    <t>ぎんざけ</t>
  </si>
  <si>
    <t>(参考)　種　苗　生　産　額</t>
    <rPh sb="1" eb="3">
      <t>サンコウ</t>
    </rPh>
    <rPh sb="5" eb="6">
      <t>シュ</t>
    </rPh>
    <rPh sb="7" eb="8">
      <t>ナエ</t>
    </rPh>
    <rPh sb="9" eb="10">
      <t>セイ</t>
    </rPh>
    <rPh sb="11" eb="12">
      <t>サン</t>
    </rPh>
    <rPh sb="13" eb="14">
      <t>ガク</t>
    </rPh>
    <phoneticPr fontId="8"/>
  </si>
  <si>
    <t>真　　珠</t>
    <rPh sb="0" eb="1">
      <t>マコト</t>
    </rPh>
    <rPh sb="3" eb="4">
      <t>タマ</t>
    </rPh>
    <phoneticPr fontId="8"/>
  </si>
  <si>
    <t>海　　　　　　　　藻　　　　　　　　類</t>
    <rPh sb="0" eb="1">
      <t>ウミ</t>
    </rPh>
    <rPh sb="9" eb="10">
      <t>モ</t>
    </rPh>
    <rPh sb="18" eb="19">
      <t>ルイ</t>
    </rPh>
    <phoneticPr fontId="8"/>
  </si>
  <si>
    <t>その他の
水産動物類　</t>
    <rPh sb="2" eb="3">
      <t>タ</t>
    </rPh>
    <rPh sb="5" eb="7">
      <t>スイサン</t>
    </rPh>
    <rPh sb="7" eb="9">
      <t>ドウブツ</t>
    </rPh>
    <rPh sb="9" eb="10">
      <t>ルイ</t>
    </rPh>
    <phoneticPr fontId="8"/>
  </si>
  <si>
    <t>ほや類</t>
    <rPh sb="2" eb="3">
      <t>ルイ</t>
    </rPh>
    <phoneticPr fontId="8"/>
  </si>
  <si>
    <t>貝　　　　　　　　　　　類</t>
  </si>
  <si>
    <t>魚　　　　　　　　　　　　　　　　　　　　　　　　　　類</t>
    <rPh sb="0" eb="1">
      <t>ギョ</t>
    </rPh>
    <rPh sb="27" eb="28">
      <t>ルイ</t>
    </rPh>
    <phoneticPr fontId="8"/>
  </si>
  <si>
    <t xml:space="preserve">
海面養殖業計
イ</t>
    <rPh sb="2" eb="4">
      <t>カイメン</t>
    </rPh>
    <rPh sb="4" eb="7">
      <t>ヨウショクギョウ</t>
    </rPh>
    <rPh sb="7" eb="8">
      <t>ケイ</t>
    </rPh>
    <phoneticPr fontId="8"/>
  </si>
  <si>
    <t xml:space="preserve"> (3)　海面漁業養殖業</t>
    <phoneticPr fontId="8"/>
  </si>
  <si>
    <t>２　大海区都道府県別産出額(海面漁業・養殖業）（続き）</t>
    <rPh sb="10" eb="12">
      <t>サンシュツ</t>
    </rPh>
    <rPh sb="24" eb="25">
      <t>ツヅ</t>
    </rPh>
    <phoneticPr fontId="8"/>
  </si>
  <si>
    <t>海面漁業・養殖業産出額</t>
    <phoneticPr fontId="4"/>
  </si>
  <si>
    <t>海面養殖業産出額</t>
    <phoneticPr fontId="4"/>
  </si>
  <si>
    <t>うち栽培きのこ類生産</t>
    <phoneticPr fontId="4"/>
  </si>
  <si>
    <t>１戸当たり
成鶏めす飼養羽数</t>
    <rPh sb="1" eb="2">
      <t>コ</t>
    </rPh>
    <rPh sb="2" eb="3">
      <t>ア</t>
    </rPh>
    <rPh sb="6" eb="8">
      <t>セイケイ</t>
    </rPh>
    <rPh sb="10" eb="12">
      <t>シヨウ</t>
    </rPh>
    <rPh sb="12" eb="13">
      <t>ハネ</t>
    </rPh>
    <rPh sb="13" eb="14">
      <t>スウ</t>
    </rPh>
    <phoneticPr fontId="4"/>
  </si>
  <si>
    <t>　　ア　 計</t>
    <rPh sb="5" eb="6">
      <t>ケイ</t>
    </rPh>
    <phoneticPr fontId="2"/>
  </si>
  <si>
    <t xml:space="preserve"> (1)　だいこん</t>
    <phoneticPr fontId="4"/>
  </si>
  <si>
    <t>順位</t>
    <rPh sb="0" eb="2">
      <t>ジュンイ</t>
    </rPh>
    <phoneticPr fontId="4"/>
  </si>
  <si>
    <t>　</t>
    <phoneticPr fontId="4"/>
  </si>
  <si>
    <t>たまねぎ</t>
    <phoneticPr fontId="4"/>
  </si>
  <si>
    <t>かぼちゃ</t>
    <phoneticPr fontId="4"/>
  </si>
  <si>
    <t>スイートコーン</t>
    <phoneticPr fontId="4"/>
  </si>
  <si>
    <t>やまのいも</t>
    <phoneticPr fontId="4"/>
  </si>
  <si>
    <t>にんじん</t>
    <phoneticPr fontId="4"/>
  </si>
  <si>
    <t>アスパラガス</t>
    <phoneticPr fontId="4"/>
  </si>
  <si>
    <t>ブロッコリー</t>
    <phoneticPr fontId="4"/>
  </si>
  <si>
    <t>だいこん</t>
    <phoneticPr fontId="4"/>
  </si>
  <si>
    <t>畜産</t>
    <rPh sb="0" eb="2">
      <t>チクサン</t>
    </rPh>
    <phoneticPr fontId="4"/>
  </si>
  <si>
    <t>乳用牛</t>
    <rPh sb="0" eb="3">
      <t>ニュウヨウギュウ</t>
    </rPh>
    <phoneticPr fontId="4"/>
  </si>
  <si>
    <t>豚</t>
    <rPh sb="0" eb="1">
      <t>ブタ</t>
    </rPh>
    <phoneticPr fontId="4"/>
  </si>
  <si>
    <t>海面漁業・養殖業生産量</t>
    <rPh sb="0" eb="4">
      <t>カイメンギョギョウ</t>
    </rPh>
    <rPh sb="5" eb="11">
      <t>ヨウショクギョウセイサンリョウ</t>
    </rPh>
    <phoneticPr fontId="4"/>
  </si>
  <si>
    <t>海面漁業　主要魚種別漁獲量</t>
    <rPh sb="0" eb="4">
      <t>カイメンギョギョウ</t>
    </rPh>
    <rPh sb="5" eb="13">
      <t>シュヨウギョシュベツギョカクリョウ</t>
    </rPh>
    <phoneticPr fontId="4"/>
  </si>
  <si>
    <t>林業産出額・漁業産出額</t>
    <rPh sb="0" eb="5">
      <t>リンギョウサンシュツガク</t>
    </rPh>
    <rPh sb="6" eb="11">
      <t>ギョギョウサンシュツガク</t>
    </rPh>
    <phoneticPr fontId="4"/>
  </si>
  <si>
    <t>林業産出額</t>
    <rPh sb="0" eb="5">
      <t>リンギョウサンシュツガク</t>
    </rPh>
    <phoneticPr fontId="4"/>
  </si>
  <si>
    <t>ChapterⅢ 北海道の全国ランキング</t>
    <rPh sb="9" eb="12">
      <t>ホッカイドウ</t>
    </rPh>
    <rPh sb="13" eb="15">
      <t>ゼンコク</t>
    </rPh>
    <phoneticPr fontId="4"/>
  </si>
  <si>
    <t>表示データ→</t>
    <rPh sb="0" eb="2">
      <t>ヒョウジ</t>
    </rPh>
    <phoneticPr fontId="4"/>
  </si>
  <si>
    <t>注1：色付きセルはベタ打ち</t>
    <rPh sb="0" eb="1">
      <t>チュウ</t>
    </rPh>
    <rPh sb="3" eb="5">
      <t>イロツ</t>
    </rPh>
    <rPh sb="11" eb="12">
      <t>ウ</t>
    </rPh>
    <phoneticPr fontId="4"/>
  </si>
  <si>
    <t>作成時メモ（課題等）→
※全体向けメモは右端</t>
    <rPh sb="0" eb="3">
      <t>サクセイジ</t>
    </rPh>
    <rPh sb="6" eb="8">
      <t>カダイ</t>
    </rPh>
    <rPh sb="8" eb="9">
      <t>トウ</t>
    </rPh>
    <rPh sb="13" eb="16">
      <t>ゼンタイム</t>
    </rPh>
    <rPh sb="20" eb="22">
      <t>ミギハシ</t>
    </rPh>
    <phoneticPr fontId="4"/>
  </si>
  <si>
    <r>
      <t>データ年　</t>
    </r>
    <r>
      <rPr>
        <b/>
        <sz val="11"/>
        <color theme="1"/>
        <rFont val="游ゴシック"/>
        <family val="3"/>
        <charset val="128"/>
        <scheme val="minor"/>
      </rPr>
      <t>※手入力で更新</t>
    </r>
    <rPh sb="3" eb="4">
      <t>ネン</t>
    </rPh>
    <rPh sb="6" eb="9">
      <t>テニュウリョク</t>
    </rPh>
    <rPh sb="10" eb="12">
      <t>コウシン</t>
    </rPh>
    <phoneticPr fontId="4"/>
  </si>
  <si>
    <t>単位</t>
    <rPh sb="0" eb="2">
      <t>タンイ</t>
    </rPh>
    <phoneticPr fontId="4"/>
  </si>
  <si>
    <t>㎏</t>
    <phoneticPr fontId="4"/>
  </si>
  <si>
    <t>都道府県名　1</t>
    <rPh sb="0" eb="5">
      <t>トドウフケンメイ</t>
    </rPh>
    <phoneticPr fontId="4"/>
  </si>
  <si>
    <t>データ（全国値）</t>
    <rPh sb="4" eb="7">
      <t>ゼンコクチ</t>
    </rPh>
    <phoneticPr fontId="4"/>
  </si>
  <si>
    <t>漁業産出額</t>
  </si>
  <si>
    <t>野菜※ばれいしょを除く</t>
    <rPh sb="0" eb="2">
      <t>ヤサイ</t>
    </rPh>
    <rPh sb="9" eb="10">
      <t>ノゾ</t>
    </rPh>
    <phoneticPr fontId="4"/>
  </si>
  <si>
    <t>データ区分</t>
    <rPh sb="3" eb="5">
      <t>クブン</t>
    </rPh>
    <phoneticPr fontId="4"/>
  </si>
  <si>
    <t>項目</t>
    <rPh sb="0" eb="2">
      <t>コウモク</t>
    </rPh>
    <phoneticPr fontId="4"/>
  </si>
  <si>
    <t>海面漁業・養殖業生産量</t>
  </si>
  <si>
    <t>海面漁業 主要魚種別漁獲量</t>
  </si>
  <si>
    <t>農業生産関連事業</t>
  </si>
  <si>
    <t>漁業生産関連事業</t>
  </si>
  <si>
    <t>林業産出額・漁業産出額_林業産出額</t>
    <phoneticPr fontId="4"/>
  </si>
  <si>
    <t>林業産出額</t>
  </si>
  <si>
    <t>林業産出額・漁業産出額_漁業産出額</t>
    <phoneticPr fontId="4"/>
  </si>
  <si>
    <t>野菜※ばれいしょを除く_たまねぎ</t>
    <phoneticPr fontId="4"/>
  </si>
  <si>
    <t>野菜※ばれいしょを除く_かぼちゃ</t>
    <phoneticPr fontId="4"/>
  </si>
  <si>
    <t>野菜※ばれいしょを除く_スイートコーン</t>
    <phoneticPr fontId="4"/>
  </si>
  <si>
    <t>野菜※ばれいしょを除く_やまのいも</t>
    <phoneticPr fontId="4"/>
  </si>
  <si>
    <t>野菜※ばれいしょを除く_にんじん</t>
    <phoneticPr fontId="4"/>
  </si>
  <si>
    <t>野菜※ばれいしょを除く_アスパラガス</t>
    <phoneticPr fontId="4"/>
  </si>
  <si>
    <t>野菜※ばれいしょを除く_ブロッコリー</t>
    <phoneticPr fontId="4"/>
  </si>
  <si>
    <t>野菜※ばれいしょを除く_だいこん</t>
    <phoneticPr fontId="4"/>
  </si>
  <si>
    <t>作付面積</t>
    <rPh sb="0" eb="2">
      <t>サクツケ</t>
    </rPh>
    <rPh sb="2" eb="4">
      <t>メンセキ</t>
    </rPh>
    <phoneticPr fontId="4"/>
  </si>
  <si>
    <t>飼養頭数（めす）</t>
    <rPh sb="0" eb="4">
      <t>シヨウトウスウ</t>
    </rPh>
    <phoneticPr fontId="4"/>
  </si>
  <si>
    <t>飼養頭数</t>
    <rPh sb="0" eb="4">
      <t>シヨウトウスウ</t>
    </rPh>
    <phoneticPr fontId="4"/>
  </si>
  <si>
    <t>１戸当たり飼養頭数</t>
    <rPh sb="1" eb="2">
      <t>コ</t>
    </rPh>
    <rPh sb="2" eb="3">
      <t>ア</t>
    </rPh>
    <rPh sb="5" eb="9">
      <t>シヨウトウスウ</t>
    </rPh>
    <phoneticPr fontId="4"/>
  </si>
  <si>
    <t>戸</t>
    <rPh sb="0" eb="1">
      <t>コ</t>
    </rPh>
    <phoneticPr fontId="4"/>
  </si>
  <si>
    <t>頭</t>
    <rPh sb="0" eb="1">
      <t>トウ</t>
    </rPh>
    <phoneticPr fontId="4"/>
  </si>
  <si>
    <t>飼養戸数（種鶏のみを除く）</t>
    <rPh sb="0" eb="4">
      <t>シヨウコスウ</t>
    </rPh>
    <rPh sb="5" eb="6">
      <t>タネ</t>
    </rPh>
    <rPh sb="6" eb="7">
      <t>ニワトリ</t>
    </rPh>
    <rPh sb="10" eb="11">
      <t>ノゾ</t>
    </rPh>
    <phoneticPr fontId="4"/>
  </si>
  <si>
    <t>千羽</t>
    <rPh sb="0" eb="2">
      <t>センワ</t>
    </rPh>
    <phoneticPr fontId="4"/>
  </si>
  <si>
    <t>乳製品向け処理量</t>
    <rPh sb="0" eb="4">
      <t>ニュウセイヒンム</t>
    </rPh>
    <rPh sb="5" eb="8">
      <t>ショリリョウ</t>
    </rPh>
    <phoneticPr fontId="4"/>
  </si>
  <si>
    <t>牛乳生産量</t>
    <rPh sb="0" eb="5">
      <t>ギュウニュウセイサンリョウ</t>
    </rPh>
    <phoneticPr fontId="4"/>
  </si>
  <si>
    <t>海面漁業・養殖業生産量</t>
    <rPh sb="0" eb="4">
      <t>カイメンギョギョウ</t>
    </rPh>
    <rPh sb="5" eb="8">
      <t>ヨウショクギョウ</t>
    </rPh>
    <rPh sb="8" eb="11">
      <t>セイサンリョウ</t>
    </rPh>
    <phoneticPr fontId="4"/>
  </si>
  <si>
    <t>海面漁業漁獲量</t>
    <rPh sb="0" eb="4">
      <t>カイメンギョギョウ</t>
    </rPh>
    <rPh sb="4" eb="7">
      <t>ギョカクリョウ</t>
    </rPh>
    <phoneticPr fontId="4"/>
  </si>
  <si>
    <t>100t</t>
  </si>
  <si>
    <t>表頭１</t>
    <rPh sb="0" eb="2">
      <t>ヒョウトウ</t>
    </rPh>
    <phoneticPr fontId="4"/>
  </si>
  <si>
    <t>表頭２</t>
    <rPh sb="0" eb="2">
      <t>ヒョウトウ</t>
    </rPh>
    <phoneticPr fontId="4"/>
  </si>
  <si>
    <t>表頭３</t>
    <rPh sb="0" eb="2">
      <t>ヒョウトウ</t>
    </rPh>
    <phoneticPr fontId="4"/>
  </si>
  <si>
    <t>うち木材生産</t>
    <rPh sb="2" eb="6">
      <t>モクザイセイサン</t>
    </rPh>
    <phoneticPr fontId="4"/>
  </si>
  <si>
    <t>1,000万円</t>
    <rPh sb="5" eb="7">
      <t>マンエン</t>
    </rPh>
    <phoneticPr fontId="4"/>
  </si>
  <si>
    <t>海面漁業・養殖業産出額</t>
    <rPh sb="0" eb="4">
      <t>カイメンギョギョウ</t>
    </rPh>
    <rPh sb="5" eb="11">
      <t>ヨウショクギョウサンシュツガク</t>
    </rPh>
    <phoneticPr fontId="4"/>
  </si>
  <si>
    <t>海面漁業産出額</t>
    <rPh sb="0" eb="4">
      <t>カイメンギョギョウ</t>
    </rPh>
    <rPh sb="4" eb="7">
      <t>サンシュツガク</t>
    </rPh>
    <phoneticPr fontId="4"/>
  </si>
  <si>
    <t>海面養殖業産出額</t>
    <rPh sb="0" eb="8">
      <t>カイメンヨウショクギョウサンシュツガク</t>
    </rPh>
    <phoneticPr fontId="4"/>
  </si>
  <si>
    <t>〈表頭１〉のデータ</t>
    <rPh sb="1" eb="3">
      <t>ヒョウトウ</t>
    </rPh>
    <phoneticPr fontId="4"/>
  </si>
  <si>
    <t>〈表頭２〉のデータ</t>
    <rPh sb="1" eb="3">
      <t>ヒョウトウ</t>
    </rPh>
    <phoneticPr fontId="4"/>
  </si>
  <si>
    <t>〈表頭３〉のデータ</t>
    <rPh sb="1" eb="3">
      <t>ヒョウトウ</t>
    </rPh>
    <phoneticPr fontId="4"/>
  </si>
  <si>
    <t>年間販売金額</t>
    <rPh sb="0" eb="6">
      <t>ネンカンハンバイキンガク</t>
    </rPh>
    <phoneticPr fontId="4"/>
  </si>
  <si>
    <t>事業体数</t>
    <rPh sb="0" eb="4">
      <t>ジギョウタイスウ</t>
    </rPh>
    <phoneticPr fontId="4"/>
  </si>
  <si>
    <r>
      <t>10</t>
    </r>
    <r>
      <rPr>
        <sz val="11"/>
        <color theme="1"/>
        <rFont val="游ゴシック"/>
        <family val="2"/>
        <charset val="128"/>
      </rPr>
      <t>0</t>
    </r>
    <r>
      <rPr>
        <sz val="11"/>
        <color theme="1"/>
        <rFont val="游ゴシック"/>
        <family val="2"/>
        <charset val="128"/>
        <scheme val="minor"/>
      </rPr>
      <t>万円</t>
    </r>
    <rPh sb="3" eb="5">
      <t>マンエン</t>
    </rPh>
    <phoneticPr fontId="4"/>
  </si>
  <si>
    <t>貝類</t>
    <phoneticPr fontId="29"/>
  </si>
  <si>
    <t>海藻類</t>
    <phoneticPr fontId="29"/>
  </si>
  <si>
    <t>１　全国・都道府県別統計</t>
    <rPh sb="2" eb="4">
      <t>ゼンコク</t>
    </rPh>
    <rPh sb="5" eb="6">
      <t>ミヤコ</t>
    </rPh>
    <rPh sb="6" eb="7">
      <t>ミチ</t>
    </rPh>
    <rPh sb="7" eb="8">
      <t>フ</t>
    </rPh>
    <rPh sb="8" eb="9">
      <t>ケン</t>
    </rPh>
    <phoneticPr fontId="29"/>
  </si>
  <si>
    <t xml:space="preserve"> (1)　養殖魚種別収獲量（種苗養殖を除く。）</t>
    <rPh sb="7" eb="8">
      <t>サカナ</t>
    </rPh>
    <rPh sb="8" eb="9">
      <t>タネ</t>
    </rPh>
    <phoneticPr fontId="29"/>
  </si>
  <si>
    <t>都道府県</t>
    <phoneticPr fontId="8"/>
  </si>
  <si>
    <t>魚類</t>
    <rPh sb="0" eb="2">
      <t>ギョルイ</t>
    </rPh>
    <phoneticPr fontId="29"/>
  </si>
  <si>
    <t>くるまえび</t>
    <phoneticPr fontId="29"/>
  </si>
  <si>
    <t>ほや類</t>
    <phoneticPr fontId="29"/>
  </si>
  <si>
    <t>真珠</t>
    <rPh sb="0" eb="2">
      <t>シンジュ</t>
    </rPh>
    <phoneticPr fontId="29"/>
  </si>
  <si>
    <t>計</t>
    <rPh sb="0" eb="1">
      <t>ケイ</t>
    </rPh>
    <phoneticPr fontId="29"/>
  </si>
  <si>
    <t>ぎんざけ</t>
    <phoneticPr fontId="29"/>
  </si>
  <si>
    <t>ぶり類</t>
    <rPh sb="2" eb="3">
      <t>ルイ</t>
    </rPh>
    <phoneticPr fontId="29"/>
  </si>
  <si>
    <t>まあじ</t>
    <phoneticPr fontId="29"/>
  </si>
  <si>
    <t>しまあじ</t>
    <phoneticPr fontId="29"/>
  </si>
  <si>
    <t>まだい</t>
    <phoneticPr fontId="29"/>
  </si>
  <si>
    <t>ひらめ</t>
    <phoneticPr fontId="29"/>
  </si>
  <si>
    <t>くろまぐろ</t>
    <phoneticPr fontId="29"/>
  </si>
  <si>
    <t>その他の魚類</t>
    <rPh sb="2" eb="3">
      <t>タ</t>
    </rPh>
    <rPh sb="4" eb="6">
      <t>ギョルイ</t>
    </rPh>
    <phoneticPr fontId="29"/>
  </si>
  <si>
    <t>ほたてがい</t>
    <phoneticPr fontId="29"/>
  </si>
  <si>
    <t>かき類</t>
    <rPh sb="2" eb="3">
      <t>ルイ</t>
    </rPh>
    <phoneticPr fontId="29"/>
  </si>
  <si>
    <t>その他の貝類</t>
    <rPh sb="2" eb="3">
      <t>タ</t>
    </rPh>
    <rPh sb="4" eb="6">
      <t>カイルイ</t>
    </rPh>
    <phoneticPr fontId="29"/>
  </si>
  <si>
    <t>のり類</t>
    <rPh sb="2" eb="3">
      <t>ルイ</t>
    </rPh>
    <phoneticPr fontId="29"/>
  </si>
  <si>
    <t>その他の
海 藻 類</t>
    <phoneticPr fontId="8"/>
  </si>
  <si>
    <t>小計</t>
    <rPh sb="0" eb="1">
      <t>ショウ</t>
    </rPh>
    <rPh sb="1" eb="2">
      <t>ケイ</t>
    </rPh>
    <phoneticPr fontId="29"/>
  </si>
  <si>
    <t>ぶり</t>
    <phoneticPr fontId="29"/>
  </si>
  <si>
    <t>かんぱち</t>
    <phoneticPr fontId="29"/>
  </si>
  <si>
    <t>その他の
ぶり類</t>
    <rPh sb="2" eb="3">
      <t>タ</t>
    </rPh>
    <rPh sb="7" eb="8">
      <t>ルイ</t>
    </rPh>
    <phoneticPr fontId="29"/>
  </si>
  <si>
    <t>こんぶ類</t>
    <phoneticPr fontId="29"/>
  </si>
  <si>
    <t>わかめ類</t>
    <rPh sb="3" eb="4">
      <t>ルイ</t>
    </rPh>
    <phoneticPr fontId="29"/>
  </si>
  <si>
    <t>小計</t>
    <rPh sb="0" eb="1">
      <t>チイ</t>
    </rPh>
    <rPh sb="1" eb="2">
      <t>ケイ</t>
    </rPh>
    <phoneticPr fontId="29"/>
  </si>
  <si>
    <t>板のり</t>
    <rPh sb="0" eb="1">
      <t>イタ</t>
    </rPh>
    <phoneticPr fontId="29"/>
  </si>
  <si>
    <t>ばらのり</t>
    <phoneticPr fontId="29"/>
  </si>
  <si>
    <t>生のり類</t>
    <rPh sb="0" eb="1">
      <t>ナマ</t>
    </rPh>
    <rPh sb="3" eb="4">
      <t>ルイ</t>
    </rPh>
    <phoneticPr fontId="29"/>
  </si>
  <si>
    <t>もずく類</t>
    <phoneticPr fontId="29"/>
  </si>
  <si>
    <t>くろのり</t>
    <phoneticPr fontId="29"/>
  </si>
  <si>
    <t>まぜのり</t>
    <phoneticPr fontId="29"/>
  </si>
  <si>
    <t>あおのり</t>
    <phoneticPr fontId="29"/>
  </si>
  <si>
    <t>海面漁業漁獲量</t>
    <rPh sb="0" eb="7">
      <t>カイメンギョギョウギョカクリョウ</t>
    </rPh>
    <phoneticPr fontId="4"/>
  </si>
  <si>
    <t>海面養殖業収獲量</t>
    <rPh sb="0" eb="2">
      <t>カイメン</t>
    </rPh>
    <rPh sb="2" eb="4">
      <t>ヨウショク</t>
    </rPh>
    <rPh sb="4" eb="5">
      <t>ギョウ</t>
    </rPh>
    <rPh sb="5" eb="7">
      <t>シュウカク</t>
    </rPh>
    <rPh sb="7" eb="8">
      <t>リョウ</t>
    </rPh>
    <phoneticPr fontId="4"/>
  </si>
  <si>
    <t>漁業生産関連事業</t>
    <rPh sb="0" eb="8">
      <t>ギョギョウセイサンカンレンジギョウ</t>
    </rPh>
    <phoneticPr fontId="4"/>
  </si>
  <si>
    <t>六次産業化_農業生産関連事業</t>
    <rPh sb="0" eb="1">
      <t>ロク</t>
    </rPh>
    <phoneticPr fontId="4"/>
  </si>
  <si>
    <t>六次産業化_漁業生産関連事業</t>
    <rPh sb="0" eb="1">
      <t>ロク</t>
    </rPh>
    <phoneticPr fontId="4"/>
  </si>
  <si>
    <t>注釈</t>
    <rPh sb="0" eb="2">
      <t>チュウシャク</t>
    </rPh>
    <phoneticPr fontId="4"/>
  </si>
  <si>
    <t>北海道の順位</t>
    <rPh sb="0" eb="3">
      <t>ホッカイドウ</t>
    </rPh>
    <rPh sb="4" eb="6">
      <t>ジュンイ</t>
    </rPh>
    <phoneticPr fontId="4"/>
  </si>
  <si>
    <t>注2：この色のセルは要更新・要確認</t>
    <rPh sb="0" eb="1">
      <t>チュウ</t>
    </rPh>
    <rPh sb="5" eb="6">
      <t>イロ</t>
    </rPh>
    <rPh sb="10" eb="13">
      <t>ヨウコウシン</t>
    </rPh>
    <rPh sb="14" eb="17">
      <t>ヨウカクニン</t>
    </rPh>
    <phoneticPr fontId="4"/>
  </si>
  <si>
    <t>他掲載候補↓</t>
    <rPh sb="0" eb="3">
      <t>ホカケイサイ</t>
    </rPh>
    <rPh sb="3" eb="5">
      <t>コウホ</t>
    </rPh>
    <phoneticPr fontId="4"/>
  </si>
  <si>
    <t>にんにく</t>
    <phoneticPr fontId="4"/>
  </si>
  <si>
    <t>トマト</t>
    <phoneticPr fontId="4"/>
  </si>
  <si>
    <t>さやいんげん</t>
    <phoneticPr fontId="4"/>
  </si>
  <si>
    <t>えだまめ</t>
    <phoneticPr fontId="4"/>
  </si>
  <si>
    <t>メロン</t>
    <phoneticPr fontId="4"/>
  </si>
  <si>
    <t>六次産業化</t>
    <rPh sb="0" eb="1">
      <t>ロク</t>
    </rPh>
    <rPh sb="1" eb="2">
      <t>ツギ</t>
    </rPh>
    <rPh sb="2" eb="4">
      <t>サンギョウ</t>
    </rPh>
    <rPh sb="4" eb="5">
      <t>カ</t>
    </rPh>
    <phoneticPr fontId="4"/>
  </si>
  <si>
    <t>畜産_乳用牛</t>
    <phoneticPr fontId="4"/>
  </si>
  <si>
    <t>畜産_肉用牛</t>
    <phoneticPr fontId="4"/>
  </si>
  <si>
    <t>畜産_豚</t>
    <phoneticPr fontId="4"/>
  </si>
  <si>
    <t>畜産_採卵鶏</t>
    <phoneticPr fontId="4"/>
  </si>
  <si>
    <t>畜産_生乳生産量</t>
    <phoneticPr fontId="4"/>
  </si>
  <si>
    <t>1戸当たり飼養頭数</t>
    <rPh sb="1" eb="3">
      <t>コア</t>
    </rPh>
    <rPh sb="5" eb="9">
      <t>シヨウトウスウ</t>
    </rPh>
    <phoneticPr fontId="4"/>
  </si>
  <si>
    <t>乳用牛(正誤)</t>
    <rPh sb="0" eb="3">
      <t>ニュウヨウギュウ</t>
    </rPh>
    <rPh sb="4" eb="6">
      <t>セイゴ</t>
    </rPh>
    <phoneticPr fontId="4"/>
  </si>
  <si>
    <t>採卵鶏（XLOOKUP）</t>
    <rPh sb="0" eb="3">
      <t>サイランケイ</t>
    </rPh>
    <phoneticPr fontId="4"/>
  </si>
  <si>
    <t>採卵鶏（VLOOKUP)</t>
    <rPh sb="0" eb="3">
      <t>サイランケイ</t>
    </rPh>
    <phoneticPr fontId="4"/>
  </si>
  <si>
    <t>飼養戸数（種鶏のみを除く）</t>
    <rPh sb="0" eb="4">
      <t>シヨウコスウ</t>
    </rPh>
    <rPh sb="5" eb="7">
      <t>タネドリ</t>
    </rPh>
    <rPh sb="10" eb="11">
      <t>ノゾ</t>
    </rPh>
    <phoneticPr fontId="4"/>
  </si>
  <si>
    <t>飼養羽数（種鶏を除く）</t>
    <rPh sb="0" eb="2">
      <t>シヨウ</t>
    </rPh>
    <rPh sb="2" eb="3">
      <t>ハネ</t>
    </rPh>
    <rPh sb="3" eb="4">
      <t>スウ</t>
    </rPh>
    <rPh sb="5" eb="6">
      <t>シュ</t>
    </rPh>
    <rPh sb="6" eb="7">
      <t>ケイ</t>
    </rPh>
    <rPh sb="8" eb="9">
      <t>ノゾ</t>
    </rPh>
    <phoneticPr fontId="4"/>
  </si>
  <si>
    <t>採卵鶏(正誤)</t>
    <rPh sb="0" eb="3">
      <t>サイランケイ</t>
    </rPh>
    <rPh sb="4" eb="6">
      <t>セイゴ</t>
    </rPh>
    <phoneticPr fontId="4"/>
  </si>
  <si>
    <t>令和６年
２月１日現在</t>
    <rPh sb="0" eb="2">
      <t>レイワ</t>
    </rPh>
    <rPh sb="3" eb="4">
      <t>ネン</t>
    </rPh>
    <rPh sb="6" eb="7">
      <t>ガツ</t>
    </rPh>
    <rPh sb="8" eb="11">
      <t>ニチゲンザイ</t>
    </rPh>
    <phoneticPr fontId="4"/>
  </si>
  <si>
    <t>海面漁業・養殖業</t>
    <rPh sb="0" eb="4">
      <t>カイメンギョギョウ</t>
    </rPh>
    <rPh sb="5" eb="8">
      <t>ヨウショクギョウ</t>
    </rPh>
    <phoneticPr fontId="4"/>
  </si>
  <si>
    <t>海面漁業・養殖業_海面漁業・養殖業生産量</t>
    <rPh sb="5" eb="8">
      <t>ヨウショクギョウ</t>
    </rPh>
    <phoneticPr fontId="4"/>
  </si>
  <si>
    <t>海面漁業・養殖業_海面漁業 主要魚種別漁獲量</t>
    <rPh sb="5" eb="8">
      <t>ヨウショクギョウ</t>
    </rPh>
    <phoneticPr fontId="4"/>
  </si>
  <si>
    <t xml:space="preserve"> (5)　海面漁業都道府県別魚種別漁獲量</t>
    <rPh sb="5" eb="7">
      <t>カイメン</t>
    </rPh>
    <rPh sb="7" eb="9">
      <t>ギョギョウ</t>
    </rPh>
    <phoneticPr fontId="8"/>
  </si>
  <si>
    <t>単位:100ｔ</t>
    <phoneticPr fontId="8"/>
  </si>
  <si>
    <t>都道府県 
・大海区</t>
    <rPh sb="7" eb="8">
      <t>ダイ</t>
    </rPh>
    <rPh sb="8" eb="9">
      <t>ウミ</t>
    </rPh>
    <rPh sb="9" eb="10">
      <t>ク</t>
    </rPh>
    <phoneticPr fontId="8"/>
  </si>
  <si>
    <t>合計</t>
    <rPh sb="0" eb="2">
      <t>ゴウケイ</t>
    </rPh>
    <phoneticPr fontId="8"/>
  </si>
  <si>
    <t>魚類</t>
    <rPh sb="0" eb="2">
      <t>ギョルイ</t>
    </rPh>
    <phoneticPr fontId="8"/>
  </si>
  <si>
    <t>えび類</t>
    <rPh sb="2" eb="3">
      <t>ルイ</t>
    </rPh>
    <phoneticPr fontId="8"/>
  </si>
  <si>
    <t>かに類</t>
    <rPh sb="2" eb="3">
      <t>ルイ</t>
    </rPh>
    <phoneticPr fontId="8"/>
  </si>
  <si>
    <t>お　き
あみ類</t>
    <rPh sb="6" eb="7">
      <t>ルイ</t>
    </rPh>
    <phoneticPr fontId="8"/>
  </si>
  <si>
    <t>貝類</t>
    <rPh sb="0" eb="1">
      <t>カイ</t>
    </rPh>
    <rPh sb="1" eb="2">
      <t>ルイ</t>
    </rPh>
    <phoneticPr fontId="8"/>
  </si>
  <si>
    <t>いか類</t>
    <phoneticPr fontId="8"/>
  </si>
  <si>
    <t>たこ類</t>
    <rPh sb="2" eb="3">
      <t>ルイ</t>
    </rPh>
    <phoneticPr fontId="8"/>
  </si>
  <si>
    <t>なまこ類</t>
    <rPh sb="3" eb="4">
      <t>ルイ</t>
    </rPh>
    <phoneticPr fontId="8"/>
  </si>
  <si>
    <t>うに類</t>
    <rPh sb="2" eb="3">
      <t>ルイ</t>
    </rPh>
    <phoneticPr fontId="8"/>
  </si>
  <si>
    <t>海　産
ほ乳類</t>
    <rPh sb="0" eb="1">
      <t>ウミ</t>
    </rPh>
    <rPh sb="2" eb="3">
      <t>サン</t>
    </rPh>
    <rPh sb="5" eb="7">
      <t>ニュウルイ</t>
    </rPh>
    <phoneticPr fontId="8"/>
  </si>
  <si>
    <t>その他の
水 　 産 
動 物 類</t>
    <rPh sb="2" eb="3">
      <t>タ</t>
    </rPh>
    <rPh sb="5" eb="6">
      <t>ミズ</t>
    </rPh>
    <rPh sb="9" eb="10">
      <t>サン</t>
    </rPh>
    <rPh sb="12" eb="13">
      <t>ドウ</t>
    </rPh>
    <rPh sb="14" eb="15">
      <t>ブツ</t>
    </rPh>
    <rPh sb="16" eb="17">
      <t>ルイ</t>
    </rPh>
    <phoneticPr fontId="8"/>
  </si>
  <si>
    <t>海藻類</t>
    <rPh sb="0" eb="2">
      <t>カイソウ</t>
    </rPh>
    <rPh sb="2" eb="3">
      <t>ルイ</t>
    </rPh>
    <phoneticPr fontId="8"/>
  </si>
  <si>
    <t>まぐろ類</t>
    <rPh sb="3" eb="4">
      <t>ルイ</t>
    </rPh>
    <phoneticPr fontId="8"/>
  </si>
  <si>
    <t>かじき類</t>
    <rPh sb="3" eb="4">
      <t>ルイ</t>
    </rPh>
    <phoneticPr fontId="8"/>
  </si>
  <si>
    <t>かつお類</t>
    <rPh sb="3" eb="4">
      <t>ルイ</t>
    </rPh>
    <phoneticPr fontId="8"/>
  </si>
  <si>
    <t>さめ類</t>
    <rPh sb="2" eb="3">
      <t>ルイ</t>
    </rPh>
    <phoneticPr fontId="8"/>
  </si>
  <si>
    <t>さけ・ます類</t>
    <rPh sb="5" eb="6">
      <t>ルイ</t>
    </rPh>
    <phoneticPr fontId="8"/>
  </si>
  <si>
    <t>このしろ</t>
    <phoneticPr fontId="8"/>
  </si>
  <si>
    <t>にしん</t>
    <phoneticPr fontId="8"/>
  </si>
  <si>
    <t>いわし類</t>
    <rPh sb="3" eb="4">
      <t>ルイ</t>
    </rPh>
    <phoneticPr fontId="8"/>
  </si>
  <si>
    <t>あじ類</t>
    <rPh sb="2" eb="3">
      <t>ルイ</t>
    </rPh>
    <phoneticPr fontId="8"/>
  </si>
  <si>
    <t>さば類</t>
    <rPh sb="2" eb="3">
      <t>ルイ</t>
    </rPh>
    <phoneticPr fontId="8"/>
  </si>
  <si>
    <t>さんま</t>
    <phoneticPr fontId="8"/>
  </si>
  <si>
    <t>ぶり類</t>
    <rPh sb="2" eb="3">
      <t>ルイ</t>
    </rPh>
    <phoneticPr fontId="8"/>
  </si>
  <si>
    <t>ひらめ・かれい類</t>
    <rPh sb="7" eb="8">
      <t>ルイ</t>
    </rPh>
    <phoneticPr fontId="8"/>
  </si>
  <si>
    <t>たら類</t>
    <rPh sb="2" eb="3">
      <t>ルイ</t>
    </rPh>
    <phoneticPr fontId="8"/>
  </si>
  <si>
    <t>ほっけ</t>
    <phoneticPr fontId="8"/>
  </si>
  <si>
    <t>きちじ</t>
    <phoneticPr fontId="8"/>
  </si>
  <si>
    <t>はたはた</t>
    <phoneticPr fontId="8"/>
  </si>
  <si>
    <t>にぎす類</t>
    <rPh sb="3" eb="4">
      <t>ルイ</t>
    </rPh>
    <phoneticPr fontId="8"/>
  </si>
  <si>
    <t>あなご類</t>
    <rPh sb="3" eb="4">
      <t>ルイ</t>
    </rPh>
    <phoneticPr fontId="8"/>
  </si>
  <si>
    <t>たちうお</t>
    <phoneticPr fontId="8"/>
  </si>
  <si>
    <t>たい類</t>
    <rPh sb="2" eb="3">
      <t>ルイ</t>
    </rPh>
    <phoneticPr fontId="8"/>
  </si>
  <si>
    <t>いさき</t>
    <phoneticPr fontId="8"/>
  </si>
  <si>
    <t>さわら類</t>
    <rPh sb="3" eb="4">
      <t>ルイ</t>
    </rPh>
    <phoneticPr fontId="8"/>
  </si>
  <si>
    <t>すずき類</t>
    <rPh sb="3" eb="4">
      <t>ルイ</t>
    </rPh>
    <phoneticPr fontId="8"/>
  </si>
  <si>
    <t>いかなご</t>
    <phoneticPr fontId="8"/>
  </si>
  <si>
    <t>あ　ま
だい類</t>
    <rPh sb="6" eb="7">
      <t>ルイ</t>
    </rPh>
    <phoneticPr fontId="8"/>
  </si>
  <si>
    <t>ふぐ類</t>
    <rPh sb="2" eb="3">
      <t>ルイ</t>
    </rPh>
    <phoneticPr fontId="8"/>
  </si>
  <si>
    <t>その他の
魚　  類</t>
    <phoneticPr fontId="8"/>
  </si>
  <si>
    <t>いせえび</t>
    <phoneticPr fontId="8"/>
  </si>
  <si>
    <t>くるま
え　び　</t>
    <phoneticPr fontId="8"/>
  </si>
  <si>
    <t>その他の
え び 類</t>
    <rPh sb="2" eb="3">
      <t>タ</t>
    </rPh>
    <rPh sb="9" eb="10">
      <t>ルイ</t>
    </rPh>
    <phoneticPr fontId="8"/>
  </si>
  <si>
    <t>ずわい
が　に</t>
    <phoneticPr fontId="8"/>
  </si>
  <si>
    <t>べ  に
ずわい
が  に</t>
    <phoneticPr fontId="8"/>
  </si>
  <si>
    <t>がざみ類</t>
    <rPh sb="3" eb="4">
      <t>ルイ</t>
    </rPh>
    <phoneticPr fontId="8"/>
  </si>
  <si>
    <t>その他の
か に 類</t>
    <phoneticPr fontId="8"/>
  </si>
  <si>
    <t>あわび類</t>
    <rPh sb="3" eb="4">
      <t>ルイ</t>
    </rPh>
    <phoneticPr fontId="8"/>
  </si>
  <si>
    <t>さざえ</t>
    <phoneticPr fontId="8"/>
  </si>
  <si>
    <t>あさり類</t>
    <rPh sb="3" eb="4">
      <t>ルイ</t>
    </rPh>
    <phoneticPr fontId="8"/>
  </si>
  <si>
    <t>ほたて
が　い</t>
    <phoneticPr fontId="8"/>
  </si>
  <si>
    <t>その他の
貝　　類</t>
    <phoneticPr fontId="8"/>
  </si>
  <si>
    <t>するめ
い　か</t>
    <phoneticPr fontId="8"/>
  </si>
  <si>
    <t>あかいか</t>
    <phoneticPr fontId="8"/>
  </si>
  <si>
    <t>その他の
い か 類</t>
    <phoneticPr fontId="8"/>
  </si>
  <si>
    <t>こんぶ類</t>
    <rPh sb="3" eb="4">
      <t>ルイ</t>
    </rPh>
    <phoneticPr fontId="8"/>
  </si>
  <si>
    <t>その他の
海 藻 類</t>
    <rPh sb="2" eb="3">
      <t>タ</t>
    </rPh>
    <rPh sb="5" eb="6">
      <t>ウミ</t>
    </rPh>
    <rPh sb="7" eb="8">
      <t>モ</t>
    </rPh>
    <rPh sb="9" eb="10">
      <t>ルイ</t>
    </rPh>
    <phoneticPr fontId="8"/>
  </si>
  <si>
    <t>く　ろ
まぐろ</t>
    <phoneticPr fontId="8"/>
  </si>
  <si>
    <t>みなみ
まぐろ</t>
    <phoneticPr fontId="8"/>
  </si>
  <si>
    <t>びんなが</t>
    <phoneticPr fontId="8"/>
  </si>
  <si>
    <t>めばち</t>
    <phoneticPr fontId="8"/>
  </si>
  <si>
    <t>きはだ</t>
    <phoneticPr fontId="8"/>
  </si>
  <si>
    <t>その他の
まぐろ類</t>
    <rPh sb="2" eb="3">
      <t>タ</t>
    </rPh>
    <rPh sb="8" eb="9">
      <t>ルイ</t>
    </rPh>
    <phoneticPr fontId="8"/>
  </si>
  <si>
    <t>まかじき</t>
    <phoneticPr fontId="8"/>
  </si>
  <si>
    <t>めかじき</t>
    <phoneticPr fontId="8"/>
  </si>
  <si>
    <t>く　　ろ
かじき類</t>
    <rPh sb="8" eb="9">
      <t>ルイ</t>
    </rPh>
    <phoneticPr fontId="8"/>
  </si>
  <si>
    <t>その他の
かじき類</t>
    <rPh sb="2" eb="3">
      <t>タ</t>
    </rPh>
    <rPh sb="8" eb="9">
      <t>ルイ</t>
    </rPh>
    <phoneticPr fontId="8"/>
  </si>
  <si>
    <t>かつお</t>
    <phoneticPr fontId="8"/>
  </si>
  <si>
    <t>そ う だ
がつお類</t>
    <rPh sb="9" eb="10">
      <t>ルイ</t>
    </rPh>
    <phoneticPr fontId="8"/>
  </si>
  <si>
    <t>さけ類</t>
    <rPh sb="2" eb="3">
      <t>ルイ</t>
    </rPh>
    <phoneticPr fontId="8"/>
  </si>
  <si>
    <t>ます類</t>
    <rPh sb="2" eb="3">
      <t>ルイ</t>
    </rPh>
    <phoneticPr fontId="8"/>
  </si>
  <si>
    <t>まいわし</t>
    <phoneticPr fontId="8"/>
  </si>
  <si>
    <t>うるめ
いわし</t>
    <phoneticPr fontId="8"/>
  </si>
  <si>
    <t>かたくち
い わ し</t>
    <phoneticPr fontId="8"/>
  </si>
  <si>
    <t>しらす</t>
    <phoneticPr fontId="8"/>
  </si>
  <si>
    <t>む　ろ
あじ類</t>
    <rPh sb="6" eb="7">
      <t>ルイ</t>
    </rPh>
    <phoneticPr fontId="8"/>
  </si>
  <si>
    <t>かれい類</t>
    <rPh sb="3" eb="4">
      <t>ルイ</t>
    </rPh>
    <phoneticPr fontId="8"/>
  </si>
  <si>
    <t>まだら</t>
    <phoneticPr fontId="8"/>
  </si>
  <si>
    <t>すけとう
だ　　ら</t>
    <phoneticPr fontId="8"/>
  </si>
  <si>
    <t>まだい</t>
    <phoneticPr fontId="8"/>
  </si>
  <si>
    <t>ちだい</t>
    <phoneticPr fontId="8"/>
  </si>
  <si>
    <t>きだい</t>
    <phoneticPr fontId="8"/>
  </si>
  <si>
    <t>くろだい</t>
    <phoneticPr fontId="8"/>
  </si>
  <si>
    <t>へだい</t>
    <phoneticPr fontId="8"/>
  </si>
  <si>
    <t>…</t>
  </si>
  <si>
    <t>100ｔ</t>
  </si>
  <si>
    <t>100ｔ</t>
    <phoneticPr fontId="4"/>
  </si>
  <si>
    <t>100kg</t>
  </si>
  <si>
    <t>100万円</t>
    <rPh sb="3" eb="5">
      <t>マンエン</t>
    </rPh>
    <phoneticPr fontId="7"/>
  </si>
  <si>
    <t>事業体</t>
    <rPh sb="0" eb="2">
      <t>ジギョウ</t>
    </rPh>
    <phoneticPr fontId="7"/>
  </si>
  <si>
    <t>経営体</t>
    <rPh sb="0" eb="2">
      <t>ケイエイ</t>
    </rPh>
    <phoneticPr fontId="7"/>
  </si>
  <si>
    <t>-</t>
    <phoneticPr fontId="4"/>
  </si>
  <si>
    <t>海面養殖業　主要魚種別収獲量</t>
    <rPh sb="0" eb="5">
      <t>カイメンヨウショクギョウ</t>
    </rPh>
    <rPh sb="6" eb="8">
      <t>シュヨウ</t>
    </rPh>
    <rPh sb="8" eb="10">
      <t>ギョシュ</t>
    </rPh>
    <rPh sb="10" eb="11">
      <t>ベツ</t>
    </rPh>
    <rPh sb="11" eb="13">
      <t>シュウカク</t>
    </rPh>
    <rPh sb="13" eb="14">
      <t>リョウ</t>
    </rPh>
    <phoneticPr fontId="4"/>
  </si>
  <si>
    <t>海面漁業・養殖業_海面養殖業 主要魚種別収獲量</t>
    <rPh sb="5" eb="8">
      <t>ヨウショクギョウ</t>
    </rPh>
    <rPh sb="22" eb="23">
      <t>リョウ</t>
    </rPh>
    <phoneticPr fontId="4"/>
  </si>
  <si>
    <t>収獲量</t>
    <rPh sb="0" eb="2">
      <t>シュウカク</t>
    </rPh>
    <rPh sb="2" eb="3">
      <t>リョウ</t>
    </rPh>
    <phoneticPr fontId="4"/>
  </si>
  <si>
    <t>飼養羽数（種鶏を除く）</t>
    <rPh sb="0" eb="2">
      <t>シヨウ</t>
    </rPh>
    <rPh sb="2" eb="3">
      <t>ハネ</t>
    </rPh>
    <rPh sb="3" eb="4">
      <t>スウ</t>
    </rPh>
    <rPh sb="5" eb="6">
      <t>タネ</t>
    </rPh>
    <rPh sb="6" eb="7">
      <t>トリ</t>
    </rPh>
    <rPh sb="8" eb="9">
      <t>ノゾ</t>
    </rPh>
    <phoneticPr fontId="4"/>
  </si>
  <si>
    <t>飼養羽数</t>
    <rPh sb="0" eb="2">
      <t>シヨウ</t>
    </rPh>
    <rPh sb="2" eb="3">
      <t>ハネ</t>
    </rPh>
    <rPh sb="3" eb="4">
      <t>スウ</t>
    </rPh>
    <phoneticPr fontId="4"/>
  </si>
  <si>
    <t>海面養殖業 主要魚種別収獲量</t>
    <rPh sb="11" eb="13">
      <t>シュウカク</t>
    </rPh>
    <phoneticPr fontId="4"/>
  </si>
  <si>
    <t>海面養殖業収獲量</t>
    <rPh sb="0" eb="5">
      <t>カイメンヨウショクギョウ</t>
    </rPh>
    <rPh sb="5" eb="7">
      <t>シュウカク</t>
    </rPh>
    <rPh sb="7" eb="8">
      <t>リョウ</t>
    </rPh>
    <phoneticPr fontId="4"/>
  </si>
  <si>
    <t>注：捕鯨量を除く。</t>
    <rPh sb="0" eb="1">
      <t>チュウ</t>
    </rPh>
    <rPh sb="2" eb="5">
      <t>ホゲイリョウ</t>
    </rPh>
    <rPh sb="6" eb="7">
      <t>ノゾ</t>
    </rPh>
    <phoneticPr fontId="4"/>
  </si>
  <si>
    <t xml:space="preserve">３　令和５年産都道府県別の作付面積、10ａ当たり収量、収穫量及び出荷量 </t>
    <rPh sb="7" eb="11">
      <t>トドウフケン</t>
    </rPh>
    <rPh sb="11" eb="12">
      <t>ベツ</t>
    </rPh>
    <rPh sb="13" eb="15">
      <t>サクツケ</t>
    </rPh>
    <rPh sb="15" eb="17">
      <t>メンセキ</t>
    </rPh>
    <rPh sb="21" eb="22">
      <t>ア</t>
    </rPh>
    <rPh sb="24" eb="26">
      <t>シュウリョウ</t>
    </rPh>
    <rPh sb="27" eb="30">
      <t>シュウカクリョウ</t>
    </rPh>
    <rPh sb="30" eb="31">
      <t>オヨ</t>
    </rPh>
    <rPh sb="32" eb="34">
      <t>シュッカ</t>
    </rPh>
    <rPh sb="34" eb="35">
      <t>リョウ</t>
    </rPh>
    <phoneticPr fontId="8"/>
  </si>
  <si>
    <t>令和５年産</t>
    <rPh sb="0" eb="2">
      <t>レイワ</t>
    </rPh>
    <rPh sb="3" eb="5">
      <t>ネンサン</t>
    </rPh>
    <phoneticPr fontId="4"/>
  </si>
  <si>
    <t>更新済み</t>
    <rPh sb="0" eb="3">
      <t>コウシンズ</t>
    </rPh>
    <phoneticPr fontId="4"/>
  </si>
  <si>
    <t>注：　「（参考）対平均収量比」とは、10ａ当たり平均収量（原則として前年産を起点とした過去７か年のうち、最高及び最低を除いた５か年の</t>
    <rPh sb="0" eb="1">
      <t>チュウイ</t>
    </rPh>
    <rPh sb="5" eb="7">
      <t>サンコウ</t>
    </rPh>
    <rPh sb="8" eb="9">
      <t>タイ</t>
    </rPh>
    <rPh sb="9" eb="11">
      <t>ヘイキン</t>
    </rPh>
    <rPh sb="11" eb="13">
      <t>シュウリョウ</t>
    </rPh>
    <rPh sb="13" eb="14">
      <t>ヒ</t>
    </rPh>
    <rPh sb="21" eb="22">
      <t>ア</t>
    </rPh>
    <rPh sb="29" eb="31">
      <t>ゲンソク</t>
    </rPh>
    <rPh sb="34" eb="37">
      <t>ゼンネンサン</t>
    </rPh>
    <rPh sb="38" eb="40">
      <t>キテン</t>
    </rPh>
    <rPh sb="43" eb="45">
      <t>カコ</t>
    </rPh>
    <rPh sb="52" eb="54">
      <t>サイコウ</t>
    </rPh>
    <rPh sb="54" eb="55">
      <t>オヨ</t>
    </rPh>
    <rPh sb="56" eb="58">
      <t>サイテイ</t>
    </rPh>
    <rPh sb="59" eb="60">
      <t>ノゾ</t>
    </rPh>
    <phoneticPr fontId="67"/>
  </si>
  <si>
    <t xml:space="preserve">    平均値）に対する当年産の10ａ当たり収量の比率である。</t>
    <rPh sb="4" eb="7">
      <t>ヘイキンチ</t>
    </rPh>
    <rPh sb="9" eb="10">
      <t>タイ</t>
    </rPh>
    <rPh sb="25" eb="27">
      <t>ヒリツ</t>
    </rPh>
    <phoneticPr fontId="67"/>
  </si>
  <si>
    <t xml:space="preserve">      なお、過去７か年のうち、３か年分の10ａ当たり収量のデータが確保できない場合は、10ａ当たり平均収量を作成していない。</t>
    <rPh sb="9" eb="11">
      <t>カコ</t>
    </rPh>
    <rPh sb="21" eb="22">
      <t>ブン</t>
    </rPh>
    <rPh sb="26" eb="27">
      <t>ア</t>
    </rPh>
    <rPh sb="29" eb="31">
      <t>シュウリョウ</t>
    </rPh>
    <rPh sb="36" eb="38">
      <t>カクホ</t>
    </rPh>
    <rPh sb="42" eb="44">
      <t>バアイ</t>
    </rPh>
    <rPh sb="49" eb="50">
      <t>ア</t>
    </rPh>
    <rPh sb="52" eb="54">
      <t>ヘイキン</t>
    </rPh>
    <rPh sb="54" eb="56">
      <t>シュウリョウ</t>
    </rPh>
    <rPh sb="57" eb="59">
      <t>サクセイ</t>
    </rPh>
    <phoneticPr fontId="3"/>
  </si>
  <si>
    <t>更新済み</t>
    <rPh sb="0" eb="2">
      <t>コウシン</t>
    </rPh>
    <rPh sb="2" eb="3">
      <t>ズ</t>
    </rPh>
    <phoneticPr fontId="4"/>
  </si>
  <si>
    <t>注：　「（参考）対平均収量比」とは、10ａ当たり平均収量（原則として前年産を起点とした過去７か年のうち、最高及び最低を除いた５か年の</t>
    <rPh sb="0" eb="1">
      <t>チュウイ</t>
    </rPh>
    <rPh sb="5" eb="7">
      <t>サンコウ</t>
    </rPh>
    <rPh sb="8" eb="9">
      <t>タイ</t>
    </rPh>
    <rPh sb="9" eb="11">
      <t>ヘイキン</t>
    </rPh>
    <rPh sb="11" eb="13">
      <t>シュウリョウ</t>
    </rPh>
    <rPh sb="13" eb="14">
      <t>ヒ</t>
    </rPh>
    <rPh sb="21" eb="22">
      <t>ア</t>
    </rPh>
    <rPh sb="29" eb="31">
      <t>ゲンソク</t>
    </rPh>
    <rPh sb="34" eb="37">
      <t>ゼンネンサン</t>
    </rPh>
    <rPh sb="38" eb="40">
      <t>キテン</t>
    </rPh>
    <rPh sb="43" eb="45">
      <t>カコ</t>
    </rPh>
    <rPh sb="52" eb="54">
      <t>サイコウ</t>
    </rPh>
    <rPh sb="54" eb="55">
      <t>オヨ</t>
    </rPh>
    <rPh sb="56" eb="58">
      <t>サイテイ</t>
    </rPh>
    <rPh sb="59" eb="60">
      <t>ノゾ</t>
    </rPh>
    <phoneticPr fontId="8"/>
  </si>
  <si>
    <t xml:space="preserve">    平均値）に対する当年産の10ａ当たり収量の比率である。</t>
    <rPh sb="4" eb="7">
      <t>ヘイキンチ</t>
    </rPh>
    <rPh sb="9" eb="10">
      <t>タイ</t>
    </rPh>
    <rPh sb="25" eb="27">
      <t>ヒリツ</t>
    </rPh>
    <phoneticPr fontId="8"/>
  </si>
  <si>
    <t xml:space="preserve">      なお、過去７か年のうち、３か年分の10ａ当たり収量のデータが確保できない場合は、10ａ当たり平均収量を作成していない。</t>
    <rPh sb="9" eb="11">
      <t>カコ</t>
    </rPh>
    <rPh sb="21" eb="22">
      <t>ブン</t>
    </rPh>
    <rPh sb="26" eb="27">
      <t>ア</t>
    </rPh>
    <rPh sb="29" eb="31">
      <t>シュウリョウ</t>
    </rPh>
    <rPh sb="36" eb="38">
      <t>カクホ</t>
    </rPh>
    <rPh sb="42" eb="44">
      <t>バアイ</t>
    </rPh>
    <rPh sb="49" eb="50">
      <t>ア</t>
    </rPh>
    <rPh sb="52" eb="54">
      <t>ヘイキン</t>
    </rPh>
    <rPh sb="54" eb="56">
      <t>シュウリョウ</t>
    </rPh>
    <rPh sb="57" eb="59">
      <t>サクセイ</t>
    </rPh>
    <phoneticPr fontId="8"/>
  </si>
  <si>
    <t>令和５年</t>
    <rPh sb="0" eb="2">
      <t>レイワ</t>
    </rPh>
    <rPh sb="3" eb="4">
      <t>ネン</t>
    </rPh>
    <phoneticPr fontId="4"/>
  </si>
  <si>
    <t>令和７年　なんばんＢＯＯＫ（電子版）</t>
    <rPh sb="0" eb="2">
      <t>レイワ</t>
    </rPh>
    <rPh sb="3" eb="4">
      <t>ネン</t>
    </rPh>
    <rPh sb="14" eb="17">
      <t>デンシバン</t>
    </rPh>
    <phoneticPr fontId="4"/>
  </si>
  <si>
    <t>(※)大臣許可漁業による漁獲成績報告書を取りまとめに活用している場合は、調査対象年の翌年の２月末までにデータ化された漁獲量のみを集計している。</t>
  </si>
  <si>
    <t>１　令和６年海面漁業・養殖業生産量</t>
    <rPh sb="2" eb="4">
      <t>レイワ</t>
    </rPh>
    <rPh sb="5" eb="6">
      <t>ネン</t>
    </rPh>
    <rPh sb="6" eb="8">
      <t>カイメン</t>
    </rPh>
    <rPh sb="8" eb="10">
      <t>ギョギョウ</t>
    </rPh>
    <rPh sb="11" eb="14">
      <t>ヨウショクギョウ</t>
    </rPh>
    <rPh sb="14" eb="17">
      <t>セイサンリョウ</t>
    </rPh>
    <phoneticPr fontId="8"/>
  </si>
  <si>
    <t>令和６年
（概数値）</t>
    <rPh sb="0" eb="2">
      <t>レイワ</t>
    </rPh>
    <rPh sb="3" eb="4">
      <t>ネン</t>
    </rPh>
    <rPh sb="6" eb="9">
      <t>ガイスウチ</t>
    </rPh>
    <phoneticPr fontId="4"/>
  </si>
  <si>
    <t>令和６年
（概数値）</t>
    <rPh sb="0" eb="2">
      <t>レイワ</t>
    </rPh>
    <rPh sb="3" eb="4">
      <t>ネン</t>
    </rPh>
    <rPh sb="6" eb="8">
      <t>ガイスウ</t>
    </rPh>
    <rPh sb="8" eb="9">
      <t>チ</t>
    </rPh>
    <phoneticPr fontId="4"/>
  </si>
  <si>
    <t>上位3位まで
更新済み</t>
    <rPh sb="0" eb="2">
      <t>ジョウイ</t>
    </rPh>
    <rPh sb="3" eb="4">
      <t>イ</t>
    </rPh>
    <rPh sb="7" eb="10">
      <t>コウシンズ</t>
    </rPh>
    <phoneticPr fontId="4"/>
  </si>
  <si>
    <t>令和５年度</t>
    <rPh sb="0" eb="2">
      <t>レイワ</t>
    </rPh>
    <rPh sb="3" eb="5">
      <t>ネンド</t>
    </rPh>
    <phoneticPr fontId="4"/>
  </si>
  <si>
    <t>注：１　都道府県別産出額には、全国値に計上する木材生産におけるパルプ工場へ直接入荷されるパルプ用素材、輸出丸太及び燃料用チップ素材の産出額、薪炭生産におけるまきの産出額、林野副産物採取における木ろう及び生うるしの産出額を計上しない。</t>
    <rPh sb="0" eb="1">
      <t>チュウ</t>
    </rPh>
    <phoneticPr fontId="11"/>
  </si>
  <si>
    <t>　　　　また、全国値には計上しない木材生産における他都道府県に販売されたしいたけ原木の産出額を計上する。</t>
    <phoneticPr fontId="11"/>
  </si>
  <si>
    <t>　 　２　順位付けは、秘密保護上統計数値を公表していない都道府県を除いたものであり、原数値（万円）により判定した。</t>
    <rPh sb="5" eb="7">
      <t>ジュンイ</t>
    </rPh>
    <rPh sb="7" eb="8">
      <t>ヅ</t>
    </rPh>
    <rPh sb="11" eb="13">
      <t>ヒミツ</t>
    </rPh>
    <rPh sb="13" eb="15">
      <t>ホゴ</t>
    </rPh>
    <rPh sb="15" eb="16">
      <t>ジョウ</t>
    </rPh>
    <rPh sb="16" eb="18">
      <t>トウケイ</t>
    </rPh>
    <rPh sb="18" eb="20">
      <t>スウチ</t>
    </rPh>
    <rPh sb="21" eb="23">
      <t>コウヒョウ</t>
    </rPh>
    <rPh sb="28" eb="32">
      <t>トドウフケン</t>
    </rPh>
    <rPh sb="33" eb="34">
      <t>ノゾ</t>
    </rPh>
    <rPh sb="42" eb="43">
      <t>ゲン</t>
    </rPh>
    <rPh sb="43" eb="45">
      <t>スウチ</t>
    </rPh>
    <rPh sb="46" eb="48">
      <t>マンエン</t>
    </rPh>
    <rPh sb="52" eb="54">
      <t>ハンテイ</t>
    </rPh>
    <phoneticPr fontId="11"/>
  </si>
  <si>
    <t>２　都道府県別統計表（令和５年）</t>
    <rPh sb="7" eb="10">
      <t>トウケイヒョウ</t>
    </rPh>
    <rPh sb="11" eb="13">
      <t>レイワ</t>
    </rPh>
    <rPh sb="14" eb="15">
      <t>ネン</t>
    </rPh>
    <phoneticPr fontId="8"/>
  </si>
  <si>
    <t>　　　また、全国値には含まない木材生産における県外移出されたしいたけ原木の産出額を含む。</t>
    <phoneticPr fontId="4"/>
  </si>
  <si>
    <t>注：１　上位3位まで掲載した。</t>
    <rPh sb="0" eb="1">
      <t>チュウ</t>
    </rPh>
    <rPh sb="4" eb="6">
      <t>ジョウイ</t>
    </rPh>
    <rPh sb="7" eb="8">
      <t>イ</t>
    </rPh>
    <rPh sb="10" eb="12">
      <t>ケイサイ</t>
    </rPh>
    <phoneticPr fontId="4"/>
  </si>
  <si>
    <t>　　２　100ｔ以上の都道府県を表章した。</t>
    <rPh sb="8" eb="10">
      <t>イジョウ</t>
    </rPh>
    <rPh sb="11" eb="15">
      <t>トドウフケン</t>
    </rPh>
    <rPh sb="16" eb="18">
      <t>ヒョウショウ</t>
    </rPh>
    <phoneticPr fontId="4"/>
  </si>
  <si>
    <t>注：　農業生産関連事業とは、農業経営体又は農業協同組合等による「農産加工」、</t>
    <rPh sb="0" eb="1">
      <t>チュウ</t>
    </rPh>
    <phoneticPr fontId="4"/>
  </si>
  <si>
    <t>　  「消費者に直接販売」、「観光農園」、「農家民宿」及び「農家レストラン」の</t>
    <phoneticPr fontId="4"/>
  </si>
  <si>
    <t>　　農業生産に関連した事業をいう。</t>
    <phoneticPr fontId="4"/>
  </si>
  <si>
    <t>注：　漁業生産関連事業とは、漁業経営体又は漁業協同組合等による「水産加工」、</t>
    <rPh sb="0" eb="1">
      <t>チュウ</t>
    </rPh>
    <phoneticPr fontId="4"/>
  </si>
  <si>
    <t>　　した事業をいう。</t>
    <phoneticPr fontId="4"/>
  </si>
  <si>
    <t>　   「消費者に直接販売」、「漁家民宿」及び「漁家レストラン」の漁業生産に関連</t>
    <phoneticPr fontId="4"/>
  </si>
  <si>
    <t>注：　都道府県別産出額には、全国値には含まれる木材生産におけるパルプ工場に直接入荷されるパルプ用素材、輸出丸太及び</t>
    <phoneticPr fontId="4"/>
  </si>
  <si>
    <t>　　燃料用チップ素材の産出額、薪炭生産におけるまきの産出額、林野副産物採取における木ろう及び生うるしの産出額を含まない。</t>
    <phoneticPr fontId="4"/>
  </si>
  <si>
    <t>全国農業地域
・
都 道 府 県</t>
    <phoneticPr fontId="8"/>
  </si>
  <si>
    <t>飼養戸数</t>
    <rPh sb="0" eb="1">
      <t>ジ</t>
    </rPh>
    <rPh sb="1" eb="2">
      <t>マモル</t>
    </rPh>
    <rPh sb="2" eb="3">
      <t>ト</t>
    </rPh>
    <rPh sb="3" eb="4">
      <t>カズ</t>
    </rPh>
    <phoneticPr fontId="8"/>
  </si>
  <si>
    <t>飼養頭数(めす)</t>
    <rPh sb="0" eb="1">
      <t>ジ</t>
    </rPh>
    <rPh sb="1" eb="2">
      <t>マモル</t>
    </rPh>
    <rPh sb="2" eb="3">
      <t>アタマ</t>
    </rPh>
    <rPh sb="3" eb="4">
      <t>カズ</t>
    </rPh>
    <phoneticPr fontId="8"/>
  </si>
  <si>
    <t>経産牛
頭数割合</t>
    <rPh sb="0" eb="1">
      <t>キョウ</t>
    </rPh>
    <rPh sb="1" eb="2">
      <t>サン</t>
    </rPh>
    <rPh sb="2" eb="3">
      <t>ウシ</t>
    </rPh>
    <rPh sb="4" eb="6">
      <t>トウスウ</t>
    </rPh>
    <rPh sb="6" eb="8">
      <t>ワリアイ</t>
    </rPh>
    <phoneticPr fontId="8"/>
  </si>
  <si>
    <t>搾乳牛
頭数割合</t>
    <rPh sb="0" eb="1">
      <t>シボ</t>
    </rPh>
    <rPh sb="1" eb="2">
      <t>チチ</t>
    </rPh>
    <rPh sb="2" eb="3">
      <t>ウシ</t>
    </rPh>
    <rPh sb="4" eb="6">
      <t>トウスウ</t>
    </rPh>
    <rPh sb="6" eb="8">
      <t>ワリアイ</t>
    </rPh>
    <phoneticPr fontId="8"/>
  </si>
  <si>
    <t>子畜
頭数割合</t>
    <rPh sb="0" eb="1">
      <t>コ</t>
    </rPh>
    <rPh sb="1" eb="2">
      <t>チク</t>
    </rPh>
    <rPh sb="3" eb="5">
      <t>トウスウ</t>
    </rPh>
    <rPh sb="5" eb="7">
      <t>ワリアイ</t>
    </rPh>
    <phoneticPr fontId="8"/>
  </si>
  <si>
    <t>1戸当たり
飼養頭数</t>
    <rPh sb="1" eb="2">
      <t>コ</t>
    </rPh>
    <rPh sb="2" eb="3">
      <t>ア</t>
    </rPh>
    <rPh sb="6" eb="8">
      <t>シヨウ</t>
    </rPh>
    <rPh sb="8" eb="10">
      <t>トウスウ</t>
    </rPh>
    <phoneticPr fontId="8"/>
  </si>
  <si>
    <t>対前年比</t>
    <rPh sb="0" eb="1">
      <t>タイ</t>
    </rPh>
    <rPh sb="1" eb="2">
      <t>マエ</t>
    </rPh>
    <rPh sb="2" eb="3">
      <t>トシ</t>
    </rPh>
    <rPh sb="3" eb="4">
      <t>ヒ</t>
    </rPh>
    <phoneticPr fontId="8"/>
  </si>
  <si>
    <t>合　計</t>
    <rPh sb="0" eb="1">
      <t>ゴウ</t>
    </rPh>
    <rPh sb="2" eb="3">
      <t>ケイ</t>
    </rPh>
    <phoneticPr fontId="8"/>
  </si>
  <si>
    <t>成畜（２歳以上）</t>
    <rPh sb="0" eb="1">
      <t>セイ</t>
    </rPh>
    <rPh sb="1" eb="2">
      <t>チク</t>
    </rPh>
    <rPh sb="4" eb="5">
      <t>サイ</t>
    </rPh>
    <rPh sb="5" eb="6">
      <t>イ</t>
    </rPh>
    <rPh sb="6" eb="7">
      <t>ウエ</t>
    </rPh>
    <phoneticPr fontId="8"/>
  </si>
  <si>
    <t>子畜
(２歳未満の
未経産牛)</t>
    <rPh sb="0" eb="1">
      <t>コ</t>
    </rPh>
    <rPh sb="1" eb="2">
      <t>チク</t>
    </rPh>
    <rPh sb="5" eb="6">
      <t>サイ</t>
    </rPh>
    <rPh sb="6" eb="7">
      <t>ミ</t>
    </rPh>
    <rPh sb="7" eb="8">
      <t>マン</t>
    </rPh>
    <rPh sb="10" eb="11">
      <t>ミ</t>
    </rPh>
    <rPh sb="11" eb="12">
      <t>キョウ</t>
    </rPh>
    <rPh sb="12" eb="13">
      <t>サン</t>
    </rPh>
    <rPh sb="13" eb="14">
      <t>ウシ</t>
    </rPh>
    <phoneticPr fontId="8"/>
  </si>
  <si>
    <t>未経産牛計</t>
    <rPh sb="0" eb="1">
      <t>ミ</t>
    </rPh>
    <rPh sb="1" eb="2">
      <t>キョウ</t>
    </rPh>
    <rPh sb="2" eb="3">
      <t>サン</t>
    </rPh>
    <rPh sb="3" eb="4">
      <t>ウシ</t>
    </rPh>
    <rPh sb="4" eb="5">
      <t>ケイ</t>
    </rPh>
    <phoneticPr fontId="8"/>
  </si>
  <si>
    <t>飼養戸数</t>
    <rPh sb="0" eb="1">
      <t>ジ</t>
    </rPh>
    <rPh sb="1" eb="2">
      <t>マモル</t>
    </rPh>
    <rPh sb="2" eb="3">
      <t>ト</t>
    </rPh>
    <rPh sb="3" eb="4">
      <t>スウ</t>
    </rPh>
    <phoneticPr fontId="8"/>
  </si>
  <si>
    <t>未経産牛</t>
    <rPh sb="0" eb="1">
      <t>ミ</t>
    </rPh>
    <rPh sb="1" eb="2">
      <t>キョウ</t>
    </rPh>
    <rPh sb="2" eb="3">
      <t>サン</t>
    </rPh>
    <rPh sb="3" eb="4">
      <t>ウシ</t>
    </rPh>
    <phoneticPr fontId="8"/>
  </si>
  <si>
    <t>(3) + (8)</t>
    <phoneticPr fontId="8"/>
  </si>
  <si>
    <t>小　計</t>
    <rPh sb="0" eb="1">
      <t>ショウ</t>
    </rPh>
    <rPh sb="2" eb="3">
      <t>ケイ</t>
    </rPh>
    <phoneticPr fontId="8"/>
  </si>
  <si>
    <t>搾乳牛</t>
    <rPh sb="0" eb="1">
      <t>シボ</t>
    </rPh>
    <rPh sb="1" eb="2">
      <t>チチ</t>
    </rPh>
    <rPh sb="2" eb="3">
      <t>ウシ</t>
    </rPh>
    <phoneticPr fontId="8"/>
  </si>
  <si>
    <t>乾乳牛</t>
    <rPh sb="0" eb="1">
      <t>イヌイ</t>
    </rPh>
    <rPh sb="1" eb="2">
      <t>チチ</t>
    </rPh>
    <rPh sb="2" eb="3">
      <t>ウシ</t>
    </rPh>
    <phoneticPr fontId="8"/>
  </si>
  <si>
    <t>(4) / (2)</t>
    <phoneticPr fontId="8"/>
  </si>
  <si>
    <t>(5) / (4)</t>
    <phoneticPr fontId="8"/>
  </si>
  <si>
    <t>(8) / (2)</t>
    <phoneticPr fontId="8"/>
  </si>
  <si>
    <t>(2) / (1)</t>
    <phoneticPr fontId="8"/>
  </si>
  <si>
    <t>(4)</t>
    <phoneticPr fontId="8"/>
  </si>
  <si>
    <t>(5)</t>
    <phoneticPr fontId="8"/>
  </si>
  <si>
    <t>(7)</t>
    <phoneticPr fontId="8"/>
  </si>
  <si>
    <t>(8)</t>
    <phoneticPr fontId="8"/>
  </si>
  <si>
    <t>(9)</t>
    <phoneticPr fontId="8"/>
  </si>
  <si>
    <t>(10)</t>
    <phoneticPr fontId="8"/>
  </si>
  <si>
    <t>(11)</t>
    <phoneticPr fontId="8"/>
  </si>
  <si>
    <t>(12)</t>
    <phoneticPr fontId="8"/>
  </si>
  <si>
    <t>(14)</t>
    <phoneticPr fontId="8"/>
  </si>
  <si>
    <t>(15)</t>
    <phoneticPr fontId="8"/>
  </si>
  <si>
    <t>全国</t>
    <rPh sb="0" eb="2">
      <t>ゼンコク</t>
    </rPh>
    <phoneticPr fontId="8"/>
  </si>
  <si>
    <t>（全国農業地域）</t>
    <phoneticPr fontId="8"/>
  </si>
  <si>
    <t>北海道</t>
    <rPh sb="0" eb="3">
      <t>ホッカイドウ</t>
    </rPh>
    <phoneticPr fontId="14"/>
  </si>
  <si>
    <t>注：成畜とは、満２歳以上の牛及び２歳未満のうち既に分べん経験のある牛をいう。</t>
    <rPh sb="2" eb="3">
      <t>セイ</t>
    </rPh>
    <rPh sb="3" eb="4">
      <t>チク</t>
    </rPh>
    <rPh sb="7" eb="8">
      <t>マン</t>
    </rPh>
    <rPh sb="9" eb="12">
      <t>サイイジョウ</t>
    </rPh>
    <rPh sb="13" eb="14">
      <t>ウシ</t>
    </rPh>
    <rPh sb="14" eb="15">
      <t>オヨ</t>
    </rPh>
    <rPh sb="17" eb="20">
      <t>サイミマン</t>
    </rPh>
    <rPh sb="23" eb="24">
      <t>スデ</t>
    </rPh>
    <rPh sb="25" eb="26">
      <t>ブン</t>
    </rPh>
    <rPh sb="28" eb="30">
      <t>ケイケン</t>
    </rPh>
    <rPh sb="33" eb="34">
      <t>ウシ</t>
    </rPh>
    <phoneticPr fontId="8"/>
  </si>
  <si>
    <t>3</t>
    <phoneticPr fontId="4"/>
  </si>
  <si>
    <t>目次へ戻る</t>
    <rPh sb="0" eb="2">
      <t>モクジ</t>
    </rPh>
    <rPh sb="3" eb="4">
      <t>モド</t>
    </rPh>
    <phoneticPr fontId="29"/>
  </si>
  <si>
    <t>飼養頭数</t>
    <rPh sb="0" eb="4">
      <t>シヨウトウスウ</t>
    </rPh>
    <phoneticPr fontId="8"/>
  </si>
  <si>
    <t>乳 用 種
頭数割合</t>
    <rPh sb="0" eb="1">
      <t>チチ</t>
    </rPh>
    <rPh sb="2" eb="3">
      <t>ヨウ</t>
    </rPh>
    <rPh sb="4" eb="5">
      <t>タネ</t>
    </rPh>
    <rPh sb="6" eb="7">
      <t>アタマ</t>
    </rPh>
    <rPh sb="7" eb="8">
      <t>カズ</t>
    </rPh>
    <rPh sb="8" eb="9">
      <t>ワリ</t>
    </rPh>
    <rPh sb="9" eb="10">
      <t>ゴウ</t>
    </rPh>
    <phoneticPr fontId="8"/>
  </si>
  <si>
    <t>交 雑 種
頭数割合</t>
    <rPh sb="0" eb="1">
      <t>マジ</t>
    </rPh>
    <rPh sb="2" eb="3">
      <t>ザツ</t>
    </rPh>
    <rPh sb="4" eb="5">
      <t>タネ</t>
    </rPh>
    <rPh sb="6" eb="7">
      <t>アタマ</t>
    </rPh>
    <rPh sb="7" eb="8">
      <t>カズ</t>
    </rPh>
    <rPh sb="8" eb="9">
      <t>ワリ</t>
    </rPh>
    <rPh sb="9" eb="10">
      <t>ゴウ</t>
    </rPh>
    <phoneticPr fontId="8"/>
  </si>
  <si>
    <t>１戸当たり
飼養頭数</t>
    <rPh sb="1" eb="2">
      <t>コ</t>
    </rPh>
    <rPh sb="2" eb="3">
      <t>ア</t>
    </rPh>
    <rPh sb="6" eb="7">
      <t>ジ</t>
    </rPh>
    <rPh sb="7" eb="8">
      <t>マモル</t>
    </rPh>
    <rPh sb="8" eb="9">
      <t>アタマ</t>
    </rPh>
    <rPh sb="9" eb="10">
      <t>カズ</t>
    </rPh>
    <phoneticPr fontId="8"/>
  </si>
  <si>
    <t>乳 用 種
の い る
戸　　数</t>
    <rPh sb="0" eb="1">
      <t>チチ</t>
    </rPh>
    <rPh sb="2" eb="3">
      <t>ヨウ</t>
    </rPh>
    <rPh sb="4" eb="5">
      <t>シュ</t>
    </rPh>
    <rPh sb="12" eb="13">
      <t>ト</t>
    </rPh>
    <rPh sb="15" eb="16">
      <t>カズ</t>
    </rPh>
    <phoneticPr fontId="8"/>
  </si>
  <si>
    <t>合　　計</t>
    <rPh sb="0" eb="1">
      <t>ゴウ</t>
    </rPh>
    <rPh sb="3" eb="4">
      <t>ケイ</t>
    </rPh>
    <phoneticPr fontId="8"/>
  </si>
  <si>
    <t>肉用種</t>
    <rPh sb="0" eb="3">
      <t>ニクヨウシュ</t>
    </rPh>
    <phoneticPr fontId="8"/>
  </si>
  <si>
    <t>乳用種</t>
    <rPh sb="1" eb="2">
      <t>ヨウ</t>
    </rPh>
    <phoneticPr fontId="8"/>
  </si>
  <si>
    <t>黒毛和種</t>
    <rPh sb="0" eb="1">
      <t>クロ</t>
    </rPh>
    <rPh sb="1" eb="2">
      <t>ケ</t>
    </rPh>
    <rPh sb="2" eb="3">
      <t>ワ</t>
    </rPh>
    <rPh sb="3" eb="4">
      <t>シュ</t>
    </rPh>
    <phoneticPr fontId="8"/>
  </si>
  <si>
    <t>褐毛和種</t>
    <rPh sb="0" eb="1">
      <t>ヌノコ</t>
    </rPh>
    <rPh sb="1" eb="2">
      <t>ケ</t>
    </rPh>
    <rPh sb="2" eb="3">
      <t>ワ</t>
    </rPh>
    <rPh sb="3" eb="4">
      <t>シュ</t>
    </rPh>
    <phoneticPr fontId="8"/>
  </si>
  <si>
    <t>そ の 他</t>
    <rPh sb="4" eb="5">
      <t>タ</t>
    </rPh>
    <phoneticPr fontId="8"/>
  </si>
  <si>
    <t>めす</t>
    <phoneticPr fontId="8"/>
  </si>
  <si>
    <t>おす</t>
    <phoneticPr fontId="8"/>
  </si>
  <si>
    <t>ホルスタ
イン種他</t>
    <phoneticPr fontId="8"/>
  </si>
  <si>
    <t>交雑種</t>
    <rPh sb="0" eb="1">
      <t>マジ</t>
    </rPh>
    <rPh sb="1" eb="3">
      <t>ザッシュ</t>
    </rPh>
    <phoneticPr fontId="8"/>
  </si>
  <si>
    <t>肥育用牛</t>
    <rPh sb="0" eb="1">
      <t>コエ</t>
    </rPh>
    <rPh sb="1" eb="2">
      <t>イク</t>
    </rPh>
    <rPh sb="2" eb="3">
      <t>ヨウ</t>
    </rPh>
    <rPh sb="3" eb="4">
      <t>ウシ</t>
    </rPh>
    <phoneticPr fontId="8"/>
  </si>
  <si>
    <t>育成牛</t>
    <rPh sb="0" eb="2">
      <t>イクセイ</t>
    </rPh>
    <rPh sb="2" eb="3">
      <t>ギュウ</t>
    </rPh>
    <phoneticPr fontId="8"/>
  </si>
  <si>
    <t>小  計</t>
    <rPh sb="0" eb="1">
      <t>ショウ</t>
    </rPh>
    <rPh sb="3" eb="4">
      <t>ケイ</t>
    </rPh>
    <phoneticPr fontId="8"/>
  </si>
  <si>
    <t>１歳未満</t>
    <phoneticPr fontId="8"/>
  </si>
  <si>
    <t>１</t>
    <phoneticPr fontId="8"/>
  </si>
  <si>
    <t>２歳以上</t>
    <rPh sb="0" eb="3">
      <t>サイイジョウ</t>
    </rPh>
    <phoneticPr fontId="8"/>
  </si>
  <si>
    <t>２歳以上</t>
    <phoneticPr fontId="8"/>
  </si>
  <si>
    <t>め　す</t>
    <phoneticPr fontId="8"/>
  </si>
  <si>
    <t>(4)+(30)</t>
    <phoneticPr fontId="8"/>
  </si>
  <si>
    <t>２</t>
    <phoneticPr fontId="8"/>
  </si>
  <si>
    <t>４～５</t>
    <phoneticPr fontId="8"/>
  </si>
  <si>
    <t>６～７</t>
    <phoneticPr fontId="8"/>
  </si>
  <si>
    <t>８～９</t>
    <phoneticPr fontId="8"/>
  </si>
  <si>
    <t>10歳以上</t>
    <rPh sb="3" eb="5">
      <t>イジョウ</t>
    </rPh>
    <phoneticPr fontId="8"/>
  </si>
  <si>
    <t>(30)/(3)</t>
    <phoneticPr fontId="8"/>
  </si>
  <si>
    <t>(34)/(30)</t>
    <phoneticPr fontId="8"/>
  </si>
  <si>
    <t>(37)</t>
    <phoneticPr fontId="8"/>
  </si>
  <si>
    <t>令和７年
２月１日現在</t>
    <rPh sb="0" eb="2">
      <t>レイワ</t>
    </rPh>
    <rPh sb="3" eb="4">
      <t>ネン</t>
    </rPh>
    <rPh sb="6" eb="7">
      <t>ガツ</t>
    </rPh>
    <rPh sb="8" eb="11">
      <t>ニチゲンザイ</t>
    </rPh>
    <phoneticPr fontId="4"/>
  </si>
  <si>
    <t>センサス年のため調査休止
令和２年なんばんBOOKの編集と同様前年の結果のまま掲載とする</t>
    <rPh sb="4" eb="5">
      <t>ネン</t>
    </rPh>
    <rPh sb="8" eb="10">
      <t>チョウサ</t>
    </rPh>
    <rPh sb="10" eb="12">
      <t>キュウシ</t>
    </rPh>
    <rPh sb="13" eb="15">
      <t>レイワ</t>
    </rPh>
    <rPh sb="16" eb="17">
      <t>ネン</t>
    </rPh>
    <rPh sb="26" eb="28">
      <t>ヘンシュウ</t>
    </rPh>
    <rPh sb="29" eb="31">
      <t>ドウヨウ</t>
    </rPh>
    <rPh sb="31" eb="33">
      <t>ゼンネン</t>
    </rPh>
    <rPh sb="34" eb="36">
      <t>ケッカ</t>
    </rPh>
    <rPh sb="39" eb="41">
      <t>ケイサイ</t>
    </rPh>
    <phoneticPr fontId="4"/>
  </si>
  <si>
    <t>センサス年のため調査休止
令和２年なんばんBOOKの編集と同様前年の結果のまま掲載とする</t>
    <rPh sb="4" eb="5">
      <t>ネン</t>
    </rPh>
    <rPh sb="8" eb="10">
      <t>チョウサ</t>
    </rPh>
    <rPh sb="10" eb="12">
      <t>キュウシ</t>
    </rPh>
    <phoneticPr fontId="4"/>
  </si>
  <si>
    <t>注：　海面漁業・養殖業生産量とは、海面漁業漁獲量と海面養殖業収獲量の合計である。</t>
    <rPh sb="0" eb="1">
      <t>チュウ</t>
    </rPh>
    <rPh sb="3" eb="5">
      <t>カイメン</t>
    </rPh>
    <phoneticPr fontId="4"/>
  </si>
  <si>
    <t>　　　なお、海面漁業漁獲量と海面養殖業収獲量いずれかで秘匿措置が取られている都道府県については除外した。</t>
    <phoneticPr fontId="4"/>
  </si>
  <si>
    <t>注：　令和７年は、2025年農林業センサス実施年のため、豚、採卵鶏等の調査は休止した。</t>
    <rPh sb="0" eb="1">
      <t>チュウ</t>
    </rPh>
    <rPh sb="3" eb="5">
      <t>レイワ</t>
    </rPh>
    <rPh sb="6" eb="7">
      <t>ネン</t>
    </rPh>
    <rPh sb="13" eb="14">
      <t>ネン</t>
    </rPh>
    <rPh sb="14" eb="17">
      <t>ノウリンギョウ</t>
    </rPh>
    <rPh sb="21" eb="23">
      <t>ジッシ</t>
    </rPh>
    <rPh sb="23" eb="24">
      <t>ネン</t>
    </rPh>
    <rPh sb="28" eb="29">
      <t>ブタ</t>
    </rPh>
    <rPh sb="30" eb="33">
      <t>サイランケイ</t>
    </rPh>
    <rPh sb="33" eb="34">
      <t>トウ</t>
    </rPh>
    <rPh sb="35" eb="37">
      <t>チョウサ</t>
    </rPh>
    <rPh sb="38" eb="40">
      <t>キュウシ</t>
    </rPh>
    <phoneticPr fontId="4"/>
  </si>
  <si>
    <t>　　　そのため豚、採卵鶏は令和６年２月１日現在の調査結果を掲載している。</t>
    <rPh sb="7" eb="8">
      <t>ブタ</t>
    </rPh>
    <rPh sb="9" eb="11">
      <t>サイラン</t>
    </rPh>
    <rPh sb="11" eb="12">
      <t>トリ</t>
    </rPh>
    <rPh sb="13" eb="15">
      <t>レイワ</t>
    </rPh>
    <rPh sb="16" eb="17">
      <t>ネン</t>
    </rPh>
    <rPh sb="18" eb="19">
      <t>ガツ</t>
    </rPh>
    <rPh sb="20" eb="21">
      <t>ニチ</t>
    </rPh>
    <rPh sb="21" eb="23">
      <t>ゲンザイ</t>
    </rPh>
    <rPh sb="24" eb="28">
      <t>チョウサケッカ</t>
    </rPh>
    <rPh sb="29" eb="31">
      <t>ケイサイ</t>
    </rPh>
    <phoneticPr fontId="4"/>
  </si>
  <si>
    <t>たまねぎ</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</si>
</sst>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2">
    <numFmt numFmtId="176" formatCode="\(#\)"/>
    <numFmt numFmtId="177" formatCode="0.0"/>
    <numFmt numFmtId="178" formatCode="#\ ###\ ##0\ "/>
    <numFmt numFmtId="179" formatCode="#,##0_);[Red]\(#,##0\)"/>
    <numFmt numFmtId="180" formatCode="0.0_);[Red]\(0.0\)"/>
    <numFmt numFmtId="181" formatCode="#,##0_ "/>
    <numFmt numFmtId="182" formatCode="0_);[Red]\(0\)"/>
    <numFmt numFmtId="183" formatCode="#\ ###\ ###\ ##0\ "/>
    <numFmt numFmtId="184" formatCode="#\ ###\ ###\ ##0.0\ "/>
    <numFmt numFmtId="185" formatCode="#,##0.0"/>
    <numFmt numFmtId="186" formatCode="&quot;(&quot;##&quot;)&quot;"/>
    <numFmt numFmtId="187" formatCode="0_ "/>
    <numFmt numFmtId="188" formatCode="###\ ###\ ##0"/>
    <numFmt numFmtId="189" formatCode="#,##0.0;[Red]\-#,##0.0"/>
    <numFmt numFmtId="190" formatCode="#,##0;&quot;△ &quot;#,##0"/>
    <numFmt numFmtId="191" formatCode="\(0\)"/>
    <numFmt numFmtId="192" formatCode="_ * ###,###,##0;_ * \-###,###,##0;_ * &quot;-&quot;_ ;_ @"/>
    <numFmt numFmtId="193" formatCode="_ * ###,###,##0.0;_ * \-###,###,##0.0;_ * &quot;-&quot;_ ;_ @"/>
    <numFmt numFmtId="194" formatCode="#,##0;[Red]#,##0"/>
    <numFmt numFmtId="195" formatCode="\(#0\)"/>
    <numFmt numFmtId="196" formatCode="0_);\(0\)"/>
    <numFmt numFmtId="197" formatCode="_ * ?#,##0;_ * \△?#,##0;_ @"/>
    <numFmt numFmtId="198" formatCode="#,##0;"/>
    <numFmt numFmtId="199" formatCode="#\ ##0"/>
    <numFmt numFmtId="200" formatCode="###\ ###\ ###\ ##0"/>
    <numFmt numFmtId="201" formatCode="0.0%"/>
    <numFmt numFmtId="202" formatCode="###\ ###\ ###\ ##0;&quot;△&quot;###\ ###\ ###\ ##0;&quot;-&quot;;@"/>
    <numFmt numFmtId="203" formatCode="* ##,###,##0;* \-##,###,##0;* &quot;0&quot;;@"/>
    <numFmt numFmtId="204" formatCode="* ##,###,##0;* \-##,###,##0;* &quot;0&quot;;@\ "/>
    <numFmt numFmtId="205" formatCode="#,##0.0;[Red]#,##0.0"/>
    <numFmt numFmtId="206" formatCode="#\ ###\ ##0.0\ \ "/>
    <numFmt numFmtId="207" formatCode="#,##0.0_);[Red]\(#,##0.0\)"/>
  </numFmts>
  <fonts count="80">
    <font>
      <sz val="11"/>
      <color theme="1"/>
      <name val="游ゴシック"/>
      <family val="2"/>
      <charset val="128"/>
      <scheme val="minor"/>
    </font>
    <font>
      <sz val="11"/>
      <color theme="1"/>
      <name val="游ゴシック"/>
      <family val="2"/>
      <charset val="128"/>
      <scheme val="minor"/>
    </font>
    <font>
      <sz val="10"/>
      <name val="ＭＳ Ｐゴシック"/>
      <family val="3"/>
      <charset val="128"/>
    </font>
    <font>
      <sz val="11"/>
      <name val="ＭＳ ゴシック"/>
      <family val="3"/>
      <charset val="128"/>
    </font>
    <font>
      <sz val="6"/>
      <name val="游ゴシック"/>
      <family val="2"/>
      <charset val="128"/>
      <scheme val="minor"/>
    </font>
    <font>
      <sz val="10"/>
      <name val="ＭＳ 明朝"/>
      <family val="1"/>
      <charset val="128"/>
    </font>
    <font>
      <sz val="9"/>
      <name val="ＭＳ 明朝"/>
      <family val="1"/>
      <charset val="128"/>
    </font>
    <font>
      <sz val="16"/>
      <name val="ＭＳ ゴシック"/>
      <family val="3"/>
      <charset val="128"/>
    </font>
    <font>
      <sz val="6"/>
      <name val="ＭＳ Ｐゴシック"/>
      <family val="3"/>
      <charset val="128"/>
    </font>
    <font>
      <sz val="14"/>
      <name val="ＭＳ ゴシック"/>
      <family val="3"/>
      <charset val="128"/>
    </font>
    <font>
      <sz val="14"/>
      <name val="ＭＳ 明朝"/>
      <family val="1"/>
      <charset val="128"/>
    </font>
    <font>
      <sz val="8"/>
      <name val="ＭＳ 明朝"/>
      <family val="1"/>
      <charset val="128"/>
    </font>
    <font>
      <sz val="10"/>
      <name val="ＭＳ ゴシック"/>
      <family val="3"/>
      <charset val="128"/>
    </font>
    <font>
      <sz val="11"/>
      <color theme="1"/>
      <name val="游ゴシック"/>
      <family val="3"/>
      <charset val="128"/>
      <scheme val="minor"/>
    </font>
    <font>
      <sz val="11"/>
      <name val="ＭＳ 明朝"/>
      <family val="1"/>
      <charset val="128"/>
    </font>
    <font>
      <sz val="9"/>
      <name val="游ゴシック"/>
      <family val="3"/>
      <charset val="128"/>
      <scheme val="minor"/>
    </font>
    <font>
      <sz val="11"/>
      <name val="ＭＳ Ｐゴシック"/>
      <family val="3"/>
      <charset val="128"/>
    </font>
    <font>
      <sz val="12"/>
      <name val="ＭＳ 明朝"/>
      <family val="1"/>
      <charset val="128"/>
    </font>
    <font>
      <sz val="12"/>
      <name val="ＭＳ ゴシック"/>
      <family val="3"/>
      <charset val="128"/>
    </font>
    <font>
      <sz val="14"/>
      <name val="ＭＳ Ｐゴシック"/>
      <family val="3"/>
      <charset val="128"/>
    </font>
    <font>
      <sz val="12"/>
      <name val="ＭＳ Ｐゴシック"/>
      <family val="3"/>
      <charset val="128"/>
    </font>
    <font>
      <sz val="16"/>
      <name val="ＭＳ 明朝"/>
      <family val="1"/>
      <charset val="128"/>
    </font>
    <font>
      <sz val="23"/>
      <name val="ＭＳ 明朝"/>
      <family val="1"/>
      <charset val="128"/>
    </font>
    <font>
      <b/>
      <sz val="12"/>
      <name val="ＭＳ ゴシック"/>
      <family val="3"/>
      <charset val="128"/>
    </font>
    <font>
      <sz val="18"/>
      <name val="ＭＳ Ｐゴシック"/>
      <family val="3"/>
      <charset val="128"/>
    </font>
    <font>
      <sz val="18"/>
      <name val="ＭＳ 明朝"/>
      <family val="1"/>
      <charset val="128"/>
    </font>
    <font>
      <sz val="18"/>
      <name val="ＭＳ ゴシック"/>
      <family val="3"/>
      <charset val="128"/>
    </font>
    <font>
      <sz val="18"/>
      <color indexed="9"/>
      <name val="ＭＳ ゴシック"/>
      <family val="3"/>
      <charset val="128"/>
    </font>
    <font>
      <b/>
      <sz val="18"/>
      <name val="ＭＳ ゴシック"/>
      <family val="3"/>
      <charset val="128"/>
    </font>
    <font>
      <sz val="6"/>
      <name val="ＭＳ 明朝"/>
      <family val="1"/>
      <charset val="128"/>
    </font>
    <font>
      <sz val="4"/>
      <name val="ＭＳ 明朝"/>
      <family val="1"/>
      <charset val="128"/>
    </font>
    <font>
      <sz val="10"/>
      <name val="ＭＳ Ｐ明朝"/>
      <family val="1"/>
      <charset val="128"/>
    </font>
    <font>
      <sz val="9.5"/>
      <name val="ＭＳ 明朝"/>
      <family val="1"/>
      <charset val="128"/>
    </font>
    <font>
      <sz val="8"/>
      <name val="ＭＳ ゴシック"/>
      <family val="3"/>
      <charset val="128"/>
    </font>
    <font>
      <b/>
      <sz val="8"/>
      <name val="ＭＳ ゴシック"/>
      <family val="3"/>
      <charset val="128"/>
    </font>
    <font>
      <sz val="9"/>
      <name val="ＭＳ Ｐゴシック"/>
      <family val="3"/>
      <charset val="128"/>
    </font>
    <font>
      <sz val="9"/>
      <name val="ＭＳ Ｐ明朝"/>
      <family val="1"/>
      <charset val="128"/>
    </font>
    <font>
      <sz val="13"/>
      <name val="ＭＳ ゴシック"/>
      <family val="3"/>
      <charset val="128"/>
    </font>
    <font>
      <sz val="13"/>
      <name val="ＭＳ 明朝"/>
      <family val="1"/>
      <charset val="128"/>
    </font>
    <font>
      <b/>
      <sz val="11"/>
      <color theme="1"/>
      <name val="游ゴシック"/>
      <family val="3"/>
      <charset val="128"/>
      <scheme val="minor"/>
    </font>
    <font>
      <b/>
      <sz val="11"/>
      <color theme="1"/>
      <name val="游ゴシック"/>
      <family val="2"/>
      <charset val="128"/>
      <scheme val="minor"/>
    </font>
    <font>
      <b/>
      <sz val="20"/>
      <color theme="0"/>
      <name val="ＭＳ 明朝"/>
      <family val="1"/>
      <charset val="128"/>
    </font>
    <font>
      <b/>
      <sz val="20"/>
      <name val="ＭＳ 明朝"/>
      <family val="1"/>
      <charset val="128"/>
    </font>
    <font>
      <sz val="20"/>
      <name val="游ゴシック"/>
      <family val="3"/>
      <charset val="128"/>
    </font>
    <font>
      <sz val="11"/>
      <name val="游ゴシック"/>
      <family val="3"/>
      <charset val="128"/>
    </font>
    <font>
      <b/>
      <sz val="14"/>
      <color rgb="FF4F2270"/>
      <name val="ＭＳ 明朝"/>
      <family val="1"/>
      <charset val="128"/>
    </font>
    <font>
      <b/>
      <sz val="11"/>
      <name val="ＭＳ 明朝"/>
      <family val="1"/>
      <charset val="128"/>
    </font>
    <font>
      <b/>
      <sz val="20"/>
      <color rgb="FF4F2270"/>
      <name val="ＭＳ 明朝"/>
      <family val="1"/>
      <charset val="128"/>
    </font>
    <font>
      <sz val="11"/>
      <color theme="0"/>
      <name val="游ゴシック"/>
      <family val="3"/>
      <charset val="128"/>
    </font>
    <font>
      <b/>
      <sz val="16"/>
      <color rgb="FF4F2270"/>
      <name val="ＭＳ 明朝"/>
      <family val="1"/>
      <charset val="128"/>
    </font>
    <font>
      <sz val="11"/>
      <color theme="0"/>
      <name val="ＭＳ ゴシック"/>
      <family val="3"/>
      <charset val="128"/>
    </font>
    <font>
      <b/>
      <sz val="14"/>
      <name val="游ゴシック"/>
      <family val="3"/>
      <charset val="128"/>
    </font>
    <font>
      <sz val="9"/>
      <name val="ＭＳ ゴシック"/>
      <family val="3"/>
      <charset val="128"/>
    </font>
    <font>
      <b/>
      <sz val="11"/>
      <name val="ＭＳ ゴシック"/>
      <family val="3"/>
      <charset val="128"/>
    </font>
    <font>
      <sz val="12"/>
      <name val="游ゴシック"/>
      <family val="3"/>
      <charset val="128"/>
    </font>
    <font>
      <b/>
      <sz val="12"/>
      <color rgb="FF4F2270"/>
      <name val="ＭＳ ゴシック"/>
      <family val="3"/>
      <charset val="128"/>
    </font>
    <font>
      <sz val="9"/>
      <color rgb="FFFF0000"/>
      <name val="游ゴシック"/>
      <family val="3"/>
      <charset val="128"/>
      <scheme val="minor"/>
    </font>
    <font>
      <sz val="9"/>
      <color theme="1"/>
      <name val="游ゴシック"/>
      <family val="3"/>
      <charset val="128"/>
      <scheme val="minor"/>
    </font>
    <font>
      <sz val="9"/>
      <color indexed="81"/>
      <name val="MS P ゴシック"/>
      <family val="3"/>
      <charset val="128"/>
    </font>
    <font>
      <sz val="11"/>
      <color theme="1"/>
      <name val="游ゴシック"/>
      <family val="2"/>
      <charset val="128"/>
    </font>
    <font>
      <sz val="10"/>
      <name val="Arial"/>
      <family val="2"/>
    </font>
    <font>
      <b/>
      <sz val="10"/>
      <name val="ＭＳ 明朝"/>
      <family val="1"/>
      <charset val="128"/>
    </font>
    <font>
      <b/>
      <sz val="14"/>
      <color theme="4" tint="-0.499984740745262"/>
      <name val="ＭＳ 明朝"/>
      <family val="1"/>
      <charset val="128"/>
    </font>
    <font>
      <b/>
      <sz val="16"/>
      <color theme="4" tint="-0.499984740745262"/>
      <name val="ＭＳ 明朝"/>
      <family val="1"/>
      <charset val="128"/>
    </font>
    <font>
      <sz val="11"/>
      <color theme="1" tint="0.499984740745262"/>
      <name val="游ゴシック"/>
      <family val="2"/>
      <charset val="128"/>
      <scheme val="minor"/>
    </font>
    <font>
      <sz val="11"/>
      <color theme="1"/>
      <name val="ＭＳ ゴシック"/>
      <family val="3"/>
      <charset val="128"/>
    </font>
    <font>
      <sz val="11"/>
      <color theme="1"/>
      <name val="游ゴシック"/>
      <family val="2"/>
      <scheme val="minor"/>
    </font>
    <font>
      <sz val="18"/>
      <color theme="3"/>
      <name val="游ゴシック Light"/>
      <family val="2"/>
      <charset val="128"/>
      <scheme val="major"/>
    </font>
    <font>
      <sz val="11"/>
      <color theme="1"/>
      <name val="ＭＳ 明朝"/>
      <family val="1"/>
      <charset val="128"/>
    </font>
    <font>
      <sz val="15"/>
      <name val="ＭＳ 明朝"/>
      <family val="1"/>
      <charset val="128"/>
    </font>
    <font>
      <sz val="15.5"/>
      <name val="ＭＳ 明朝"/>
      <family val="1"/>
      <charset val="128"/>
    </font>
    <font>
      <sz val="14.5"/>
      <name val="ＭＳ 明朝"/>
      <family val="1"/>
      <charset val="128"/>
    </font>
    <font>
      <sz val="22"/>
      <name val="ＭＳ ゴシック"/>
      <family val="3"/>
      <charset val="128"/>
    </font>
    <font>
      <sz val="22"/>
      <name val="ＭＳ 明朝"/>
      <family val="1"/>
      <charset val="128"/>
    </font>
    <font>
      <u/>
      <sz val="11"/>
      <color theme="10"/>
      <name val="ＭＳ Ｐゴシック"/>
      <family val="3"/>
      <charset val="128"/>
    </font>
    <font>
      <u/>
      <sz val="22"/>
      <color rgb="FF0563C1"/>
      <name val="ＭＳ 明朝"/>
      <family val="1"/>
      <charset val="128"/>
    </font>
    <font>
      <sz val="20"/>
      <name val="ＭＳ ゴシック"/>
      <family val="3"/>
      <charset val="128"/>
    </font>
    <font>
      <sz val="20"/>
      <name val="ＭＳ 明朝"/>
      <family val="1"/>
      <charset val="128"/>
    </font>
    <font>
      <sz val="22"/>
      <name val="ＭＳ Ｐゴシック"/>
      <family val="3"/>
      <charset val="128"/>
    </font>
    <font>
      <sz val="16"/>
      <name val="ＭＳ Ｐゴシック"/>
      <family val="3"/>
      <charset val="128"/>
    </font>
  </fonts>
  <fills count="16">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indexed="9"/>
        <bgColor indexed="64"/>
      </patternFill>
    </fill>
    <fill>
      <patternFill patternType="solid">
        <fgColor theme="0"/>
        <bgColor indexed="64"/>
      </patternFill>
    </fill>
    <fill>
      <patternFill patternType="solid">
        <fgColor rgb="FFD5D0C2"/>
        <bgColor indexed="64"/>
      </patternFill>
    </fill>
    <fill>
      <patternFill patternType="solid">
        <fgColor theme="7" tint="0.79998168889431442"/>
        <bgColor indexed="64"/>
      </patternFill>
    </fill>
    <fill>
      <patternFill patternType="solid">
        <fgColor indexed="42"/>
        <bgColor indexed="64"/>
      </patternFill>
    </fill>
    <fill>
      <patternFill patternType="solid">
        <fgColor rgb="FFCCFFCC"/>
        <bgColor indexed="64"/>
      </patternFill>
    </fill>
    <fill>
      <patternFill patternType="solid">
        <fgColor theme="7"/>
        <bgColor indexed="64"/>
      </patternFill>
    </fill>
    <fill>
      <patternFill patternType="solid">
        <fgColor rgb="FFFFC000"/>
        <bgColor indexed="64"/>
      </patternFill>
    </fill>
    <fill>
      <patternFill patternType="solid">
        <fgColor rgb="FFFFFF00"/>
        <bgColor indexed="64"/>
      </patternFill>
    </fill>
    <fill>
      <patternFill patternType="solid">
        <fgColor theme="4" tint="-0.249977111117893"/>
        <bgColor indexed="64"/>
      </patternFill>
    </fill>
    <fill>
      <patternFill patternType="solid">
        <fgColor theme="4" tint="0.79998168889431442"/>
        <bgColor indexed="64"/>
      </patternFill>
    </fill>
  </fills>
  <borders count="46">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bottom style="double">
        <color indexed="64"/>
      </bottom>
      <diagonal/>
    </border>
    <border>
      <left/>
      <right/>
      <top/>
      <bottom style="thin">
        <color theme="1"/>
      </bottom>
      <diagonal/>
    </border>
    <border>
      <left style="thin">
        <color theme="0"/>
      </left>
      <right/>
      <top/>
      <bottom style="thin">
        <color theme="1"/>
      </bottom>
      <diagonal/>
    </border>
    <border>
      <left style="thin">
        <color theme="0"/>
      </left>
      <right/>
      <top/>
      <bottom/>
      <diagonal/>
    </border>
    <border>
      <left/>
      <right/>
      <top style="thin">
        <color theme="1"/>
      </top>
      <bottom/>
      <diagonal/>
    </border>
    <border>
      <left style="thin">
        <color theme="0"/>
      </left>
      <right/>
      <top style="thin">
        <color theme="1"/>
      </top>
      <bottom/>
      <diagonal/>
    </border>
    <border>
      <left/>
      <right/>
      <top style="thin">
        <color theme="0"/>
      </top>
      <bottom/>
      <diagonal/>
    </border>
    <border>
      <left/>
      <right style="thin">
        <color theme="1"/>
      </right>
      <top/>
      <bottom/>
      <diagonal/>
    </border>
    <border>
      <left/>
      <right style="thin">
        <color theme="1"/>
      </right>
      <top style="thin">
        <color theme="1"/>
      </top>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thin">
        <color indexed="64"/>
      </right>
      <top/>
      <bottom/>
      <diagonal/>
    </border>
    <border>
      <left style="thin">
        <color indexed="64"/>
      </left>
      <right style="double">
        <color indexed="64"/>
      </right>
      <top/>
      <bottom/>
      <diagonal/>
    </border>
    <border>
      <left style="double">
        <color indexed="64"/>
      </left>
      <right style="thin">
        <color indexed="64"/>
      </right>
      <top style="double">
        <color indexed="64"/>
      </top>
      <bottom/>
      <diagonal/>
    </border>
    <border>
      <left style="thin">
        <color indexed="64"/>
      </left>
      <right style="double">
        <color indexed="64"/>
      </right>
      <top style="double">
        <color indexed="64"/>
      </top>
      <bottom/>
      <diagonal/>
    </border>
    <border>
      <left style="medium">
        <color indexed="64"/>
      </left>
      <right/>
      <top style="medium">
        <color indexed="64"/>
      </top>
      <bottom style="medium">
        <color indexed="64"/>
      </bottom>
      <diagonal/>
    </border>
    <border>
      <left style="thin">
        <color theme="1"/>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top style="double">
        <color theme="4" tint="-0.499984740745262"/>
      </top>
      <bottom/>
      <diagonal/>
    </border>
    <border>
      <left/>
      <right/>
      <top/>
      <bottom style="double">
        <color theme="4" tint="-0.499984740745262"/>
      </bottom>
      <diagonal/>
    </border>
  </borders>
  <cellStyleXfs count="43">
    <xf numFmtId="0" fontId="0" fillId="0" borderId="0">
      <alignment vertical="center"/>
    </xf>
    <xf numFmtId="38" fontId="1" fillId="0" borderId="0" applyFont="0" applyFill="0" applyBorder="0" applyAlignment="0" applyProtection="0">
      <alignment vertical="center"/>
    </xf>
    <xf numFmtId="0" fontId="2" fillId="0" borderId="0"/>
    <xf numFmtId="38" fontId="13" fillId="0" borderId="0" applyFont="0" applyFill="0" applyBorder="0" applyAlignment="0" applyProtection="0">
      <alignment vertical="center"/>
    </xf>
    <xf numFmtId="9" fontId="1" fillId="0" borderId="0" applyFont="0" applyFill="0" applyBorder="0" applyAlignment="0" applyProtection="0">
      <alignment vertical="center"/>
    </xf>
    <xf numFmtId="0" fontId="14" fillId="0" borderId="0"/>
    <xf numFmtId="0" fontId="16" fillId="0" borderId="0">
      <alignment vertical="center"/>
    </xf>
    <xf numFmtId="0" fontId="16" fillId="0" borderId="0"/>
    <xf numFmtId="0" fontId="16" fillId="0" borderId="0"/>
    <xf numFmtId="38" fontId="16" fillId="0" borderId="0" applyFont="0" applyFill="0" applyBorder="0" applyAlignment="0" applyProtection="0">
      <alignment vertical="center"/>
    </xf>
    <xf numFmtId="0" fontId="16" fillId="0" borderId="0"/>
    <xf numFmtId="0" fontId="14" fillId="0" borderId="0"/>
    <xf numFmtId="38" fontId="14" fillId="0" borderId="0" applyFont="0" applyFill="0" applyBorder="0" applyAlignment="0" applyProtection="0"/>
    <xf numFmtId="0" fontId="16" fillId="0" borderId="0"/>
    <xf numFmtId="0" fontId="13" fillId="0" borderId="0">
      <alignment vertical="center"/>
    </xf>
    <xf numFmtId="0" fontId="16" fillId="0" borderId="0"/>
    <xf numFmtId="0" fontId="16" fillId="0" borderId="0"/>
    <xf numFmtId="0" fontId="13" fillId="0" borderId="0">
      <alignment vertical="center"/>
    </xf>
    <xf numFmtId="0" fontId="5" fillId="0" borderId="0"/>
    <xf numFmtId="0" fontId="13" fillId="0" borderId="0">
      <alignment vertical="center"/>
    </xf>
    <xf numFmtId="0" fontId="16" fillId="0" borderId="0"/>
    <xf numFmtId="0" fontId="14" fillId="0" borderId="0"/>
    <xf numFmtId="0" fontId="11" fillId="0" borderId="0"/>
    <xf numFmtId="0" fontId="6" fillId="0" borderId="0"/>
    <xf numFmtId="0" fontId="6" fillId="0" borderId="0"/>
    <xf numFmtId="38" fontId="12" fillId="0" borderId="0" applyFont="0" applyFill="0" applyBorder="0" applyAlignment="0" applyProtection="0">
      <alignment vertical="center"/>
    </xf>
    <xf numFmtId="38" fontId="16" fillId="0" borderId="0" applyFont="0" applyFill="0" applyBorder="0" applyAlignment="0" applyProtection="0">
      <alignment vertical="center"/>
    </xf>
    <xf numFmtId="0" fontId="12" fillId="0" borderId="0">
      <alignment vertical="center"/>
    </xf>
    <xf numFmtId="0" fontId="16" fillId="0" borderId="0">
      <alignment vertical="center"/>
    </xf>
    <xf numFmtId="9" fontId="1" fillId="0" borderId="0" applyFont="0" applyFill="0" applyBorder="0" applyAlignment="0" applyProtection="0">
      <alignment vertical="center"/>
    </xf>
    <xf numFmtId="38" fontId="16" fillId="0" borderId="0" applyFont="0" applyFill="0" applyBorder="0" applyAlignment="0" applyProtection="0"/>
    <xf numFmtId="0" fontId="16" fillId="0" borderId="0">
      <alignment vertical="center"/>
    </xf>
    <xf numFmtId="38" fontId="16" fillId="0" borderId="0" applyFont="0" applyFill="0" applyBorder="0" applyAlignment="0" applyProtection="0">
      <alignment vertical="center"/>
    </xf>
    <xf numFmtId="0" fontId="1" fillId="0" borderId="0">
      <alignment vertical="center"/>
    </xf>
    <xf numFmtId="0" fontId="60" fillId="0" borderId="0"/>
    <xf numFmtId="0" fontId="6" fillId="0" borderId="0"/>
    <xf numFmtId="0" fontId="16" fillId="0" borderId="0"/>
    <xf numFmtId="0" fontId="16" fillId="0" borderId="0"/>
    <xf numFmtId="0" fontId="16" fillId="0" borderId="0"/>
    <xf numFmtId="0" fontId="29" fillId="0" borderId="0"/>
    <xf numFmtId="0" fontId="66" fillId="0" borderId="0"/>
    <xf numFmtId="0" fontId="16" fillId="0" borderId="0"/>
    <xf numFmtId="0" fontId="74" fillId="0" borderId="0" applyNumberFormat="0" applyFill="0" applyBorder="0" applyAlignment="0" applyProtection="0"/>
  </cellStyleXfs>
  <cellXfs count="1202">
    <xf numFmtId="0" fontId="0" fillId="0" borderId="0" xfId="0">
      <alignment vertical="center"/>
    </xf>
    <xf numFmtId="0" fontId="3" fillId="0" borderId="0" xfId="2" applyFont="1"/>
    <xf numFmtId="0" fontId="3" fillId="0" borderId="0" xfId="2" applyFont="1" applyAlignment="1">
      <alignment horizontal="center"/>
    </xf>
    <xf numFmtId="0" fontId="3" fillId="0" borderId="0" xfId="2" applyFont="1" applyAlignment="1">
      <alignment horizontal="right"/>
    </xf>
    <xf numFmtId="0" fontId="3" fillId="0" borderId="0" xfId="2" applyFont="1" applyAlignment="1">
      <alignment horizontal="distributed" vertical="center"/>
    </xf>
    <xf numFmtId="0" fontId="5" fillId="0" borderId="0" xfId="2" applyFont="1"/>
    <xf numFmtId="0" fontId="5" fillId="0" borderId="0" xfId="2" applyFont="1" applyAlignment="1">
      <alignment horizontal="center"/>
    </xf>
    <xf numFmtId="0" fontId="6" fillId="0" borderId="0" xfId="2" applyFont="1" applyAlignment="1">
      <alignment horizontal="distributed" vertical="center"/>
    </xf>
    <xf numFmtId="0" fontId="7" fillId="0" borderId="0" xfId="2" applyFont="1" applyAlignment="1">
      <alignment horizontal="left" vertical="center"/>
    </xf>
    <xf numFmtId="0" fontId="6" fillId="0" borderId="0" xfId="2" applyFont="1"/>
    <xf numFmtId="0" fontId="7" fillId="0" borderId="0" xfId="2" applyFont="1" applyAlignment="1">
      <alignment horizontal="left" vertical="center" indent="1"/>
    </xf>
    <xf numFmtId="0" fontId="5" fillId="0" borderId="0" xfId="2" applyFont="1" applyAlignment="1">
      <alignment horizontal="left" indent="1"/>
    </xf>
    <xf numFmtId="0" fontId="6" fillId="0" borderId="0" xfId="2" applyFont="1" applyAlignment="1">
      <alignment horizontal="left" indent="1"/>
    </xf>
    <xf numFmtId="0" fontId="9" fillId="0" borderId="0" xfId="2" applyFont="1" applyAlignment="1">
      <alignment vertical="top"/>
    </xf>
    <xf numFmtId="0" fontId="10" fillId="0" borderId="0" xfId="2" applyFont="1" applyAlignment="1">
      <alignment horizontal="center" vertical="top"/>
    </xf>
    <xf numFmtId="0" fontId="10" fillId="0" borderId="0" xfId="2" applyFont="1" applyAlignment="1">
      <alignment vertical="top"/>
    </xf>
    <xf numFmtId="0" fontId="10" fillId="0" borderId="0" xfId="2" applyFont="1" applyAlignment="1">
      <alignment horizontal="distributed" vertical="top"/>
    </xf>
    <xf numFmtId="0" fontId="5" fillId="0" borderId="1" xfId="2" applyFont="1" applyBorder="1" applyAlignment="1">
      <alignment horizontal="center" vertical="center"/>
    </xf>
    <xf numFmtId="0" fontId="5" fillId="0" borderId="2" xfId="2" applyFont="1" applyBorder="1" applyAlignment="1">
      <alignment horizontal="center" vertical="center"/>
    </xf>
    <xf numFmtId="0" fontId="5" fillId="0" borderId="4" xfId="2" applyFont="1" applyBorder="1" applyAlignment="1">
      <alignment horizontal="center" vertical="center"/>
    </xf>
    <xf numFmtId="0" fontId="5" fillId="0" borderId="0" xfId="2" applyFont="1" applyAlignment="1">
      <alignment horizontal="center" vertical="center"/>
    </xf>
    <xf numFmtId="0" fontId="5" fillId="0" borderId="0" xfId="2" applyFont="1" applyAlignment="1">
      <alignment horizontal="distributed" vertical="center" justifyLastLine="1"/>
    </xf>
    <xf numFmtId="0" fontId="5" fillId="0" borderId="5" xfId="2" applyFont="1" applyBorder="1" applyAlignment="1">
      <alignment vertical="center" justifyLastLine="1"/>
    </xf>
    <xf numFmtId="0" fontId="5" fillId="0" borderId="9" xfId="2" applyFont="1" applyBorder="1" applyAlignment="1">
      <alignment horizontal="center" vertical="center"/>
    </xf>
    <xf numFmtId="0" fontId="5" fillId="0" borderId="5" xfId="2" applyFont="1" applyBorder="1" applyAlignment="1">
      <alignment vertical="center"/>
    </xf>
    <xf numFmtId="0" fontId="5" fillId="0" borderId="8" xfId="2" applyFont="1" applyBorder="1" applyAlignment="1">
      <alignment horizontal="center" vertical="center"/>
    </xf>
    <xf numFmtId="0" fontId="5" fillId="0" borderId="12" xfId="2" applyFont="1" applyBorder="1" applyAlignment="1">
      <alignment horizontal="center" vertical="center"/>
    </xf>
    <xf numFmtId="0" fontId="5" fillId="0" borderId="0" xfId="2" applyFont="1" applyAlignment="1">
      <alignment horizontal="center" vertical="center" wrapText="1"/>
    </xf>
    <xf numFmtId="0" fontId="5" fillId="0" borderId="5" xfId="2" applyFont="1" applyBorder="1" applyAlignment="1">
      <alignment horizontal="center" vertical="center"/>
    </xf>
    <xf numFmtId="0" fontId="5" fillId="0" borderId="0" xfId="2" applyFont="1" applyAlignment="1">
      <alignment horizontal="right" vertical="center"/>
    </xf>
    <xf numFmtId="0" fontId="12" fillId="0" borderId="0" xfId="2" applyFont="1" applyAlignment="1">
      <alignment horizontal="distributed"/>
    </xf>
    <xf numFmtId="176" fontId="12" fillId="0" borderId="5" xfId="2" applyNumberFormat="1" applyFont="1" applyBorder="1" applyAlignment="1">
      <alignment horizontal="right"/>
    </xf>
    <xf numFmtId="0" fontId="12" fillId="0" borderId="0" xfId="2" applyFont="1"/>
    <xf numFmtId="38" fontId="12" fillId="0" borderId="0" xfId="1" applyFont="1" applyAlignment="1">
      <alignment horizontal="right"/>
    </xf>
    <xf numFmtId="0" fontId="12" fillId="0" borderId="0" xfId="2" applyFont="1" applyAlignment="1">
      <alignment horizontal="right"/>
    </xf>
    <xf numFmtId="38" fontId="12" fillId="3" borderId="0" xfId="1" applyFont="1" applyFill="1" applyAlignment="1">
      <alignment horizontal="right"/>
    </xf>
    <xf numFmtId="177" fontId="12" fillId="3" borderId="0" xfId="2" applyNumberFormat="1" applyFont="1" applyFill="1" applyAlignment="1">
      <alignment horizontal="right"/>
    </xf>
    <xf numFmtId="177" fontId="12" fillId="0" borderId="0" xfId="2" applyNumberFormat="1" applyFont="1" applyAlignment="1">
      <alignment horizontal="right"/>
    </xf>
    <xf numFmtId="0" fontId="5" fillId="0" borderId="0" xfId="2" applyFont="1" applyAlignment="1">
      <alignment horizontal="distributed"/>
    </xf>
    <xf numFmtId="176" fontId="5" fillId="0" borderId="5" xfId="2" applyNumberFormat="1" applyFont="1" applyBorder="1" applyAlignment="1">
      <alignment horizontal="right"/>
    </xf>
    <xf numFmtId="0" fontId="5" fillId="0" borderId="0" xfId="2" applyFont="1" applyAlignment="1">
      <alignment horizontal="center" shrinkToFit="1"/>
    </xf>
    <xf numFmtId="49" fontId="5" fillId="0" borderId="0" xfId="2" applyNumberFormat="1" applyFont="1" applyAlignment="1">
      <alignment horizontal="distributed"/>
    </xf>
    <xf numFmtId="38" fontId="12" fillId="0" borderId="0" xfId="1" applyFont="1" applyFill="1" applyAlignment="1">
      <alignment horizontal="right"/>
    </xf>
    <xf numFmtId="0" fontId="5" fillId="0" borderId="0" xfId="2" applyFont="1" applyAlignment="1">
      <alignment horizontal="distributed" shrinkToFit="1"/>
    </xf>
    <xf numFmtId="49" fontId="5" fillId="0" borderId="0" xfId="2" applyNumberFormat="1" applyFont="1" applyAlignment="1">
      <alignment horizontal="distributed" shrinkToFit="1"/>
    </xf>
    <xf numFmtId="49" fontId="5" fillId="0" borderId="8" xfId="2" applyNumberFormat="1" applyFont="1" applyBorder="1" applyAlignment="1">
      <alignment horizontal="distributed"/>
    </xf>
    <xf numFmtId="49" fontId="5" fillId="0" borderId="12" xfId="2" applyNumberFormat="1" applyFont="1" applyBorder="1" applyAlignment="1">
      <alignment horizontal="center"/>
    </xf>
    <xf numFmtId="178" fontId="5" fillId="0" borderId="7" xfId="2" applyNumberFormat="1" applyFont="1" applyBorder="1" applyAlignment="1">
      <alignment horizontal="right"/>
    </xf>
    <xf numFmtId="178" fontId="5" fillId="0" borderId="8" xfId="2" applyNumberFormat="1" applyFont="1" applyBorder="1" applyAlignment="1">
      <alignment horizontal="right"/>
    </xf>
    <xf numFmtId="38" fontId="12" fillId="4" borderId="9" xfId="3" applyFont="1" applyFill="1" applyBorder="1" applyAlignment="1">
      <alignment horizontal="right"/>
    </xf>
    <xf numFmtId="38" fontId="12" fillId="4" borderId="0" xfId="3" applyFont="1" applyFill="1" applyBorder="1" applyAlignment="1">
      <alignment horizontal="right"/>
    </xf>
    <xf numFmtId="38" fontId="5" fillId="4" borderId="9" xfId="3" applyFont="1" applyFill="1" applyBorder="1" applyAlignment="1">
      <alignment horizontal="right"/>
    </xf>
    <xf numFmtId="38" fontId="5" fillId="4" borderId="0" xfId="3" applyFont="1" applyFill="1" applyBorder="1" applyAlignment="1">
      <alignment horizontal="right"/>
    </xf>
    <xf numFmtId="0" fontId="16" fillId="0" borderId="0" xfId="6">
      <alignment vertical="center"/>
    </xf>
    <xf numFmtId="0" fontId="14" fillId="0" borderId="0" xfId="6" applyFont="1">
      <alignment vertical="center"/>
    </xf>
    <xf numFmtId="0" fontId="3" fillId="0" borderId="0" xfId="6" applyFont="1">
      <alignment vertical="center"/>
    </xf>
    <xf numFmtId="0" fontId="16" fillId="0" borderId="0" xfId="7"/>
    <xf numFmtId="0" fontId="5" fillId="0" borderId="0" xfId="7" applyFont="1" applyAlignment="1">
      <alignment vertical="center"/>
    </xf>
    <xf numFmtId="0" fontId="3" fillId="0" borderId="0" xfId="7" applyFont="1"/>
    <xf numFmtId="177" fontId="5" fillId="0" borderId="0" xfId="7" applyNumberFormat="1" applyFont="1" applyAlignment="1">
      <alignment vertical="center"/>
    </xf>
    <xf numFmtId="177" fontId="5" fillId="0" borderId="0" xfId="7" applyNumberFormat="1" applyFont="1"/>
    <xf numFmtId="0" fontId="14" fillId="0" borderId="0" xfId="7" applyFont="1"/>
    <xf numFmtId="183" fontId="16" fillId="0" borderId="0" xfId="7" applyNumberFormat="1"/>
    <xf numFmtId="0" fontId="12" fillId="0" borderId="0" xfId="7" applyFont="1" applyAlignment="1">
      <alignment horizontal="distributed" vertical="center"/>
    </xf>
    <xf numFmtId="183" fontId="5" fillId="0" borderId="0" xfId="7" applyNumberFormat="1" applyFont="1" applyAlignment="1">
      <alignment vertical="center"/>
    </xf>
    <xf numFmtId="0" fontId="5" fillId="0" borderId="0" xfId="7" applyFont="1" applyAlignment="1">
      <alignment horizontal="distributed" vertical="center"/>
    </xf>
    <xf numFmtId="0" fontId="12" fillId="0" borderId="0" xfId="7" applyFont="1" applyAlignment="1">
      <alignment vertical="center"/>
    </xf>
    <xf numFmtId="0" fontId="2" fillId="0" borderId="0" xfId="6" applyFont="1">
      <alignment vertical="center"/>
    </xf>
    <xf numFmtId="0" fontId="5" fillId="0" borderId="0" xfId="8" applyFont="1"/>
    <xf numFmtId="0" fontId="2" fillId="0" borderId="0" xfId="8" applyFont="1"/>
    <xf numFmtId="0" fontId="5" fillId="0" borderId="0" xfId="8" applyFont="1" applyAlignment="1">
      <alignment vertical="center"/>
    </xf>
    <xf numFmtId="0" fontId="5" fillId="0" borderId="8" xfId="6" applyFont="1" applyBorder="1">
      <alignment vertical="center"/>
    </xf>
    <xf numFmtId="184" fontId="16" fillId="0" borderId="0" xfId="6" applyNumberFormat="1">
      <alignment vertical="center"/>
    </xf>
    <xf numFmtId="49" fontId="14" fillId="9" borderId="0" xfId="8" applyNumberFormat="1" applyFont="1" applyFill="1" applyAlignment="1">
      <alignment horizontal="right" vertical="center"/>
    </xf>
    <xf numFmtId="49" fontId="14" fillId="0" borderId="0" xfId="8" applyNumberFormat="1" applyFont="1" applyAlignment="1">
      <alignment horizontal="right" vertical="center"/>
    </xf>
    <xf numFmtId="0" fontId="14" fillId="0" borderId="0" xfId="7" applyFont="1" applyAlignment="1">
      <alignment vertical="center"/>
    </xf>
    <xf numFmtId="49" fontId="14" fillId="0" borderId="0" xfId="6" applyNumberFormat="1" applyFont="1" applyAlignment="1">
      <alignment horizontal="right"/>
    </xf>
    <xf numFmtId="0" fontId="17" fillId="0" borderId="23" xfId="7" applyFont="1" applyBorder="1" applyAlignment="1">
      <alignment horizontal="left" vertical="center"/>
    </xf>
    <xf numFmtId="0" fontId="17" fillId="0" borderId="23" xfId="7" applyFont="1" applyBorder="1" applyAlignment="1">
      <alignment vertical="center"/>
    </xf>
    <xf numFmtId="0" fontId="19" fillId="0" borderId="0" xfId="6" applyFont="1">
      <alignment vertical="center"/>
    </xf>
    <xf numFmtId="0" fontId="5" fillId="0" borderId="0" xfId="6" applyFont="1">
      <alignment vertical="center"/>
    </xf>
    <xf numFmtId="0" fontId="5" fillId="0" borderId="0" xfId="6" applyFont="1" applyAlignment="1">
      <alignment horizontal="distributed" vertical="center"/>
    </xf>
    <xf numFmtId="183" fontId="5" fillId="0" borderId="0" xfId="6" applyNumberFormat="1" applyFont="1">
      <alignment vertical="center"/>
    </xf>
    <xf numFmtId="0" fontId="14" fillId="0" borderId="0" xfId="6" applyFont="1" applyAlignment="1">
      <alignment horizontal="left" vertical="center"/>
    </xf>
    <xf numFmtId="0" fontId="5" fillId="0" borderId="12" xfId="10" applyFont="1" applyBorder="1" applyAlignment="1">
      <alignment horizontal="right" vertical="center"/>
    </xf>
    <xf numFmtId="0" fontId="5" fillId="0" borderId="24" xfId="10" applyFont="1" applyBorder="1" applyAlignment="1">
      <alignment horizontal="distributed" vertical="center"/>
    </xf>
    <xf numFmtId="0" fontId="5" fillId="0" borderId="25" xfId="10" applyFont="1" applyBorder="1" applyAlignment="1">
      <alignment vertical="center"/>
    </xf>
    <xf numFmtId="49" fontId="14" fillId="9" borderId="5" xfId="8" applyNumberFormat="1" applyFont="1" applyFill="1" applyBorder="1" applyAlignment="1">
      <alignment horizontal="right" vertical="center"/>
    </xf>
    <xf numFmtId="49" fontId="14" fillId="0" borderId="5" xfId="8" applyNumberFormat="1" applyFont="1" applyBorder="1" applyAlignment="1">
      <alignment horizontal="right" vertical="center"/>
    </xf>
    <xf numFmtId="0" fontId="14" fillId="0" borderId="5" xfId="8" applyFont="1" applyBorder="1" applyAlignment="1">
      <alignment horizontal="right" vertical="center"/>
    </xf>
    <xf numFmtId="49" fontId="14" fillId="9" borderId="9" xfId="8" applyNumberFormat="1" applyFont="1" applyFill="1" applyBorder="1" applyAlignment="1">
      <alignment horizontal="right" vertical="center"/>
    </xf>
    <xf numFmtId="49" fontId="14" fillId="0" borderId="9" xfId="8" applyNumberFormat="1" applyFont="1" applyBorder="1" applyAlignment="1">
      <alignment horizontal="right" vertical="center"/>
    </xf>
    <xf numFmtId="187" fontId="14" fillId="0" borderId="5" xfId="8" applyNumberFormat="1" applyFont="1" applyBorder="1" applyAlignment="1">
      <alignment horizontal="right" vertical="center"/>
    </xf>
    <xf numFmtId="186" fontId="14" fillId="0" borderId="0" xfId="6" applyNumberFormat="1" applyFont="1" applyAlignment="1">
      <alignment horizontal="right" vertical="center"/>
    </xf>
    <xf numFmtId="186" fontId="14" fillId="0" borderId="0" xfId="6" applyNumberFormat="1" applyFont="1" applyAlignment="1">
      <alignment horizontal="center" vertical="center"/>
    </xf>
    <xf numFmtId="0" fontId="14" fillId="0" borderId="5" xfId="10" applyFont="1" applyBorder="1" applyAlignment="1">
      <alignment horizontal="center" vertical="center"/>
    </xf>
    <xf numFmtId="0" fontId="14" fillId="0" borderId="0" xfId="10" applyFont="1" applyAlignment="1">
      <alignment horizontal="center" vertical="center"/>
    </xf>
    <xf numFmtId="0" fontId="14" fillId="0" borderId="26" xfId="10" applyFont="1" applyBorder="1" applyAlignment="1">
      <alignment horizontal="center" vertical="center"/>
    </xf>
    <xf numFmtId="186" fontId="14" fillId="0" borderId="19" xfId="6" applyNumberFormat="1" applyFont="1" applyBorder="1" applyAlignment="1">
      <alignment horizontal="center" vertical="center"/>
    </xf>
    <xf numFmtId="0" fontId="14" fillId="0" borderId="27" xfId="10" applyFont="1" applyBorder="1" applyAlignment="1">
      <alignment horizontal="center" vertical="center"/>
    </xf>
    <xf numFmtId="0" fontId="14" fillId="0" borderId="28" xfId="10" applyFont="1" applyBorder="1" applyAlignment="1">
      <alignment horizontal="center" vertical="center"/>
    </xf>
    <xf numFmtId="0" fontId="14" fillId="0" borderId="13" xfId="6" applyFont="1" applyBorder="1" applyAlignment="1">
      <alignment horizontal="center" vertical="center"/>
    </xf>
    <xf numFmtId="0" fontId="17" fillId="0" borderId="0" xfId="6" applyFont="1">
      <alignment vertical="center"/>
    </xf>
    <xf numFmtId="0" fontId="5" fillId="0" borderId="0" xfId="6" applyFont="1" applyAlignment="1">
      <alignment horizontal="right" vertical="center"/>
    </xf>
    <xf numFmtId="0" fontId="17" fillId="0" borderId="0" xfId="6" applyFont="1" applyAlignment="1">
      <alignment horizontal="left" vertical="center"/>
    </xf>
    <xf numFmtId="0" fontId="18" fillId="0" borderId="0" xfId="6" applyFont="1">
      <alignment vertical="center"/>
    </xf>
    <xf numFmtId="0" fontId="5" fillId="0" borderId="29" xfId="6" applyFont="1" applyBorder="1" applyAlignment="1">
      <alignment horizontal="distributed" vertical="center"/>
    </xf>
    <xf numFmtId="0" fontId="5" fillId="0" borderId="29" xfId="6" applyFont="1" applyBorder="1">
      <alignment vertical="center"/>
    </xf>
    <xf numFmtId="0" fontId="16" fillId="0" borderId="29" xfId="6" applyBorder="1">
      <alignment vertical="center"/>
    </xf>
    <xf numFmtId="49" fontId="6" fillId="0" borderId="0" xfId="6" applyNumberFormat="1" applyFont="1" applyAlignment="1">
      <alignment horizontal="right"/>
    </xf>
    <xf numFmtId="183" fontId="14" fillId="0" borderId="0" xfId="6" applyNumberFormat="1" applyFont="1">
      <alignment vertical="center"/>
    </xf>
    <xf numFmtId="183" fontId="12" fillId="0" borderId="0" xfId="6" applyNumberFormat="1" applyFont="1">
      <alignment vertical="center"/>
    </xf>
    <xf numFmtId="0" fontId="12" fillId="0" borderId="0" xfId="6" applyFont="1">
      <alignment vertical="center"/>
    </xf>
    <xf numFmtId="49" fontId="5" fillId="0" borderId="0" xfId="6" applyNumberFormat="1" applyFont="1" applyAlignment="1">
      <alignment horizontal="right"/>
    </xf>
    <xf numFmtId="49" fontId="5" fillId="0" borderId="7" xfId="6" applyNumberFormat="1" applyFont="1" applyBorder="1" applyAlignment="1">
      <alignment horizontal="right"/>
    </xf>
    <xf numFmtId="0" fontId="5" fillId="0" borderId="12" xfId="6" applyFont="1" applyBorder="1">
      <alignment vertical="center"/>
    </xf>
    <xf numFmtId="184" fontId="5" fillId="0" borderId="8" xfId="6" applyNumberFormat="1" applyFont="1" applyBorder="1">
      <alignment vertical="center"/>
    </xf>
    <xf numFmtId="183" fontId="12" fillId="0" borderId="8" xfId="6" applyNumberFormat="1" applyFont="1" applyBorder="1">
      <alignment vertical="center"/>
    </xf>
    <xf numFmtId="183" fontId="12" fillId="0" borderId="7" xfId="6" applyNumberFormat="1" applyFont="1" applyBorder="1">
      <alignment vertical="center"/>
    </xf>
    <xf numFmtId="0" fontId="10" fillId="0" borderId="0" xfId="6" applyFont="1">
      <alignment vertical="center"/>
    </xf>
    <xf numFmtId="0" fontId="14" fillId="0" borderId="0" xfId="10" applyFont="1" applyAlignment="1">
      <alignment horizontal="right" vertical="center"/>
    </xf>
    <xf numFmtId="0" fontId="16" fillId="0" borderId="0" xfId="6" applyAlignment="1">
      <alignment horizontal="right" vertical="center"/>
    </xf>
    <xf numFmtId="49" fontId="14" fillId="0" borderId="0" xfId="6" applyNumberFormat="1" applyFont="1" applyAlignment="1">
      <alignment horizontal="right" vertical="center"/>
    </xf>
    <xf numFmtId="49" fontId="16" fillId="0" borderId="0" xfId="6" applyNumberFormat="1" applyAlignment="1">
      <alignment horizontal="center"/>
    </xf>
    <xf numFmtId="49" fontId="14" fillId="0" borderId="9" xfId="6" applyNumberFormat="1" applyFont="1" applyBorder="1" applyAlignment="1">
      <alignment horizontal="center"/>
    </xf>
    <xf numFmtId="49" fontId="14" fillId="0" borderId="9" xfId="6" applyNumberFormat="1" applyFont="1" applyBorder="1" applyAlignment="1">
      <alignment horizontal="right"/>
    </xf>
    <xf numFmtId="49" fontId="14" fillId="0" borderId="0" xfId="6" applyNumberFormat="1" applyFont="1" applyAlignment="1">
      <alignment horizontal="center"/>
    </xf>
    <xf numFmtId="49" fontId="14" fillId="0" borderId="11" xfId="6" applyNumberFormat="1" applyFont="1" applyBorder="1" applyAlignment="1">
      <alignment horizontal="center"/>
    </xf>
    <xf numFmtId="49" fontId="14" fillId="0" borderId="0" xfId="6" applyNumberFormat="1" applyFont="1">
      <alignment vertical="center"/>
    </xf>
    <xf numFmtId="0" fontId="14" fillId="0" borderId="5" xfId="6" applyFont="1" applyBorder="1" applyAlignment="1">
      <alignment horizontal="center" vertical="center" wrapText="1"/>
    </xf>
    <xf numFmtId="0" fontId="14" fillId="0" borderId="5" xfId="6" applyFont="1" applyBorder="1" applyAlignment="1">
      <alignment horizontal="center" vertical="center"/>
    </xf>
    <xf numFmtId="0" fontId="14" fillId="0" borderId="2" xfId="6" applyFont="1" applyBorder="1" applyAlignment="1">
      <alignment horizontal="center" vertical="center" wrapText="1"/>
    </xf>
    <xf numFmtId="0" fontId="14" fillId="0" borderId="2" xfId="6" applyFont="1" applyBorder="1" applyAlignment="1">
      <alignment horizontal="center" vertical="center"/>
    </xf>
    <xf numFmtId="0" fontId="21" fillId="0" borderId="0" xfId="6" applyFont="1" applyAlignment="1">
      <alignment horizontal="center"/>
    </xf>
    <xf numFmtId="0" fontId="22" fillId="0" borderId="0" xfId="6" applyFont="1">
      <alignment vertical="center"/>
    </xf>
    <xf numFmtId="49" fontId="22" fillId="0" borderId="0" xfId="6" applyNumberFormat="1" applyFont="1" applyAlignment="1">
      <alignment horizontal="right"/>
    </xf>
    <xf numFmtId="0" fontId="22" fillId="0" borderId="0" xfId="6" applyFont="1" applyAlignment="1">
      <alignment horizontal="center"/>
    </xf>
    <xf numFmtId="0" fontId="18" fillId="0" borderId="0" xfId="6" applyFont="1" applyAlignment="1"/>
    <xf numFmtId="0" fontId="23" fillId="0" borderId="0" xfId="6" applyFont="1" applyAlignment="1">
      <alignment vertical="top"/>
    </xf>
    <xf numFmtId="49" fontId="23" fillId="0" borderId="0" xfId="6" applyNumberFormat="1" applyFont="1" applyAlignment="1">
      <alignment vertical="top"/>
    </xf>
    <xf numFmtId="49" fontId="9" fillId="0" borderId="0" xfId="6" applyNumberFormat="1" applyFont="1" applyAlignment="1">
      <alignment vertical="top"/>
    </xf>
    <xf numFmtId="0" fontId="24" fillId="0" borderId="0" xfId="6" applyFont="1">
      <alignment vertical="center"/>
    </xf>
    <xf numFmtId="49" fontId="25" fillId="0" borderId="0" xfId="6" applyNumberFormat="1" applyFont="1" applyAlignment="1">
      <alignment horizontal="right" vertical="center"/>
    </xf>
    <xf numFmtId="0" fontId="26" fillId="0" borderId="0" xfId="6" applyFont="1">
      <alignment vertical="center"/>
    </xf>
    <xf numFmtId="0" fontId="27" fillId="0" borderId="0" xfId="6" applyFont="1" applyAlignment="1">
      <alignment horizontal="right" vertical="center"/>
    </xf>
    <xf numFmtId="0" fontId="26" fillId="0" borderId="0" xfId="6" applyFont="1" applyAlignment="1">
      <alignment horizontal="center" vertical="center"/>
    </xf>
    <xf numFmtId="0" fontId="28" fillId="0" borderId="0" xfId="6" applyFont="1">
      <alignment vertical="center"/>
    </xf>
    <xf numFmtId="178" fontId="16" fillId="0" borderId="0" xfId="6" applyNumberFormat="1">
      <alignment vertical="center"/>
    </xf>
    <xf numFmtId="0" fontId="5" fillId="0" borderId="19" xfId="6" applyFont="1" applyBorder="1" applyAlignment="1">
      <alignment horizontal="left" vertical="center"/>
    </xf>
    <xf numFmtId="0" fontId="16" fillId="0" borderId="8" xfId="6" applyBorder="1">
      <alignment vertical="center"/>
    </xf>
    <xf numFmtId="185" fontId="16" fillId="0" borderId="0" xfId="6" applyNumberFormat="1">
      <alignment vertical="center"/>
    </xf>
    <xf numFmtId="0" fontId="14" fillId="0" borderId="9" xfId="10" applyFont="1" applyBorder="1" applyAlignment="1">
      <alignment horizontal="right" vertical="center"/>
    </xf>
    <xf numFmtId="0" fontId="16" fillId="0" borderId="9" xfId="6" applyBorder="1" applyAlignment="1">
      <alignment horizontal="right" vertical="center"/>
    </xf>
    <xf numFmtId="49" fontId="14" fillId="0" borderId="9" xfId="6" applyNumberFormat="1" applyFont="1" applyBorder="1" applyAlignment="1">
      <alignment horizontal="right" vertical="center"/>
    </xf>
    <xf numFmtId="0" fontId="14" fillId="0" borderId="30" xfId="10" applyFont="1" applyBorder="1" applyAlignment="1">
      <alignment horizontal="center" vertical="center"/>
    </xf>
    <xf numFmtId="0" fontId="14" fillId="0" borderId="31" xfId="10" applyFont="1" applyBorder="1" applyAlignment="1">
      <alignment horizontal="center" vertical="center"/>
    </xf>
    <xf numFmtId="0" fontId="14" fillId="0" borderId="7" xfId="6" applyFont="1" applyBorder="1" applyAlignment="1">
      <alignment horizontal="distributed" vertical="center" indent="2"/>
    </xf>
    <xf numFmtId="0" fontId="18" fillId="0" borderId="0" xfId="6" applyFont="1" applyAlignment="1">
      <alignment vertical="top"/>
    </xf>
    <xf numFmtId="0" fontId="9" fillId="0" borderId="0" xfId="6" applyFont="1" applyAlignment="1">
      <alignment vertical="top"/>
    </xf>
    <xf numFmtId="0" fontId="26" fillId="0" borderId="0" xfId="6" applyFont="1" applyAlignment="1">
      <alignment horizontal="right" vertical="center"/>
    </xf>
    <xf numFmtId="49" fontId="26" fillId="0" borderId="0" xfId="6" applyNumberFormat="1" applyFont="1" applyAlignment="1">
      <alignment horizontal="right" vertical="center"/>
    </xf>
    <xf numFmtId="0" fontId="27" fillId="0" borderId="0" xfId="6" applyFont="1">
      <alignment vertical="center"/>
    </xf>
    <xf numFmtId="3" fontId="3" fillId="4" borderId="9" xfId="6" applyNumberFormat="1" applyFont="1" applyFill="1" applyBorder="1" applyAlignment="1">
      <alignment horizontal="right"/>
    </xf>
    <xf numFmtId="3" fontId="3" fillId="4" borderId="0" xfId="6" applyNumberFormat="1" applyFont="1" applyFill="1" applyAlignment="1">
      <alignment horizontal="right"/>
    </xf>
    <xf numFmtId="185" fontId="14" fillId="4" borderId="0" xfId="6" applyNumberFormat="1" applyFont="1" applyFill="1" applyAlignment="1">
      <alignment horizontal="right"/>
    </xf>
    <xf numFmtId="0" fontId="14" fillId="9" borderId="0" xfId="8" applyFont="1" applyFill="1" applyAlignment="1">
      <alignment vertical="center"/>
    </xf>
    <xf numFmtId="0" fontId="14" fillId="0" borderId="0" xfId="8" applyFont="1" applyAlignment="1">
      <alignment vertical="center"/>
    </xf>
    <xf numFmtId="49" fontId="14" fillId="9" borderId="0" xfId="8" applyNumberFormat="1" applyFont="1" applyFill="1" applyAlignment="1">
      <alignment vertical="center"/>
    </xf>
    <xf numFmtId="0" fontId="14" fillId="9" borderId="0" xfId="7" applyFont="1" applyFill="1" applyAlignment="1">
      <alignment vertical="center"/>
    </xf>
    <xf numFmtId="0" fontId="5" fillId="0" borderId="0" xfId="11" applyFont="1"/>
    <xf numFmtId="0" fontId="5" fillId="0" borderId="7" xfId="11" applyFont="1" applyBorder="1"/>
    <xf numFmtId="190" fontId="5" fillId="0" borderId="8" xfId="11" applyNumberFormat="1" applyFont="1" applyBorder="1"/>
    <xf numFmtId="0" fontId="5" fillId="0" borderId="12" xfId="11" applyFont="1" applyBorder="1"/>
    <xf numFmtId="0" fontId="5" fillId="0" borderId="8" xfId="11" applyFont="1" applyBorder="1"/>
    <xf numFmtId="191" fontId="5" fillId="0" borderId="9" xfId="11" applyNumberFormat="1" applyFont="1" applyBorder="1" applyAlignment="1">
      <alignment horizontal="right"/>
    </xf>
    <xf numFmtId="0" fontId="5" fillId="0" borderId="5" xfId="11" applyFont="1" applyBorder="1"/>
    <xf numFmtId="191" fontId="5" fillId="0" borderId="0" xfId="11" applyNumberFormat="1" applyFont="1"/>
    <xf numFmtId="0" fontId="5" fillId="0" borderId="0" xfId="11" applyFont="1" applyAlignment="1">
      <alignment horizontal="distributed"/>
    </xf>
    <xf numFmtId="0" fontId="12" fillId="0" borderId="0" xfId="11" applyFont="1"/>
    <xf numFmtId="191" fontId="12" fillId="0" borderId="9" xfId="11" applyNumberFormat="1" applyFont="1" applyBorder="1" applyAlignment="1">
      <alignment horizontal="right"/>
    </xf>
    <xf numFmtId="0" fontId="12" fillId="0" borderId="5" xfId="11" applyFont="1" applyBorder="1"/>
    <xf numFmtId="191" fontId="12" fillId="0" borderId="0" xfId="11" applyNumberFormat="1" applyFont="1"/>
    <xf numFmtId="0" fontId="12" fillId="0" borderId="0" xfId="11" applyFont="1" applyAlignment="1">
      <alignment horizontal="distributed"/>
    </xf>
    <xf numFmtId="0" fontId="5" fillId="0" borderId="9" xfId="11" applyFont="1" applyBorder="1"/>
    <xf numFmtId="9" fontId="5" fillId="0" borderId="0" xfId="11" applyNumberFormat="1" applyFont="1"/>
    <xf numFmtId="0" fontId="5" fillId="0" borderId="11" xfId="11" applyFont="1" applyBorder="1"/>
    <xf numFmtId="0" fontId="5" fillId="0" borderId="0" xfId="11" applyFont="1" applyAlignment="1">
      <alignment horizontal="right"/>
    </xf>
    <xf numFmtId="0" fontId="5" fillId="0" borderId="21" xfId="11" applyFont="1" applyBorder="1"/>
    <xf numFmtId="0" fontId="5" fillId="0" borderId="19" xfId="11" applyFont="1" applyBorder="1"/>
    <xf numFmtId="0" fontId="5" fillId="0" borderId="0" xfId="11" applyFont="1" applyAlignment="1">
      <alignment vertical="center"/>
    </xf>
    <xf numFmtId="0" fontId="5" fillId="0" borderId="13" xfId="11" applyFont="1" applyBorder="1"/>
    <xf numFmtId="0" fontId="5" fillId="0" borderId="13" xfId="11" applyFont="1" applyBorder="1" applyAlignment="1">
      <alignment vertical="center"/>
    </xf>
    <xf numFmtId="0" fontId="5" fillId="0" borderId="8" xfId="11" applyFont="1" applyBorder="1" applyAlignment="1">
      <alignment vertical="center"/>
    </xf>
    <xf numFmtId="0" fontId="5" fillId="0" borderId="5" xfId="11" applyFont="1" applyBorder="1" applyAlignment="1">
      <alignment vertical="center"/>
    </xf>
    <xf numFmtId="0" fontId="5" fillId="0" borderId="9" xfId="11" applyFont="1" applyBorder="1" applyAlignment="1">
      <alignment vertical="center"/>
    </xf>
    <xf numFmtId="0" fontId="5" fillId="0" borderId="0" xfId="11" applyFont="1" applyAlignment="1">
      <alignment horizontal="center" vertical="center"/>
    </xf>
    <xf numFmtId="0" fontId="14" fillId="0" borderId="5" xfId="11" applyBorder="1" applyAlignment="1">
      <alignment horizontal="center" vertical="center"/>
    </xf>
    <xf numFmtId="0" fontId="5" fillId="0" borderId="4" xfId="11" applyFont="1" applyBorder="1"/>
    <xf numFmtId="0" fontId="5" fillId="0" borderId="1" xfId="11" applyFont="1" applyBorder="1"/>
    <xf numFmtId="0" fontId="5" fillId="0" borderId="3" xfId="11" applyFont="1" applyBorder="1"/>
    <xf numFmtId="0" fontId="5" fillId="0" borderId="2" xfId="11" applyFont="1" applyBorder="1"/>
    <xf numFmtId="0" fontId="5" fillId="0" borderId="3" xfId="11" applyFont="1" applyBorder="1" applyAlignment="1">
      <alignment vertical="center"/>
    </xf>
    <xf numFmtId="0" fontId="5" fillId="0" borderId="1" xfId="11" applyFont="1" applyBorder="1" applyAlignment="1">
      <alignment vertical="center"/>
    </xf>
    <xf numFmtId="0" fontId="5" fillId="0" borderId="2" xfId="11" applyFont="1" applyBorder="1" applyAlignment="1">
      <alignment vertical="center"/>
    </xf>
    <xf numFmtId="0" fontId="6" fillId="0" borderId="0" xfId="11" applyFont="1"/>
    <xf numFmtId="0" fontId="6" fillId="0" borderId="0" xfId="11" applyFont="1" applyAlignment="1">
      <alignment horizontal="right"/>
    </xf>
    <xf numFmtId="0" fontId="9" fillId="0" borderId="0" xfId="11" applyFont="1"/>
    <xf numFmtId="0" fontId="7" fillId="0" borderId="0" xfId="11" applyFont="1"/>
    <xf numFmtId="188" fontId="5" fillId="0" borderId="0" xfId="11" applyNumberFormat="1" applyFont="1"/>
    <xf numFmtId="188" fontId="5" fillId="0" borderId="8" xfId="11" applyNumberFormat="1" applyFont="1" applyBorder="1"/>
    <xf numFmtId="0" fontId="5" fillId="0" borderId="0" xfId="13" applyFont="1"/>
    <xf numFmtId="9" fontId="5" fillId="0" borderId="0" xfId="13" applyNumberFormat="1" applyFont="1"/>
    <xf numFmtId="49" fontId="5" fillId="0" borderId="0" xfId="11" applyNumberFormat="1" applyFont="1" applyAlignment="1">
      <alignment horizontal="right"/>
    </xf>
    <xf numFmtId="0" fontId="14" fillId="0" borderId="3" xfId="11" applyBorder="1" applyAlignment="1">
      <alignment horizontal="center" vertical="center"/>
    </xf>
    <xf numFmtId="0" fontId="21" fillId="0" borderId="0" xfId="11" applyFont="1"/>
    <xf numFmtId="0" fontId="21" fillId="0" borderId="0" xfId="11" applyFont="1" applyAlignment="1">
      <alignment horizontal="right"/>
    </xf>
    <xf numFmtId="0" fontId="7" fillId="0" borderId="0" xfId="11" applyFont="1" applyAlignment="1">
      <alignment horizontal="right"/>
    </xf>
    <xf numFmtId="49" fontId="32" fillId="0" borderId="0" xfId="11" applyNumberFormat="1" applyFont="1" applyAlignment="1">
      <alignment horizontal="right"/>
    </xf>
    <xf numFmtId="0" fontId="7" fillId="0" borderId="0" xfId="11" applyFont="1" applyAlignment="1">
      <alignment horizontal="center"/>
    </xf>
    <xf numFmtId="0" fontId="11" fillId="0" borderId="0" xfId="14" applyFont="1">
      <alignment vertical="center"/>
    </xf>
    <xf numFmtId="0" fontId="11" fillId="0" borderId="0" xfId="15" applyFont="1" applyAlignment="1">
      <alignment vertical="center"/>
    </xf>
    <xf numFmtId="0" fontId="11" fillId="0" borderId="19" xfId="14" applyFont="1" applyBorder="1">
      <alignment vertical="center"/>
    </xf>
    <xf numFmtId="0" fontId="11" fillId="0" borderId="19" xfId="15" applyFont="1" applyBorder="1" applyAlignment="1">
      <alignment vertical="center"/>
    </xf>
    <xf numFmtId="0" fontId="11" fillId="0" borderId="8" xfId="14" applyFont="1" applyBorder="1" applyAlignment="1">
      <alignment horizontal="right" vertical="center"/>
    </xf>
    <xf numFmtId="0" fontId="11" fillId="0" borderId="7" xfId="14" applyFont="1" applyBorder="1" applyAlignment="1">
      <alignment horizontal="right" vertical="center"/>
    </xf>
    <xf numFmtId="0" fontId="11" fillId="0" borderId="12" xfId="15" applyFont="1" applyBorder="1" applyAlignment="1">
      <alignment vertical="center"/>
    </xf>
    <xf numFmtId="0" fontId="11" fillId="0" borderId="8" xfId="15" applyFont="1" applyBorder="1" applyAlignment="1">
      <alignment vertical="center"/>
    </xf>
    <xf numFmtId="194" fontId="33" fillId="0" borderId="0" xfId="14" applyNumberFormat="1" applyFont="1" applyAlignment="1">
      <alignment horizontal="right" vertical="center"/>
    </xf>
    <xf numFmtId="195" fontId="11" fillId="0" borderId="5" xfId="15" applyNumberFormat="1" applyFont="1" applyBorder="1" applyAlignment="1">
      <alignment vertical="center"/>
    </xf>
    <xf numFmtId="0" fontId="11" fillId="0" borderId="0" xfId="15" applyFont="1" applyAlignment="1">
      <alignment horizontal="distributed" vertical="center"/>
    </xf>
    <xf numFmtId="194" fontId="34" fillId="0" borderId="0" xfId="14" applyNumberFormat="1" applyFont="1" applyAlignment="1">
      <alignment horizontal="right" vertical="center"/>
    </xf>
    <xf numFmtId="195" fontId="34" fillId="0" borderId="5" xfId="15" applyNumberFormat="1" applyFont="1" applyBorder="1" applyAlignment="1">
      <alignment vertical="center"/>
    </xf>
    <xf numFmtId="0" fontId="34" fillId="0" borderId="0" xfId="15" applyFont="1" applyAlignment="1">
      <alignment horizontal="distributed" vertical="center"/>
    </xf>
    <xf numFmtId="0" fontId="11" fillId="0" borderId="0" xfId="14" applyFont="1" applyAlignment="1">
      <alignment horizontal="right" vertical="center"/>
    </xf>
    <xf numFmtId="0" fontId="11" fillId="0" borderId="9" xfId="14" applyFont="1" applyBorder="1" applyAlignment="1">
      <alignment horizontal="right" vertical="center"/>
    </xf>
    <xf numFmtId="0" fontId="11" fillId="0" borderId="5" xfId="15" applyFont="1" applyBorder="1" applyAlignment="1">
      <alignment vertical="center"/>
    </xf>
    <xf numFmtId="0" fontId="11" fillId="0" borderId="0" xfId="14" applyFont="1" applyAlignment="1">
      <alignment horizontal="right" vertical="top" wrapText="1"/>
    </xf>
    <xf numFmtId="0" fontId="11" fillId="0" borderId="0" xfId="16" applyFont="1" applyAlignment="1">
      <alignment horizontal="right" vertical="top"/>
    </xf>
    <xf numFmtId="0" fontId="11" fillId="0" borderId="21" xfId="15" applyFont="1" applyBorder="1" applyAlignment="1">
      <alignment vertical="center"/>
    </xf>
    <xf numFmtId="0" fontId="11" fillId="0" borderId="0" xfId="17" applyFont="1">
      <alignment vertical="center"/>
    </xf>
    <xf numFmtId="0" fontId="14" fillId="0" borderId="0" xfId="15" applyFont="1" applyAlignment="1">
      <alignment vertical="center"/>
    </xf>
    <xf numFmtId="0" fontId="11" fillId="0" borderId="19" xfId="17" applyFont="1" applyBorder="1">
      <alignment vertical="center"/>
    </xf>
    <xf numFmtId="0" fontId="11" fillId="0" borderId="8" xfId="17" applyFont="1" applyBorder="1" applyAlignment="1">
      <alignment horizontal="right" vertical="center"/>
    </xf>
    <xf numFmtId="0" fontId="11" fillId="0" borderId="7" xfId="17" applyFont="1" applyBorder="1" applyAlignment="1">
      <alignment horizontal="right" vertical="center"/>
    </xf>
    <xf numFmtId="194" fontId="33" fillId="0" borderId="0" xfId="17" applyNumberFormat="1" applyFont="1" applyAlignment="1">
      <alignment horizontal="right" vertical="center"/>
    </xf>
    <xf numFmtId="194" fontId="34" fillId="0" borderId="0" xfId="17" applyNumberFormat="1" applyFont="1" applyAlignment="1">
      <alignment horizontal="right" vertical="center"/>
    </xf>
    <xf numFmtId="0" fontId="11" fillId="0" borderId="0" xfId="17" applyFont="1" applyAlignment="1">
      <alignment horizontal="right" vertical="center"/>
    </xf>
    <xf numFmtId="0" fontId="11" fillId="0" borderId="9" xfId="17" applyFont="1" applyBorder="1" applyAlignment="1">
      <alignment horizontal="right" vertical="center"/>
    </xf>
    <xf numFmtId="0" fontId="11" fillId="0" borderId="23" xfId="17" applyFont="1" applyBorder="1">
      <alignment vertical="center"/>
    </xf>
    <xf numFmtId="0" fontId="6" fillId="0" borderId="0" xfId="18" applyFont="1" applyAlignment="1">
      <alignment vertical="center"/>
    </xf>
    <xf numFmtId="0" fontId="6" fillId="0" borderId="0" xfId="19" applyFont="1">
      <alignment vertical="center"/>
    </xf>
    <xf numFmtId="0" fontId="35" fillId="0" borderId="0" xfId="20" applyFont="1"/>
    <xf numFmtId="0" fontId="6" fillId="0" borderId="0" xfId="18" applyFont="1"/>
    <xf numFmtId="0" fontId="31" fillId="0" borderId="0" xfId="18" applyFont="1" applyAlignment="1">
      <alignment vertical="center"/>
    </xf>
    <xf numFmtId="0" fontId="5" fillId="0" borderId="0" xfId="18" applyAlignment="1">
      <alignment vertical="center"/>
    </xf>
    <xf numFmtId="0" fontId="5" fillId="0" borderId="0" xfId="18" applyAlignment="1">
      <alignment horizontal="distributed" vertical="center"/>
    </xf>
    <xf numFmtId="0" fontId="14" fillId="0" borderId="0" xfId="18" applyFont="1" applyAlignment="1">
      <alignment vertical="center"/>
    </xf>
    <xf numFmtId="0" fontId="14" fillId="0" borderId="0" xfId="18" applyFont="1" applyAlignment="1">
      <alignment horizontal="right" vertical="center" shrinkToFit="1"/>
    </xf>
    <xf numFmtId="0" fontId="14" fillId="0" borderId="0" xfId="18" applyFont="1" applyAlignment="1">
      <alignment vertical="center" shrinkToFit="1"/>
    </xf>
    <xf numFmtId="0" fontId="14" fillId="0" borderId="19" xfId="18" applyFont="1" applyBorder="1" applyAlignment="1">
      <alignment vertical="center" shrinkToFit="1"/>
    </xf>
    <xf numFmtId="0" fontId="14" fillId="0" borderId="0" xfId="18" applyFont="1" applyAlignment="1">
      <alignment horizontal="right" vertical="center"/>
    </xf>
    <xf numFmtId="0" fontId="14" fillId="0" borderId="0" xfId="18" applyFont="1" applyAlignment="1">
      <alignment horizontal="distributed" vertical="center"/>
    </xf>
    <xf numFmtId="196" fontId="5" fillId="0" borderId="7" xfId="18" quotePrefix="1" applyNumberFormat="1" applyBorder="1" applyAlignment="1">
      <alignment horizontal="right"/>
    </xf>
    <xf numFmtId="197" fontId="12" fillId="0" borderId="8" xfId="21" applyNumberFormat="1" applyFont="1" applyBorder="1" applyAlignment="1">
      <alignment horizontal="right" vertical="center"/>
    </xf>
    <xf numFmtId="3" fontId="12" fillId="0" borderId="8" xfId="18" applyNumberFormat="1" applyFont="1" applyBorder="1" applyAlignment="1">
      <alignment vertical="center" shrinkToFit="1"/>
    </xf>
    <xf numFmtId="3" fontId="12" fillId="0" borderId="7" xfId="18" applyNumberFormat="1" applyFont="1" applyBorder="1" applyAlignment="1">
      <alignment vertical="center" shrinkToFit="1"/>
    </xf>
    <xf numFmtId="196" fontId="5" fillId="0" borderId="8" xfId="18" quotePrefix="1" applyNumberFormat="1" applyBorder="1" applyAlignment="1">
      <alignment horizontal="right" vertical="center"/>
    </xf>
    <xf numFmtId="0" fontId="5" fillId="0" borderId="8" xfId="18" applyBorder="1" applyAlignment="1">
      <alignment horizontal="distributed" vertical="center"/>
    </xf>
    <xf numFmtId="196" fontId="5" fillId="10" borderId="9" xfId="18" quotePrefix="1" applyNumberFormat="1" applyFill="1" applyBorder="1" applyAlignment="1">
      <alignment horizontal="right"/>
    </xf>
    <xf numFmtId="196" fontId="5" fillId="10" borderId="0" xfId="18" quotePrefix="1" applyNumberFormat="1" applyFill="1" applyAlignment="1">
      <alignment horizontal="right" vertical="center"/>
    </xf>
    <xf numFmtId="0" fontId="5" fillId="10" borderId="0" xfId="18" applyFill="1" applyAlignment="1">
      <alignment horizontal="distributed" vertical="center"/>
    </xf>
    <xf numFmtId="196" fontId="5" fillId="0" borderId="9" xfId="18" quotePrefix="1" applyNumberFormat="1" applyBorder="1" applyAlignment="1">
      <alignment horizontal="right"/>
    </xf>
    <xf numFmtId="196" fontId="5" fillId="0" borderId="0" xfId="18" quotePrefix="1" applyNumberFormat="1" applyAlignment="1">
      <alignment horizontal="right" vertical="center"/>
    </xf>
    <xf numFmtId="0" fontId="14" fillId="0" borderId="0" xfId="18" applyFont="1" applyAlignment="1">
      <alignment horizontal="center" vertical="center" wrapText="1"/>
    </xf>
    <xf numFmtId="0" fontId="14" fillId="0" borderId="11" xfId="18" applyFont="1" applyBorder="1" applyAlignment="1">
      <alignment horizontal="center"/>
    </xf>
    <xf numFmtId="0" fontId="6" fillId="0" borderId="0" xfId="18" applyFont="1" applyAlignment="1">
      <alignment horizontal="right" vertical="center"/>
    </xf>
    <xf numFmtId="0" fontId="14" fillId="0" borderId="0" xfId="18" applyFont="1" applyAlignment="1">
      <alignment horizontal="center" vertical="center"/>
    </xf>
    <xf numFmtId="0" fontId="36" fillId="0" borderId="0" xfId="18" applyFont="1" applyAlignment="1">
      <alignment horizontal="right" vertical="center"/>
    </xf>
    <xf numFmtId="0" fontId="11" fillId="0" borderId="0" xfId="18" applyFont="1" applyAlignment="1">
      <alignment horizontal="right" vertical="center"/>
    </xf>
    <xf numFmtId="0" fontId="11" fillId="0" borderId="9" xfId="18" applyFont="1" applyBorder="1" applyAlignment="1">
      <alignment horizontal="right" vertical="center"/>
    </xf>
    <xf numFmtId="0" fontId="14" fillId="0" borderId="19" xfId="18" applyFont="1" applyBorder="1" applyAlignment="1">
      <alignment horizontal="distributed" vertical="center"/>
    </xf>
    <xf numFmtId="0" fontId="5" fillId="0" borderId="7" xfId="18" applyBorder="1"/>
    <xf numFmtId="0" fontId="5" fillId="0" borderId="18" xfId="18" applyBorder="1" applyAlignment="1">
      <alignment horizontal="center" vertical="center"/>
    </xf>
    <xf numFmtId="0" fontId="5" fillId="0" borderId="17" xfId="18" applyBorder="1" applyAlignment="1">
      <alignment horizontal="center" vertical="center"/>
    </xf>
    <xf numFmtId="0" fontId="31" fillId="0" borderId="18" xfId="18" applyFont="1" applyBorder="1" applyAlignment="1">
      <alignment horizontal="center" vertical="center"/>
    </xf>
    <xf numFmtId="0" fontId="5" fillId="0" borderId="18" xfId="18" applyBorder="1" applyAlignment="1">
      <alignment horizontal="center" vertical="center" wrapText="1"/>
    </xf>
    <xf numFmtId="0" fontId="5" fillId="0" borderId="9" xfId="18" applyBorder="1" applyAlignment="1">
      <alignment horizontal="center"/>
    </xf>
    <xf numFmtId="0" fontId="5" fillId="0" borderId="17" xfId="18" applyBorder="1" applyAlignment="1">
      <alignment vertical="center"/>
    </xf>
    <xf numFmtId="0" fontId="5" fillId="0" borderId="20" xfId="18" applyBorder="1" applyAlignment="1">
      <alignment vertical="center"/>
    </xf>
    <xf numFmtId="0" fontId="5" fillId="0" borderId="4" xfId="18" applyBorder="1" applyAlignment="1">
      <alignment horizontal="center"/>
    </xf>
    <xf numFmtId="0" fontId="5" fillId="0" borderId="1" xfId="18" applyBorder="1" applyAlignment="1">
      <alignment vertical="center"/>
    </xf>
    <xf numFmtId="0" fontId="5" fillId="0" borderId="2" xfId="18" applyBorder="1" applyAlignment="1">
      <alignment vertical="center"/>
    </xf>
    <xf numFmtId="0" fontId="6" fillId="0" borderId="23" xfId="18" applyFont="1" applyBorder="1" applyAlignment="1">
      <alignment vertical="center"/>
    </xf>
    <xf numFmtId="0" fontId="37" fillId="0" borderId="0" xfId="18" applyFont="1" applyAlignment="1">
      <alignment vertical="center"/>
    </xf>
    <xf numFmtId="0" fontId="5" fillId="0" borderId="0" xfId="22" applyFont="1" applyProtection="1">
      <protection locked="0"/>
    </xf>
    <xf numFmtId="0" fontId="17" fillId="0" borderId="0" xfId="22" applyFont="1" applyProtection="1">
      <protection locked="0"/>
    </xf>
    <xf numFmtId="0" fontId="5" fillId="0" borderId="0" xfId="22" applyFont="1" applyAlignment="1" applyProtection="1">
      <alignment horizontal="center"/>
      <protection locked="0"/>
    </xf>
    <xf numFmtId="199" fontId="5" fillId="0" borderId="0" xfId="22" applyNumberFormat="1" applyFont="1" applyAlignment="1" applyProtection="1">
      <alignment horizontal="right"/>
      <protection locked="0"/>
    </xf>
    <xf numFmtId="0" fontId="5" fillId="0" borderId="0" xfId="23" applyFont="1"/>
    <xf numFmtId="200" fontId="5" fillId="0" borderId="8" xfId="22" applyNumberFormat="1" applyFont="1" applyBorder="1" applyAlignment="1" applyProtection="1">
      <alignment horizontal="right"/>
      <protection locked="0"/>
    </xf>
    <xf numFmtId="0" fontId="5" fillId="0" borderId="7" xfId="22" applyFont="1" applyBorder="1" applyAlignment="1" applyProtection="1">
      <alignment horizontal="center" vertical="center"/>
      <protection locked="0"/>
    </xf>
    <xf numFmtId="0" fontId="5" fillId="0" borderId="12" xfId="22" applyFont="1" applyBorder="1" applyAlignment="1" applyProtection="1">
      <alignment horizontal="center" vertical="center"/>
      <protection locked="0"/>
    </xf>
    <xf numFmtId="0" fontId="5" fillId="0" borderId="8" xfId="22" applyFont="1" applyBorder="1" applyAlignment="1" applyProtection="1">
      <alignment horizontal="center" vertical="center"/>
      <protection locked="0"/>
    </xf>
    <xf numFmtId="0" fontId="6" fillId="0" borderId="8" xfId="22" applyFont="1" applyBorder="1" applyAlignment="1" applyProtection="1">
      <alignment horizontal="distributed" vertical="distributed"/>
      <protection locked="0"/>
    </xf>
    <xf numFmtId="0" fontId="5" fillId="0" borderId="5" xfId="22" applyFont="1" applyBorder="1" applyAlignment="1" applyProtection="1">
      <alignment horizontal="center" vertical="center"/>
      <protection locked="0"/>
    </xf>
    <xf numFmtId="0" fontId="6" fillId="0" borderId="0" xfId="20" quotePrefix="1" applyFont="1" applyAlignment="1">
      <alignment horizontal="right" vertical="center"/>
    </xf>
    <xf numFmtId="0" fontId="6" fillId="0" borderId="0" xfId="22" applyFont="1" applyAlignment="1" applyProtection="1">
      <alignment horizontal="distributed"/>
      <protection locked="0"/>
    </xf>
    <xf numFmtId="0" fontId="5" fillId="0" borderId="5" xfId="22" applyFont="1" applyBorder="1" applyAlignment="1">
      <alignment horizontal="center" vertical="center"/>
    </xf>
    <xf numFmtId="0" fontId="5" fillId="0" borderId="0" xfId="22" applyFont="1" applyAlignment="1">
      <alignment horizontal="distributed"/>
    </xf>
    <xf numFmtId="0" fontId="5" fillId="0" borderId="0" xfId="22" applyFont="1" applyAlignment="1">
      <alignment horizontal="distributed" shrinkToFit="1"/>
    </xf>
    <xf numFmtId="0" fontId="5" fillId="0" borderId="5" xfId="22" applyFont="1" applyBorder="1" applyAlignment="1">
      <alignment horizontal="center"/>
    </xf>
    <xf numFmtId="0" fontId="5" fillId="0" borderId="0" xfId="22" applyFont="1"/>
    <xf numFmtId="0" fontId="12" fillId="0" borderId="0" xfId="22" applyFont="1" applyProtection="1">
      <protection locked="0"/>
    </xf>
    <xf numFmtId="0" fontId="12" fillId="0" borderId="5" xfId="22" applyFont="1" applyBorder="1" applyAlignment="1">
      <alignment horizontal="center"/>
    </xf>
    <xf numFmtId="0" fontId="6" fillId="0" borderId="0" xfId="20" applyFont="1" applyAlignment="1">
      <alignment horizontal="right"/>
    </xf>
    <xf numFmtId="0" fontId="12" fillId="0" borderId="0" xfId="22" applyFont="1" applyAlignment="1">
      <alignment horizontal="distributed"/>
    </xf>
    <xf numFmtId="0" fontId="5" fillId="0" borderId="19" xfId="22" applyFont="1" applyBorder="1" applyProtection="1">
      <protection locked="0"/>
    </xf>
    <xf numFmtId="0" fontId="6" fillId="0" borderId="0" xfId="23"/>
    <xf numFmtId="0" fontId="5" fillId="0" borderId="0" xfId="23" applyFont="1" applyAlignment="1">
      <alignment horizontal="center" vertical="center"/>
    </xf>
    <xf numFmtId="0" fontId="5" fillId="0" borderId="0" xfId="23" applyFont="1" applyAlignment="1">
      <alignment vertical="center"/>
    </xf>
    <xf numFmtId="0" fontId="5" fillId="0" borderId="5" xfId="23" applyFont="1" applyBorder="1"/>
    <xf numFmtId="0" fontId="5" fillId="0" borderId="17" xfId="20" applyFont="1" applyBorder="1" applyAlignment="1">
      <alignment horizontal="center" vertical="center" wrapText="1"/>
    </xf>
    <xf numFmtId="0" fontId="5" fillId="0" borderId="13" xfId="20" applyFont="1" applyBorder="1" applyAlignment="1">
      <alignment horizontal="center" vertical="center" wrapText="1"/>
    </xf>
    <xf numFmtId="0" fontId="5" fillId="0" borderId="18" xfId="20" applyFont="1" applyBorder="1" applyAlignment="1">
      <alignment horizontal="center" vertical="center" wrapText="1"/>
    </xf>
    <xf numFmtId="0" fontId="5" fillId="0" borderId="12" xfId="22" applyFont="1" applyBorder="1"/>
    <xf numFmtId="0" fontId="5" fillId="0" borderId="5" xfId="22" applyFont="1" applyBorder="1"/>
    <xf numFmtId="0" fontId="5" fillId="0" borderId="21" xfId="22" applyFont="1" applyBorder="1"/>
    <xf numFmtId="0" fontId="5" fillId="0" borderId="0" xfId="22" applyFont="1" applyAlignment="1" applyProtection="1">
      <alignment vertical="center"/>
      <protection locked="0"/>
    </xf>
    <xf numFmtId="0" fontId="5" fillId="0" borderId="0" xfId="22" applyFont="1" applyAlignment="1" applyProtection="1">
      <alignment horizontal="right" vertical="center"/>
      <protection locked="0"/>
    </xf>
    <xf numFmtId="0" fontId="6" fillId="0" borderId="23" xfId="22" applyFont="1" applyBorder="1" applyAlignment="1">
      <alignment vertical="center"/>
    </xf>
    <xf numFmtId="0" fontId="5" fillId="0" borderId="23" xfId="23" applyFont="1" applyBorder="1" applyAlignment="1">
      <alignment vertical="center"/>
    </xf>
    <xf numFmtId="0" fontId="5" fillId="0" borderId="23" xfId="22" applyFont="1" applyBorder="1" applyAlignment="1">
      <alignment vertical="center"/>
    </xf>
    <xf numFmtId="0" fontId="10" fillId="0" borderId="0" xfId="22" applyFont="1" applyAlignment="1" applyProtection="1">
      <alignment horizontal="right"/>
      <protection locked="0"/>
    </xf>
    <xf numFmtId="0" fontId="10" fillId="0" borderId="0" xfId="22" applyFont="1" applyAlignment="1" applyProtection="1">
      <alignment vertical="center"/>
      <protection locked="0"/>
    </xf>
    <xf numFmtId="0" fontId="10" fillId="0" borderId="0" xfId="22" applyFont="1" applyAlignment="1" applyProtection="1">
      <alignment horizontal="center"/>
      <protection locked="0"/>
    </xf>
    <xf numFmtId="0" fontId="10" fillId="0" borderId="0" xfId="22" applyFont="1" applyProtection="1">
      <protection locked="0"/>
    </xf>
    <xf numFmtId="0" fontId="10" fillId="0" borderId="0" xfId="23" applyFont="1" applyAlignment="1">
      <alignment vertical="center"/>
    </xf>
    <xf numFmtId="0" fontId="10" fillId="0" borderId="0" xfId="22" applyFont="1" applyAlignment="1" applyProtection="1">
      <alignment horizontal="left"/>
      <protection locked="0"/>
    </xf>
    <xf numFmtId="0" fontId="5" fillId="0" borderId="0" xfId="22" applyFont="1" applyAlignment="1" applyProtection="1">
      <alignment horizontal="center" vertical="center"/>
      <protection locked="0"/>
    </xf>
    <xf numFmtId="0" fontId="21" fillId="0" borderId="0" xfId="22" applyFont="1" applyAlignment="1">
      <alignment horizontal="right" vertical="center"/>
    </xf>
    <xf numFmtId="199" fontId="5" fillId="0" borderId="0" xfId="22" applyNumberFormat="1" applyFont="1" applyProtection="1">
      <protection locked="0"/>
    </xf>
    <xf numFmtId="0" fontId="21" fillId="0" borderId="0" xfId="22" applyFont="1" applyAlignment="1">
      <alignment horizontal="left" vertical="center"/>
    </xf>
    <xf numFmtId="199" fontId="10" fillId="0" borderId="0" xfId="22" applyNumberFormat="1" applyFont="1" applyProtection="1">
      <protection locked="0"/>
    </xf>
    <xf numFmtId="199" fontId="17" fillId="0" borderId="0" xfId="22" applyNumberFormat="1" applyFont="1" applyAlignment="1" applyProtection="1">
      <alignment horizontal="right"/>
      <protection locked="0"/>
    </xf>
    <xf numFmtId="0" fontId="17" fillId="0" borderId="19" xfId="22" applyFont="1" applyBorder="1" applyProtection="1">
      <protection locked="0"/>
    </xf>
    <xf numFmtId="0" fontId="17" fillId="0" borderId="0" xfId="22" applyFont="1" applyAlignment="1" applyProtection="1">
      <alignment horizontal="right"/>
      <protection locked="0"/>
    </xf>
    <xf numFmtId="188" fontId="5" fillId="0" borderId="8" xfId="22" applyNumberFormat="1" applyFont="1" applyBorder="1" applyAlignment="1" applyProtection="1">
      <alignment horizontal="right" vertical="center"/>
      <protection locked="0"/>
    </xf>
    <xf numFmtId="0" fontId="5" fillId="0" borderId="0" xfId="20" applyFont="1" applyAlignment="1">
      <alignment horizontal="right" vertical="center"/>
    </xf>
    <xf numFmtId="199" fontId="5" fillId="0" borderId="0" xfId="22" applyNumberFormat="1" applyFont="1" applyAlignment="1">
      <alignment horizontal="right"/>
    </xf>
    <xf numFmtId="199" fontId="6" fillId="0" borderId="0" xfId="22" applyNumberFormat="1" applyFont="1" applyAlignment="1">
      <alignment horizontal="right" vertical="center"/>
    </xf>
    <xf numFmtId="199" fontId="5" fillId="0" borderId="19" xfId="22" applyNumberFormat="1" applyFont="1" applyBorder="1" applyAlignment="1">
      <alignment horizontal="right"/>
    </xf>
    <xf numFmtId="0" fontId="5" fillId="0" borderId="8" xfId="22" applyFont="1" applyBorder="1"/>
    <xf numFmtId="0" fontId="5" fillId="0" borderId="1" xfId="24" applyFont="1" applyBorder="1" applyAlignment="1">
      <alignment horizontal="center" vertical="center"/>
    </xf>
    <xf numFmtId="0" fontId="5" fillId="0" borderId="8" xfId="24" applyFont="1" applyBorder="1" applyAlignment="1">
      <alignment horizontal="centerContinuous" vertical="center"/>
    </xf>
    <xf numFmtId="0" fontId="5" fillId="0" borderId="7" xfId="24" applyFont="1" applyBorder="1" applyAlignment="1">
      <alignment horizontal="centerContinuous" vertical="center"/>
    </xf>
    <xf numFmtId="0" fontId="5" fillId="0" borderId="19" xfId="22" applyFont="1" applyBorder="1"/>
    <xf numFmtId="0" fontId="5" fillId="0" borderId="23" xfId="22" applyFont="1" applyBorder="1" applyAlignment="1" applyProtection="1">
      <alignment horizontal="right" vertical="center"/>
      <protection locked="0"/>
    </xf>
    <xf numFmtId="0" fontId="5" fillId="0" borderId="23" xfId="24" applyFont="1" applyBorder="1"/>
    <xf numFmtId="0" fontId="5" fillId="0" borderId="23" xfId="24" applyFont="1" applyBorder="1" applyAlignment="1">
      <alignment horizontal="centerContinuous"/>
    </xf>
    <xf numFmtId="0" fontId="6" fillId="0" borderId="23" xfId="24" applyBorder="1" applyAlignment="1">
      <alignment horizontal="centerContinuous"/>
    </xf>
    <xf numFmtId="0" fontId="6" fillId="0" borderId="23" xfId="22" applyFont="1" applyBorder="1" applyProtection="1">
      <protection locked="0"/>
    </xf>
    <xf numFmtId="0" fontId="5" fillId="0" borderId="23" xfId="24" applyFont="1" applyBorder="1" applyAlignment="1">
      <alignment vertical="top"/>
    </xf>
    <xf numFmtId="0" fontId="5" fillId="0" borderId="0" xfId="24" applyFont="1" applyAlignment="1">
      <alignment horizontal="left"/>
    </xf>
    <xf numFmtId="0" fontId="6" fillId="0" borderId="0" xfId="22" applyFont="1" applyAlignment="1" applyProtection="1">
      <alignment horizontal="left"/>
      <protection locked="0"/>
    </xf>
    <xf numFmtId="0" fontId="5" fillId="0" borderId="0" xfId="24" applyFont="1"/>
    <xf numFmtId="0" fontId="6" fillId="0" borderId="0" xfId="24" applyAlignment="1">
      <alignment horizontal="left"/>
    </xf>
    <xf numFmtId="0" fontId="5" fillId="0" borderId="0" xfId="22" applyFont="1" applyAlignment="1" applyProtection="1">
      <alignment horizontal="centerContinuous" vertical="center"/>
      <protection locked="0"/>
    </xf>
    <xf numFmtId="38" fontId="5" fillId="4" borderId="0" xfId="3" quotePrefix="1" applyFont="1" applyFill="1" applyBorder="1" applyAlignment="1">
      <alignment horizontal="right"/>
    </xf>
    <xf numFmtId="185" fontId="14" fillId="4" borderId="5" xfId="6" applyNumberFormat="1" applyFont="1" applyFill="1" applyBorder="1" applyAlignment="1">
      <alignment horizontal="right"/>
    </xf>
    <xf numFmtId="185" fontId="14" fillId="4" borderId="0" xfId="8" applyNumberFormat="1" applyFont="1" applyFill="1" applyAlignment="1">
      <alignment horizontal="right"/>
    </xf>
    <xf numFmtId="192" fontId="12" fillId="4" borderId="0" xfId="12" applyNumberFormat="1" applyFont="1" applyFill="1" applyBorder="1" applyAlignment="1">
      <alignment horizontal="right"/>
    </xf>
    <xf numFmtId="193" fontId="12" fillId="4" borderId="0" xfId="12" applyNumberFormat="1" applyFont="1" applyFill="1" applyBorder="1" applyAlignment="1">
      <alignment horizontal="right"/>
    </xf>
    <xf numFmtId="192" fontId="5" fillId="4" borderId="0" xfId="12" applyNumberFormat="1" applyFont="1" applyFill="1" applyBorder="1" applyAlignment="1">
      <alignment horizontal="right"/>
    </xf>
    <xf numFmtId="193" fontId="5" fillId="4" borderId="0" xfId="12" applyNumberFormat="1" applyFont="1" applyFill="1" applyBorder="1" applyAlignment="1">
      <alignment horizontal="right"/>
    </xf>
    <xf numFmtId="38" fontId="12" fillId="4" borderId="0" xfId="12" applyFont="1" applyFill="1" applyBorder="1" applyAlignment="1">
      <alignment horizontal="right"/>
    </xf>
    <xf numFmtId="189" fontId="12" fillId="4" borderId="0" xfId="12" applyNumberFormat="1" applyFont="1" applyFill="1" applyBorder="1" applyAlignment="1">
      <alignment horizontal="right"/>
    </xf>
    <xf numFmtId="38" fontId="5" fillId="4" borderId="0" xfId="12" applyFont="1" applyFill="1" applyBorder="1" applyAlignment="1">
      <alignment horizontal="right"/>
    </xf>
    <xf numFmtId="189" fontId="5" fillId="4" borderId="0" xfId="12" applyNumberFormat="1" applyFont="1" applyFill="1" applyBorder="1" applyAlignment="1">
      <alignment horizontal="right"/>
    </xf>
    <xf numFmtId="194" fontId="34" fillId="4" borderId="9" xfId="14" applyNumberFormat="1" applyFont="1" applyFill="1" applyBorder="1" applyAlignment="1">
      <alignment horizontal="right" vertical="center"/>
    </xf>
    <xf numFmtId="194" fontId="34" fillId="4" borderId="0" xfId="14" applyNumberFormat="1" applyFont="1" applyFill="1" applyAlignment="1">
      <alignment horizontal="right" vertical="center"/>
    </xf>
    <xf numFmtId="194" fontId="33" fillId="4" borderId="9" xfId="14" applyNumberFormat="1" applyFont="1" applyFill="1" applyBorder="1" applyAlignment="1">
      <alignment horizontal="right" vertical="center"/>
    </xf>
    <xf numFmtId="194" fontId="33" fillId="4" borderId="0" xfId="14" applyNumberFormat="1" applyFont="1" applyFill="1" applyAlignment="1">
      <alignment horizontal="right" vertical="center"/>
    </xf>
    <xf numFmtId="194" fontId="34" fillId="4" borderId="9" xfId="17" applyNumberFormat="1" applyFont="1" applyFill="1" applyBorder="1" applyAlignment="1">
      <alignment horizontal="right" vertical="center"/>
    </xf>
    <xf numFmtId="194" fontId="34" fillId="4" borderId="0" xfId="17" applyNumberFormat="1" applyFont="1" applyFill="1" applyAlignment="1">
      <alignment horizontal="right" vertical="center"/>
    </xf>
    <xf numFmtId="194" fontId="33" fillId="4" borderId="9" xfId="17" applyNumberFormat="1" applyFont="1" applyFill="1" applyBorder="1" applyAlignment="1">
      <alignment horizontal="right" vertical="center"/>
    </xf>
    <xf numFmtId="194" fontId="33" fillId="4" borderId="0" xfId="17" applyNumberFormat="1" applyFont="1" applyFill="1" applyAlignment="1">
      <alignment horizontal="right" vertical="center"/>
    </xf>
    <xf numFmtId="197" fontId="12" fillId="4" borderId="9" xfId="21" applyNumberFormat="1" applyFont="1" applyFill="1" applyBorder="1" applyAlignment="1">
      <alignment horizontal="right" vertical="center"/>
    </xf>
    <xf numFmtId="197" fontId="31" fillId="4" borderId="0" xfId="21" applyNumberFormat="1" applyFont="1" applyFill="1" applyAlignment="1">
      <alignment horizontal="right" vertical="center"/>
    </xf>
    <xf numFmtId="197" fontId="12" fillId="4" borderId="0" xfId="21" applyNumberFormat="1" applyFont="1" applyFill="1" applyAlignment="1">
      <alignment horizontal="right" vertical="center"/>
    </xf>
    <xf numFmtId="0" fontId="12" fillId="4" borderId="9" xfId="18" applyFont="1" applyFill="1" applyBorder="1" applyAlignment="1">
      <alignment vertical="center" shrinkToFit="1"/>
    </xf>
    <xf numFmtId="0" fontId="31" fillId="4" borderId="0" xfId="18" applyFont="1" applyFill="1" applyAlignment="1">
      <alignment vertical="center" shrinkToFit="1"/>
    </xf>
    <xf numFmtId="3" fontId="12" fillId="4" borderId="9" xfId="18" applyNumberFormat="1" applyFont="1" applyFill="1" applyBorder="1" applyAlignment="1">
      <alignment vertical="center" shrinkToFit="1"/>
    </xf>
    <xf numFmtId="3" fontId="31" fillId="4" borderId="0" xfId="18" applyNumberFormat="1" applyFont="1" applyFill="1" applyAlignment="1">
      <alignment vertical="center" shrinkToFit="1"/>
    </xf>
    <xf numFmtId="198" fontId="31" fillId="4" borderId="0" xfId="21" applyNumberFormat="1" applyFont="1" applyFill="1" applyAlignment="1">
      <alignment horizontal="right" vertical="center"/>
    </xf>
    <xf numFmtId="3" fontId="12" fillId="4" borderId="0" xfId="21" applyNumberFormat="1" applyFont="1" applyFill="1" applyAlignment="1">
      <alignment horizontal="right" vertical="center"/>
    </xf>
    <xf numFmtId="3" fontId="12" fillId="4" borderId="0" xfId="22" applyNumberFormat="1" applyFont="1" applyFill="1" applyAlignment="1">
      <alignment horizontal="right"/>
    </xf>
    <xf numFmtId="3" fontId="12" fillId="4" borderId="0" xfId="20" applyNumberFormat="1" applyFont="1" applyFill="1" applyAlignment="1">
      <alignment horizontal="right" vertical="center"/>
    </xf>
    <xf numFmtId="3" fontId="5" fillId="4" borderId="0" xfId="20" applyNumberFormat="1" applyFont="1" applyFill="1" applyAlignment="1">
      <alignment horizontal="right" vertical="center"/>
    </xf>
    <xf numFmtId="3" fontId="5" fillId="4" borderId="0" xfId="22" applyNumberFormat="1" applyFont="1" applyFill="1" applyAlignment="1">
      <alignment horizontal="right"/>
    </xf>
    <xf numFmtId="3" fontId="5" fillId="4" borderId="0" xfId="20" applyNumberFormat="1" applyFont="1" applyFill="1" applyAlignment="1">
      <alignment horizontal="right"/>
    </xf>
    <xf numFmtId="0" fontId="44" fillId="5" borderId="0" xfId="5" applyFont="1" applyFill="1"/>
    <xf numFmtId="0" fontId="45" fillId="6" borderId="0" xfId="5" applyFont="1" applyFill="1"/>
    <xf numFmtId="0" fontId="46" fillId="5" borderId="0" xfId="5" applyFont="1" applyFill="1"/>
    <xf numFmtId="0" fontId="47" fillId="6" borderId="0" xfId="5" applyFont="1" applyFill="1"/>
    <xf numFmtId="0" fontId="44" fillId="5" borderId="0" xfId="5" applyFont="1" applyFill="1" applyAlignment="1">
      <alignment vertical="center"/>
    </xf>
    <xf numFmtId="177" fontId="44" fillId="5" borderId="0" xfId="5" applyNumberFormat="1" applyFont="1" applyFill="1" applyAlignment="1">
      <alignment vertical="center"/>
    </xf>
    <xf numFmtId="0" fontId="3" fillId="5" borderId="0" xfId="5" applyFont="1" applyFill="1" applyAlignment="1">
      <alignment horizontal="center"/>
    </xf>
    <xf numFmtId="0" fontId="48" fillId="6" borderId="0" xfId="5" applyFont="1" applyFill="1"/>
    <xf numFmtId="177" fontId="44" fillId="5" borderId="0" xfId="5" applyNumberFormat="1" applyFont="1" applyFill="1"/>
    <xf numFmtId="0" fontId="3" fillId="5" borderId="0" xfId="5" applyFont="1" applyFill="1" applyAlignment="1">
      <alignment vertical="center"/>
    </xf>
    <xf numFmtId="0" fontId="50" fillId="6" borderId="0" xfId="5" applyFont="1" applyFill="1" applyAlignment="1">
      <alignment vertical="center"/>
    </xf>
    <xf numFmtId="0" fontId="51" fillId="5" borderId="23" xfId="5" applyFont="1" applyFill="1" applyBorder="1" applyAlignment="1">
      <alignment horizontal="distributed" indent="3"/>
    </xf>
    <xf numFmtId="0" fontId="3" fillId="5" borderId="0" xfId="5" applyFont="1" applyFill="1" applyAlignment="1">
      <alignment horizontal="center" vertical="center"/>
    </xf>
    <xf numFmtId="0" fontId="52" fillId="5" borderId="0" xfId="5" applyFont="1" applyFill="1" applyAlignment="1">
      <alignment horizontal="right" vertical="center"/>
    </xf>
    <xf numFmtId="181" fontId="54" fillId="5" borderId="0" xfId="5" applyNumberFormat="1" applyFont="1" applyFill="1"/>
    <xf numFmtId="0" fontId="51" fillId="5" borderId="0" xfId="5" applyFont="1" applyFill="1"/>
    <xf numFmtId="0" fontId="3" fillId="5" borderId="0" xfId="5" applyFont="1" applyFill="1" applyAlignment="1">
      <alignment horizontal="distributed" indent="1"/>
    </xf>
    <xf numFmtId="0" fontId="44" fillId="6" borderId="0" xfId="5" applyFont="1" applyFill="1"/>
    <xf numFmtId="0" fontId="44" fillId="5" borderId="0" xfId="5" applyFont="1" applyFill="1" applyAlignment="1">
      <alignment vertical="top"/>
    </xf>
    <xf numFmtId="0" fontId="44" fillId="6" borderId="0" xfId="5" applyFont="1" applyFill="1" applyAlignment="1">
      <alignment horizontal="distributed" indent="1"/>
    </xf>
    <xf numFmtId="181" fontId="44" fillId="6" borderId="0" xfId="5" applyNumberFormat="1" applyFont="1" applyFill="1" applyAlignment="1">
      <alignment horizontal="right"/>
    </xf>
    <xf numFmtId="0" fontId="44" fillId="5" borderId="0" xfId="5" applyFont="1" applyFill="1" applyAlignment="1">
      <alignment horizontal="center"/>
    </xf>
    <xf numFmtId="0" fontId="44" fillId="5" borderId="0" xfId="5" applyFont="1" applyFill="1" applyAlignment="1">
      <alignment horizontal="right"/>
    </xf>
    <xf numFmtId="0" fontId="40" fillId="0" borderId="0" xfId="0" applyFont="1">
      <alignment vertical="center"/>
    </xf>
    <xf numFmtId="0" fontId="0" fillId="0" borderId="41" xfId="0" applyBorder="1">
      <alignment vertical="center"/>
    </xf>
    <xf numFmtId="0" fontId="0" fillId="0" borderId="0" xfId="0" applyAlignment="1">
      <alignment horizontal="right" vertical="center"/>
    </xf>
    <xf numFmtId="0" fontId="0" fillId="0" borderId="8" xfId="0" applyBorder="1">
      <alignment vertical="center"/>
    </xf>
    <xf numFmtId="0" fontId="0" fillId="0" borderId="8" xfId="0" applyBorder="1" applyAlignment="1">
      <alignment horizontal="right" vertical="center"/>
    </xf>
    <xf numFmtId="0" fontId="0" fillId="0" borderId="20" xfId="0" applyBorder="1">
      <alignment vertical="center"/>
    </xf>
    <xf numFmtId="201" fontId="0" fillId="0" borderId="8" xfId="4" applyNumberFormat="1" applyFont="1" applyBorder="1">
      <alignment vertical="center"/>
    </xf>
    <xf numFmtId="201" fontId="0" fillId="0" borderId="0" xfId="4" applyNumberFormat="1" applyFont="1">
      <alignment vertical="center"/>
    </xf>
    <xf numFmtId="0" fontId="56" fillId="0" borderId="0" xfId="0" applyFont="1" applyAlignment="1">
      <alignment vertical="top" wrapText="1"/>
    </xf>
    <xf numFmtId="0" fontId="56" fillId="0" borderId="19" xfId="0" applyFont="1" applyBorder="1" applyAlignment="1">
      <alignment vertical="top"/>
    </xf>
    <xf numFmtId="0" fontId="56" fillId="0" borderId="0" xfId="0" applyFont="1" applyAlignment="1">
      <alignment vertical="top"/>
    </xf>
    <xf numFmtId="0" fontId="56" fillId="0" borderId="19" xfId="0" applyFont="1" applyBorder="1" applyAlignment="1">
      <alignment vertical="top" wrapText="1"/>
    </xf>
    <xf numFmtId="0" fontId="0" fillId="11" borderId="0" xfId="0" applyFill="1">
      <alignment vertical="center"/>
    </xf>
    <xf numFmtId="0" fontId="0" fillId="8" borderId="0" xfId="0" applyFill="1">
      <alignment vertical="center"/>
    </xf>
    <xf numFmtId="0" fontId="0" fillId="0" borderId="0" xfId="0" applyAlignment="1">
      <alignment vertical="center" shrinkToFit="1"/>
    </xf>
    <xf numFmtId="38" fontId="0" fillId="0" borderId="0" xfId="0" applyNumberFormat="1">
      <alignment vertical="center"/>
    </xf>
    <xf numFmtId="38" fontId="0" fillId="0" borderId="0" xfId="1" applyFont="1">
      <alignment vertical="center"/>
    </xf>
    <xf numFmtId="0" fontId="54" fillId="5" borderId="0" xfId="5" applyFont="1" applyFill="1"/>
    <xf numFmtId="0" fontId="37" fillId="5" borderId="0" xfId="5" applyFont="1" applyFill="1" applyAlignment="1">
      <alignment horizontal="left" vertical="center"/>
    </xf>
    <xf numFmtId="0" fontId="49" fillId="6" borderId="0" xfId="5" applyFont="1" applyFill="1" applyAlignment="1">
      <alignment horizontal="center"/>
    </xf>
    <xf numFmtId="0" fontId="3" fillId="6" borderId="0" xfId="31" applyFont="1" applyFill="1" applyAlignment="1">
      <alignment horizontal="distributed" vertical="center" indent="1"/>
    </xf>
    <xf numFmtId="0" fontId="3" fillId="6" borderId="0" xfId="5" applyFont="1" applyFill="1" applyAlignment="1">
      <alignment horizontal="right" vertical="center"/>
    </xf>
    <xf numFmtId="0" fontId="3" fillId="7" borderId="17" xfId="5" applyFont="1" applyFill="1" applyBorder="1" applyAlignment="1">
      <alignment horizontal="center" vertical="center"/>
    </xf>
    <xf numFmtId="0" fontId="3" fillId="7" borderId="8" xfId="5" applyFont="1" applyFill="1" applyBorder="1" applyAlignment="1">
      <alignment horizontal="center" vertical="center"/>
    </xf>
    <xf numFmtId="0" fontId="3" fillId="7" borderId="13" xfId="5" applyFont="1" applyFill="1" applyBorder="1" applyAlignment="1">
      <alignment horizontal="center" vertical="center"/>
    </xf>
    <xf numFmtId="0" fontId="3" fillId="7" borderId="18" xfId="5" applyFont="1" applyFill="1" applyBorder="1" applyAlignment="1">
      <alignment horizontal="center" vertical="center"/>
    </xf>
    <xf numFmtId="0" fontId="3" fillId="7" borderId="13" xfId="5" applyFont="1" applyFill="1" applyBorder="1" applyAlignment="1">
      <alignment horizontal="center" vertical="center" shrinkToFit="1"/>
    </xf>
    <xf numFmtId="0" fontId="53" fillId="5" borderId="0" xfId="5" applyFont="1" applyFill="1" applyAlignment="1">
      <alignment horizontal="distributed" vertical="center" indent="1"/>
    </xf>
    <xf numFmtId="180" fontId="53" fillId="5" borderId="0" xfId="1" applyNumberFormat="1" applyFont="1" applyFill="1" applyAlignment="1">
      <alignment horizontal="right" vertical="center"/>
    </xf>
    <xf numFmtId="0" fontId="3" fillId="5" borderId="9" xfId="5" applyFont="1" applyFill="1" applyBorder="1" applyAlignment="1">
      <alignment horizontal="center" vertical="center"/>
    </xf>
    <xf numFmtId="180" fontId="53" fillId="5" borderId="0" xfId="5" applyNumberFormat="1" applyFont="1" applyFill="1" applyAlignment="1">
      <alignment horizontal="right" vertical="center"/>
    </xf>
    <xf numFmtId="0" fontId="53" fillId="5" borderId="9" xfId="5" applyFont="1" applyFill="1" applyBorder="1"/>
    <xf numFmtId="0" fontId="53" fillId="5" borderId="0" xfId="5" applyFont="1" applyFill="1" applyAlignment="1">
      <alignment horizontal="distributed" indent="1"/>
    </xf>
    <xf numFmtId="38" fontId="53" fillId="5" borderId="0" xfId="1" applyFont="1" applyFill="1" applyAlignment="1">
      <alignment horizontal="right" vertical="center"/>
    </xf>
    <xf numFmtId="179" fontId="53" fillId="5" borderId="0" xfId="5" applyNumberFormat="1" applyFont="1" applyFill="1" applyAlignment="1">
      <alignment horizontal="right" vertical="center"/>
    </xf>
    <xf numFmtId="0" fontId="3" fillId="5" borderId="9" xfId="5" applyFont="1" applyFill="1" applyBorder="1"/>
    <xf numFmtId="180" fontId="3" fillId="5" borderId="0" xfId="5" applyNumberFormat="1" applyFont="1" applyFill="1" applyAlignment="1">
      <alignment horizontal="right" vertical="center"/>
    </xf>
    <xf numFmtId="182" fontId="3" fillId="5" borderId="9" xfId="5" applyNumberFormat="1" applyFont="1" applyFill="1" applyBorder="1" applyAlignment="1">
      <alignment horizontal="right" vertical="center" wrapText="1"/>
    </xf>
    <xf numFmtId="38" fontId="3" fillId="5" borderId="0" xfId="5" applyNumberFormat="1" applyFont="1" applyFill="1" applyAlignment="1">
      <alignment horizontal="distributed" vertical="center" indent="1"/>
    </xf>
    <xf numFmtId="38" fontId="3" fillId="5" borderId="0" xfId="1" applyFont="1" applyFill="1" applyAlignment="1">
      <alignment vertical="center"/>
    </xf>
    <xf numFmtId="180" fontId="3" fillId="5" borderId="0" xfId="1" applyNumberFormat="1" applyFont="1" applyFill="1" applyAlignment="1">
      <alignment horizontal="right" vertical="center"/>
    </xf>
    <xf numFmtId="182" fontId="3" fillId="5" borderId="0" xfId="5" applyNumberFormat="1" applyFont="1" applyFill="1" applyAlignment="1">
      <alignment horizontal="right" vertical="center" wrapText="1"/>
    </xf>
    <xf numFmtId="38" fontId="3" fillId="5" borderId="8" xfId="5" applyNumberFormat="1" applyFont="1" applyFill="1" applyBorder="1" applyAlignment="1">
      <alignment horizontal="distributed" vertical="center" indent="1"/>
    </xf>
    <xf numFmtId="182" fontId="3" fillId="5" borderId="7" xfId="5" applyNumberFormat="1" applyFont="1" applyFill="1" applyBorder="1" applyAlignment="1">
      <alignment horizontal="right" vertical="center" wrapText="1"/>
    </xf>
    <xf numFmtId="0" fontId="3" fillId="5" borderId="0" xfId="5" applyFont="1" applyFill="1" applyAlignment="1">
      <alignment horizontal="right" vertical="center"/>
    </xf>
    <xf numFmtId="0" fontId="3" fillId="5" borderId="11" xfId="5" applyFont="1" applyFill="1" applyBorder="1" applyAlignment="1">
      <alignment horizontal="center" vertical="center"/>
    </xf>
    <xf numFmtId="0" fontId="0" fillId="8" borderId="0" xfId="0" applyFill="1" applyAlignment="1">
      <alignment vertical="center" wrapText="1"/>
    </xf>
    <xf numFmtId="38" fontId="0" fillId="12" borderId="0" xfId="0" applyNumberFormat="1" applyFill="1">
      <alignment vertical="center"/>
    </xf>
    <xf numFmtId="38" fontId="3" fillId="5" borderId="0" xfId="1" applyFont="1" applyFill="1" applyBorder="1" applyAlignment="1" applyProtection="1">
      <alignment horizontal="right" vertical="center"/>
    </xf>
    <xf numFmtId="38" fontId="3" fillId="5" borderId="8" xfId="1" applyFont="1" applyFill="1" applyBorder="1" applyAlignment="1" applyProtection="1">
      <alignment horizontal="right" vertical="center"/>
    </xf>
    <xf numFmtId="3" fontId="0" fillId="0" borderId="0" xfId="0" applyNumberFormat="1">
      <alignment vertical="center"/>
    </xf>
    <xf numFmtId="189" fontId="12" fillId="3" borderId="0" xfId="1" applyNumberFormat="1" applyFont="1" applyFill="1" applyAlignment="1">
      <alignment horizontal="right"/>
    </xf>
    <xf numFmtId="189" fontId="0" fillId="0" borderId="0" xfId="0" applyNumberFormat="1">
      <alignment vertical="center"/>
    </xf>
    <xf numFmtId="189" fontId="0" fillId="12" borderId="0" xfId="0" applyNumberFormat="1" applyFill="1">
      <alignment vertical="center"/>
    </xf>
    <xf numFmtId="0" fontId="55" fillId="5" borderId="0" xfId="5" applyFont="1" applyFill="1" applyAlignment="1">
      <alignment vertical="center"/>
    </xf>
    <xf numFmtId="198" fontId="12" fillId="4" borderId="0" xfId="21" applyNumberFormat="1" applyFont="1" applyFill="1" applyAlignment="1">
      <alignment horizontal="right" vertical="center"/>
    </xf>
    <xf numFmtId="0" fontId="60" fillId="0" borderId="0" xfId="34"/>
    <xf numFmtId="0" fontId="21" fillId="0" borderId="0" xfId="22" applyFont="1" applyAlignment="1" applyProtection="1">
      <alignment horizontal="left"/>
      <protection locked="0"/>
    </xf>
    <xf numFmtId="0" fontId="5" fillId="0" borderId="0" xfId="22" applyFont="1" applyAlignment="1" applyProtection="1">
      <alignment horizontal="left"/>
      <protection locked="0"/>
    </xf>
    <xf numFmtId="0" fontId="6" fillId="0" borderId="0" xfId="35"/>
    <xf numFmtId="0" fontId="5" fillId="0" borderId="0" xfId="35" applyFont="1" applyAlignment="1">
      <alignment vertical="center"/>
    </xf>
    <xf numFmtId="195" fontId="12" fillId="0" borderId="5" xfId="22" applyNumberFormat="1" applyFont="1" applyBorder="1" applyAlignment="1">
      <alignment horizontal="right"/>
    </xf>
    <xf numFmtId="195" fontId="5" fillId="0" borderId="5" xfId="22" applyNumberFormat="1" applyFont="1" applyBorder="1" applyAlignment="1">
      <alignment horizontal="right"/>
    </xf>
    <xf numFmtId="202" fontId="6" fillId="0" borderId="7" xfId="35" applyNumberFormat="1" applyBorder="1"/>
    <xf numFmtId="202" fontId="6" fillId="0" borderId="8" xfId="35" applyNumberFormat="1" applyBorder="1"/>
    <xf numFmtId="202" fontId="6" fillId="0" borderId="12" xfId="35" applyNumberFormat="1" applyBorder="1"/>
    <xf numFmtId="0" fontId="5" fillId="0" borderId="8" xfId="22" applyFont="1" applyBorder="1" applyAlignment="1" applyProtection="1">
      <alignment horizontal="right"/>
      <protection locked="0"/>
    </xf>
    <xf numFmtId="195" fontId="12" fillId="0" borderId="0" xfId="22" applyNumberFormat="1" applyFont="1" applyAlignment="1">
      <alignment horizontal="right"/>
    </xf>
    <xf numFmtId="195" fontId="5" fillId="0" borderId="0" xfId="22" applyNumberFormat="1" applyFont="1" applyAlignment="1">
      <alignment horizontal="right"/>
    </xf>
    <xf numFmtId="0" fontId="5" fillId="0" borderId="19" xfId="22" applyFont="1" applyBorder="1" applyAlignment="1" applyProtection="1">
      <alignment horizontal="center"/>
      <protection locked="0"/>
    </xf>
    <xf numFmtId="0" fontId="5" fillId="0" borderId="0" xfId="22" applyFont="1" applyAlignment="1" applyProtection="1">
      <alignment horizontal="right"/>
      <protection locked="0"/>
    </xf>
    <xf numFmtId="0" fontId="21" fillId="0" borderId="0" xfId="22" applyFont="1" applyProtection="1">
      <protection locked="0"/>
    </xf>
    <xf numFmtId="0" fontId="17" fillId="0" borderId="0" xfId="22" applyFont="1" applyAlignment="1" applyProtection="1">
      <alignment vertical="center"/>
      <protection locked="0"/>
    </xf>
    <xf numFmtId="0" fontId="10" fillId="0" borderId="0" xfId="22" applyFont="1" applyAlignment="1" applyProtection="1">
      <alignment horizontal="left" vertical="center" indent="1"/>
      <protection locked="0"/>
    </xf>
    <xf numFmtId="0" fontId="6" fillId="0" borderId="0" xfId="22" applyFont="1" applyProtection="1">
      <protection locked="0"/>
    </xf>
    <xf numFmtId="0" fontId="5" fillId="0" borderId="10" xfId="0" applyFont="1" applyBorder="1" applyAlignment="1">
      <alignment horizontal="centerContinuous" vertical="center"/>
    </xf>
    <xf numFmtId="0" fontId="5" fillId="0" borderId="6" xfId="0" applyFont="1" applyBorder="1" applyAlignment="1">
      <alignment horizontal="center" vertical="center" wrapText="1"/>
    </xf>
    <xf numFmtId="0" fontId="5" fillId="0" borderId="6" xfId="0" applyFont="1" applyBorder="1" applyAlignment="1">
      <alignment horizontal="center" vertical="center"/>
    </xf>
    <xf numFmtId="0" fontId="5" fillId="0" borderId="6" xfId="22" applyFont="1" applyBorder="1" applyProtection="1">
      <protection locked="0"/>
    </xf>
    <xf numFmtId="0" fontId="5" fillId="0" borderId="13" xfId="0" applyFont="1" applyBorder="1" applyAlignment="1">
      <alignment horizontal="center" vertical="center" wrapText="1"/>
    </xf>
    <xf numFmtId="0" fontId="5" fillId="0" borderId="5" xfId="0" applyFont="1" applyBorder="1" applyAlignment="1">
      <alignment horizontal="center" vertical="center" wrapText="1"/>
    </xf>
    <xf numFmtId="195" fontId="12" fillId="0" borderId="9" xfId="22" applyNumberFormat="1" applyFont="1" applyBorder="1" applyAlignment="1">
      <alignment horizontal="right"/>
    </xf>
    <xf numFmtId="195" fontId="5" fillId="0" borderId="9" xfId="22" applyNumberFormat="1" applyFont="1" applyBorder="1" applyAlignment="1">
      <alignment horizontal="right"/>
    </xf>
    <xf numFmtId="0" fontId="61" fillId="0" borderId="0" xfId="22" applyFont="1" applyProtection="1">
      <protection locked="0"/>
    </xf>
    <xf numFmtId="38" fontId="5" fillId="0" borderId="8" xfId="30" applyFont="1" applyFill="1" applyBorder="1" applyAlignment="1" applyProtection="1">
      <alignment horizontal="right"/>
      <protection locked="0"/>
    </xf>
    <xf numFmtId="38" fontId="17" fillId="0" borderId="8" xfId="30" applyFont="1" applyFill="1" applyBorder="1" applyProtection="1">
      <protection locked="0"/>
    </xf>
    <xf numFmtId="38" fontId="17" fillId="0" borderId="12" xfId="30" applyFont="1" applyFill="1" applyBorder="1" applyProtection="1">
      <protection locked="0"/>
    </xf>
    <xf numFmtId="0" fontId="17" fillId="0" borderId="7" xfId="22" applyFont="1" applyBorder="1" applyProtection="1">
      <protection locked="0"/>
    </xf>
    <xf numFmtId="0" fontId="0" fillId="0" borderId="0" xfId="22" applyFont="1" applyAlignment="1" applyProtection="1">
      <alignment vertical="center"/>
      <protection locked="0"/>
    </xf>
    <xf numFmtId="0" fontId="14" fillId="0" borderId="0" xfId="22" applyFont="1" applyAlignment="1" applyProtection="1">
      <alignment vertical="center"/>
      <protection locked="0"/>
    </xf>
    <xf numFmtId="0" fontId="0" fillId="0" borderId="0" xfId="22" applyFont="1" applyProtection="1">
      <protection locked="0"/>
    </xf>
    <xf numFmtId="203" fontId="12" fillId="4" borderId="0" xfId="34" applyNumberFormat="1" applyFont="1" applyFill="1" applyAlignment="1">
      <alignment horizontal="right"/>
    </xf>
    <xf numFmtId="203" fontId="12" fillId="4" borderId="5" xfId="34" applyNumberFormat="1" applyFont="1" applyFill="1" applyBorder="1" applyAlignment="1">
      <alignment horizontal="right"/>
    </xf>
    <xf numFmtId="203" fontId="5" fillId="4" borderId="0" xfId="34" applyNumberFormat="1" applyFont="1" applyFill="1" applyAlignment="1">
      <alignment horizontal="right"/>
    </xf>
    <xf numFmtId="203" fontId="5" fillId="4" borderId="5" xfId="34" applyNumberFormat="1" applyFont="1" applyFill="1" applyBorder="1" applyAlignment="1">
      <alignment horizontal="right"/>
    </xf>
    <xf numFmtId="38" fontId="12" fillId="4" borderId="0" xfId="30" applyFont="1" applyFill="1" applyBorder="1" applyAlignment="1" applyProtection="1">
      <alignment horizontal="right"/>
      <protection locked="0"/>
    </xf>
    <xf numFmtId="204" fontId="12" fillId="4" borderId="0" xfId="0" applyNumberFormat="1" applyFont="1" applyFill="1" applyAlignment="1" applyProtection="1">
      <alignment horizontal="right"/>
      <protection locked="0"/>
    </xf>
    <xf numFmtId="38" fontId="5" fillId="4" borderId="0" xfId="30" applyFont="1" applyFill="1" applyAlignment="1">
      <alignment horizontal="right" vertical="center"/>
    </xf>
    <xf numFmtId="182" fontId="3" fillId="5" borderId="8" xfId="5" applyNumberFormat="1" applyFont="1" applyFill="1" applyBorder="1" applyAlignment="1">
      <alignment horizontal="right" vertical="center" wrapText="1"/>
    </xf>
    <xf numFmtId="0" fontId="5" fillId="0" borderId="0" xfId="35" applyFont="1" applyAlignment="1">
      <alignment horizontal="right" vertical="center"/>
    </xf>
    <xf numFmtId="0" fontId="43" fillId="14" borderId="0" xfId="5" applyFont="1" applyFill="1" applyAlignment="1">
      <alignment vertical="center"/>
    </xf>
    <xf numFmtId="0" fontId="44" fillId="14" borderId="0" xfId="5" applyFont="1" applyFill="1"/>
    <xf numFmtId="0" fontId="62" fillId="6" borderId="0" xfId="5" applyFont="1" applyFill="1"/>
    <xf numFmtId="0" fontId="44" fillId="15" borderId="0" xfId="5" applyFont="1" applyFill="1"/>
    <xf numFmtId="0" fontId="48" fillId="15" borderId="0" xfId="5" applyFont="1" applyFill="1"/>
    <xf numFmtId="0" fontId="3" fillId="15" borderId="0" xfId="5" applyFont="1" applyFill="1" applyAlignment="1">
      <alignment vertical="center"/>
    </xf>
    <xf numFmtId="0" fontId="3" fillId="5" borderId="0" xfId="5" applyFont="1" applyFill="1" applyAlignment="1">
      <alignment horizontal="right" vertical="center" wrapText="1"/>
    </xf>
    <xf numFmtId="0" fontId="0" fillId="11" borderId="0" xfId="0" applyFill="1" applyAlignment="1">
      <alignment vertical="center" wrapText="1"/>
    </xf>
    <xf numFmtId="0" fontId="63" fillId="5" borderId="0" xfId="5" applyFont="1" applyFill="1" applyAlignment="1">
      <alignment wrapText="1"/>
    </xf>
    <xf numFmtId="0" fontId="3" fillId="5" borderId="0" xfId="5" applyFont="1" applyFill="1" applyAlignment="1">
      <alignment horizontal="left" vertical="center"/>
    </xf>
    <xf numFmtId="0" fontId="44" fillId="5" borderId="44" xfId="5" applyFont="1" applyFill="1" applyBorder="1"/>
    <xf numFmtId="0" fontId="64" fillId="0" borderId="0" xfId="0" applyFont="1" applyAlignment="1">
      <alignment horizontal="right" vertical="center"/>
    </xf>
    <xf numFmtId="38" fontId="64" fillId="0" borderId="0" xfId="0" applyNumberFormat="1" applyFont="1">
      <alignment vertical="center"/>
    </xf>
    <xf numFmtId="0" fontId="64" fillId="0" borderId="0" xfId="0" applyFont="1">
      <alignment vertical="center"/>
    </xf>
    <xf numFmtId="0" fontId="0" fillId="12" borderId="0" xfId="0" applyFill="1">
      <alignment vertical="center"/>
    </xf>
    <xf numFmtId="0" fontId="57" fillId="12" borderId="0" xfId="0" applyFont="1" applyFill="1" applyAlignment="1">
      <alignment horizontal="left" vertical="center"/>
    </xf>
    <xf numFmtId="0" fontId="0" fillId="12" borderId="0" xfId="0" applyFill="1" applyAlignment="1">
      <alignment horizontal="left" vertical="center"/>
    </xf>
    <xf numFmtId="201" fontId="0" fillId="0" borderId="0" xfId="4" applyNumberFormat="1" applyFont="1" applyFill="1">
      <alignment vertical="center"/>
    </xf>
    <xf numFmtId="189" fontId="64" fillId="0" borderId="0" xfId="0" applyNumberFormat="1" applyFont="1">
      <alignment vertical="center"/>
    </xf>
    <xf numFmtId="0" fontId="12" fillId="0" borderId="0" xfId="2" applyFont="1" applyAlignment="1">
      <alignment vertical="center"/>
    </xf>
    <xf numFmtId="0" fontId="5" fillId="0" borderId="0" xfId="2" applyFont="1" applyAlignment="1">
      <alignment vertical="center"/>
    </xf>
    <xf numFmtId="38" fontId="12" fillId="0" borderId="0" xfId="1" applyFont="1" applyAlignment="1">
      <alignment horizontal="right" vertical="center"/>
    </xf>
    <xf numFmtId="0" fontId="12" fillId="0" borderId="0" xfId="2" applyFont="1" applyAlignment="1">
      <alignment horizontal="right" vertical="center"/>
    </xf>
    <xf numFmtId="38" fontId="12" fillId="3" borderId="0" xfId="1" applyFont="1" applyFill="1" applyAlignment="1">
      <alignment horizontal="right" vertical="center"/>
    </xf>
    <xf numFmtId="177" fontId="12" fillId="3" borderId="0" xfId="2" applyNumberFormat="1" applyFont="1" applyFill="1" applyAlignment="1">
      <alignment horizontal="right" vertical="center"/>
    </xf>
    <xf numFmtId="177" fontId="12" fillId="0" borderId="0" xfId="2" applyNumberFormat="1" applyFont="1" applyAlignment="1">
      <alignment horizontal="right" vertical="center"/>
    </xf>
    <xf numFmtId="38" fontId="12" fillId="0" borderId="0" xfId="1" applyFont="1" applyFill="1" applyAlignment="1">
      <alignment horizontal="right" vertical="center"/>
    </xf>
    <xf numFmtId="0" fontId="17" fillId="0" borderId="0" xfId="38" applyFont="1"/>
    <xf numFmtId="0" fontId="17" fillId="0" borderId="0" xfId="38" applyFont="1" applyAlignment="1">
      <alignment horizontal="right"/>
    </xf>
    <xf numFmtId="0" fontId="20" fillId="0" borderId="0" xfId="2" applyFont="1" applyAlignment="1">
      <alignment vertical="center"/>
    </xf>
    <xf numFmtId="0" fontId="14" fillId="0" borderId="0" xfId="22" applyFont="1" applyProtection="1">
      <protection locked="0"/>
    </xf>
    <xf numFmtId="0" fontId="6" fillId="0" borderId="23" xfId="22" applyFont="1" applyBorder="1" applyAlignment="1">
      <alignment vertical="top"/>
    </xf>
    <xf numFmtId="0" fontId="5" fillId="0" borderId="23" xfId="39" applyFont="1" applyBorder="1" applyAlignment="1">
      <alignment vertical="top"/>
    </xf>
    <xf numFmtId="0" fontId="5" fillId="0" borderId="23" xfId="39" applyFont="1" applyBorder="1" applyAlignment="1">
      <alignment horizontal="right" vertical="top"/>
    </xf>
    <xf numFmtId="0" fontId="5" fillId="0" borderId="23" xfId="22" applyFont="1" applyBorder="1" applyProtection="1">
      <protection locked="0"/>
    </xf>
    <xf numFmtId="0" fontId="14" fillId="0" borderId="23" xfId="22" applyFont="1" applyBorder="1" applyAlignment="1" applyProtection="1">
      <alignment horizontal="right"/>
      <protection locked="0"/>
    </xf>
    <xf numFmtId="0" fontId="2" fillId="0" borderId="0" xfId="2" applyAlignment="1">
      <alignment vertical="center"/>
    </xf>
    <xf numFmtId="0" fontId="5" fillId="0" borderId="0" xfId="39" applyFont="1" applyAlignment="1">
      <alignment vertical="top"/>
    </xf>
    <xf numFmtId="0" fontId="14" fillId="0" borderId="23" xfId="22" applyFont="1" applyBorder="1" applyProtection="1">
      <protection locked="0"/>
    </xf>
    <xf numFmtId="0" fontId="5" fillId="0" borderId="8" xfId="39" applyFont="1" applyBorder="1" applyAlignment="1">
      <alignment horizontal="distributed" vertical="center" wrapText="1" justifyLastLine="1"/>
    </xf>
    <xf numFmtId="0" fontId="5" fillId="0" borderId="13" xfId="39" applyFont="1" applyBorder="1" applyAlignment="1">
      <alignment horizontal="center" vertical="center" wrapText="1"/>
    </xf>
    <xf numFmtId="0" fontId="5" fillId="0" borderId="18" xfId="39" applyFont="1" applyBorder="1" applyAlignment="1">
      <alignment horizontal="center" vertical="center" wrapText="1"/>
    </xf>
    <xf numFmtId="0" fontId="5" fillId="0" borderId="17" xfId="39" applyFont="1" applyBorder="1" applyAlignment="1">
      <alignment horizontal="center" vertical="center" wrapText="1"/>
    </xf>
    <xf numFmtId="0" fontId="5" fillId="0" borderId="22" xfId="39" applyFont="1" applyBorder="1" applyAlignment="1">
      <alignment horizontal="center" vertical="center" wrapText="1" justifyLastLine="1"/>
    </xf>
    <xf numFmtId="0" fontId="5" fillId="0" borderId="18" xfId="39" applyFont="1" applyBorder="1" applyAlignment="1">
      <alignment horizontal="distributed" vertical="center" wrapText="1" justifyLastLine="1"/>
    </xf>
    <xf numFmtId="0" fontId="5" fillId="0" borderId="22" xfId="39" applyFont="1" applyBorder="1" applyAlignment="1">
      <alignment horizontal="center" vertical="center" wrapText="1"/>
    </xf>
    <xf numFmtId="0" fontId="5" fillId="0" borderId="17" xfId="39" applyFont="1" applyBorder="1" applyAlignment="1">
      <alignment horizontal="distributed" vertical="center" wrapText="1" justifyLastLine="1"/>
    </xf>
    <xf numFmtId="0" fontId="5" fillId="0" borderId="22" xfId="39" applyFont="1" applyBorder="1" applyAlignment="1">
      <alignment horizontal="distributed" vertical="center" wrapText="1" justifyLastLine="1"/>
    </xf>
    <xf numFmtId="0" fontId="5" fillId="0" borderId="18" xfId="39" applyFont="1" applyBorder="1" applyAlignment="1">
      <alignment horizontal="center" vertical="center"/>
    </xf>
    <xf numFmtId="0" fontId="5" fillId="0" borderId="17" xfId="39" applyFont="1" applyBorder="1" applyAlignment="1">
      <alignment horizontal="center" vertical="center" wrapText="1" justifyLastLine="1"/>
    </xf>
    <xf numFmtId="0" fontId="5" fillId="0" borderId="12" xfId="39" applyFont="1" applyBorder="1" applyAlignment="1">
      <alignment horizontal="distributed" vertical="center" wrapText="1" justifyLastLine="1"/>
    </xf>
    <xf numFmtId="0" fontId="5" fillId="0" borderId="7" xfId="39" applyFont="1" applyBorder="1" applyAlignment="1">
      <alignment horizontal="center" vertical="center" wrapText="1"/>
    </xf>
    <xf numFmtId="0" fontId="6" fillId="0" borderId="13" xfId="39" applyFont="1" applyBorder="1" applyAlignment="1">
      <alignment horizontal="distributed" vertical="center" wrapText="1" justifyLastLine="1"/>
    </xf>
    <xf numFmtId="0" fontId="6" fillId="0" borderId="12" xfId="39" applyFont="1" applyBorder="1" applyAlignment="1">
      <alignment horizontal="distributed" vertical="center" wrapText="1" justifyLastLine="1"/>
    </xf>
    <xf numFmtId="0" fontId="12" fillId="0" borderId="5" xfId="22" applyFont="1" applyBorder="1" applyAlignment="1">
      <alignment horizontal="distributed"/>
    </xf>
    <xf numFmtId="0" fontId="5" fillId="0" borderId="5" xfId="22" applyFont="1" applyBorder="1" applyAlignment="1">
      <alignment horizontal="distributed"/>
    </xf>
    <xf numFmtId="0" fontId="6" fillId="0" borderId="12" xfId="22" applyFont="1" applyBorder="1" applyAlignment="1" applyProtection="1">
      <alignment horizontal="distributed" vertical="center"/>
      <protection locked="0"/>
    </xf>
    <xf numFmtId="0" fontId="65" fillId="0" borderId="0" xfId="22" applyFont="1" applyAlignment="1" applyProtection="1">
      <alignment horizontal="right" vertical="center"/>
      <protection locked="0"/>
    </xf>
    <xf numFmtId="0" fontId="65" fillId="0" borderId="19" xfId="0" applyFont="1" applyBorder="1" applyAlignment="1">
      <alignment horizontal="right" vertical="center"/>
    </xf>
    <xf numFmtId="0" fontId="65" fillId="4" borderId="11" xfId="0" applyFont="1" applyFill="1" applyBorder="1" applyAlignment="1">
      <alignment horizontal="right" vertical="center"/>
    </xf>
    <xf numFmtId="0" fontId="65" fillId="4" borderId="19" xfId="0" applyFont="1" applyFill="1" applyBorder="1" applyAlignment="1">
      <alignment horizontal="right" vertical="center"/>
    </xf>
    <xf numFmtId="0" fontId="65" fillId="4" borderId="19" xfId="22" applyFont="1" applyFill="1" applyBorder="1" applyAlignment="1" applyProtection="1">
      <alignment horizontal="right" vertical="center"/>
      <protection locked="0"/>
    </xf>
    <xf numFmtId="0" fontId="65" fillId="0" borderId="9" xfId="22" applyFont="1" applyBorder="1" applyAlignment="1" applyProtection="1">
      <alignment horizontal="right" vertical="center"/>
      <protection locked="0"/>
    </xf>
    <xf numFmtId="0" fontId="5" fillId="13" borderId="18" xfId="39" applyFont="1" applyFill="1" applyBorder="1" applyAlignment="1">
      <alignment horizontal="center" vertical="center" wrapText="1"/>
    </xf>
    <xf numFmtId="38" fontId="3" fillId="5" borderId="0" xfId="1" applyFont="1" applyFill="1" applyAlignment="1">
      <alignment horizontal="right" vertical="center"/>
    </xf>
    <xf numFmtId="189" fontId="0" fillId="0" borderId="0" xfId="1" applyNumberFormat="1" applyFont="1">
      <alignment vertical="center"/>
    </xf>
    <xf numFmtId="189" fontId="12" fillId="0" borderId="0" xfId="1" applyNumberFormat="1" applyFont="1" applyFill="1" applyAlignment="1">
      <alignment horizontal="right"/>
    </xf>
    <xf numFmtId="189" fontId="14" fillId="4" borderId="0" xfId="1" applyNumberFormat="1" applyFont="1" applyFill="1" applyAlignment="1">
      <alignment horizontal="right"/>
    </xf>
    <xf numFmtId="38" fontId="3" fillId="5" borderId="0" xfId="1" applyFont="1" applyFill="1" applyAlignment="1">
      <alignment horizontal="right"/>
    </xf>
    <xf numFmtId="38" fontId="3" fillId="5" borderId="8" xfId="1" applyFont="1" applyFill="1" applyBorder="1" applyAlignment="1">
      <alignment horizontal="right" vertical="center"/>
    </xf>
    <xf numFmtId="38" fontId="53" fillId="5" borderId="0" xfId="1" applyFont="1" applyFill="1" applyBorder="1" applyAlignment="1" applyProtection="1">
      <alignment horizontal="right" vertical="center"/>
    </xf>
    <xf numFmtId="180" fontId="3" fillId="5" borderId="12" xfId="1" applyNumberFormat="1" applyFont="1" applyFill="1" applyBorder="1" applyAlignment="1">
      <alignment horizontal="right" vertical="center"/>
    </xf>
    <xf numFmtId="0" fontId="7" fillId="13" borderId="0" xfId="2" applyFont="1" applyFill="1" applyAlignment="1">
      <alignment horizontal="left" vertical="center"/>
    </xf>
    <xf numFmtId="49" fontId="6" fillId="0" borderId="0" xfId="0" applyNumberFormat="1" applyFont="1" applyAlignment="1"/>
    <xf numFmtId="0" fontId="5" fillId="0" borderId="0" xfId="0" applyFont="1" applyAlignment="1">
      <alignment horizontal="center"/>
    </xf>
    <xf numFmtId="0" fontId="5" fillId="0" borderId="0" xfId="0" applyFont="1" applyAlignment="1"/>
    <xf numFmtId="0" fontId="6" fillId="0" borderId="0" xfId="0" applyFont="1" applyAlignment="1"/>
    <xf numFmtId="0" fontId="9" fillId="13" borderId="0" xfId="11" applyFont="1" applyFill="1"/>
    <xf numFmtId="0" fontId="7" fillId="13" borderId="0" xfId="11" applyFont="1" applyFill="1"/>
    <xf numFmtId="0" fontId="7" fillId="13" borderId="0" xfId="11" applyFont="1" applyFill="1" applyAlignment="1">
      <alignment horizontal="center"/>
    </xf>
    <xf numFmtId="0" fontId="18" fillId="13" borderId="0" xfId="37" applyFont="1" applyFill="1"/>
    <xf numFmtId="0" fontId="68" fillId="0" borderId="0" xfId="0" applyFont="1">
      <alignment vertical="center"/>
    </xf>
    <xf numFmtId="0" fontId="68" fillId="3" borderId="0" xfId="0" applyFont="1" applyFill="1">
      <alignment vertical="center"/>
    </xf>
    <xf numFmtId="0" fontId="68" fillId="0" borderId="0" xfId="22" applyFont="1" applyAlignment="1" applyProtection="1">
      <alignment horizontal="right" vertical="center"/>
      <protection locked="0"/>
    </xf>
    <xf numFmtId="0" fontId="21" fillId="13" borderId="0" xfId="22" applyFont="1" applyFill="1" applyAlignment="1" applyProtection="1">
      <alignment horizontal="left"/>
      <protection locked="0"/>
    </xf>
    <xf numFmtId="0" fontId="18" fillId="13" borderId="0" xfId="15" applyFont="1" applyFill="1" applyAlignment="1">
      <alignment vertical="center"/>
    </xf>
    <xf numFmtId="38" fontId="0" fillId="0" borderId="0" xfId="1" applyFont="1" applyFill="1">
      <alignment vertical="center"/>
    </xf>
    <xf numFmtId="0" fontId="38" fillId="13" borderId="0" xfId="18" applyFont="1" applyFill="1" applyAlignment="1">
      <alignment vertical="center"/>
    </xf>
    <xf numFmtId="199" fontId="10" fillId="13" borderId="0" xfId="22" applyNumberFormat="1" applyFont="1" applyFill="1" applyProtection="1">
      <protection locked="0"/>
    </xf>
    <xf numFmtId="0" fontId="10" fillId="13" borderId="0" xfId="22" applyFont="1" applyFill="1" applyAlignment="1" applyProtection="1">
      <alignment vertical="center"/>
      <protection locked="0"/>
    </xf>
    <xf numFmtId="0" fontId="10" fillId="13" borderId="0" xfId="22" applyFont="1" applyFill="1" applyProtection="1">
      <protection locked="0"/>
    </xf>
    <xf numFmtId="0" fontId="65" fillId="5" borderId="0" xfId="5" applyFont="1" applyFill="1" applyAlignment="1">
      <alignment horizontal="left" vertical="center"/>
    </xf>
    <xf numFmtId="0" fontId="65" fillId="5" borderId="19" xfId="5" applyFont="1" applyFill="1" applyBorder="1" applyAlignment="1">
      <alignment vertical="center"/>
    </xf>
    <xf numFmtId="0" fontId="21" fillId="0" borderId="1" xfId="2" applyFont="1" applyBorder="1" applyAlignment="1">
      <alignment vertical="center" wrapText="1"/>
    </xf>
    <xf numFmtId="0" fontId="21" fillId="0" borderId="1" xfId="2" applyFont="1" applyBorder="1" applyAlignment="1">
      <alignment vertical="center"/>
    </xf>
    <xf numFmtId="0" fontId="21" fillId="0" borderId="0" xfId="2" applyFont="1" applyAlignment="1">
      <alignment vertical="center" wrapText="1"/>
    </xf>
    <xf numFmtId="0" fontId="21" fillId="0" borderId="0" xfId="2" applyFont="1" applyAlignment="1">
      <alignment vertical="center"/>
    </xf>
    <xf numFmtId="0" fontId="21" fillId="0" borderId="0" xfId="2" applyFont="1" applyAlignment="1">
      <alignment horizontal="center" vertical="center"/>
    </xf>
    <xf numFmtId="0" fontId="21" fillId="0" borderId="8" xfId="2" applyFont="1" applyBorder="1" applyAlignment="1">
      <alignment vertical="center" wrapText="1"/>
    </xf>
    <xf numFmtId="49" fontId="21" fillId="0" borderId="8" xfId="2" applyNumberFormat="1" applyFont="1" applyBorder="1" applyAlignment="1">
      <alignment horizontal="center" vertical="top"/>
    </xf>
    <xf numFmtId="0" fontId="21" fillId="0" borderId="13" xfId="2" applyFont="1" applyBorder="1" applyAlignment="1">
      <alignment horizontal="center" vertical="center" justifyLastLine="1"/>
    </xf>
    <xf numFmtId="0" fontId="21" fillId="0" borderId="18" xfId="2" applyFont="1" applyBorder="1" applyAlignment="1">
      <alignment horizontal="distributed" vertical="center" justifyLastLine="1"/>
    </xf>
    <xf numFmtId="49" fontId="10" fillId="0" borderId="0" xfId="2" applyNumberFormat="1" applyFont="1" applyAlignment="1">
      <alignment horizontal="center"/>
    </xf>
    <xf numFmtId="49" fontId="10" fillId="0" borderId="5" xfId="2" applyNumberFormat="1" applyFont="1" applyBorder="1" applyAlignment="1">
      <alignment horizontal="center"/>
    </xf>
    <xf numFmtId="49" fontId="69" fillId="0" borderId="0" xfId="2" applyNumberFormat="1" applyFont="1" applyAlignment="1">
      <alignment horizontal="center"/>
    </xf>
    <xf numFmtId="49" fontId="69" fillId="0" borderId="0" xfId="20" applyNumberFormat="1" applyFont="1" applyAlignment="1">
      <alignment horizontal="center"/>
    </xf>
    <xf numFmtId="49" fontId="10" fillId="0" borderId="9" xfId="2" applyNumberFormat="1" applyFont="1" applyBorder="1" applyAlignment="1">
      <alignment horizontal="center"/>
    </xf>
    <xf numFmtId="0" fontId="69" fillId="0" borderId="0" xfId="2" applyFont="1" applyAlignment="1">
      <alignment horizontal="distributed" vertical="top"/>
    </xf>
    <xf numFmtId="0" fontId="21" fillId="0" borderId="0" xfId="2" applyFont="1" applyAlignment="1">
      <alignment vertical="top"/>
    </xf>
    <xf numFmtId="49" fontId="21" fillId="0" borderId="0" xfId="2" applyNumberFormat="1" applyFont="1" applyAlignment="1">
      <alignment horizontal="right" vertical="top"/>
    </xf>
    <xf numFmtId="0" fontId="21" fillId="0" borderId="5" xfId="2" applyFont="1" applyBorder="1" applyAlignment="1">
      <alignment vertical="top"/>
    </xf>
    <xf numFmtId="0" fontId="10" fillId="0" borderId="0" xfId="2" applyFont="1" applyAlignment="1">
      <alignment horizontal="right" vertical="top"/>
    </xf>
    <xf numFmtId="0" fontId="10" fillId="0" borderId="0" xfId="20" applyFont="1" applyAlignment="1">
      <alignment horizontal="right" vertical="top"/>
    </xf>
    <xf numFmtId="0" fontId="21" fillId="0" borderId="9" xfId="2" applyFont="1" applyBorder="1" applyAlignment="1">
      <alignment horizontal="right" vertical="top"/>
    </xf>
    <xf numFmtId="0" fontId="21" fillId="0" borderId="0" xfId="2" applyFont="1" applyAlignment="1">
      <alignment horizontal="distributed" vertical="center"/>
    </xf>
    <xf numFmtId="176" fontId="21" fillId="0" borderId="0" xfId="2" applyNumberFormat="1" applyFont="1" applyAlignment="1">
      <alignment horizontal="right" vertical="center"/>
    </xf>
    <xf numFmtId="0" fontId="21" fillId="0" borderId="5" xfId="2" applyFont="1" applyBorder="1" applyAlignment="1">
      <alignment vertical="center"/>
    </xf>
    <xf numFmtId="194" fontId="21" fillId="0" borderId="0" xfId="2" applyNumberFormat="1" applyFont="1" applyAlignment="1">
      <alignment horizontal="right" vertical="center"/>
    </xf>
    <xf numFmtId="205" fontId="21" fillId="0" borderId="0" xfId="2" applyNumberFormat="1" applyFont="1" applyAlignment="1">
      <alignment horizontal="right" vertical="center"/>
    </xf>
    <xf numFmtId="0" fontId="21" fillId="0" borderId="9" xfId="2" applyFont="1" applyBorder="1" applyAlignment="1">
      <alignment vertical="center"/>
    </xf>
    <xf numFmtId="0" fontId="38" fillId="0" borderId="0" xfId="41" applyFont="1" applyAlignment="1">
      <alignment horizontal="distributed" vertical="center"/>
    </xf>
    <xf numFmtId="49" fontId="69" fillId="0" borderId="0" xfId="2" applyNumberFormat="1" applyFont="1" applyAlignment="1">
      <alignment horizontal="center" vertical="center"/>
    </xf>
    <xf numFmtId="0" fontId="70" fillId="0" borderId="5" xfId="2" applyFont="1" applyBorder="1" applyAlignment="1">
      <alignment vertical="center"/>
    </xf>
    <xf numFmtId="194" fontId="71" fillId="0" borderId="0" xfId="2" applyNumberFormat="1" applyFont="1" applyAlignment="1">
      <alignment horizontal="right" vertical="center"/>
    </xf>
    <xf numFmtId="205" fontId="71" fillId="0" borderId="0" xfId="2" applyNumberFormat="1" applyFont="1" applyAlignment="1">
      <alignment horizontal="right" vertical="center"/>
    </xf>
    <xf numFmtId="178" fontId="70" fillId="0" borderId="9" xfId="2" applyNumberFormat="1" applyFont="1" applyBorder="1" applyAlignment="1">
      <alignment vertical="center"/>
    </xf>
    <xf numFmtId="178" fontId="21" fillId="0" borderId="9" xfId="2" applyNumberFormat="1" applyFont="1" applyBorder="1" applyAlignment="1">
      <alignment vertical="center"/>
    </xf>
    <xf numFmtId="0" fontId="21" fillId="0" borderId="0" xfId="2" applyFont="1" applyAlignment="1">
      <alignment horizontal="distributed" vertical="top"/>
    </xf>
    <xf numFmtId="176" fontId="21" fillId="0" borderId="0" xfId="2" applyNumberFormat="1" applyFont="1" applyAlignment="1">
      <alignment horizontal="right" vertical="top"/>
    </xf>
    <xf numFmtId="194" fontId="21" fillId="0" borderId="0" xfId="2" applyNumberFormat="1" applyFont="1" applyAlignment="1">
      <alignment horizontal="right" vertical="top"/>
    </xf>
    <xf numFmtId="205" fontId="21" fillId="0" borderId="0" xfId="2" applyNumberFormat="1" applyFont="1" applyAlignment="1">
      <alignment horizontal="right" vertical="top"/>
    </xf>
    <xf numFmtId="178" fontId="21" fillId="0" borderId="9" xfId="2" applyNumberFormat="1" applyFont="1" applyBorder="1" applyAlignment="1">
      <alignment vertical="top"/>
    </xf>
    <xf numFmtId="0" fontId="21" fillId="0" borderId="9" xfId="2" applyFont="1" applyBorder="1" applyAlignment="1">
      <alignment vertical="top"/>
    </xf>
    <xf numFmtId="0" fontId="38" fillId="0" borderId="0" xfId="2" applyFont="1" applyAlignment="1">
      <alignment horizontal="distributed" vertical="center"/>
    </xf>
    <xf numFmtId="0" fontId="21" fillId="0" borderId="8" xfId="2" applyFont="1" applyBorder="1"/>
    <xf numFmtId="49" fontId="21" fillId="0" borderId="8" xfId="2" applyNumberFormat="1" applyFont="1" applyBorder="1" applyAlignment="1">
      <alignment horizontal="right"/>
    </xf>
    <xf numFmtId="0" fontId="21" fillId="0" borderId="12" xfId="2" applyFont="1" applyBorder="1"/>
    <xf numFmtId="178" fontId="21" fillId="0" borderId="8" xfId="2" applyNumberFormat="1" applyFont="1" applyBorder="1"/>
    <xf numFmtId="206" fontId="21" fillId="0" borderId="8" xfId="2" applyNumberFormat="1" applyFont="1" applyBorder="1"/>
    <xf numFmtId="0" fontId="21" fillId="0" borderId="7" xfId="2" applyFont="1" applyBorder="1"/>
    <xf numFmtId="0" fontId="10" fillId="0" borderId="19" xfId="8" applyFont="1" applyBorder="1" applyAlignment="1">
      <alignment horizontal="left"/>
    </xf>
    <xf numFmtId="0" fontId="10" fillId="0" borderId="0" xfId="2" applyFont="1"/>
    <xf numFmtId="49" fontId="10" fillId="0" borderId="0" xfId="2" applyNumberFormat="1" applyFont="1" applyAlignment="1">
      <alignment horizontal="right"/>
    </xf>
    <xf numFmtId="0" fontId="10" fillId="0" borderId="19" xfId="2" applyFont="1" applyBorder="1"/>
    <xf numFmtId="0" fontId="72" fillId="0" borderId="0" xfId="7" applyFont="1" applyAlignment="1">
      <alignment horizontal="left" vertical="center"/>
    </xf>
    <xf numFmtId="0" fontId="73" fillId="0" borderId="0" xfId="2" applyFont="1"/>
    <xf numFmtId="0" fontId="73" fillId="0" borderId="0" xfId="2" applyFont="1" applyAlignment="1">
      <alignment horizontal="center"/>
    </xf>
    <xf numFmtId="0" fontId="76" fillId="0" borderId="0" xfId="7" applyFont="1" applyAlignment="1">
      <alignment vertical="center"/>
    </xf>
    <xf numFmtId="0" fontId="77" fillId="0" borderId="0" xfId="2" applyFont="1"/>
    <xf numFmtId="0" fontId="77" fillId="0" borderId="0" xfId="2" applyFont="1" applyAlignment="1">
      <alignment horizontal="center"/>
    </xf>
    <xf numFmtId="0" fontId="14" fillId="0" borderId="0" xfId="2" applyFont="1"/>
    <xf numFmtId="49" fontId="6" fillId="0" borderId="0" xfId="2" applyNumberFormat="1" applyFont="1" applyAlignment="1">
      <alignment horizontal="right"/>
    </xf>
    <xf numFmtId="0" fontId="14" fillId="0" borderId="23" xfId="2" applyFont="1" applyBorder="1"/>
    <xf numFmtId="49" fontId="6" fillId="0" borderId="23" xfId="2" applyNumberFormat="1" applyFont="1" applyBorder="1" applyAlignment="1">
      <alignment horizontal="right"/>
    </xf>
    <xf numFmtId="0" fontId="17" fillId="0" borderId="0" xfId="2" applyFont="1"/>
    <xf numFmtId="49" fontId="17" fillId="0" borderId="0" xfId="2" applyNumberFormat="1" applyFont="1" applyAlignment="1">
      <alignment horizontal="right"/>
    </xf>
    <xf numFmtId="0" fontId="5" fillId="0" borderId="0" xfId="8" applyFont="1" applyAlignment="1">
      <alignment horizontal="left"/>
    </xf>
    <xf numFmtId="49" fontId="10" fillId="0" borderId="19" xfId="2" applyNumberFormat="1" applyFont="1" applyBorder="1" applyAlignment="1">
      <alignment horizontal="right"/>
    </xf>
    <xf numFmtId="0" fontId="72" fillId="0" borderId="0" xfId="7" applyFont="1" applyAlignment="1">
      <alignment horizontal="left" vertical="top"/>
    </xf>
    <xf numFmtId="0" fontId="73" fillId="0" borderId="0" xfId="40" applyFont="1"/>
    <xf numFmtId="0" fontId="73" fillId="0" borderId="0" xfId="41" applyFont="1"/>
    <xf numFmtId="0" fontId="73" fillId="0" borderId="0" xfId="40" applyFont="1" applyAlignment="1">
      <alignment horizontal="center"/>
    </xf>
    <xf numFmtId="0" fontId="78" fillId="0" borderId="0" xfId="40" applyFont="1"/>
    <xf numFmtId="0" fontId="76" fillId="0" borderId="0" xfId="40" applyFont="1" applyAlignment="1">
      <alignment vertical="center"/>
    </xf>
    <xf numFmtId="0" fontId="77" fillId="0" borderId="0" xfId="40" applyFont="1"/>
    <xf numFmtId="0" fontId="77" fillId="0" borderId="0" xfId="41" applyFont="1"/>
    <xf numFmtId="0" fontId="77" fillId="0" borderId="0" xfId="40" applyFont="1" applyAlignment="1">
      <alignment horizontal="center"/>
    </xf>
    <xf numFmtId="0" fontId="77" fillId="0" borderId="0" xfId="40" applyFont="1" applyAlignment="1">
      <alignment horizontal="left"/>
    </xf>
    <xf numFmtId="0" fontId="14" fillId="0" borderId="0" xfId="40" applyFont="1"/>
    <xf numFmtId="49" fontId="6" fillId="0" borderId="0" xfId="40" applyNumberFormat="1" applyFont="1" applyAlignment="1">
      <alignment horizontal="right"/>
    </xf>
    <xf numFmtId="0" fontId="14" fillId="0" borderId="0" xfId="41" applyFont="1"/>
    <xf numFmtId="0" fontId="10" fillId="0" borderId="0" xfId="40" applyFont="1" applyAlignment="1">
      <alignment horizontal="right" wrapText="1"/>
    </xf>
    <xf numFmtId="0" fontId="21" fillId="0" borderId="1" xfId="40" applyFont="1" applyBorder="1" applyAlignment="1">
      <alignment vertical="center" wrapText="1"/>
    </xf>
    <xf numFmtId="0" fontId="21" fillId="0" borderId="2" xfId="41" applyFont="1" applyBorder="1" applyAlignment="1">
      <alignment vertical="center"/>
    </xf>
    <xf numFmtId="0" fontId="21" fillId="0" borderId="1" xfId="40" applyFont="1" applyBorder="1" applyAlignment="1">
      <alignment horizontal="center" vertical="center"/>
    </xf>
    <xf numFmtId="49" fontId="21" fillId="0" borderId="1" xfId="20" applyNumberFormat="1" applyFont="1" applyBorder="1" applyAlignment="1">
      <alignment horizontal="distributed" vertical="center" justifyLastLine="1"/>
    </xf>
    <xf numFmtId="0" fontId="21" fillId="0" borderId="0" xfId="40" applyFont="1" applyAlignment="1">
      <alignment vertical="center" wrapText="1"/>
    </xf>
    <xf numFmtId="0" fontId="21" fillId="0" borderId="5" xfId="41" applyFont="1" applyBorder="1" applyAlignment="1">
      <alignment vertical="center"/>
    </xf>
    <xf numFmtId="49" fontId="21" fillId="0" borderId="0" xfId="20" applyNumberFormat="1" applyFont="1" applyAlignment="1">
      <alignment horizontal="distributed" vertical="center" justifyLastLine="1"/>
    </xf>
    <xf numFmtId="0" fontId="21" fillId="0" borderId="19" xfId="40" applyFont="1" applyBorder="1" applyAlignment="1">
      <alignment horizontal="center" vertical="center"/>
    </xf>
    <xf numFmtId="0" fontId="21" fillId="0" borderId="20" xfId="40" applyFont="1" applyBorder="1" applyAlignment="1">
      <alignment horizontal="center" vertical="center"/>
    </xf>
    <xf numFmtId="0" fontId="21" fillId="0" borderId="17" xfId="40" applyFont="1" applyBorder="1" applyAlignment="1">
      <alignment horizontal="center" vertical="center"/>
    </xf>
    <xf numFmtId="0" fontId="21" fillId="0" borderId="5" xfId="40" applyFont="1" applyBorder="1" applyAlignment="1">
      <alignment horizontal="center" vertical="center"/>
    </xf>
    <xf numFmtId="0" fontId="21" fillId="0" borderId="0" xfId="40" applyFont="1" applyAlignment="1">
      <alignment horizontal="center" vertical="center"/>
    </xf>
    <xf numFmtId="0" fontId="21" fillId="0" borderId="0" xfId="20" applyFont="1" applyAlignment="1">
      <alignment horizontal="distributed" vertical="center" wrapText="1" justifyLastLine="1"/>
    </xf>
    <xf numFmtId="0" fontId="21" fillId="0" borderId="0" xfId="40" applyFont="1" applyAlignment="1">
      <alignment horizontal="distributed" vertical="center"/>
    </xf>
    <xf numFmtId="0" fontId="21" fillId="0" borderId="20" xfId="40" applyFont="1" applyBorder="1" applyAlignment="1">
      <alignment vertical="center"/>
    </xf>
    <xf numFmtId="0" fontId="21" fillId="0" borderId="19" xfId="40" applyFont="1" applyBorder="1" applyAlignment="1">
      <alignment vertical="center"/>
    </xf>
    <xf numFmtId="0" fontId="21" fillId="0" borderId="8" xfId="40" applyFont="1" applyBorder="1" applyAlignment="1">
      <alignment vertical="center" wrapText="1"/>
    </xf>
    <xf numFmtId="49" fontId="21" fillId="0" borderId="12" xfId="41" applyNumberFormat="1" applyFont="1" applyBorder="1" applyAlignment="1">
      <alignment horizontal="center" vertical="top"/>
    </xf>
    <xf numFmtId="0" fontId="21" fillId="0" borderId="13" xfId="40" applyFont="1" applyBorder="1" applyAlignment="1">
      <alignment horizontal="center" vertical="center"/>
    </xf>
    <xf numFmtId="0" fontId="21" fillId="0" borderId="18" xfId="40" quotePrefix="1" applyFont="1" applyBorder="1" applyAlignment="1">
      <alignment horizontal="center" vertical="center"/>
    </xf>
    <xf numFmtId="0" fontId="21" fillId="0" borderId="18" xfId="40" applyFont="1" applyBorder="1" applyAlignment="1">
      <alignment horizontal="center" vertical="center"/>
    </xf>
    <xf numFmtId="49" fontId="21" fillId="0" borderId="17" xfId="40" applyNumberFormat="1" applyFont="1" applyBorder="1" applyAlignment="1">
      <alignment horizontal="center" vertical="center"/>
    </xf>
    <xf numFmtId="49" fontId="21" fillId="0" borderId="18" xfId="40" applyNumberFormat="1" applyFont="1" applyBorder="1" applyAlignment="1">
      <alignment horizontal="center" vertical="center"/>
    </xf>
    <xf numFmtId="49" fontId="21" fillId="0" borderId="18" xfId="40" quotePrefix="1" applyNumberFormat="1" applyFont="1" applyBorder="1" applyAlignment="1">
      <alignment horizontal="center" vertical="center"/>
    </xf>
    <xf numFmtId="49" fontId="21" fillId="0" borderId="22" xfId="40" quotePrefix="1" applyNumberFormat="1" applyFont="1" applyBorder="1" applyAlignment="1">
      <alignment horizontal="center" vertical="center"/>
    </xf>
    <xf numFmtId="0" fontId="21" fillId="0" borderId="8" xfId="20" applyFont="1" applyBorder="1" applyAlignment="1">
      <alignment horizontal="distributed" vertical="center" wrapText="1" justifyLastLine="1"/>
    </xf>
    <xf numFmtId="49" fontId="10" fillId="0" borderId="0" xfId="40" applyNumberFormat="1" applyFont="1" applyAlignment="1">
      <alignment horizontal="center"/>
    </xf>
    <xf numFmtId="49" fontId="21" fillId="0" borderId="5" xfId="41" applyNumberFormat="1" applyFont="1" applyBorder="1" applyAlignment="1">
      <alignment horizontal="center"/>
    </xf>
    <xf numFmtId="49" fontId="21" fillId="0" borderId="0" xfId="40" applyNumberFormat="1" applyFont="1" applyAlignment="1">
      <alignment horizontal="center"/>
    </xf>
    <xf numFmtId="49" fontId="21" fillId="0" borderId="0" xfId="20" applyNumberFormat="1" applyFont="1" applyAlignment="1">
      <alignment horizontal="center"/>
    </xf>
    <xf numFmtId="49" fontId="21" fillId="0" borderId="21" xfId="40" applyNumberFormat="1" applyFont="1" applyBorder="1" applyAlignment="1">
      <alignment horizontal="center"/>
    </xf>
    <xf numFmtId="0" fontId="10" fillId="0" borderId="0" xfId="40" applyFont="1" applyAlignment="1">
      <alignment horizontal="distributed" vertical="top"/>
    </xf>
    <xf numFmtId="0" fontId="10" fillId="0" borderId="0" xfId="40" applyFont="1" applyAlignment="1">
      <alignment vertical="top"/>
    </xf>
    <xf numFmtId="49" fontId="10" fillId="0" borderId="0" xfId="40" applyNumberFormat="1" applyFont="1" applyAlignment="1">
      <alignment horizontal="right" vertical="top"/>
    </xf>
    <xf numFmtId="0" fontId="10" fillId="0" borderId="5" xfId="41" applyFont="1" applyBorder="1" applyAlignment="1">
      <alignment vertical="top"/>
    </xf>
    <xf numFmtId="0" fontId="10" fillId="0" borderId="0" xfId="40" applyFont="1" applyAlignment="1">
      <alignment horizontal="right" vertical="top"/>
    </xf>
    <xf numFmtId="0" fontId="10" fillId="0" borderId="5" xfId="20" applyFont="1" applyBorder="1" applyAlignment="1">
      <alignment horizontal="right" vertical="top"/>
    </xf>
    <xf numFmtId="0" fontId="21" fillId="0" borderId="0" xfId="40" applyFont="1" applyAlignment="1">
      <alignment vertical="center"/>
    </xf>
    <xf numFmtId="176" fontId="21" fillId="0" borderId="0" xfId="40" applyNumberFormat="1" applyFont="1" applyAlignment="1">
      <alignment horizontal="right" vertical="center"/>
    </xf>
    <xf numFmtId="194" fontId="21" fillId="0" borderId="0" xfId="40" applyNumberFormat="1" applyFont="1" applyAlignment="1">
      <alignment horizontal="right" vertical="center"/>
    </xf>
    <xf numFmtId="205" fontId="21" fillId="0" borderId="0" xfId="40" applyNumberFormat="1" applyFont="1" applyAlignment="1">
      <alignment horizontal="right" vertical="center"/>
    </xf>
    <xf numFmtId="205" fontId="21" fillId="0" borderId="5" xfId="40" applyNumberFormat="1" applyFont="1" applyBorder="1" applyAlignment="1">
      <alignment horizontal="right" vertical="center"/>
    </xf>
    <xf numFmtId="49" fontId="21" fillId="0" borderId="0" xfId="40" applyNumberFormat="1" applyFont="1" applyAlignment="1">
      <alignment horizontal="center" vertical="center"/>
    </xf>
    <xf numFmtId="0" fontId="21" fillId="0" borderId="0" xfId="40" applyFont="1" applyAlignment="1">
      <alignment horizontal="distributed" vertical="top"/>
    </xf>
    <xf numFmtId="0" fontId="21" fillId="0" borderId="0" xfId="40" applyFont="1" applyAlignment="1">
      <alignment vertical="top"/>
    </xf>
    <xf numFmtId="176" fontId="21" fillId="0" borderId="0" xfId="40" applyNumberFormat="1" applyFont="1" applyAlignment="1">
      <alignment horizontal="right" vertical="top"/>
    </xf>
    <xf numFmtId="0" fontId="21" fillId="0" borderId="5" xfId="41" applyFont="1" applyBorder="1" applyAlignment="1">
      <alignment vertical="top"/>
    </xf>
    <xf numFmtId="194" fontId="21" fillId="0" borderId="0" xfId="40" applyNumberFormat="1" applyFont="1" applyAlignment="1">
      <alignment horizontal="right" vertical="top"/>
    </xf>
    <xf numFmtId="205" fontId="21" fillId="0" borderId="0" xfId="40" applyNumberFormat="1" applyFont="1" applyAlignment="1">
      <alignment horizontal="right" vertical="top"/>
    </xf>
    <xf numFmtId="205" fontId="21" fillId="0" borderId="5" xfId="40" applyNumberFormat="1" applyFont="1" applyBorder="1" applyAlignment="1">
      <alignment horizontal="right" vertical="top"/>
    </xf>
    <xf numFmtId="0" fontId="38" fillId="0" borderId="0" xfId="40" applyFont="1" applyAlignment="1">
      <alignment horizontal="distributed" vertical="center"/>
    </xf>
    <xf numFmtId="0" fontId="21" fillId="0" borderId="8" xfId="41" applyFont="1" applyBorder="1"/>
    <xf numFmtId="0" fontId="21" fillId="0" borderId="8" xfId="40" applyFont="1" applyBorder="1"/>
    <xf numFmtId="49" fontId="21" fillId="0" borderId="8" xfId="40" applyNumberFormat="1" applyFont="1" applyBorder="1" applyAlignment="1">
      <alignment horizontal="right"/>
    </xf>
    <xf numFmtId="0" fontId="21" fillId="0" borderId="12" xfId="41" applyFont="1" applyBorder="1"/>
    <xf numFmtId="178" fontId="21" fillId="0" borderId="7" xfId="40" applyNumberFormat="1" applyFont="1" applyBorder="1"/>
    <xf numFmtId="178" fontId="21" fillId="0" borderId="8" xfId="40" applyNumberFormat="1" applyFont="1" applyBorder="1"/>
    <xf numFmtId="0" fontId="21" fillId="0" borderId="12" xfId="40" applyFont="1" applyBorder="1"/>
    <xf numFmtId="0" fontId="10" fillId="0" borderId="0" xfId="41" applyFont="1"/>
    <xf numFmtId="0" fontId="10" fillId="0" borderId="0" xfId="40" applyFont="1"/>
    <xf numFmtId="49" fontId="10" fillId="0" borderId="0" xfId="40" applyNumberFormat="1" applyFont="1" applyAlignment="1">
      <alignment horizontal="right"/>
    </xf>
    <xf numFmtId="0" fontId="17" fillId="0" borderId="0" xfId="40" applyFont="1"/>
    <xf numFmtId="0" fontId="17" fillId="0" borderId="23" xfId="40" applyFont="1" applyBorder="1"/>
    <xf numFmtId="49" fontId="17" fillId="0" borderId="23" xfId="40" applyNumberFormat="1" applyFont="1" applyBorder="1" applyAlignment="1">
      <alignment horizontal="right"/>
    </xf>
    <xf numFmtId="0" fontId="17" fillId="0" borderId="23" xfId="41" applyFont="1" applyBorder="1"/>
    <xf numFmtId="49" fontId="17" fillId="0" borderId="0" xfId="40" applyNumberFormat="1" applyFont="1" applyAlignment="1">
      <alignment horizontal="right"/>
    </xf>
    <xf numFmtId="38" fontId="0" fillId="11" borderId="0" xfId="0" applyNumberFormat="1" applyFill="1">
      <alignment vertical="center"/>
    </xf>
    <xf numFmtId="189" fontId="12" fillId="0" borderId="0" xfId="1" applyNumberFormat="1" applyFont="1" applyAlignment="1">
      <alignment horizontal="right" vertical="center"/>
    </xf>
    <xf numFmtId="189" fontId="12" fillId="3" borderId="0" xfId="1" applyNumberFormat="1" applyFont="1" applyFill="1" applyAlignment="1">
      <alignment horizontal="right" vertical="center"/>
    </xf>
    <xf numFmtId="189" fontId="12" fillId="0" borderId="0" xfId="1" applyNumberFormat="1" applyFont="1" applyFill="1" applyAlignment="1">
      <alignment horizontal="right" vertical="center"/>
    </xf>
    <xf numFmtId="189" fontId="12" fillId="0" borderId="0" xfId="1" applyNumberFormat="1" applyFont="1" applyAlignment="1">
      <alignment horizontal="right"/>
    </xf>
    <xf numFmtId="207" fontId="12" fillId="3" borderId="0" xfId="1" applyNumberFormat="1" applyFont="1" applyFill="1" applyAlignment="1">
      <alignment horizontal="right"/>
    </xf>
    <xf numFmtId="207" fontId="12" fillId="0" borderId="0" xfId="1" applyNumberFormat="1" applyFont="1" applyFill="1" applyAlignment="1">
      <alignment horizontal="right"/>
    </xf>
    <xf numFmtId="0" fontId="41" fillId="14" borderId="0" xfId="5" applyFont="1" applyFill="1" applyAlignment="1">
      <alignment horizontal="left" vertical="center"/>
    </xf>
    <xf numFmtId="0" fontId="42" fillId="14" borderId="0" xfId="5" applyFont="1" applyFill="1" applyAlignment="1">
      <alignment horizontal="left" vertical="center"/>
    </xf>
    <xf numFmtId="0" fontId="37" fillId="5" borderId="40" xfId="5" applyFont="1" applyFill="1" applyBorder="1" applyAlignment="1" applyProtection="1">
      <alignment horizontal="left" vertical="center"/>
      <protection locked="0"/>
    </xf>
    <xf numFmtId="0" fontId="37" fillId="5" borderId="43" xfId="5" applyFont="1" applyFill="1" applyBorder="1" applyAlignment="1" applyProtection="1">
      <alignment horizontal="left" vertical="center"/>
      <protection locked="0"/>
    </xf>
    <xf numFmtId="0" fontId="37" fillId="5" borderId="42" xfId="5" applyFont="1" applyFill="1" applyBorder="1" applyAlignment="1" applyProtection="1">
      <alignment horizontal="left" vertical="center"/>
      <protection locked="0"/>
    </xf>
    <xf numFmtId="0" fontId="3" fillId="7" borderId="14" xfId="5" applyFont="1" applyFill="1" applyBorder="1" applyAlignment="1">
      <alignment horizontal="center" vertical="center"/>
    </xf>
    <xf numFmtId="0" fontId="3" fillId="7" borderId="15" xfId="5" applyFont="1" applyFill="1" applyBorder="1" applyAlignment="1">
      <alignment horizontal="center" vertical="center"/>
    </xf>
    <xf numFmtId="0" fontId="3" fillId="7" borderId="16" xfId="5" applyFont="1" applyFill="1" applyBorder="1" applyAlignment="1">
      <alignment horizontal="center" vertical="center"/>
    </xf>
    <xf numFmtId="0" fontId="63" fillId="5" borderId="0" xfId="5" applyFont="1" applyFill="1" applyAlignment="1">
      <alignment horizontal="center" vertical="center" wrapText="1"/>
    </xf>
    <xf numFmtId="0" fontId="63" fillId="5" borderId="45" xfId="5" applyFont="1" applyFill="1" applyBorder="1" applyAlignment="1">
      <alignment horizontal="center" vertical="center" wrapText="1"/>
    </xf>
    <xf numFmtId="0" fontId="15" fillId="0" borderId="19" xfId="0" applyFont="1" applyBorder="1" applyAlignment="1">
      <alignment horizontal="left" vertical="top" wrapText="1"/>
    </xf>
    <xf numFmtId="0" fontId="5" fillId="2" borderId="0" xfId="2" applyFont="1" applyFill="1" applyAlignment="1">
      <alignment horizontal="center" vertical="center"/>
    </xf>
    <xf numFmtId="0" fontId="5" fillId="8" borderId="0" xfId="2" applyFont="1" applyFill="1" applyAlignment="1">
      <alignment horizontal="center" vertical="center"/>
    </xf>
    <xf numFmtId="0" fontId="9" fillId="0" borderId="0" xfId="2" applyFont="1" applyAlignment="1">
      <alignment horizontal="left"/>
    </xf>
    <xf numFmtId="0" fontId="9" fillId="0" borderId="0" xfId="2" applyFont="1" applyAlignment="1">
      <alignment horizontal="left" vertical="top"/>
    </xf>
    <xf numFmtId="0" fontId="5" fillId="0" borderId="3" xfId="2" applyFont="1" applyBorder="1" applyAlignment="1">
      <alignment horizontal="distributed" vertical="center" justifyLastLine="1"/>
    </xf>
    <xf numFmtId="0" fontId="5" fillId="0" borderId="6" xfId="2" applyFont="1" applyBorder="1" applyAlignment="1">
      <alignment horizontal="distributed" vertical="center" justifyLastLine="1"/>
    </xf>
    <xf numFmtId="0" fontId="5" fillId="0" borderId="13" xfId="2" applyFont="1" applyBorder="1" applyAlignment="1">
      <alignment horizontal="distributed" vertical="center" justifyLastLine="1"/>
    </xf>
    <xf numFmtId="0" fontId="5" fillId="0" borderId="3" xfId="2" applyFont="1" applyBorder="1" applyAlignment="1">
      <alignment horizontal="center" vertical="center" wrapText="1"/>
    </xf>
    <xf numFmtId="0" fontId="5" fillId="0" borderId="6" xfId="2" applyFont="1" applyBorder="1" applyAlignment="1">
      <alignment horizontal="center" vertical="center" wrapText="1"/>
    </xf>
    <xf numFmtId="0" fontId="5" fillId="0" borderId="13" xfId="2" applyFont="1" applyBorder="1" applyAlignment="1">
      <alignment horizontal="center" vertical="center" wrapText="1"/>
    </xf>
    <xf numFmtId="0" fontId="5" fillId="0" borderId="4" xfId="2" applyFont="1" applyBorder="1" applyAlignment="1">
      <alignment horizontal="distributed" vertical="center" justifyLastLine="1"/>
    </xf>
    <xf numFmtId="0" fontId="5" fillId="0" borderId="1" xfId="2" applyFont="1" applyBorder="1" applyAlignment="1">
      <alignment horizontal="distributed" vertical="center" justifyLastLine="1"/>
    </xf>
    <xf numFmtId="0" fontId="5" fillId="0" borderId="7" xfId="2" applyFont="1" applyBorder="1" applyAlignment="1">
      <alignment horizontal="distributed" vertical="center" justifyLastLine="1"/>
    </xf>
    <xf numFmtId="0" fontId="5" fillId="0" borderId="8" xfId="2" applyFont="1" applyBorder="1" applyAlignment="1">
      <alignment horizontal="distributed" vertical="center" justifyLastLine="1"/>
    </xf>
    <xf numFmtId="0" fontId="5" fillId="0" borderId="10" xfId="2" applyFont="1" applyBorder="1" applyAlignment="1">
      <alignment horizontal="distributed" vertical="center" justifyLastLine="1"/>
    </xf>
    <xf numFmtId="0" fontId="11" fillId="0" borderId="10" xfId="2" applyFont="1" applyBorder="1" applyAlignment="1">
      <alignment horizontal="center" vertical="center" wrapText="1"/>
    </xf>
    <xf numFmtId="0" fontId="11" fillId="0" borderId="6" xfId="2" applyFont="1" applyBorder="1" applyAlignment="1">
      <alignment horizontal="center" vertical="center" wrapText="1"/>
    </xf>
    <xf numFmtId="0" fontId="11" fillId="0" borderId="13" xfId="2" applyFont="1" applyBorder="1" applyAlignment="1">
      <alignment horizontal="center" vertical="center" wrapText="1"/>
    </xf>
    <xf numFmtId="0" fontId="5" fillId="0" borderId="11" xfId="2" applyFont="1" applyBorder="1" applyAlignment="1">
      <alignment horizontal="distributed" vertical="center" justifyLastLine="1"/>
    </xf>
    <xf numFmtId="0" fontId="5" fillId="0" borderId="9" xfId="2" applyFont="1" applyBorder="1" applyAlignment="1">
      <alignment horizontal="distributed" vertical="center" justifyLastLine="1"/>
    </xf>
    <xf numFmtId="0" fontId="5" fillId="0" borderId="9" xfId="2" applyFont="1" applyBorder="1" applyAlignment="1">
      <alignment horizontal="distributed" vertical="center" wrapText="1" justifyLastLine="1"/>
    </xf>
    <xf numFmtId="0" fontId="5" fillId="0" borderId="7" xfId="2" applyFont="1" applyBorder="1" applyAlignment="1">
      <alignment horizontal="distributed" vertical="center" wrapText="1" justifyLastLine="1"/>
    </xf>
    <xf numFmtId="0" fontId="21" fillId="0" borderId="1" xfId="2" applyFont="1" applyBorder="1" applyAlignment="1">
      <alignment horizontal="distributed" vertical="center" wrapText="1"/>
    </xf>
    <xf numFmtId="0" fontId="21" fillId="0" borderId="0" xfId="2" applyFont="1" applyAlignment="1">
      <alignment horizontal="distributed" vertical="center" wrapText="1"/>
    </xf>
    <xf numFmtId="0" fontId="21" fillId="0" borderId="8" xfId="2" applyFont="1" applyBorder="1" applyAlignment="1">
      <alignment horizontal="distributed" vertical="center" wrapText="1"/>
    </xf>
    <xf numFmtId="0" fontId="21" fillId="0" borderId="3" xfId="2" applyFont="1" applyBorder="1" applyAlignment="1">
      <alignment horizontal="distributed" vertical="center" justifyLastLine="1"/>
    </xf>
    <xf numFmtId="0" fontId="21" fillId="0" borderId="6" xfId="2" applyFont="1" applyBorder="1" applyAlignment="1">
      <alignment horizontal="distributed" vertical="center" justifyLastLine="1"/>
    </xf>
    <xf numFmtId="0" fontId="21" fillId="0" borderId="13" xfId="2" applyFont="1" applyBorder="1" applyAlignment="1">
      <alignment horizontal="distributed" vertical="center" justifyLastLine="1"/>
    </xf>
    <xf numFmtId="0" fontId="21" fillId="0" borderId="16" xfId="2" applyFont="1" applyBorder="1" applyAlignment="1">
      <alignment horizontal="distributed" vertical="center" justifyLastLine="1"/>
    </xf>
    <xf numFmtId="0" fontId="21" fillId="0" borderId="14" xfId="2" applyFont="1" applyBorder="1" applyAlignment="1">
      <alignment horizontal="distributed" vertical="center" justifyLastLine="1"/>
    </xf>
    <xf numFmtId="0" fontId="21" fillId="0" borderId="15" xfId="2" applyFont="1" applyBorder="1" applyAlignment="1">
      <alignment horizontal="distributed" vertical="center" justifyLastLine="1"/>
    </xf>
    <xf numFmtId="0" fontId="21" fillId="0" borderId="3" xfId="2" applyFont="1" applyBorder="1" applyAlignment="1">
      <alignment horizontal="distributed" vertical="center" wrapText="1" justifyLastLine="1"/>
    </xf>
    <xf numFmtId="0" fontId="21" fillId="0" borderId="6" xfId="2" applyFont="1" applyBorder="1" applyAlignment="1">
      <alignment horizontal="distributed" vertical="center" wrapText="1" justifyLastLine="1"/>
    </xf>
    <xf numFmtId="0" fontId="21" fillId="0" borderId="10" xfId="2" applyFont="1" applyBorder="1" applyAlignment="1">
      <alignment horizontal="distributed" vertical="center" justifyLastLine="1"/>
    </xf>
    <xf numFmtId="0" fontId="21" fillId="0" borderId="22" xfId="2" applyFont="1" applyBorder="1" applyAlignment="1">
      <alignment horizontal="distributed" vertical="center" justifyLastLine="1"/>
    </xf>
    <xf numFmtId="0" fontId="21" fillId="0" borderId="20" xfId="2" applyFont="1" applyBorder="1" applyAlignment="1">
      <alignment horizontal="distributed" vertical="center" justifyLastLine="1"/>
    </xf>
    <xf numFmtId="0" fontId="21" fillId="0" borderId="17" xfId="2" applyFont="1" applyBorder="1" applyAlignment="1">
      <alignment horizontal="distributed" vertical="center" justifyLastLine="1"/>
    </xf>
    <xf numFmtId="0" fontId="21" fillId="0" borderId="21" xfId="2" applyFont="1" applyBorder="1" applyAlignment="1">
      <alignment horizontal="distributed" vertical="center" wrapText="1" justifyLastLine="1"/>
    </xf>
    <xf numFmtId="0" fontId="21" fillId="0" borderId="5" xfId="2" applyFont="1" applyBorder="1" applyAlignment="1">
      <alignment horizontal="distributed" vertical="center" wrapText="1" justifyLastLine="1"/>
    </xf>
    <xf numFmtId="0" fontId="21" fillId="0" borderId="12" xfId="2" applyFont="1" applyBorder="1" applyAlignment="1">
      <alignment horizontal="distributed" vertical="center" wrapText="1" justifyLastLine="1"/>
    </xf>
    <xf numFmtId="0" fontId="21" fillId="0" borderId="11" xfId="2" applyFont="1" applyBorder="1" applyAlignment="1">
      <alignment horizontal="distributed" vertical="center" justifyLastLine="1"/>
    </xf>
    <xf numFmtId="0" fontId="21" fillId="0" borderId="19" xfId="2" applyFont="1" applyBorder="1" applyAlignment="1">
      <alignment horizontal="distributed" vertical="center" justifyLastLine="1"/>
    </xf>
    <xf numFmtId="0" fontId="21" fillId="0" borderId="21" xfId="2" applyFont="1" applyBorder="1" applyAlignment="1">
      <alignment horizontal="distributed" vertical="center" justifyLastLine="1"/>
    </xf>
    <xf numFmtId="0" fontId="73" fillId="0" borderId="0" xfId="2" applyFont="1" applyAlignment="1">
      <alignment horizontal="center"/>
    </xf>
    <xf numFmtId="0" fontId="75" fillId="0" borderId="0" xfId="42" applyFont="1" applyFill="1" applyAlignment="1" applyProtection="1">
      <alignment horizontal="right"/>
    </xf>
    <xf numFmtId="0" fontId="21" fillId="0" borderId="16" xfId="20" applyFont="1" applyBorder="1" applyAlignment="1">
      <alignment horizontal="distributed" vertical="center" indent="5"/>
    </xf>
    <xf numFmtId="0" fontId="21" fillId="0" borderId="15" xfId="20" applyFont="1" applyBorder="1" applyAlignment="1">
      <alignment horizontal="distributed" vertical="center" indent="5"/>
    </xf>
    <xf numFmtId="0" fontId="21" fillId="0" borderId="10" xfId="20" applyFont="1" applyBorder="1" applyAlignment="1">
      <alignment horizontal="distributed" vertical="center" justifyLastLine="1"/>
    </xf>
    <xf numFmtId="0" fontId="21" fillId="0" borderId="6" xfId="20" applyFont="1" applyBorder="1" applyAlignment="1">
      <alignment horizontal="distributed" vertical="center" justifyLastLine="1"/>
    </xf>
    <xf numFmtId="0" fontId="21" fillId="0" borderId="13" xfId="20" applyFont="1" applyBorder="1" applyAlignment="1">
      <alignment horizontal="distributed" vertical="center" justifyLastLine="1"/>
    </xf>
    <xf numFmtId="0" fontId="21" fillId="0" borderId="10" xfId="40" applyFont="1" applyBorder="1" applyAlignment="1">
      <alignment horizontal="distributed" vertical="center" wrapText="1" justifyLastLine="1"/>
    </xf>
    <xf numFmtId="0" fontId="79" fillId="0" borderId="6" xfId="40" applyFont="1" applyBorder="1" applyAlignment="1">
      <alignment horizontal="distributed" vertical="center" wrapText="1" justifyLastLine="1"/>
    </xf>
    <xf numFmtId="0" fontId="79" fillId="0" borderId="13" xfId="40" applyFont="1" applyBorder="1" applyAlignment="1">
      <alignment horizontal="distributed" vertical="center" wrapText="1" justifyLastLine="1"/>
    </xf>
    <xf numFmtId="0" fontId="21" fillId="0" borderId="10" xfId="40" applyFont="1" applyBorder="1" applyAlignment="1">
      <alignment horizontal="center" vertical="center"/>
    </xf>
    <xf numFmtId="0" fontId="79" fillId="0" borderId="6" xfId="40" applyFont="1" applyBorder="1" applyAlignment="1">
      <alignment horizontal="center" vertical="center"/>
    </xf>
    <xf numFmtId="0" fontId="79" fillId="0" borderId="13" xfId="40" applyFont="1" applyBorder="1" applyAlignment="1">
      <alignment horizontal="center" vertical="center"/>
    </xf>
    <xf numFmtId="0" fontId="21" fillId="0" borderId="20" xfId="40" applyFont="1" applyBorder="1" applyAlignment="1">
      <alignment horizontal="distributed" vertical="center" indent="46"/>
    </xf>
    <xf numFmtId="0" fontId="21" fillId="0" borderId="17" xfId="40" applyFont="1" applyBorder="1" applyAlignment="1">
      <alignment horizontal="distributed" vertical="center" indent="46"/>
    </xf>
    <xf numFmtId="0" fontId="21" fillId="0" borderId="19" xfId="40" applyFont="1" applyBorder="1" applyAlignment="1">
      <alignment horizontal="center" vertical="center"/>
    </xf>
    <xf numFmtId="0" fontId="79" fillId="0" borderId="0" xfId="40" applyFont="1" applyAlignment="1">
      <alignment horizontal="center" vertical="center"/>
    </xf>
    <xf numFmtId="0" fontId="79" fillId="0" borderId="8" xfId="40" applyFont="1" applyBorder="1" applyAlignment="1">
      <alignment horizontal="center" vertical="center"/>
    </xf>
    <xf numFmtId="0" fontId="21" fillId="0" borderId="10" xfId="20" applyFont="1" applyBorder="1" applyAlignment="1">
      <alignment horizontal="distributed" vertical="center" wrapText="1" justifyLastLine="1"/>
    </xf>
    <xf numFmtId="0" fontId="21" fillId="0" borderId="6" xfId="20" applyFont="1" applyBorder="1" applyAlignment="1">
      <alignment horizontal="distributed" vertical="center" wrapText="1" justifyLastLine="1"/>
    </xf>
    <xf numFmtId="0" fontId="21" fillId="0" borderId="13" xfId="20" applyFont="1" applyBorder="1" applyAlignment="1">
      <alignment horizontal="distributed" vertical="center" wrapText="1" justifyLastLine="1"/>
    </xf>
    <xf numFmtId="0" fontId="21" fillId="0" borderId="22" xfId="40" applyFont="1" applyBorder="1" applyAlignment="1">
      <alignment horizontal="distributed" vertical="center" indent="9"/>
    </xf>
    <xf numFmtId="0" fontId="21" fillId="0" borderId="20" xfId="40" applyFont="1" applyBorder="1" applyAlignment="1">
      <alignment horizontal="distributed" vertical="center" indent="9"/>
    </xf>
    <xf numFmtId="0" fontId="21" fillId="0" borderId="17" xfId="40" applyFont="1" applyBorder="1" applyAlignment="1">
      <alignment horizontal="distributed" vertical="center" indent="9"/>
    </xf>
    <xf numFmtId="0" fontId="21" fillId="0" borderId="0" xfId="40" applyFont="1" applyAlignment="1">
      <alignment horizontal="center" vertical="center"/>
    </xf>
    <xf numFmtId="0" fontId="21" fillId="0" borderId="11" xfId="40" applyFont="1" applyBorder="1" applyAlignment="1">
      <alignment horizontal="distributed" vertical="center" wrapText="1" justifyLastLine="1"/>
    </xf>
    <xf numFmtId="0" fontId="21" fillId="0" borderId="9" xfId="40" applyFont="1" applyBorder="1" applyAlignment="1">
      <alignment horizontal="distributed" vertical="center" justifyLastLine="1"/>
    </xf>
    <xf numFmtId="0" fontId="21" fillId="0" borderId="7" xfId="40" applyFont="1" applyBorder="1" applyAlignment="1">
      <alignment horizontal="distributed" vertical="center" justifyLastLine="1"/>
    </xf>
    <xf numFmtId="0" fontId="21" fillId="0" borderId="11" xfId="40" applyFont="1" applyBorder="1" applyAlignment="1">
      <alignment horizontal="distributed" vertical="center" justifyLastLine="1"/>
    </xf>
    <xf numFmtId="0" fontId="79" fillId="0" borderId="9" xfId="40" applyFont="1" applyBorder="1" applyAlignment="1">
      <alignment horizontal="distributed" vertical="center" justifyLastLine="1"/>
    </xf>
    <xf numFmtId="0" fontId="79" fillId="0" borderId="7" xfId="40" applyFont="1" applyBorder="1" applyAlignment="1">
      <alignment horizontal="distributed" vertical="center" justifyLastLine="1"/>
    </xf>
    <xf numFmtId="0" fontId="21" fillId="0" borderId="0" xfId="40" applyFont="1" applyAlignment="1">
      <alignment horizontal="distributed" vertical="center" wrapText="1"/>
    </xf>
    <xf numFmtId="0" fontId="21" fillId="0" borderId="8" xfId="40" applyFont="1" applyBorder="1" applyAlignment="1">
      <alignment horizontal="distributed" vertical="center" wrapText="1"/>
    </xf>
    <xf numFmtId="0" fontId="79" fillId="0" borderId="13" xfId="40" applyFont="1" applyBorder="1" applyAlignment="1">
      <alignment horizontal="distributed" vertical="center" justifyLastLine="1"/>
    </xf>
    <xf numFmtId="0" fontId="21" fillId="0" borderId="10" xfId="40" applyFont="1" applyBorder="1" applyAlignment="1">
      <alignment horizontal="distributed" vertical="center" justifyLastLine="1"/>
    </xf>
    <xf numFmtId="0" fontId="21" fillId="0" borderId="21" xfId="40" applyFont="1" applyBorder="1" applyAlignment="1">
      <alignment horizontal="center" vertical="center"/>
    </xf>
    <xf numFmtId="0" fontId="79" fillId="0" borderId="12" xfId="40" applyFont="1" applyBorder="1" applyAlignment="1">
      <alignment horizontal="center" vertical="center"/>
    </xf>
    <xf numFmtId="0" fontId="73" fillId="0" borderId="0" xfId="40" applyFont="1" applyAlignment="1">
      <alignment horizontal="center"/>
    </xf>
    <xf numFmtId="0" fontId="21" fillId="0" borderId="4" xfId="40" applyFont="1" applyBorder="1" applyAlignment="1">
      <alignment horizontal="distributed" vertical="center" justifyLastLine="1"/>
    </xf>
    <xf numFmtId="0" fontId="21" fillId="0" borderId="16" xfId="40" applyFont="1" applyBorder="1" applyAlignment="1">
      <alignment horizontal="distributed" vertical="center" indent="50"/>
    </xf>
    <xf numFmtId="0" fontId="21" fillId="0" borderId="14" xfId="40" applyFont="1" applyBorder="1" applyAlignment="1">
      <alignment horizontal="distributed" vertical="center" indent="50"/>
    </xf>
    <xf numFmtId="0" fontId="21" fillId="0" borderId="15" xfId="40" applyFont="1" applyBorder="1" applyAlignment="1">
      <alignment horizontal="distributed" vertical="center" indent="50"/>
    </xf>
    <xf numFmtId="0" fontId="21" fillId="0" borderId="3" xfId="40" applyFont="1" applyBorder="1" applyAlignment="1">
      <alignment horizontal="center" vertical="center" wrapText="1"/>
    </xf>
    <xf numFmtId="0" fontId="21" fillId="0" borderId="6" xfId="40" applyFont="1" applyBorder="1" applyAlignment="1">
      <alignment horizontal="center" vertical="center" wrapText="1"/>
    </xf>
    <xf numFmtId="49" fontId="21" fillId="0" borderId="4" xfId="20" applyNumberFormat="1" applyFont="1" applyBorder="1" applyAlignment="1">
      <alignment horizontal="distributed" vertical="center" justifyLastLine="1"/>
    </xf>
    <xf numFmtId="49" fontId="21" fillId="0" borderId="2" xfId="20" applyNumberFormat="1" applyFont="1" applyBorder="1" applyAlignment="1">
      <alignment horizontal="distributed" vertical="center" justifyLastLine="1"/>
    </xf>
    <xf numFmtId="49" fontId="21" fillId="0" borderId="7" xfId="20" applyNumberFormat="1" applyFont="1" applyBorder="1" applyAlignment="1">
      <alignment horizontal="distributed" vertical="center" justifyLastLine="1"/>
    </xf>
    <xf numFmtId="49" fontId="21" fillId="0" borderId="12" xfId="20" applyNumberFormat="1" applyFont="1" applyBorder="1" applyAlignment="1">
      <alignment horizontal="distributed" vertical="center" justifyLastLine="1"/>
    </xf>
    <xf numFmtId="0" fontId="21" fillId="0" borderId="1" xfId="40" applyFont="1" applyBorder="1" applyAlignment="1">
      <alignment horizontal="distributed" vertical="center"/>
    </xf>
    <xf numFmtId="0" fontId="21" fillId="0" borderId="0" xfId="40" applyFont="1" applyAlignment="1">
      <alignment horizontal="distributed" vertical="center"/>
    </xf>
    <xf numFmtId="0" fontId="21" fillId="0" borderId="10" xfId="40" applyFont="1" applyBorder="1" applyAlignment="1">
      <alignment horizontal="center" vertical="center" wrapText="1"/>
    </xf>
    <xf numFmtId="0" fontId="79" fillId="0" borderId="6" xfId="40" applyFont="1" applyBorder="1" applyAlignment="1">
      <alignment horizontal="center" vertical="center" wrapText="1"/>
    </xf>
    <xf numFmtId="0" fontId="79" fillId="0" borderId="13" xfId="40" applyFont="1" applyBorder="1" applyAlignment="1">
      <alignment horizontal="center" vertical="center" wrapText="1"/>
    </xf>
    <xf numFmtId="0" fontId="21" fillId="0" borderId="22" xfId="40" applyFont="1" applyBorder="1" applyAlignment="1">
      <alignment horizontal="distributed" vertical="center" indent="40"/>
    </xf>
    <xf numFmtId="0" fontId="21" fillId="0" borderId="20" xfId="40" applyFont="1" applyBorder="1" applyAlignment="1">
      <alignment horizontal="distributed" vertical="center" indent="40"/>
    </xf>
    <xf numFmtId="0" fontId="21" fillId="0" borderId="17" xfId="40" applyFont="1" applyBorder="1" applyAlignment="1">
      <alignment horizontal="distributed" vertical="center" indent="40"/>
    </xf>
    <xf numFmtId="0" fontId="21" fillId="0" borderId="20" xfId="40" applyFont="1" applyBorder="1" applyAlignment="1">
      <alignment horizontal="distributed" vertical="center" indent="7"/>
    </xf>
    <xf numFmtId="0" fontId="21" fillId="0" borderId="17" xfId="40" applyFont="1" applyBorder="1" applyAlignment="1">
      <alignment horizontal="distributed" vertical="center" indent="7"/>
    </xf>
    <xf numFmtId="0" fontId="21" fillId="0" borderId="11" xfId="40" applyFont="1" applyBorder="1" applyAlignment="1">
      <alignment horizontal="center" vertical="center"/>
    </xf>
    <xf numFmtId="0" fontId="79" fillId="0" borderId="7" xfId="40" applyFont="1" applyBorder="1" applyAlignment="1">
      <alignment horizontal="center" vertical="center"/>
    </xf>
    <xf numFmtId="0" fontId="21" fillId="0" borderId="10" xfId="40" quotePrefix="1" applyFont="1" applyBorder="1" applyAlignment="1">
      <alignment horizontal="center" vertical="center"/>
    </xf>
    <xf numFmtId="0" fontId="21" fillId="0" borderId="11" xfId="40" quotePrefix="1" applyFont="1" applyBorder="1" applyAlignment="1">
      <alignment horizontal="center" vertical="center"/>
    </xf>
    <xf numFmtId="0" fontId="21" fillId="0" borderId="22" xfId="40" applyFont="1" applyBorder="1" applyAlignment="1">
      <alignment horizontal="center" vertical="center"/>
    </xf>
    <xf numFmtId="0" fontId="21" fillId="0" borderId="20" xfId="40" applyFont="1" applyBorder="1" applyAlignment="1">
      <alignment horizontal="center" vertical="center"/>
    </xf>
    <xf numFmtId="0" fontId="79" fillId="0" borderId="17" xfId="40" applyFont="1" applyBorder="1" applyAlignment="1">
      <alignment horizontal="center" vertical="center"/>
    </xf>
    <xf numFmtId="0" fontId="14" fillId="0" borderId="0" xfId="8" applyFont="1" applyAlignment="1">
      <alignment horizontal="distributed" vertical="center" wrapText="1" indent="1"/>
    </xf>
    <xf numFmtId="0" fontId="14" fillId="0" borderId="0" xfId="8" applyFont="1" applyAlignment="1">
      <alignment horizontal="distributed" vertical="center" indent="1"/>
    </xf>
    <xf numFmtId="0" fontId="14" fillId="0" borderId="5" xfId="8" applyFont="1" applyBorder="1" applyAlignment="1">
      <alignment horizontal="distributed" vertical="center" indent="1"/>
    </xf>
    <xf numFmtId="0" fontId="14" fillId="0" borderId="8" xfId="8" applyFont="1" applyBorder="1" applyAlignment="1">
      <alignment horizontal="distributed" vertical="center" indent="1"/>
    </xf>
    <xf numFmtId="0" fontId="14" fillId="0" borderId="12" xfId="8" applyFont="1" applyBorder="1" applyAlignment="1">
      <alignment horizontal="distributed" vertical="center" indent="1"/>
    </xf>
    <xf numFmtId="0" fontId="14" fillId="0" borderId="4" xfId="6" applyFont="1" applyBorder="1" applyAlignment="1">
      <alignment horizontal="distributed" vertical="center" indent="1"/>
    </xf>
    <xf numFmtId="0" fontId="14" fillId="0" borderId="9" xfId="6" applyFont="1" applyBorder="1" applyAlignment="1">
      <alignment horizontal="distributed" vertical="center" indent="1"/>
    </xf>
    <xf numFmtId="0" fontId="14" fillId="0" borderId="7" xfId="6" applyFont="1" applyBorder="1" applyAlignment="1">
      <alignment horizontal="distributed" vertical="center" indent="1"/>
    </xf>
    <xf numFmtId="0" fontId="14" fillId="0" borderId="21" xfId="6" applyFont="1" applyBorder="1" applyAlignment="1">
      <alignment horizontal="distributed" vertical="center" wrapText="1" indent="1"/>
    </xf>
    <xf numFmtId="0" fontId="14" fillId="0" borderId="5" xfId="6" applyFont="1" applyBorder="1" applyAlignment="1">
      <alignment horizontal="distributed" vertical="center" wrapText="1" indent="1"/>
    </xf>
    <xf numFmtId="0" fontId="14" fillId="0" borderId="12" xfId="6" applyFont="1" applyBorder="1" applyAlignment="1">
      <alignment horizontal="distributed" vertical="center" wrapText="1" indent="1"/>
    </xf>
    <xf numFmtId="0" fontId="14" fillId="0" borderId="10" xfId="6" applyFont="1" applyBorder="1" applyAlignment="1">
      <alignment horizontal="distributed" vertical="center" wrapText="1" indent="1"/>
    </xf>
    <xf numFmtId="0" fontId="14" fillId="0" borderId="6" xfId="6" applyFont="1" applyBorder="1" applyAlignment="1">
      <alignment horizontal="distributed" vertical="center" wrapText="1" indent="1"/>
    </xf>
    <xf numFmtId="0" fontId="14" fillId="0" borderId="13" xfId="6" applyFont="1" applyBorder="1" applyAlignment="1">
      <alignment horizontal="distributed" vertical="center" wrapText="1" indent="1"/>
    </xf>
    <xf numFmtId="0" fontId="5" fillId="0" borderId="10" xfId="6" applyFont="1" applyBorder="1" applyAlignment="1">
      <alignment horizontal="center" vertical="center" wrapText="1"/>
    </xf>
    <xf numFmtId="0" fontId="5" fillId="0" borderId="6" xfId="6" applyFont="1" applyBorder="1" applyAlignment="1">
      <alignment horizontal="center" vertical="center" wrapText="1"/>
    </xf>
    <xf numFmtId="0" fontId="5" fillId="0" borderId="13" xfId="6" applyFont="1" applyBorder="1" applyAlignment="1">
      <alignment horizontal="center" vertical="center" wrapText="1"/>
    </xf>
    <xf numFmtId="0" fontId="14" fillId="0" borderId="1" xfId="6" applyFont="1" applyBorder="1" applyAlignment="1">
      <alignment horizontal="center" vertical="center" wrapText="1"/>
    </xf>
    <xf numFmtId="0" fontId="14" fillId="0" borderId="0" xfId="6" applyFont="1" applyAlignment="1">
      <alignment horizontal="center" vertical="center" wrapText="1"/>
    </xf>
    <xf numFmtId="0" fontId="14" fillId="0" borderId="8" xfId="6" applyFont="1" applyBorder="1" applyAlignment="1">
      <alignment horizontal="center" vertical="center" wrapText="1"/>
    </xf>
    <xf numFmtId="0" fontId="14" fillId="0" borderId="10" xfId="6" applyFont="1" applyBorder="1" applyAlignment="1">
      <alignment horizontal="distributed" vertical="center" justifyLastLine="1"/>
    </xf>
    <xf numFmtId="0" fontId="14" fillId="0" borderId="6" xfId="6" applyFont="1" applyBorder="1" applyAlignment="1">
      <alignment horizontal="distributed" vertical="center" justifyLastLine="1"/>
    </xf>
    <xf numFmtId="0" fontId="14" fillId="0" borderId="13" xfId="6" applyFont="1" applyBorder="1" applyAlignment="1">
      <alignment horizontal="distributed" vertical="center" justifyLastLine="1"/>
    </xf>
    <xf numFmtId="0" fontId="14" fillId="0" borderId="10" xfId="6" applyFont="1" applyBorder="1" applyAlignment="1">
      <alignment horizontal="center" vertical="center" wrapText="1"/>
    </xf>
    <xf numFmtId="0" fontId="14" fillId="0" borderId="6" xfId="6" applyFont="1" applyBorder="1" applyAlignment="1">
      <alignment horizontal="center" vertical="center" wrapText="1"/>
    </xf>
    <xf numFmtId="0" fontId="14" fillId="0" borderId="13" xfId="6" applyFont="1" applyBorder="1" applyAlignment="1">
      <alignment horizontal="center" vertical="center" wrapText="1"/>
    </xf>
    <xf numFmtId="0" fontId="14" fillId="0" borderId="10" xfId="6" applyFont="1" applyBorder="1" applyAlignment="1">
      <alignment horizontal="distributed" vertical="center" wrapText="1" indent="2"/>
    </xf>
    <xf numFmtId="0" fontId="14" fillId="0" borderId="6" xfId="6" applyFont="1" applyBorder="1" applyAlignment="1">
      <alignment horizontal="distributed" vertical="center" wrapText="1" indent="2"/>
    </xf>
    <xf numFmtId="0" fontId="14" fillId="0" borderId="13" xfId="6" applyFont="1" applyBorder="1" applyAlignment="1">
      <alignment horizontal="distributed" vertical="center" wrapText="1" indent="2"/>
    </xf>
    <xf numFmtId="0" fontId="14" fillId="0" borderId="1" xfId="6" applyFont="1" applyBorder="1">
      <alignment vertical="center"/>
    </xf>
    <xf numFmtId="0" fontId="14" fillId="0" borderId="2" xfId="6" applyFont="1" applyBorder="1">
      <alignment vertical="center"/>
    </xf>
    <xf numFmtId="0" fontId="14" fillId="0" borderId="8" xfId="6" applyFont="1" applyBorder="1">
      <alignment vertical="center"/>
    </xf>
    <xf numFmtId="0" fontId="14" fillId="0" borderId="12" xfId="6" applyFont="1" applyBorder="1">
      <alignment vertical="center"/>
    </xf>
    <xf numFmtId="49" fontId="14" fillId="0" borderId="4" xfId="6" applyNumberFormat="1" applyFont="1" applyBorder="1" applyAlignment="1">
      <alignment horizontal="distributed" vertical="center" wrapText="1" indent="4"/>
    </xf>
    <xf numFmtId="49" fontId="14" fillId="0" borderId="2" xfId="6" applyNumberFormat="1" applyFont="1" applyBorder="1" applyAlignment="1">
      <alignment horizontal="distributed" vertical="center" wrapText="1" indent="4"/>
    </xf>
    <xf numFmtId="49" fontId="14" fillId="0" borderId="7" xfId="6" applyNumberFormat="1" applyFont="1" applyBorder="1" applyAlignment="1">
      <alignment horizontal="distributed" vertical="center" wrapText="1" indent="4"/>
    </xf>
    <xf numFmtId="49" fontId="14" fillId="0" borderId="12" xfId="6" applyNumberFormat="1" applyFont="1" applyBorder="1" applyAlignment="1">
      <alignment horizontal="distributed" vertical="center" wrapText="1" indent="4"/>
    </xf>
    <xf numFmtId="0" fontId="14" fillId="0" borderId="3" xfId="6" applyFont="1" applyBorder="1" applyAlignment="1">
      <alignment horizontal="center" vertical="center" wrapText="1"/>
    </xf>
    <xf numFmtId="0" fontId="14" fillId="0" borderId="4" xfId="6" applyFont="1" applyBorder="1" applyAlignment="1">
      <alignment horizontal="distributed" vertical="center" wrapText="1" justifyLastLine="1"/>
    </xf>
    <xf numFmtId="0" fontId="14" fillId="0" borderId="9" xfId="6" applyFont="1" applyBorder="1" applyAlignment="1">
      <alignment horizontal="distributed" vertical="center" wrapText="1" justifyLastLine="1"/>
    </xf>
    <xf numFmtId="0" fontId="14" fillId="0" borderId="4" xfId="6" applyFont="1" applyBorder="1" applyAlignment="1">
      <alignment horizontal="distributed" vertical="center" justifyLastLine="1"/>
    </xf>
    <xf numFmtId="0" fontId="16" fillId="0" borderId="1" xfId="6" applyBorder="1" applyAlignment="1">
      <alignment horizontal="distributed" vertical="center" justifyLastLine="1"/>
    </xf>
    <xf numFmtId="0" fontId="16" fillId="0" borderId="7" xfId="6" applyBorder="1" applyAlignment="1">
      <alignment horizontal="distributed" vertical="center" justifyLastLine="1"/>
    </xf>
    <xf numFmtId="0" fontId="16" fillId="0" borderId="8" xfId="6" applyBorder="1" applyAlignment="1">
      <alignment horizontal="distributed" vertical="center" justifyLastLine="1"/>
    </xf>
    <xf numFmtId="0" fontId="14" fillId="0" borderId="3" xfId="6" applyFont="1" applyBorder="1" applyAlignment="1">
      <alignment horizontal="distributed" vertical="center" wrapText="1" justifyLastLine="1"/>
    </xf>
    <xf numFmtId="0" fontId="16" fillId="0" borderId="6" xfId="6" applyBorder="1" applyAlignment="1">
      <alignment horizontal="distributed" vertical="center" wrapText="1" justifyLastLine="1"/>
    </xf>
    <xf numFmtId="0" fontId="14" fillId="0" borderId="10" xfId="6" applyFont="1" applyBorder="1" applyAlignment="1">
      <alignment horizontal="center" vertical="center"/>
    </xf>
    <xf numFmtId="0" fontId="14" fillId="0" borderId="6" xfId="6" applyFont="1" applyBorder="1" applyAlignment="1">
      <alignment horizontal="center" vertical="center"/>
    </xf>
    <xf numFmtId="0" fontId="14" fillId="0" borderId="13" xfId="6" applyFont="1" applyBorder="1" applyAlignment="1">
      <alignment horizontal="center" vertical="center"/>
    </xf>
    <xf numFmtId="0" fontId="14" fillId="0" borderId="21" xfId="6" applyFont="1" applyBorder="1" applyAlignment="1">
      <alignment horizontal="distributed" vertical="center" wrapText="1" justifyLastLine="1"/>
    </xf>
    <xf numFmtId="0" fontId="14" fillId="0" borderId="5" xfId="6" applyFont="1" applyBorder="1" applyAlignment="1">
      <alignment horizontal="distributed" vertical="center" wrapText="1" justifyLastLine="1"/>
    </xf>
    <xf numFmtId="0" fontId="14" fillId="0" borderId="12" xfId="6" applyFont="1" applyBorder="1" applyAlignment="1">
      <alignment horizontal="distributed" vertical="center" wrapText="1" justifyLastLine="1"/>
    </xf>
    <xf numFmtId="0" fontId="14" fillId="0" borderId="10" xfId="6" applyFont="1" applyBorder="1" applyAlignment="1">
      <alignment horizontal="distributed" vertical="center" wrapText="1" justifyLastLine="1"/>
    </xf>
    <xf numFmtId="0" fontId="14" fillId="0" borderId="6" xfId="6" applyFont="1" applyBorder="1" applyAlignment="1">
      <alignment horizontal="distributed" vertical="center" wrapText="1" justifyLastLine="1"/>
    </xf>
    <xf numFmtId="0" fontId="14" fillId="0" borderId="13" xfId="6" applyFont="1" applyBorder="1" applyAlignment="1">
      <alignment horizontal="distributed" vertical="center" wrapText="1" justifyLastLine="1"/>
    </xf>
    <xf numFmtId="0" fontId="14" fillId="0" borderId="4" xfId="6" applyFont="1" applyBorder="1" applyAlignment="1">
      <alignment horizontal="center" vertical="center" wrapText="1"/>
    </xf>
    <xf numFmtId="0" fontId="14" fillId="0" borderId="9" xfId="6" applyFont="1" applyBorder="1" applyAlignment="1">
      <alignment horizontal="center" vertical="center" wrapText="1"/>
    </xf>
    <xf numFmtId="0" fontId="14" fillId="0" borderId="7" xfId="6" applyFont="1" applyBorder="1" applyAlignment="1">
      <alignment horizontal="center" vertical="center" wrapText="1"/>
    </xf>
    <xf numFmtId="0" fontId="14" fillId="0" borderId="16" xfId="6" applyFont="1" applyBorder="1" applyAlignment="1">
      <alignment horizontal="distributed" vertical="center" indent="7"/>
    </xf>
    <xf numFmtId="0" fontId="14" fillId="0" borderId="14" xfId="6" applyFont="1" applyBorder="1" applyAlignment="1">
      <alignment horizontal="distributed" vertical="center" indent="7"/>
    </xf>
    <xf numFmtId="0" fontId="14" fillId="0" borderId="15" xfId="6" applyFont="1" applyBorder="1" applyAlignment="1">
      <alignment horizontal="distributed" vertical="center" indent="7"/>
    </xf>
    <xf numFmtId="0" fontId="14" fillId="0" borderId="6" xfId="6" applyFont="1" applyBorder="1" applyAlignment="1">
      <alignment horizontal="distributed" vertical="center" indent="2"/>
    </xf>
    <xf numFmtId="0" fontId="14" fillId="0" borderId="13" xfId="6" applyFont="1" applyBorder="1" applyAlignment="1">
      <alignment horizontal="distributed" vertical="center" indent="2"/>
    </xf>
    <xf numFmtId="0" fontId="14" fillId="0" borderId="18" xfId="6" applyFont="1" applyBorder="1" applyAlignment="1">
      <alignment horizontal="distributed" vertical="center" wrapText="1" indent="1"/>
    </xf>
    <xf numFmtId="0" fontId="14" fillId="0" borderId="16" xfId="6" applyFont="1" applyBorder="1" applyAlignment="1">
      <alignment horizontal="distributed" vertical="center" indent="4"/>
    </xf>
    <xf numFmtId="0" fontId="14" fillId="0" borderId="15" xfId="6" applyFont="1" applyBorder="1" applyAlignment="1">
      <alignment horizontal="distributed" vertical="center" indent="4"/>
    </xf>
    <xf numFmtId="0" fontId="14" fillId="0" borderId="10" xfId="6" applyFont="1" applyBorder="1" applyAlignment="1">
      <alignment horizontal="distributed" vertical="center" indent="2"/>
    </xf>
    <xf numFmtId="0" fontId="14" fillId="0" borderId="7" xfId="6" applyFont="1" applyBorder="1" applyAlignment="1">
      <alignment horizontal="distributed" vertical="center" indent="5"/>
    </xf>
    <xf numFmtId="0" fontId="14" fillId="0" borderId="8" xfId="6" applyFont="1" applyBorder="1" applyAlignment="1">
      <alignment horizontal="distributed" vertical="center" indent="5"/>
    </xf>
    <xf numFmtId="0" fontId="14" fillId="0" borderId="12" xfId="6" applyFont="1" applyBorder="1" applyAlignment="1">
      <alignment horizontal="distributed" vertical="center" indent="5"/>
    </xf>
    <xf numFmtId="0" fontId="14" fillId="0" borderId="20" xfId="6" applyFont="1" applyBorder="1" applyAlignment="1">
      <alignment horizontal="distributed" vertical="center" indent="2"/>
    </xf>
    <xf numFmtId="0" fontId="14" fillId="0" borderId="17" xfId="6" applyFont="1" applyBorder="1" applyAlignment="1">
      <alignment horizontal="distributed" vertical="center" indent="2"/>
    </xf>
    <xf numFmtId="0" fontId="5" fillId="0" borderId="6" xfId="11" quotePrefix="1" applyFont="1" applyBorder="1" applyAlignment="1">
      <alignment horizontal="center" vertical="center"/>
    </xf>
    <xf numFmtId="0" fontId="5" fillId="0" borderId="6" xfId="11" applyFont="1" applyBorder="1" applyAlignment="1">
      <alignment horizontal="center" vertical="center"/>
    </xf>
    <xf numFmtId="0" fontId="5" fillId="0" borderId="14" xfId="11" applyFont="1" applyBorder="1" applyAlignment="1">
      <alignment horizontal="center" vertical="center"/>
    </xf>
    <xf numFmtId="0" fontId="14" fillId="0" borderId="14" xfId="11" applyBorder="1" applyAlignment="1">
      <alignment horizontal="center" vertical="center"/>
    </xf>
    <xf numFmtId="0" fontId="5" fillId="0" borderId="0" xfId="11" applyFont="1" applyAlignment="1">
      <alignment horizontal="center" vertical="center"/>
    </xf>
    <xf numFmtId="0" fontId="14" fillId="0" borderId="0" xfId="11" applyAlignment="1">
      <alignment horizontal="center" vertical="center"/>
    </xf>
    <xf numFmtId="0" fontId="5" fillId="0" borderId="10" xfId="11" applyFont="1" applyBorder="1" applyAlignment="1">
      <alignment horizontal="center" vertical="center" wrapText="1"/>
    </xf>
    <xf numFmtId="0" fontId="14" fillId="0" borderId="6" xfId="11" applyBorder="1" applyAlignment="1">
      <alignment horizontal="center" vertical="center" wrapText="1"/>
    </xf>
    <xf numFmtId="0" fontId="14" fillId="0" borderId="13" xfId="11" applyBorder="1" applyAlignment="1">
      <alignment horizontal="center" vertical="center" wrapText="1"/>
    </xf>
    <xf numFmtId="0" fontId="5" fillId="0" borderId="5" xfId="11" quotePrefix="1" applyFont="1" applyBorder="1" applyAlignment="1">
      <alignment horizontal="center" vertical="center"/>
    </xf>
    <xf numFmtId="0" fontId="5" fillId="0" borderId="5" xfId="11" applyFont="1" applyBorder="1" applyAlignment="1">
      <alignment horizontal="center" vertical="center"/>
    </xf>
    <xf numFmtId="0" fontId="14" fillId="0" borderId="15" xfId="11" applyBorder="1" applyAlignment="1">
      <alignment horizontal="center" vertical="center"/>
    </xf>
    <xf numFmtId="0" fontId="68" fillId="3" borderId="0" xfId="0" applyFont="1" applyFill="1" applyAlignment="1">
      <alignment horizontal="center" vertical="center"/>
    </xf>
    <xf numFmtId="0" fontId="5" fillId="0" borderId="10" xfId="39" applyFont="1" applyBorder="1" applyAlignment="1">
      <alignment horizontal="center" vertical="center" wrapText="1"/>
    </xf>
    <xf numFmtId="0" fontId="5" fillId="0" borderId="13" xfId="39" applyFont="1" applyBorder="1" applyAlignment="1">
      <alignment horizontal="center" vertical="center" wrapText="1"/>
    </xf>
    <xf numFmtId="0" fontId="5" fillId="0" borderId="11" xfId="39" applyFont="1" applyBorder="1" applyAlignment="1">
      <alignment horizontal="center" vertical="center" wrapText="1"/>
    </xf>
    <xf numFmtId="0" fontId="5" fillId="0" borderId="7" xfId="39" applyFont="1" applyBorder="1" applyAlignment="1">
      <alignment horizontal="center" vertical="center" wrapText="1"/>
    </xf>
    <xf numFmtId="0" fontId="5" fillId="0" borderId="3" xfId="39" applyFont="1" applyBorder="1" applyAlignment="1">
      <alignment horizontal="center" vertical="center" wrapText="1"/>
    </xf>
    <xf numFmtId="0" fontId="5" fillId="0" borderId="6" xfId="39" applyFont="1" applyBorder="1" applyAlignment="1">
      <alignment horizontal="center" vertical="center" wrapText="1"/>
    </xf>
    <xf numFmtId="0" fontId="5" fillId="0" borderId="16" xfId="39" applyFont="1" applyBorder="1" applyAlignment="1">
      <alignment horizontal="distributed" vertical="center" justifyLastLine="1"/>
    </xf>
    <xf numFmtId="0" fontId="5" fillId="0" borderId="14" xfId="39" applyFont="1" applyBorder="1" applyAlignment="1">
      <alignment horizontal="distributed" vertical="center" justifyLastLine="1"/>
    </xf>
    <xf numFmtId="0" fontId="5" fillId="0" borderId="16" xfId="2" applyFont="1" applyBorder="1" applyAlignment="1">
      <alignment horizontal="distributed" vertical="center" indent="4"/>
    </xf>
    <xf numFmtId="0" fontId="5" fillId="0" borderId="14" xfId="2" applyFont="1" applyBorder="1" applyAlignment="1">
      <alignment horizontal="distributed" vertical="center" indent="4"/>
    </xf>
    <xf numFmtId="0" fontId="5" fillId="0" borderId="3" xfId="39" applyFont="1" applyBorder="1" applyAlignment="1">
      <alignment horizontal="center" vertical="center"/>
    </xf>
    <xf numFmtId="0" fontId="5" fillId="0" borderId="6" xfId="39" applyFont="1" applyBorder="1" applyAlignment="1">
      <alignment horizontal="center" vertical="center"/>
    </xf>
    <xf numFmtId="0" fontId="5" fillId="0" borderId="13" xfId="39" applyFont="1" applyBorder="1" applyAlignment="1">
      <alignment horizontal="center" vertical="center"/>
    </xf>
    <xf numFmtId="0" fontId="5" fillId="0" borderId="2" xfId="39" applyFont="1" applyBorder="1" applyAlignment="1">
      <alignment horizontal="center" vertical="center"/>
    </xf>
    <xf numFmtId="0" fontId="5" fillId="0" borderId="5" xfId="39" applyFont="1" applyBorder="1" applyAlignment="1">
      <alignment horizontal="center" vertical="center"/>
    </xf>
    <xf numFmtId="0" fontId="5" fillId="0" borderId="12" xfId="39" applyFont="1" applyBorder="1" applyAlignment="1">
      <alignment horizontal="center" vertical="center"/>
    </xf>
    <xf numFmtId="0" fontId="5" fillId="0" borderId="7" xfId="39" applyFont="1" applyBorder="1" applyAlignment="1">
      <alignment horizontal="center" vertical="center"/>
    </xf>
    <xf numFmtId="0" fontId="5" fillId="0" borderId="21" xfId="39" applyFont="1" applyBorder="1" applyAlignment="1">
      <alignment horizontal="center" vertical="center"/>
    </xf>
    <xf numFmtId="0" fontId="5" fillId="0" borderId="21" xfId="39" applyFont="1" applyBorder="1" applyAlignment="1">
      <alignment horizontal="center" vertical="center" wrapText="1"/>
    </xf>
    <xf numFmtId="0" fontId="5" fillId="0" borderId="12" xfId="39" applyFont="1" applyBorder="1" applyAlignment="1">
      <alignment horizontal="center" vertical="center" wrapText="1"/>
    </xf>
    <xf numFmtId="0" fontId="5" fillId="0" borderId="1" xfId="35" applyFont="1" applyBorder="1" applyAlignment="1">
      <alignment horizontal="left" vertical="center" wrapText="1"/>
    </xf>
    <xf numFmtId="0" fontId="5" fillId="0" borderId="0" xfId="35" applyFont="1" applyAlignment="1">
      <alignment horizontal="left" vertical="center" wrapText="1"/>
    </xf>
    <xf numFmtId="0" fontId="5" fillId="0" borderId="8" xfId="35" applyFont="1" applyBorder="1" applyAlignment="1">
      <alignment horizontal="left" vertical="center" wrapText="1"/>
    </xf>
    <xf numFmtId="0" fontId="5" fillId="0" borderId="16" xfId="39" applyFont="1" applyBorder="1" applyAlignment="1">
      <alignment horizontal="distributed" vertical="center" indent="5"/>
    </xf>
    <xf numFmtId="0" fontId="5" fillId="0" borderId="14" xfId="39" applyFont="1" applyBorder="1" applyAlignment="1">
      <alignment horizontal="distributed" vertical="center" indent="5"/>
    </xf>
    <xf numFmtId="0" fontId="5" fillId="0" borderId="15" xfId="39" applyFont="1" applyBorder="1" applyAlignment="1">
      <alignment horizontal="distributed" vertical="center" indent="5"/>
    </xf>
    <xf numFmtId="0" fontId="5" fillId="0" borderId="16" xfId="39" applyFont="1" applyBorder="1" applyAlignment="1">
      <alignment horizontal="distributed" vertical="center" indent="6"/>
    </xf>
    <xf numFmtId="0" fontId="5" fillId="0" borderId="14" xfId="39" applyFont="1" applyBorder="1" applyAlignment="1">
      <alignment horizontal="distributed" vertical="center" indent="6"/>
    </xf>
    <xf numFmtId="0" fontId="5" fillId="0" borderId="10" xfId="39" applyFont="1" applyBorder="1" applyAlignment="1">
      <alignment horizontal="center" vertical="center"/>
    </xf>
    <xf numFmtId="0" fontId="5" fillId="0" borderId="16" xfId="39" applyFont="1" applyBorder="1" applyAlignment="1">
      <alignment horizontal="distributed" vertical="center" indent="8"/>
    </xf>
    <xf numFmtId="0" fontId="5" fillId="0" borderId="14" xfId="39" applyFont="1" applyBorder="1" applyAlignment="1">
      <alignment horizontal="distributed" vertical="center" indent="8"/>
    </xf>
    <xf numFmtId="0" fontId="5" fillId="0" borderId="15" xfId="39" applyFont="1" applyBorder="1" applyAlignment="1">
      <alignment horizontal="distributed" vertical="center" indent="8"/>
    </xf>
    <xf numFmtId="0" fontId="5" fillId="13" borderId="10" xfId="39" applyFont="1" applyFill="1" applyBorder="1" applyAlignment="1">
      <alignment horizontal="center" vertical="center" wrapText="1"/>
    </xf>
    <xf numFmtId="0" fontId="5" fillId="13" borderId="13" xfId="39" applyFont="1" applyFill="1" applyBorder="1" applyAlignment="1">
      <alignment horizontal="center" vertical="center"/>
    </xf>
    <xf numFmtId="0" fontId="5" fillId="0" borderId="1" xfId="22" applyFont="1" applyBorder="1" applyAlignment="1">
      <alignment horizontal="distributed" vertical="center" wrapText="1" indent="1"/>
    </xf>
    <xf numFmtId="0" fontId="5" fillId="0" borderId="0" xfId="22" applyFont="1" applyAlignment="1">
      <alignment horizontal="distributed" vertical="center" wrapText="1" indent="1"/>
    </xf>
    <xf numFmtId="0" fontId="5" fillId="0" borderId="8" xfId="22" applyFont="1" applyBorder="1" applyAlignment="1">
      <alignment horizontal="distributed" vertical="center" wrapText="1" indent="1"/>
    </xf>
    <xf numFmtId="0" fontId="5" fillId="13" borderId="3" xfId="39" applyFont="1" applyFill="1" applyBorder="1" applyAlignment="1">
      <alignment horizontal="distributed" vertical="center" justifyLastLine="1"/>
    </xf>
    <xf numFmtId="0" fontId="5" fillId="13" borderId="6" xfId="39" applyFont="1" applyFill="1" applyBorder="1" applyAlignment="1">
      <alignment horizontal="distributed" vertical="center" justifyLastLine="1"/>
    </xf>
    <xf numFmtId="0" fontId="5" fillId="13" borderId="13" xfId="39" applyFont="1" applyFill="1" applyBorder="1" applyAlignment="1">
      <alignment horizontal="distributed" vertical="center" justifyLastLine="1"/>
    </xf>
    <xf numFmtId="0" fontId="5" fillId="0" borderId="16" xfId="39" applyFont="1" applyBorder="1" applyAlignment="1">
      <alignment horizontal="distributed" vertical="center" indent="100"/>
    </xf>
    <xf numFmtId="0" fontId="5" fillId="0" borderId="14" xfId="39" applyFont="1" applyBorder="1" applyAlignment="1">
      <alignment horizontal="distributed" vertical="center" indent="100"/>
    </xf>
    <xf numFmtId="0" fontId="5" fillId="0" borderId="15" xfId="39" applyFont="1" applyBorder="1" applyAlignment="1">
      <alignment horizontal="distributed" vertical="center" indent="100"/>
    </xf>
    <xf numFmtId="0" fontId="5" fillId="0" borderId="22" xfId="2" applyFont="1" applyBorder="1" applyAlignment="1">
      <alignment horizontal="distributed" vertical="center" indent="5"/>
    </xf>
    <xf numFmtId="0" fontId="5" fillId="0" borderId="20" xfId="2" applyFont="1" applyBorder="1" applyAlignment="1">
      <alignment horizontal="distributed" vertical="center" indent="5"/>
    </xf>
    <xf numFmtId="0" fontId="5" fillId="0" borderId="17" xfId="2" applyFont="1" applyBorder="1" applyAlignment="1">
      <alignment horizontal="distributed" vertical="center" indent="5"/>
    </xf>
    <xf numFmtId="0" fontId="5" fillId="0" borderId="22" xfId="39" applyFont="1" applyBorder="1" applyAlignment="1">
      <alignment horizontal="distributed" vertical="center" indent="3"/>
    </xf>
    <xf numFmtId="0" fontId="5" fillId="0" borderId="20" xfId="39" applyFont="1" applyBorder="1" applyAlignment="1">
      <alignment horizontal="distributed" vertical="center" indent="3"/>
    </xf>
    <xf numFmtId="0" fontId="5" fillId="0" borderId="17" xfId="39" applyFont="1" applyBorder="1" applyAlignment="1">
      <alignment horizontal="distributed" vertical="center" indent="3"/>
    </xf>
    <xf numFmtId="0" fontId="5" fillId="0" borderId="22" xfId="39" applyFont="1" applyBorder="1" applyAlignment="1">
      <alignment horizontal="distributed" vertical="center" indent="7"/>
    </xf>
    <xf numFmtId="0" fontId="5" fillId="0" borderId="20" xfId="39" applyFont="1" applyBorder="1" applyAlignment="1">
      <alignment horizontal="distributed" vertical="center" indent="7"/>
    </xf>
    <xf numFmtId="0" fontId="5" fillId="0" borderId="17" xfId="39" applyFont="1" applyBorder="1" applyAlignment="1">
      <alignment horizontal="distributed" vertical="center" indent="7"/>
    </xf>
    <xf numFmtId="0" fontId="5" fillId="0" borderId="22" xfId="39" applyFont="1" applyBorder="1" applyAlignment="1">
      <alignment horizontal="distributed" vertical="center" indent="5"/>
    </xf>
    <xf numFmtId="0" fontId="5" fillId="0" borderId="20" xfId="39" applyFont="1" applyBorder="1" applyAlignment="1">
      <alignment horizontal="distributed" vertical="center" indent="5"/>
    </xf>
    <xf numFmtId="0" fontId="5" fillId="0" borderId="17" xfId="39" applyFont="1" applyBorder="1" applyAlignment="1">
      <alignment horizontal="distributed" vertical="center" indent="5"/>
    </xf>
    <xf numFmtId="0" fontId="5" fillId="0" borderId="11" xfId="39" applyFont="1" applyBorder="1" applyAlignment="1">
      <alignment horizontal="center" vertical="center"/>
    </xf>
    <xf numFmtId="0" fontId="5" fillId="0" borderId="22" xfId="39" applyFont="1" applyBorder="1" applyAlignment="1">
      <alignment horizontal="distributed" vertical="center" indent="2"/>
    </xf>
    <xf numFmtId="0" fontId="2" fillId="0" borderId="20" xfId="2" applyBorder="1" applyAlignment="1">
      <alignment horizontal="distributed" vertical="center" indent="2"/>
    </xf>
    <xf numFmtId="0" fontId="2" fillId="0" borderId="17" xfId="2" applyBorder="1" applyAlignment="1">
      <alignment horizontal="distributed" vertical="center" indent="2"/>
    </xf>
    <xf numFmtId="0" fontId="5" fillId="0" borderId="0" xfId="38" applyFont="1" applyAlignment="1">
      <alignment horizontal="right"/>
    </xf>
    <xf numFmtId="0" fontId="5" fillId="0" borderId="23" xfId="38" applyFont="1" applyBorder="1" applyAlignment="1">
      <alignment horizontal="right"/>
    </xf>
    <xf numFmtId="0" fontId="5" fillId="0" borderId="22" xfId="39" applyFont="1" applyBorder="1" applyAlignment="1">
      <alignment horizontal="distributed" vertical="center" indent="8"/>
    </xf>
    <xf numFmtId="0" fontId="5" fillId="0" borderId="20" xfId="39" applyFont="1" applyBorder="1" applyAlignment="1">
      <alignment horizontal="distributed" vertical="center" indent="8"/>
    </xf>
    <xf numFmtId="0" fontId="5" fillId="0" borderId="17" xfId="39" applyFont="1" applyBorder="1" applyAlignment="1">
      <alignment horizontal="distributed" vertical="center" indent="8"/>
    </xf>
    <xf numFmtId="0" fontId="5" fillId="0" borderId="22" xfId="39" applyFont="1" applyBorder="1" applyAlignment="1">
      <alignment horizontal="distributed" vertical="center" wrapText="1" indent="2"/>
    </xf>
    <xf numFmtId="0" fontId="5" fillId="0" borderId="20" xfId="39" applyFont="1" applyBorder="1" applyAlignment="1">
      <alignment horizontal="distributed" vertical="center" wrapText="1" indent="2"/>
    </xf>
    <xf numFmtId="0" fontId="5" fillId="0" borderId="17" xfId="39" applyFont="1" applyBorder="1" applyAlignment="1">
      <alignment horizontal="distributed" vertical="center" wrapText="1" indent="2"/>
    </xf>
    <xf numFmtId="0" fontId="5" fillId="3" borderId="0" xfId="22" applyFont="1" applyFill="1" applyAlignment="1" applyProtection="1">
      <alignment horizontal="center"/>
      <protection locked="0"/>
    </xf>
    <xf numFmtId="0" fontId="5" fillId="0" borderId="10" xfId="0" applyFont="1" applyBorder="1" applyAlignment="1">
      <alignment horizontal="center" vertical="center"/>
    </xf>
    <xf numFmtId="0" fontId="5" fillId="0" borderId="13" xfId="0" applyFont="1" applyBorder="1" applyAlignment="1">
      <alignment horizontal="center" vertical="center"/>
    </xf>
    <xf numFmtId="0" fontId="5" fillId="0" borderId="6" xfId="0" applyFont="1" applyBorder="1" applyAlignment="1">
      <alignment horizontal="distributed" vertical="center" indent="1"/>
    </xf>
    <xf numFmtId="0" fontId="5" fillId="0" borderId="6" xfId="0" applyFont="1" applyBorder="1" applyAlignment="1">
      <alignment horizontal="center" vertical="center"/>
    </xf>
    <xf numFmtId="0" fontId="5" fillId="0" borderId="6" xfId="0" applyFont="1" applyBorder="1" applyAlignment="1">
      <alignment horizontal="center" vertical="center" wrapText="1"/>
    </xf>
    <xf numFmtId="0" fontId="5" fillId="0" borderId="22" xfId="0" applyFont="1" applyBorder="1" applyAlignment="1">
      <alignment horizontal="distributed" vertical="center" indent="3"/>
    </xf>
    <xf numFmtId="0" fontId="5" fillId="0" borderId="20" xfId="0" applyFont="1" applyBorder="1" applyAlignment="1">
      <alignment horizontal="distributed" vertical="center" indent="3"/>
    </xf>
    <xf numFmtId="0" fontId="5" fillId="0" borderId="17" xfId="0" applyFont="1" applyBorder="1" applyAlignment="1">
      <alignment horizontal="distributed" vertical="center" indent="3"/>
    </xf>
    <xf numFmtId="0" fontId="5" fillId="13" borderId="10" xfId="0" applyFont="1" applyFill="1" applyBorder="1" applyAlignment="1">
      <alignment horizontal="center" vertical="center"/>
    </xf>
    <xf numFmtId="0" fontId="5" fillId="13" borderId="6" xfId="0" applyFont="1" applyFill="1" applyBorder="1" applyAlignment="1">
      <alignment horizontal="center" vertical="center"/>
    </xf>
    <xf numFmtId="0" fontId="5" fillId="0" borderId="10" xfId="0" applyFont="1" applyBorder="1" applyAlignment="1">
      <alignment horizontal="center" vertical="center" wrapText="1"/>
    </xf>
    <xf numFmtId="0" fontId="5" fillId="0" borderId="13" xfId="0" applyFont="1" applyBorder="1" applyAlignment="1">
      <alignment horizontal="center" vertical="center" wrapText="1"/>
    </xf>
    <xf numFmtId="0" fontId="6" fillId="0" borderId="10" xfId="36" applyFont="1" applyBorder="1" applyAlignment="1">
      <alignment horizontal="center" vertical="center" wrapText="1"/>
    </xf>
    <xf numFmtId="0" fontId="6" fillId="0" borderId="6" xfId="36" applyFont="1" applyBorder="1" applyAlignment="1">
      <alignment horizontal="center" vertical="center" wrapText="1"/>
    </xf>
    <xf numFmtId="0" fontId="6" fillId="0" borderId="13" xfId="36" applyFont="1" applyBorder="1" applyAlignment="1">
      <alignment horizontal="center" vertical="center" wrapText="1"/>
    </xf>
    <xf numFmtId="0" fontId="5" fillId="0" borderId="21" xfId="0" applyFont="1" applyBorder="1" applyAlignment="1">
      <alignment horizontal="center" vertical="center"/>
    </xf>
    <xf numFmtId="0" fontId="5" fillId="0" borderId="12" xfId="0" applyFont="1" applyBorder="1" applyAlignment="1">
      <alignment horizontal="center" vertical="center"/>
    </xf>
    <xf numFmtId="0" fontId="5" fillId="0" borderId="19" xfId="0" applyFont="1" applyBorder="1" applyAlignment="1">
      <alignment horizontal="center" vertical="center"/>
    </xf>
    <xf numFmtId="0" fontId="6" fillId="0" borderId="8" xfId="0" applyFont="1" applyBorder="1">
      <alignment vertical="center"/>
    </xf>
    <xf numFmtId="0" fontId="5" fillId="0" borderId="3" xfId="0" applyFont="1" applyBorder="1" applyAlignment="1">
      <alignment horizontal="center" vertical="center" wrapText="1"/>
    </xf>
    <xf numFmtId="0" fontId="5" fillId="0" borderId="16" xfId="0" applyFont="1" applyBorder="1" applyAlignment="1">
      <alignment horizontal="distributed" vertical="center" indent="15"/>
    </xf>
    <xf numFmtId="0" fontId="5" fillId="0" borderId="14" xfId="0" applyFont="1" applyBorder="1" applyAlignment="1">
      <alignment horizontal="distributed" vertical="center" indent="15"/>
    </xf>
    <xf numFmtId="0" fontId="5" fillId="0" borderId="15" xfId="0" applyFont="1" applyBorder="1" applyAlignment="1">
      <alignment horizontal="distributed" vertical="center" indent="15"/>
    </xf>
    <xf numFmtId="0" fontId="5" fillId="0" borderId="3" xfId="0" applyFont="1" applyBorder="1" applyAlignment="1">
      <alignment horizontal="center" vertical="center"/>
    </xf>
    <xf numFmtId="0" fontId="5" fillId="0" borderId="4" xfId="0" applyFont="1" applyBorder="1" applyAlignment="1">
      <alignment horizontal="left" vertical="center" wrapText="1"/>
    </xf>
    <xf numFmtId="0" fontId="5" fillId="0" borderId="9" xfId="0" applyFont="1" applyBorder="1" applyAlignment="1">
      <alignment horizontal="left" vertical="center" wrapText="1"/>
    </xf>
    <xf numFmtId="0" fontId="5" fillId="0" borderId="7" xfId="0" applyFont="1" applyBorder="1" applyAlignment="1">
      <alignment horizontal="left" vertical="center" wrapText="1"/>
    </xf>
    <xf numFmtId="0" fontId="5" fillId="0" borderId="5" xfId="0" applyFont="1" applyBorder="1" applyAlignment="1">
      <alignment horizontal="center" vertical="center"/>
    </xf>
    <xf numFmtId="0" fontId="5"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8" xfId="0" applyFont="1" applyBorder="1" applyAlignment="1">
      <alignment horizontal="center" vertical="center" wrapText="1"/>
    </xf>
    <xf numFmtId="0" fontId="0" fillId="0" borderId="6" xfId="0" applyBorder="1" applyAlignment="1"/>
    <xf numFmtId="0" fontId="0" fillId="0" borderId="13" xfId="0" applyBorder="1" applyAlignment="1"/>
    <xf numFmtId="0" fontId="5" fillId="0" borderId="16" xfId="0" applyFont="1" applyBorder="1" applyAlignment="1">
      <alignment horizontal="distributed" vertical="center" indent="20"/>
    </xf>
    <xf numFmtId="0" fontId="5" fillId="0" borderId="14" xfId="0" applyFont="1" applyBorder="1" applyAlignment="1">
      <alignment horizontal="distributed" vertical="center" indent="20"/>
    </xf>
    <xf numFmtId="0" fontId="5" fillId="0" borderId="15" xfId="0" applyFont="1" applyBorder="1" applyAlignment="1">
      <alignment horizontal="distributed" vertical="center" indent="20"/>
    </xf>
    <xf numFmtId="0" fontId="5" fillId="0" borderId="16" xfId="0" applyFont="1" applyBorder="1" applyAlignment="1">
      <alignment horizontal="distributed" vertical="center" indent="5"/>
    </xf>
    <xf numFmtId="0" fontId="5" fillId="0" borderId="14" xfId="0" applyFont="1" applyBorder="1" applyAlignment="1">
      <alignment horizontal="distributed" vertical="center" indent="5"/>
    </xf>
    <xf numFmtId="0" fontId="5" fillId="0" borderId="15" xfId="0" applyFont="1" applyBorder="1" applyAlignment="1">
      <alignment horizontal="distributed" vertical="center" indent="5"/>
    </xf>
    <xf numFmtId="0" fontId="5" fillId="0" borderId="22" xfId="0" applyFont="1" applyBorder="1" applyAlignment="1">
      <alignment horizontal="distributed" vertical="center" justifyLastLine="1"/>
    </xf>
    <xf numFmtId="0" fontId="0" fillId="0" borderId="20" xfId="0" applyBorder="1" applyAlignment="1">
      <alignment horizontal="distributed" vertical="center" justifyLastLine="1"/>
    </xf>
    <xf numFmtId="0" fontId="0" fillId="0" borderId="17" xfId="0" applyBorder="1" applyAlignment="1">
      <alignment horizontal="distributed" vertical="center" justifyLastLine="1"/>
    </xf>
    <xf numFmtId="0" fontId="11" fillId="0" borderId="16" xfId="16" applyFont="1" applyBorder="1" applyAlignment="1">
      <alignment horizontal="center" vertical="center"/>
    </xf>
    <xf numFmtId="0" fontId="11" fillId="0" borderId="14" xfId="16" applyFont="1" applyBorder="1" applyAlignment="1">
      <alignment horizontal="center" vertical="center"/>
    </xf>
    <xf numFmtId="0" fontId="11" fillId="0" borderId="10" xfId="16" applyFont="1" applyBorder="1" applyAlignment="1">
      <alignment horizontal="center" vertical="center"/>
    </xf>
    <xf numFmtId="0" fontId="11" fillId="0" borderId="6" xfId="16" applyFont="1" applyBorder="1" applyAlignment="1">
      <alignment horizontal="center" vertical="center"/>
    </xf>
    <xf numFmtId="0" fontId="11" fillId="0" borderId="13" xfId="16" applyFont="1" applyBorder="1" applyAlignment="1">
      <alignment horizontal="center" vertical="center"/>
    </xf>
    <xf numFmtId="0" fontId="11" fillId="0" borderId="11" xfId="16" applyFont="1" applyBorder="1" applyAlignment="1">
      <alignment horizontal="center" vertical="center"/>
    </xf>
    <xf numFmtId="0" fontId="11" fillId="0" borderId="9" xfId="16" applyFont="1" applyBorder="1" applyAlignment="1">
      <alignment horizontal="center" vertical="center"/>
    </xf>
    <xf numFmtId="0" fontId="11" fillId="0" borderId="7" xfId="16" applyFont="1" applyBorder="1" applyAlignment="1">
      <alignment horizontal="center" vertical="center"/>
    </xf>
    <xf numFmtId="0" fontId="11" fillId="0" borderId="10" xfId="14" applyFont="1" applyBorder="1" applyAlignment="1">
      <alignment horizontal="center" vertical="center"/>
    </xf>
    <xf numFmtId="0" fontId="11" fillId="0" borderId="13" xfId="14" applyFont="1" applyBorder="1" applyAlignment="1">
      <alignment horizontal="center" vertical="center"/>
    </xf>
    <xf numFmtId="0" fontId="11" fillId="0" borderId="15" xfId="16" applyFont="1" applyBorder="1" applyAlignment="1">
      <alignment horizontal="center" vertical="center"/>
    </xf>
    <xf numFmtId="0" fontId="11" fillId="0" borderId="10" xfId="16" applyFont="1" applyBorder="1" applyAlignment="1">
      <alignment horizontal="center" vertical="center" wrapText="1"/>
    </xf>
    <xf numFmtId="0" fontId="11" fillId="0" borderId="22" xfId="16" applyFont="1" applyBorder="1" applyAlignment="1">
      <alignment horizontal="center" vertical="center"/>
    </xf>
    <xf numFmtId="0" fontId="11" fillId="0" borderId="17" xfId="16" applyFont="1" applyBorder="1" applyAlignment="1">
      <alignment horizontal="center" vertical="center"/>
    </xf>
    <xf numFmtId="0" fontId="11" fillId="0" borderId="10" xfId="14" applyFont="1" applyBorder="1" applyAlignment="1">
      <alignment horizontal="center" vertical="center" wrapText="1"/>
    </xf>
    <xf numFmtId="0" fontId="11" fillId="0" borderId="13" xfId="14" applyFont="1" applyBorder="1" applyAlignment="1">
      <alignment horizontal="center" vertical="center" wrapText="1"/>
    </xf>
    <xf numFmtId="0" fontId="11" fillId="0" borderId="2" xfId="15" applyFont="1" applyBorder="1" applyAlignment="1">
      <alignment horizontal="distributed" vertical="center" indent="2"/>
    </xf>
    <xf numFmtId="0" fontId="11" fillId="0" borderId="3" xfId="15" applyFont="1" applyBorder="1" applyAlignment="1">
      <alignment horizontal="distributed" vertical="center" indent="2"/>
    </xf>
    <xf numFmtId="0" fontId="11" fillId="0" borderId="5" xfId="15" applyFont="1" applyBorder="1" applyAlignment="1">
      <alignment horizontal="distributed" vertical="center" indent="2"/>
    </xf>
    <xf numFmtId="0" fontId="11" fillId="0" borderId="9" xfId="15" applyFont="1" applyBorder="1" applyAlignment="1">
      <alignment horizontal="distributed" vertical="center" indent="2"/>
    </xf>
    <xf numFmtId="0" fontId="11" fillId="0" borderId="12" xfId="15" applyFont="1" applyBorder="1" applyAlignment="1">
      <alignment horizontal="distributed" vertical="center" indent="2"/>
    </xf>
    <xf numFmtId="0" fontId="11" fillId="0" borderId="7" xfId="15" applyFont="1" applyBorder="1" applyAlignment="1">
      <alignment horizontal="distributed" vertical="center" indent="2"/>
    </xf>
    <xf numFmtId="0" fontId="11" fillId="0" borderId="6" xfId="15" applyFont="1" applyBorder="1" applyAlignment="1">
      <alignment horizontal="distributed" vertical="center" indent="2"/>
    </xf>
    <xf numFmtId="0" fontId="11" fillId="0" borderId="13" xfId="15" applyFont="1" applyBorder="1" applyAlignment="1">
      <alignment horizontal="distributed" vertical="center" indent="2"/>
    </xf>
    <xf numFmtId="0" fontId="11" fillId="0" borderId="16" xfId="17" applyFont="1" applyBorder="1" applyAlignment="1">
      <alignment horizontal="center" vertical="center"/>
    </xf>
    <xf numFmtId="0" fontId="11" fillId="0" borderId="15" xfId="17" applyFont="1" applyBorder="1" applyAlignment="1">
      <alignment horizontal="center" vertical="center"/>
    </xf>
    <xf numFmtId="0" fontId="11" fillId="0" borderId="14" xfId="17" applyFont="1" applyBorder="1" applyAlignment="1">
      <alignment horizontal="center" vertical="center"/>
    </xf>
    <xf numFmtId="0" fontId="11" fillId="0" borderId="10" xfId="17" applyFont="1" applyBorder="1" applyAlignment="1">
      <alignment horizontal="center" vertical="center"/>
    </xf>
    <xf numFmtId="0" fontId="11" fillId="0" borderId="6" xfId="17" applyFont="1" applyBorder="1" applyAlignment="1">
      <alignment horizontal="center" vertical="center"/>
    </xf>
    <xf numFmtId="0" fontId="11" fillId="0" borderId="13" xfId="17" applyFont="1" applyBorder="1" applyAlignment="1">
      <alignment horizontal="center" vertical="center"/>
    </xf>
    <xf numFmtId="0" fontId="11" fillId="0" borderId="11" xfId="17" applyFont="1" applyBorder="1" applyAlignment="1">
      <alignment horizontal="center" vertical="center"/>
    </xf>
    <xf numFmtId="0" fontId="11" fillId="0" borderId="9" xfId="17" applyFont="1" applyBorder="1" applyAlignment="1">
      <alignment horizontal="center" vertical="center"/>
    </xf>
    <xf numFmtId="0" fontId="11" fillId="0" borderId="7" xfId="17" applyFont="1" applyBorder="1" applyAlignment="1">
      <alignment horizontal="center" vertical="center"/>
    </xf>
    <xf numFmtId="0" fontId="5" fillId="0" borderId="0" xfId="2" applyFont="1" applyAlignment="1">
      <alignment horizontal="center" vertical="center"/>
    </xf>
    <xf numFmtId="0" fontId="11" fillId="0" borderId="10" xfId="17" applyFont="1" applyBorder="1" applyAlignment="1">
      <alignment horizontal="center" vertical="center" wrapText="1"/>
    </xf>
    <xf numFmtId="0" fontId="6" fillId="0" borderId="23" xfId="18" applyFont="1" applyBorder="1" applyAlignment="1">
      <alignment horizontal="right" vertical="center"/>
    </xf>
    <xf numFmtId="0" fontId="14" fillId="0" borderId="1" xfId="18" applyFont="1" applyBorder="1" applyAlignment="1">
      <alignment horizontal="distributed" vertical="center" justifyLastLine="1"/>
    </xf>
    <xf numFmtId="0" fontId="14" fillId="0" borderId="2" xfId="18" applyFont="1" applyBorder="1" applyAlignment="1">
      <alignment horizontal="distributed" vertical="center" justifyLastLine="1"/>
    </xf>
    <xf numFmtId="0" fontId="14" fillId="0" borderId="0" xfId="18" applyFont="1" applyAlignment="1">
      <alignment horizontal="distributed" vertical="center" justifyLastLine="1"/>
    </xf>
    <xf numFmtId="0" fontId="14" fillId="0" borderId="5" xfId="18" applyFont="1" applyBorder="1" applyAlignment="1">
      <alignment horizontal="distributed" vertical="center" justifyLastLine="1"/>
    </xf>
    <xf numFmtId="0" fontId="14" fillId="0" borderId="8" xfId="18" applyFont="1" applyBorder="1" applyAlignment="1">
      <alignment horizontal="distributed" vertical="center" justifyLastLine="1"/>
    </xf>
    <xf numFmtId="0" fontId="14" fillId="0" borderId="12" xfId="18" applyFont="1" applyBorder="1" applyAlignment="1">
      <alignment horizontal="distributed" vertical="center" justifyLastLine="1"/>
    </xf>
    <xf numFmtId="0" fontId="5" fillId="0" borderId="4" xfId="18" applyBorder="1" applyAlignment="1">
      <alignment horizontal="center" vertical="center" wrapText="1"/>
    </xf>
    <xf numFmtId="0" fontId="5" fillId="0" borderId="1" xfId="18" applyBorder="1" applyAlignment="1">
      <alignment horizontal="center" vertical="center" wrapText="1"/>
    </xf>
    <xf numFmtId="0" fontId="5" fillId="0" borderId="9" xfId="18" applyBorder="1" applyAlignment="1">
      <alignment horizontal="center" vertical="center" wrapText="1"/>
    </xf>
    <xf numFmtId="0" fontId="5" fillId="0" borderId="0" xfId="18" applyAlignment="1">
      <alignment horizontal="center" vertical="center" wrapText="1"/>
    </xf>
    <xf numFmtId="0" fontId="5" fillId="0" borderId="4" xfId="18" applyBorder="1" applyAlignment="1">
      <alignment horizontal="center" vertical="center"/>
    </xf>
    <xf numFmtId="0" fontId="5" fillId="0" borderId="1" xfId="18" applyBorder="1" applyAlignment="1">
      <alignment horizontal="center" vertical="center"/>
    </xf>
    <xf numFmtId="0" fontId="5" fillId="0" borderId="9" xfId="18" applyBorder="1" applyAlignment="1">
      <alignment horizontal="center" vertical="center"/>
    </xf>
    <xf numFmtId="0" fontId="5" fillId="0" borderId="0" xfId="18" applyAlignment="1">
      <alignment horizontal="center" vertical="center"/>
    </xf>
    <xf numFmtId="0" fontId="5" fillId="0" borderId="7" xfId="18" applyBorder="1" applyAlignment="1">
      <alignment horizontal="center" vertical="center"/>
    </xf>
    <xf numFmtId="0" fontId="5" fillId="0" borderId="8" xfId="18" applyBorder="1" applyAlignment="1">
      <alignment horizontal="center" vertical="center"/>
    </xf>
    <xf numFmtId="0" fontId="5" fillId="0" borderId="2" xfId="18" applyBorder="1" applyAlignment="1">
      <alignment horizontal="center" vertical="center" wrapText="1"/>
    </xf>
    <xf numFmtId="0" fontId="5" fillId="0" borderId="5" xfId="18" applyBorder="1" applyAlignment="1">
      <alignment horizontal="center" vertical="center" wrapText="1"/>
    </xf>
    <xf numFmtId="0" fontId="5" fillId="0" borderId="11" xfId="18" applyBorder="1" applyAlignment="1">
      <alignment horizontal="center" vertical="center" wrapText="1"/>
    </xf>
    <xf numFmtId="0" fontId="5" fillId="0" borderId="9" xfId="18" applyBorder="1" applyAlignment="1">
      <alignment vertical="center"/>
    </xf>
    <xf numFmtId="0" fontId="5" fillId="0" borderId="7" xfId="18" applyBorder="1" applyAlignment="1">
      <alignment vertical="center"/>
    </xf>
    <xf numFmtId="0" fontId="5" fillId="0" borderId="10" xfId="18" applyBorder="1" applyAlignment="1">
      <alignment horizontal="center" vertical="center" wrapText="1"/>
    </xf>
    <xf numFmtId="0" fontId="5" fillId="0" borderId="6" xfId="18" applyBorder="1" applyAlignment="1">
      <alignment horizontal="center" vertical="center" wrapText="1"/>
    </xf>
    <xf numFmtId="0" fontId="5" fillId="0" borderId="13" xfId="18" applyBorder="1" applyAlignment="1">
      <alignment horizontal="center" vertical="center"/>
    </xf>
    <xf numFmtId="0" fontId="6" fillId="0" borderId="9" xfId="18" applyFont="1" applyBorder="1" applyAlignment="1">
      <alignment horizontal="left" vertical="center" wrapText="1"/>
    </xf>
    <xf numFmtId="0" fontId="6" fillId="0" borderId="7" xfId="18" applyFont="1" applyBorder="1" applyAlignment="1">
      <alignment horizontal="left" vertical="center"/>
    </xf>
    <xf numFmtId="0" fontId="5" fillId="0" borderId="18" xfId="18" applyBorder="1" applyAlignment="1">
      <alignment horizontal="center" vertical="center" wrapText="1"/>
    </xf>
    <xf numFmtId="0" fontId="5" fillId="0" borderId="18" xfId="18" applyBorder="1" applyAlignment="1">
      <alignment horizontal="center" vertical="center"/>
    </xf>
    <xf numFmtId="0" fontId="5" fillId="2" borderId="0" xfId="2" applyFont="1" applyFill="1" applyAlignment="1">
      <alignment horizontal="center" vertical="center" wrapText="1"/>
    </xf>
    <xf numFmtId="0" fontId="5" fillId="0" borderId="33" xfId="18" applyBorder="1" applyAlignment="1">
      <alignment horizontal="center" vertical="center"/>
    </xf>
    <xf numFmtId="0" fontId="5" fillId="0" borderId="32" xfId="18" applyBorder="1" applyAlignment="1">
      <alignment horizontal="center" vertical="center"/>
    </xf>
    <xf numFmtId="0" fontId="5" fillId="0" borderId="17" xfId="18" applyBorder="1" applyAlignment="1">
      <alignment horizontal="center" vertical="center"/>
    </xf>
    <xf numFmtId="0" fontId="5" fillId="0" borderId="10" xfId="20" applyFont="1" applyBorder="1" applyAlignment="1">
      <alignment horizontal="center" vertical="center"/>
    </xf>
    <xf numFmtId="0" fontId="5" fillId="0" borderId="13" xfId="20" applyFont="1" applyBorder="1" applyAlignment="1">
      <alignment horizontal="center" vertical="center"/>
    </xf>
    <xf numFmtId="0" fontId="5" fillId="0" borderId="10" xfId="20" applyFont="1" applyBorder="1" applyAlignment="1">
      <alignment horizontal="center" vertical="center" wrapText="1"/>
    </xf>
    <xf numFmtId="0" fontId="5" fillId="0" borderId="13" xfId="20" applyFont="1" applyBorder="1" applyAlignment="1">
      <alignment horizontal="center" vertical="center" wrapText="1"/>
    </xf>
    <xf numFmtId="0" fontId="5" fillId="0" borderId="11" xfId="20" applyFont="1" applyBorder="1" applyAlignment="1">
      <alignment horizontal="center" vertical="center" wrapText="1"/>
    </xf>
    <xf numFmtId="0" fontId="5" fillId="0" borderId="7" xfId="20" applyFont="1" applyBorder="1" applyAlignment="1">
      <alignment horizontal="center" vertical="center" wrapText="1"/>
    </xf>
    <xf numFmtId="0" fontId="5" fillId="0" borderId="3" xfId="20" applyFont="1" applyBorder="1" applyAlignment="1">
      <alignment horizontal="center" vertical="center" wrapText="1"/>
    </xf>
    <xf numFmtId="0" fontId="5" fillId="0" borderId="6" xfId="20" applyFont="1" applyBorder="1" applyAlignment="1">
      <alignment horizontal="center" vertical="center" wrapText="1"/>
    </xf>
    <xf numFmtId="0" fontId="5" fillId="0" borderId="16" xfId="20" applyFont="1" applyBorder="1" applyAlignment="1">
      <alignment horizontal="center" vertical="center"/>
    </xf>
    <xf numFmtId="0" fontId="5" fillId="0" borderId="14" xfId="20" applyFont="1" applyBorder="1" applyAlignment="1">
      <alignment horizontal="center" vertical="center"/>
    </xf>
    <xf numFmtId="0" fontId="5" fillId="0" borderId="15" xfId="20" applyFont="1" applyBorder="1" applyAlignment="1">
      <alignment horizontal="center" vertical="center"/>
    </xf>
    <xf numFmtId="0" fontId="5" fillId="0" borderId="3" xfId="20" applyFont="1" applyBorder="1" applyAlignment="1">
      <alignment horizontal="center" vertical="center"/>
    </xf>
    <xf numFmtId="0" fontId="5" fillId="0" borderId="6" xfId="20" applyFont="1" applyBorder="1" applyAlignment="1">
      <alignment horizontal="center" vertical="center"/>
    </xf>
    <xf numFmtId="0" fontId="5" fillId="0" borderId="16" xfId="23" applyFont="1" applyBorder="1" applyAlignment="1">
      <alignment horizontal="center" vertical="center"/>
    </xf>
    <xf numFmtId="0" fontId="5" fillId="0" borderId="14" xfId="23" applyFont="1" applyBorder="1" applyAlignment="1">
      <alignment horizontal="center" vertical="center"/>
    </xf>
    <xf numFmtId="0" fontId="5" fillId="0" borderId="15" xfId="23" applyFont="1" applyBorder="1" applyAlignment="1">
      <alignment horizontal="center" vertical="center"/>
    </xf>
    <xf numFmtId="0" fontId="5" fillId="0" borderId="22" xfId="20" applyFont="1" applyBorder="1" applyAlignment="1">
      <alignment horizontal="center" vertical="center"/>
    </xf>
    <xf numFmtId="0" fontId="5" fillId="0" borderId="20" xfId="20" applyFont="1" applyBorder="1" applyAlignment="1">
      <alignment horizontal="center" vertical="center"/>
    </xf>
    <xf numFmtId="0" fontId="5" fillId="0" borderId="17" xfId="20" applyFont="1" applyBorder="1" applyAlignment="1">
      <alignment horizontal="center" vertical="center"/>
    </xf>
    <xf numFmtId="0" fontId="6" fillId="0" borderId="1" xfId="22" applyFont="1" applyBorder="1" applyAlignment="1">
      <alignment horizontal="distributed" vertical="center" wrapText="1" justifyLastLine="1"/>
    </xf>
    <xf numFmtId="0" fontId="6" fillId="0" borderId="0" xfId="22" applyFont="1" applyAlignment="1">
      <alignment horizontal="distributed" vertical="center" wrapText="1" justifyLastLine="1"/>
    </xf>
    <xf numFmtId="0" fontId="6" fillId="0" borderId="8" xfId="22" applyFont="1" applyBorder="1" applyAlignment="1">
      <alignment horizontal="distributed" vertical="center" wrapText="1" justifyLastLine="1"/>
    </xf>
    <xf numFmtId="0" fontId="5" fillId="0" borderId="39" xfId="22" applyFont="1" applyBorder="1" applyAlignment="1">
      <alignment horizontal="center" vertical="center" wrapText="1"/>
    </xf>
    <xf numFmtId="0" fontId="5" fillId="0" borderId="37" xfId="22" applyFont="1" applyBorder="1" applyAlignment="1">
      <alignment horizontal="center" vertical="center" wrapText="1"/>
    </xf>
    <xf numFmtId="0" fontId="5" fillId="0" borderId="35" xfId="22" applyFont="1" applyBorder="1" applyAlignment="1">
      <alignment horizontal="center" vertical="center" wrapText="1"/>
    </xf>
    <xf numFmtId="0" fontId="5" fillId="0" borderId="38" xfId="23" applyFont="1" applyBorder="1" applyAlignment="1">
      <alignment horizontal="center" vertical="center" wrapText="1"/>
    </xf>
    <xf numFmtId="0" fontId="5" fillId="0" borderId="36" xfId="23" applyFont="1" applyBorder="1" applyAlignment="1">
      <alignment horizontal="center" vertical="center" wrapText="1"/>
    </xf>
    <xf numFmtId="0" fontId="5" fillId="0" borderId="34" xfId="23" applyFont="1" applyBorder="1" applyAlignment="1">
      <alignment horizontal="center" vertical="center" wrapText="1"/>
    </xf>
    <xf numFmtId="0" fontId="5" fillId="0" borderId="11" xfId="24" applyFont="1" applyBorder="1" applyAlignment="1">
      <alignment horizontal="center" vertical="center" wrapText="1"/>
    </xf>
    <xf numFmtId="0" fontId="5" fillId="0" borderId="7" xfId="24" applyFont="1" applyBorder="1" applyAlignment="1">
      <alignment horizontal="center" vertical="center" wrapText="1"/>
    </xf>
    <xf numFmtId="0" fontId="6" fillId="0" borderId="1" xfId="22" applyFont="1" applyBorder="1" applyAlignment="1">
      <alignment horizontal="distributed" vertical="center" justifyLastLine="1"/>
    </xf>
    <xf numFmtId="0" fontId="6" fillId="0" borderId="0" xfId="22" applyFont="1" applyAlignment="1">
      <alignment horizontal="distributed" vertical="center" justifyLastLine="1"/>
    </xf>
    <xf numFmtId="0" fontId="6" fillId="0" borderId="8" xfId="22" applyFont="1" applyBorder="1" applyAlignment="1">
      <alignment horizontal="distributed" vertical="center" justifyLastLine="1"/>
    </xf>
    <xf numFmtId="0" fontId="5" fillId="0" borderId="3" xfId="23" applyFont="1" applyBorder="1" applyAlignment="1">
      <alignment horizontal="center" vertical="center" wrapText="1"/>
    </xf>
    <xf numFmtId="0" fontId="5" fillId="0" borderId="6" xfId="23" applyFont="1" applyBorder="1" applyAlignment="1">
      <alignment horizontal="center" vertical="center" wrapText="1"/>
    </xf>
    <xf numFmtId="0" fontId="5" fillId="0" borderId="13" xfId="23" applyFont="1" applyBorder="1" applyAlignment="1">
      <alignment horizontal="center" vertical="center" wrapText="1"/>
    </xf>
    <xf numFmtId="0" fontId="5" fillId="0" borderId="16" xfId="24" applyFont="1" applyBorder="1" applyAlignment="1">
      <alignment horizontal="center" vertical="center"/>
    </xf>
    <xf numFmtId="0" fontId="5" fillId="0" borderId="14" xfId="24" applyFont="1" applyBorder="1" applyAlignment="1">
      <alignment horizontal="center" vertical="center"/>
    </xf>
    <xf numFmtId="0" fontId="5" fillId="0" borderId="15" xfId="24" applyFont="1" applyBorder="1" applyAlignment="1">
      <alignment horizontal="center" vertical="center"/>
    </xf>
    <xf numFmtId="0" fontId="5" fillId="0" borderId="10" xfId="24" applyFont="1" applyBorder="1" applyAlignment="1">
      <alignment horizontal="center" vertical="center" wrapText="1"/>
    </xf>
    <xf numFmtId="0" fontId="5" fillId="0" borderId="13" xfId="24" applyFont="1" applyBorder="1" applyAlignment="1">
      <alignment horizontal="center" vertical="center" wrapText="1"/>
    </xf>
    <xf numFmtId="0" fontId="5" fillId="0" borderId="3" xfId="24" applyFont="1" applyBorder="1" applyAlignment="1">
      <alignment horizontal="center" vertical="center" wrapText="1"/>
    </xf>
    <xf numFmtId="0" fontId="5" fillId="0" borderId="6" xfId="24" applyFont="1" applyBorder="1" applyAlignment="1">
      <alignment horizontal="center" vertical="center" wrapText="1"/>
    </xf>
    <xf numFmtId="0" fontId="5" fillId="0" borderId="9" xfId="24" applyFont="1" applyBorder="1" applyAlignment="1">
      <alignment horizontal="center" vertical="center" wrapText="1"/>
    </xf>
    <xf numFmtId="0" fontId="5" fillId="0" borderId="39" xfId="24" applyFont="1" applyBorder="1" applyAlignment="1">
      <alignment horizontal="center" vertical="center"/>
    </xf>
    <xf numFmtId="0" fontId="5" fillId="0" borderId="37" xfId="24" applyFont="1" applyBorder="1" applyAlignment="1">
      <alignment horizontal="center" vertical="center"/>
    </xf>
    <xf numFmtId="0" fontId="5" fillId="0" borderId="35" xfId="24" applyFont="1" applyBorder="1" applyAlignment="1">
      <alignment horizontal="center" vertical="center"/>
    </xf>
    <xf numFmtId="0" fontId="5" fillId="0" borderId="4" xfId="24" applyFont="1" applyBorder="1" applyAlignment="1">
      <alignment horizontal="center" vertical="center"/>
    </xf>
    <xf numFmtId="0" fontId="5" fillId="0" borderId="9" xfId="24" applyFont="1" applyBorder="1" applyAlignment="1">
      <alignment horizontal="center" vertical="center"/>
    </xf>
    <xf numFmtId="0" fontId="5" fillId="0" borderId="7" xfId="24" applyFont="1" applyBorder="1" applyAlignment="1">
      <alignment horizontal="center" vertical="center"/>
    </xf>
    <xf numFmtId="0" fontId="5" fillId="0" borderId="19" xfId="24" applyFont="1" applyBorder="1" applyAlignment="1">
      <alignment horizontal="center" vertical="center" wrapText="1"/>
    </xf>
    <xf numFmtId="0" fontId="5" fillId="0" borderId="8" xfId="24" applyFont="1" applyBorder="1" applyAlignment="1">
      <alignment horizontal="center" vertical="center" wrapText="1"/>
    </xf>
  </cellXfs>
  <cellStyles count="43">
    <cellStyle name="パーセント" xfId="4" builtinId="5"/>
    <cellStyle name="パーセント 2 2" xfId="29" xr:uid="{96E28EEC-F21B-4786-AB6F-A46DFB689FF8}"/>
    <cellStyle name="ハイパーリンク 2" xfId="42" xr:uid="{3E9CB17A-DE50-42ED-A4A8-C94ABE2B1E50}"/>
    <cellStyle name="桁区切り" xfId="1" builtinId="6"/>
    <cellStyle name="桁区切り 2" xfId="3" xr:uid="{CC8AB6FE-6C57-4E82-A6E2-E9EAD5DD0E5C}"/>
    <cellStyle name="桁区切り 2 2" xfId="12" xr:uid="{7D690170-F4C0-428A-AEEA-C11D96E4530F}"/>
    <cellStyle name="桁区切り 2 2 2" xfId="30" xr:uid="{B2A6B16E-40DB-4889-A0C5-860C18397AC7}"/>
    <cellStyle name="桁区切り 2 4" xfId="32" xr:uid="{2EA5AFF3-36D4-40DE-83D1-6570CA92864B}"/>
    <cellStyle name="桁区切り 3" xfId="9" xr:uid="{A4F8352F-CEF7-4F4B-B12D-97226E469263}"/>
    <cellStyle name="桁区切り 3 2" xfId="25" xr:uid="{225CE9A3-FCEF-4A35-A6C0-698190ECFCC2}"/>
    <cellStyle name="桁区切り 4" xfId="26" xr:uid="{585E4597-8B37-4F85-BEF6-CA3C377D2AA2}"/>
    <cellStyle name="標準" xfId="0" builtinId="0"/>
    <cellStyle name="標準 2" xfId="2" xr:uid="{40A16068-67C0-4E96-9C9B-6A2C682496AC}"/>
    <cellStyle name="標準 2 2" xfId="11" xr:uid="{3E193D18-E63D-4021-8A74-BC9AE2BD5DBC}"/>
    <cellStyle name="標準 2 2 2 2" xfId="18" xr:uid="{B4947FC2-7175-4AA8-BB1E-18AF881E7DCE}"/>
    <cellStyle name="標準 2 3" xfId="17" xr:uid="{F20C2484-FAB9-422E-91E2-1FD49CBFE236}"/>
    <cellStyle name="標準 2 4" xfId="35" xr:uid="{685254E3-DABB-441A-85DB-CEBADF96B5BD}"/>
    <cellStyle name="標準 3" xfId="6" xr:uid="{12CF3285-0479-443C-8FD7-9D8C3032A50F}"/>
    <cellStyle name="標準 3 2" xfId="20" xr:uid="{80163E4C-8B4F-4D92-A85E-ABE63BA36BA3}"/>
    <cellStyle name="標準 3 3" xfId="27" xr:uid="{1BF5F1B2-5691-4E27-8CF6-738427B8CFC7}"/>
    <cellStyle name="標準 3 4" xfId="19" xr:uid="{CA09D3E2-9F7A-4EBE-BB09-3C63BDE71EB8}"/>
    <cellStyle name="標準 4" xfId="13" xr:uid="{7F331587-CA4A-4BDC-8F95-4D93808514C4}"/>
    <cellStyle name="標準 4 2" xfId="28" xr:uid="{B03828F8-F99B-433D-927F-B17488A89902}"/>
    <cellStyle name="標準 4 3" xfId="37" xr:uid="{57537627-01B1-4663-82CD-D1EADB724411}"/>
    <cellStyle name="標準 5" xfId="14" xr:uid="{E38A0BD5-845B-4373-BB34-459E29DCB8B1}"/>
    <cellStyle name="標準 6" xfId="34" xr:uid="{4F23655C-A660-4517-AC17-4CD9FF9FED8F}"/>
    <cellStyle name="標準 6 2" xfId="33" xr:uid="{F6005ECA-7CD7-4CDB-90D2-BAC932F6051B}"/>
    <cellStyle name="標準 7" xfId="40" xr:uid="{3BE7BDFB-F061-4D1F-BFE9-38F41122B320}"/>
    <cellStyle name="標準_(確定）Ⅱ-第5-3-(2)-1  (大海区別県別）漁業魚種別(地方確認済み）" xfId="23" xr:uid="{FC11850E-B9D9-437C-88D1-BC9A33FEC0D9}"/>
    <cellStyle name="標準_(確定）Ⅱ-第5-3-(2)-2  （大海区別県別）養殖魚種別(地方確認済み）" xfId="24" xr:uid="{8A3FF820-5C31-44DC-BB1F-50BAB2A2DE7D}"/>
    <cellStyle name="標準_◎17（農作物）市町村別原数（部内）新市町村" xfId="5" xr:uid="{54212E8A-8CB0-4C56-8A68-55F6EF62A7E3}"/>
    <cellStyle name="標準_GEC15" xfId="21" xr:uid="{44EB01B8-8E5C-46C0-B839-8679D1919B1C}"/>
    <cellStyle name="標準_Sheet2" xfId="7" xr:uid="{79CCEC5B-8F20-4971-89F4-AF4C0029968C}"/>
    <cellStyle name="標準_Sheet3" xfId="8" xr:uid="{202D4FDE-2F8A-4563-9B7B-657F87F6FDBB}"/>
    <cellStyle name="標準_Sheet4" xfId="10" xr:uid="{8491BD8B-A3E8-4BF6-A43C-895FE5BA39D3}"/>
    <cellStyle name="標準_各作物ラウンド用" xfId="31" xr:uid="{31F922F4-EB98-47EA-BD53-B3AB82C6799D}"/>
    <cellStyle name="標準_漁業魚種県別" xfId="39" xr:uid="{C6D1CCB2-EDC9-4BB6-A6C6-34204C3FB1DB}"/>
    <cellStyle name="標準_済み101HP乳用牛" xfId="41" xr:uid="{219A8E17-C415-4A6A-AE53-62D34FA0D5AF}"/>
    <cellStyle name="標準_総括表 (2)" xfId="22" xr:uid="{4A5787C9-288A-443A-8E34-E2D02352583A}"/>
    <cellStyle name="標準_販売② (2)_◇食品循環資源調査〔速報〕－統計表２" xfId="16" xr:uid="{D00C423B-72E8-4B05-9C4A-883727F5CE68}"/>
    <cellStyle name="標準_販売②_◇食品循環資源調査〔速報〕－統計表" xfId="15" xr:uid="{DB2429D8-E56F-4247-AFCE-6B16F82E6BFB}"/>
    <cellStyle name="標準_別紙５結果表等一覧" xfId="36" xr:uid="{CE1CCF40-36D6-4752-B3EA-238AED64A436}"/>
    <cellStyle name="標準_別添2-13" xfId="38" xr:uid="{9085B479-35D7-4946-ADF7-1CB85F3076DF}"/>
  </cellStyles>
  <dxfs count="26">
    <dxf>
      <numFmt numFmtId="181" formatCode="#,##0_ "/>
    </dxf>
    <dxf>
      <numFmt numFmtId="189"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s>
  <tableStyles count="0" defaultTableStyle="TableStyleMedium2" defaultPivotStyle="PivotStyleLight16"/>
  <colors>
    <mruColors>
      <color rgb="FF4F227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37"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1.xml"/><Relationship Id="rId35" Type="http://schemas.openxmlformats.org/officeDocument/2006/relationships/customXml" Target="../customXml/item1.xml"/><Relationship Id="rId8" Type="http://schemas.openxmlformats.org/officeDocument/2006/relationships/worksheet" Target="worksheets/sheet8.xml"/><Relationship Id="rId3"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6C768EFD-F3A2-4934-9613-0F2FE4956C8D}"/>
            </a:ext>
          </a:extLst>
        </xdr:cNvPr>
        <xdr:cNvSpPr txBox="1"/>
      </xdr:nvSpPr>
      <xdr:spPr>
        <a:xfrm>
          <a:off x="10087170" y="151525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4</xdr:col>
      <xdr:colOff>133350</xdr:colOff>
      <xdr:row>4</xdr:row>
      <xdr:rowOff>125341</xdr:rowOff>
    </xdr:from>
    <xdr:to>
      <xdr:col>10</xdr:col>
      <xdr:colOff>266701</xdr:colOff>
      <xdr:row>7</xdr:row>
      <xdr:rowOff>95250</xdr:rowOff>
    </xdr:to>
    <xdr:grpSp>
      <xdr:nvGrpSpPr>
        <xdr:cNvPr id="3" name="グループ化 2">
          <a:extLst>
            <a:ext uri="{FF2B5EF4-FFF2-40B4-BE49-F238E27FC236}">
              <a16:creationId xmlns:a16="http://schemas.microsoft.com/office/drawing/2014/main" id="{FBD4396E-FB43-463C-A210-9981766B0D45}"/>
            </a:ext>
          </a:extLst>
        </xdr:cNvPr>
        <xdr:cNvGrpSpPr/>
      </xdr:nvGrpSpPr>
      <xdr:grpSpPr>
        <a:xfrm>
          <a:off x="3114675" y="1125466"/>
          <a:ext cx="4476751" cy="636659"/>
          <a:chOff x="3715699" y="825500"/>
          <a:chExt cx="5225753" cy="225680"/>
        </a:xfrm>
      </xdr:grpSpPr>
      <xdr:sp macro="" textlink="">
        <xdr:nvSpPr>
          <xdr:cNvPr id="4" name="矢印: 左 3">
            <a:extLst>
              <a:ext uri="{FF2B5EF4-FFF2-40B4-BE49-F238E27FC236}">
                <a16:creationId xmlns:a16="http://schemas.microsoft.com/office/drawing/2014/main" id="{57DEA38B-2B46-11DF-9BF1-3D51BCB315DF}"/>
              </a:ext>
            </a:extLst>
          </xdr:cNvPr>
          <xdr:cNvSpPr/>
        </xdr:nvSpPr>
        <xdr:spPr>
          <a:xfrm>
            <a:off x="3715699" y="825500"/>
            <a:ext cx="454135" cy="22568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 name="テキスト ボックス 4">
            <a:extLst>
              <a:ext uri="{FF2B5EF4-FFF2-40B4-BE49-F238E27FC236}">
                <a16:creationId xmlns:a16="http://schemas.microsoft.com/office/drawing/2014/main" id="{5E11AE83-9EFD-FA5B-26B5-CE79BC225F6A}"/>
              </a:ext>
            </a:extLst>
          </xdr:cNvPr>
          <xdr:cNvSpPr txBox="1"/>
        </xdr:nvSpPr>
        <xdr:spPr>
          <a:xfrm>
            <a:off x="4185078" y="881505"/>
            <a:ext cx="4756374" cy="1379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ゴシック" panose="020B0609070205080204" pitchFamily="49" charset="-128"/>
                <a:ea typeface="ＭＳ ゴシック" panose="020B0609070205080204" pitchFamily="49" charset="-128"/>
              </a:rPr>
              <a:t>ご覧になる「データ区分・項目」を選択してください。</a:t>
            </a: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28575</xdr:colOff>
      <xdr:row>2</xdr:row>
      <xdr:rowOff>257175</xdr:rowOff>
    </xdr:from>
    <xdr:to>
      <xdr:col>1</xdr:col>
      <xdr:colOff>304800</xdr:colOff>
      <xdr:row>2</xdr:row>
      <xdr:rowOff>533400</xdr:rowOff>
    </xdr:to>
    <xdr:sp macro="" textlink="">
      <xdr:nvSpPr>
        <xdr:cNvPr id="2" name="正方形/長方形 1">
          <a:extLst>
            <a:ext uri="{FF2B5EF4-FFF2-40B4-BE49-F238E27FC236}">
              <a16:creationId xmlns:a16="http://schemas.microsoft.com/office/drawing/2014/main" id="{A032602A-BA52-4DC2-89DE-E09CEDEFAD21}"/>
            </a:ext>
          </a:extLst>
        </xdr:cNvPr>
        <xdr:cNvSpPr/>
      </xdr:nvSpPr>
      <xdr:spPr>
        <a:xfrm>
          <a:off x="390525" y="733425"/>
          <a:ext cx="276225" cy="276225"/>
        </a:xfrm>
        <a:prstGeom prst="rect">
          <a:avLst/>
        </a:prstGeom>
        <a:solidFill>
          <a:schemeClr val="accent4">
            <a:lumMod val="20000"/>
            <a:lumOff val="80000"/>
          </a:schemeClr>
        </a:solidFill>
        <a:ln>
          <a:solidFill>
            <a:schemeClr val="accent4">
              <a:lumMod val="20000"/>
              <a:lumOff val="8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542925</xdr:colOff>
      <xdr:row>2</xdr:row>
      <xdr:rowOff>247650</xdr:rowOff>
    </xdr:from>
    <xdr:to>
      <xdr:col>1</xdr:col>
      <xdr:colOff>819150</xdr:colOff>
      <xdr:row>2</xdr:row>
      <xdr:rowOff>523875</xdr:rowOff>
    </xdr:to>
    <xdr:sp macro="" textlink="">
      <xdr:nvSpPr>
        <xdr:cNvPr id="3" name="正方形/長方形 2">
          <a:extLst>
            <a:ext uri="{FF2B5EF4-FFF2-40B4-BE49-F238E27FC236}">
              <a16:creationId xmlns:a16="http://schemas.microsoft.com/office/drawing/2014/main" id="{2AC2EFA1-0F8B-42E6-8C56-CFB5DE86B77F}"/>
            </a:ext>
          </a:extLst>
        </xdr:cNvPr>
        <xdr:cNvSpPr/>
      </xdr:nvSpPr>
      <xdr:spPr>
        <a:xfrm>
          <a:off x="904875" y="723900"/>
          <a:ext cx="276225" cy="276225"/>
        </a:xfrm>
        <a:prstGeom prst="rect">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20</xdr:col>
      <xdr:colOff>0</xdr:colOff>
      <xdr:row>21</xdr:row>
      <xdr:rowOff>0</xdr:rowOff>
    </xdr:from>
    <xdr:to>
      <xdr:col>20</xdr:col>
      <xdr:colOff>0</xdr:colOff>
      <xdr:row>21</xdr:row>
      <xdr:rowOff>0</xdr:rowOff>
    </xdr:to>
    <xdr:sp macro="" textlink="">
      <xdr:nvSpPr>
        <xdr:cNvPr id="2" name="テキスト 4">
          <a:extLst>
            <a:ext uri="{FF2B5EF4-FFF2-40B4-BE49-F238E27FC236}">
              <a16:creationId xmlns:a16="http://schemas.microsoft.com/office/drawing/2014/main" id="{7E71FC8A-4CE9-4790-A8F7-A7FCC6DEB9EB}"/>
            </a:ext>
          </a:extLst>
        </xdr:cNvPr>
        <xdr:cNvSpPr txBox="1">
          <a:spLocks noChangeArrowheads="1"/>
        </xdr:cNvSpPr>
      </xdr:nvSpPr>
      <xdr:spPr bwMode="auto">
        <a:xfrm>
          <a:off x="172688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20</xdr:col>
      <xdr:colOff>0</xdr:colOff>
      <xdr:row>21</xdr:row>
      <xdr:rowOff>0</xdr:rowOff>
    </xdr:from>
    <xdr:to>
      <xdr:col>20</xdr:col>
      <xdr:colOff>0</xdr:colOff>
      <xdr:row>21</xdr:row>
      <xdr:rowOff>0</xdr:rowOff>
    </xdr:to>
    <xdr:sp macro="" textlink="">
      <xdr:nvSpPr>
        <xdr:cNvPr id="3" name="テキスト 5">
          <a:extLst>
            <a:ext uri="{FF2B5EF4-FFF2-40B4-BE49-F238E27FC236}">
              <a16:creationId xmlns:a16="http://schemas.microsoft.com/office/drawing/2014/main" id="{B8F1E37A-2185-4A0B-AD1E-839F9EF33A98}"/>
            </a:ext>
          </a:extLst>
        </xdr:cNvPr>
        <xdr:cNvSpPr txBox="1">
          <a:spLocks noChangeArrowheads="1"/>
        </xdr:cNvSpPr>
      </xdr:nvSpPr>
      <xdr:spPr bwMode="auto">
        <a:xfrm>
          <a:off x="172688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20</xdr:col>
      <xdr:colOff>0</xdr:colOff>
      <xdr:row>21</xdr:row>
      <xdr:rowOff>0</xdr:rowOff>
    </xdr:from>
    <xdr:to>
      <xdr:col>20</xdr:col>
      <xdr:colOff>0</xdr:colOff>
      <xdr:row>21</xdr:row>
      <xdr:rowOff>0</xdr:rowOff>
    </xdr:to>
    <xdr:sp macro="" textlink="">
      <xdr:nvSpPr>
        <xdr:cNvPr id="4" name="テキスト 6">
          <a:extLst>
            <a:ext uri="{FF2B5EF4-FFF2-40B4-BE49-F238E27FC236}">
              <a16:creationId xmlns:a16="http://schemas.microsoft.com/office/drawing/2014/main" id="{BCFB2906-2DB5-4AA5-AED9-5986CF066057}"/>
            </a:ext>
          </a:extLst>
        </xdr:cNvPr>
        <xdr:cNvSpPr txBox="1">
          <a:spLocks noChangeArrowheads="1"/>
        </xdr:cNvSpPr>
      </xdr:nvSpPr>
      <xdr:spPr bwMode="auto">
        <a:xfrm>
          <a:off x="172688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20</xdr:col>
      <xdr:colOff>0</xdr:colOff>
      <xdr:row>21</xdr:row>
      <xdr:rowOff>0</xdr:rowOff>
    </xdr:from>
    <xdr:to>
      <xdr:col>20</xdr:col>
      <xdr:colOff>0</xdr:colOff>
      <xdr:row>21</xdr:row>
      <xdr:rowOff>0</xdr:rowOff>
    </xdr:to>
    <xdr:sp macro="" textlink="">
      <xdr:nvSpPr>
        <xdr:cNvPr id="5" name="テキスト 7">
          <a:extLst>
            <a:ext uri="{FF2B5EF4-FFF2-40B4-BE49-F238E27FC236}">
              <a16:creationId xmlns:a16="http://schemas.microsoft.com/office/drawing/2014/main" id="{3C08534B-691B-4E1D-B9A0-5C3B7F0F1D7A}"/>
            </a:ext>
          </a:extLst>
        </xdr:cNvPr>
        <xdr:cNvSpPr txBox="1">
          <a:spLocks noChangeArrowheads="1"/>
        </xdr:cNvSpPr>
      </xdr:nvSpPr>
      <xdr:spPr bwMode="auto">
        <a:xfrm>
          <a:off x="172688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6" name="テキスト 8">
          <a:extLst>
            <a:ext uri="{FF2B5EF4-FFF2-40B4-BE49-F238E27FC236}">
              <a16:creationId xmlns:a16="http://schemas.microsoft.com/office/drawing/2014/main" id="{8286443D-57F3-498C-9D27-B7B113FF995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7" name="テキスト 9">
          <a:extLst>
            <a:ext uri="{FF2B5EF4-FFF2-40B4-BE49-F238E27FC236}">
              <a16:creationId xmlns:a16="http://schemas.microsoft.com/office/drawing/2014/main" id="{6AE2C14D-6966-43A3-A96F-0F2A5D5EEFB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8" name="テキスト 10">
          <a:extLst>
            <a:ext uri="{FF2B5EF4-FFF2-40B4-BE49-F238E27FC236}">
              <a16:creationId xmlns:a16="http://schemas.microsoft.com/office/drawing/2014/main" id="{A650751C-5DC9-4EE6-8017-214335F8AC5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9" name="テキスト 11">
          <a:extLst>
            <a:ext uri="{FF2B5EF4-FFF2-40B4-BE49-F238E27FC236}">
              <a16:creationId xmlns:a16="http://schemas.microsoft.com/office/drawing/2014/main" id="{97E97751-21C8-4ECF-87FC-4E12083A7E1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 name="テキスト 8">
          <a:extLst>
            <a:ext uri="{FF2B5EF4-FFF2-40B4-BE49-F238E27FC236}">
              <a16:creationId xmlns:a16="http://schemas.microsoft.com/office/drawing/2014/main" id="{7E3AC7FE-E68F-4BD8-94F4-7A346279AC2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 name="テキスト 9">
          <a:extLst>
            <a:ext uri="{FF2B5EF4-FFF2-40B4-BE49-F238E27FC236}">
              <a16:creationId xmlns:a16="http://schemas.microsoft.com/office/drawing/2014/main" id="{2308CCE7-C993-41C8-9A67-AA3DAF39CA2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 name="テキスト 10">
          <a:extLst>
            <a:ext uri="{FF2B5EF4-FFF2-40B4-BE49-F238E27FC236}">
              <a16:creationId xmlns:a16="http://schemas.microsoft.com/office/drawing/2014/main" id="{48AF837D-49AB-4A2E-8F07-4E00E4BE3604}"/>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 name="テキスト 11">
          <a:extLst>
            <a:ext uri="{FF2B5EF4-FFF2-40B4-BE49-F238E27FC236}">
              <a16:creationId xmlns:a16="http://schemas.microsoft.com/office/drawing/2014/main" id="{7AC8B465-7DC4-4A4D-9C31-E0D47D760DD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 name="テキスト 8">
          <a:extLst>
            <a:ext uri="{FF2B5EF4-FFF2-40B4-BE49-F238E27FC236}">
              <a16:creationId xmlns:a16="http://schemas.microsoft.com/office/drawing/2014/main" id="{FE2A1638-E3E2-4ADE-867D-CFDEA731E8C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 name="テキスト 9">
          <a:extLst>
            <a:ext uri="{FF2B5EF4-FFF2-40B4-BE49-F238E27FC236}">
              <a16:creationId xmlns:a16="http://schemas.microsoft.com/office/drawing/2014/main" id="{9A8793DE-DB64-4E32-9668-F9405C81B2A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 name="テキスト 10">
          <a:extLst>
            <a:ext uri="{FF2B5EF4-FFF2-40B4-BE49-F238E27FC236}">
              <a16:creationId xmlns:a16="http://schemas.microsoft.com/office/drawing/2014/main" id="{6097CAD9-2539-4A62-94DE-B002619E228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 name="テキスト 11">
          <a:extLst>
            <a:ext uri="{FF2B5EF4-FFF2-40B4-BE49-F238E27FC236}">
              <a16:creationId xmlns:a16="http://schemas.microsoft.com/office/drawing/2014/main" id="{C10BEC17-8814-4AD4-A568-C4A5FDF7A069}"/>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 name="テキスト 8">
          <a:extLst>
            <a:ext uri="{FF2B5EF4-FFF2-40B4-BE49-F238E27FC236}">
              <a16:creationId xmlns:a16="http://schemas.microsoft.com/office/drawing/2014/main" id="{23FA6FF2-17A3-4EE7-89E7-976B8F15B8E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 name="テキスト 9">
          <a:extLst>
            <a:ext uri="{FF2B5EF4-FFF2-40B4-BE49-F238E27FC236}">
              <a16:creationId xmlns:a16="http://schemas.microsoft.com/office/drawing/2014/main" id="{F7191A01-FEDD-42CF-9390-AAFC3DE8376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 name="テキスト 10">
          <a:extLst>
            <a:ext uri="{FF2B5EF4-FFF2-40B4-BE49-F238E27FC236}">
              <a16:creationId xmlns:a16="http://schemas.microsoft.com/office/drawing/2014/main" id="{F1C421B7-C137-4AFD-AA98-C723F1AF7C0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 name="テキスト 11">
          <a:extLst>
            <a:ext uri="{FF2B5EF4-FFF2-40B4-BE49-F238E27FC236}">
              <a16:creationId xmlns:a16="http://schemas.microsoft.com/office/drawing/2014/main" id="{D0E323E7-6BCC-4881-8AC9-3EFC9C1CEBE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 name="テキスト 8">
          <a:extLst>
            <a:ext uri="{FF2B5EF4-FFF2-40B4-BE49-F238E27FC236}">
              <a16:creationId xmlns:a16="http://schemas.microsoft.com/office/drawing/2014/main" id="{DD4E76B9-AE99-4AED-AE70-0737B022C9E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 name="テキスト 9">
          <a:extLst>
            <a:ext uri="{FF2B5EF4-FFF2-40B4-BE49-F238E27FC236}">
              <a16:creationId xmlns:a16="http://schemas.microsoft.com/office/drawing/2014/main" id="{D9B9FB8C-791C-42D0-A866-197325ABAC1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 name="テキスト 10">
          <a:extLst>
            <a:ext uri="{FF2B5EF4-FFF2-40B4-BE49-F238E27FC236}">
              <a16:creationId xmlns:a16="http://schemas.microsoft.com/office/drawing/2014/main" id="{589D20B7-05FB-4B4E-A24B-A8949004F2EB}"/>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 name="テキスト 11">
          <a:extLst>
            <a:ext uri="{FF2B5EF4-FFF2-40B4-BE49-F238E27FC236}">
              <a16:creationId xmlns:a16="http://schemas.microsoft.com/office/drawing/2014/main" id="{ADCA980E-C3DA-40B2-81A3-066D21ADFC14}"/>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 name="テキスト 8">
          <a:extLst>
            <a:ext uri="{FF2B5EF4-FFF2-40B4-BE49-F238E27FC236}">
              <a16:creationId xmlns:a16="http://schemas.microsoft.com/office/drawing/2014/main" id="{9ED82A84-95FA-47B1-B4D3-599F1D1349E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 name="テキスト 9">
          <a:extLst>
            <a:ext uri="{FF2B5EF4-FFF2-40B4-BE49-F238E27FC236}">
              <a16:creationId xmlns:a16="http://schemas.microsoft.com/office/drawing/2014/main" id="{23E7FE9E-D7A4-4DF0-B1B2-BA6F1E31DCD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 name="テキスト 10">
          <a:extLst>
            <a:ext uri="{FF2B5EF4-FFF2-40B4-BE49-F238E27FC236}">
              <a16:creationId xmlns:a16="http://schemas.microsoft.com/office/drawing/2014/main" id="{3BC9B90C-28B5-42D0-9EF2-BB804136D45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 name="テキスト 11">
          <a:extLst>
            <a:ext uri="{FF2B5EF4-FFF2-40B4-BE49-F238E27FC236}">
              <a16:creationId xmlns:a16="http://schemas.microsoft.com/office/drawing/2014/main" id="{11B98C2F-1A6E-426F-858C-16911194C0BD}"/>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 name="テキスト 8">
          <a:extLst>
            <a:ext uri="{FF2B5EF4-FFF2-40B4-BE49-F238E27FC236}">
              <a16:creationId xmlns:a16="http://schemas.microsoft.com/office/drawing/2014/main" id="{61FCAB48-37F2-492B-B0BA-DEE22AF8BBB5}"/>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 name="テキスト 9">
          <a:extLst>
            <a:ext uri="{FF2B5EF4-FFF2-40B4-BE49-F238E27FC236}">
              <a16:creationId xmlns:a16="http://schemas.microsoft.com/office/drawing/2014/main" id="{4D7B103C-780F-4BB5-BA74-837CA57E199D}"/>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 name="テキスト 10">
          <a:extLst>
            <a:ext uri="{FF2B5EF4-FFF2-40B4-BE49-F238E27FC236}">
              <a16:creationId xmlns:a16="http://schemas.microsoft.com/office/drawing/2014/main" id="{24D8BC00-8BBE-4975-A8C7-E8B48E66F69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 name="テキスト 11">
          <a:extLst>
            <a:ext uri="{FF2B5EF4-FFF2-40B4-BE49-F238E27FC236}">
              <a16:creationId xmlns:a16="http://schemas.microsoft.com/office/drawing/2014/main" id="{A7278BD7-D4DB-4071-AE51-6A14636E992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4" name="テキスト 8">
          <a:extLst>
            <a:ext uri="{FF2B5EF4-FFF2-40B4-BE49-F238E27FC236}">
              <a16:creationId xmlns:a16="http://schemas.microsoft.com/office/drawing/2014/main" id="{7729BAB8-7FB9-45C2-B6E1-8DAED72A2238}"/>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5" name="テキスト 9">
          <a:extLst>
            <a:ext uri="{FF2B5EF4-FFF2-40B4-BE49-F238E27FC236}">
              <a16:creationId xmlns:a16="http://schemas.microsoft.com/office/drawing/2014/main" id="{9C11F64B-7637-45B8-98B0-C8A1FC0A3465}"/>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6" name="テキスト 10">
          <a:extLst>
            <a:ext uri="{FF2B5EF4-FFF2-40B4-BE49-F238E27FC236}">
              <a16:creationId xmlns:a16="http://schemas.microsoft.com/office/drawing/2014/main" id="{0E64A7DA-8546-4C6F-89A6-5A3BAC2084F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7" name="テキスト 11">
          <a:extLst>
            <a:ext uri="{FF2B5EF4-FFF2-40B4-BE49-F238E27FC236}">
              <a16:creationId xmlns:a16="http://schemas.microsoft.com/office/drawing/2014/main" id="{C1940082-2FF8-4E00-A3D4-07C37D6ED44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8" name="テキスト 8">
          <a:extLst>
            <a:ext uri="{FF2B5EF4-FFF2-40B4-BE49-F238E27FC236}">
              <a16:creationId xmlns:a16="http://schemas.microsoft.com/office/drawing/2014/main" id="{6C84CE22-31AB-4F56-BDCB-A8C21999AE7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9" name="テキスト 9">
          <a:extLst>
            <a:ext uri="{FF2B5EF4-FFF2-40B4-BE49-F238E27FC236}">
              <a16:creationId xmlns:a16="http://schemas.microsoft.com/office/drawing/2014/main" id="{5B4E650F-2C35-4C1A-9396-D7431D5C2F8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0" name="テキスト 10">
          <a:extLst>
            <a:ext uri="{FF2B5EF4-FFF2-40B4-BE49-F238E27FC236}">
              <a16:creationId xmlns:a16="http://schemas.microsoft.com/office/drawing/2014/main" id="{26D03004-7A9D-4358-A051-0164DB83B091}"/>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1" name="テキスト 11">
          <a:extLst>
            <a:ext uri="{FF2B5EF4-FFF2-40B4-BE49-F238E27FC236}">
              <a16:creationId xmlns:a16="http://schemas.microsoft.com/office/drawing/2014/main" id="{1B831D1D-3AF8-4632-BE79-9C8F6F334D0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2" name="テキスト 8">
          <a:extLst>
            <a:ext uri="{FF2B5EF4-FFF2-40B4-BE49-F238E27FC236}">
              <a16:creationId xmlns:a16="http://schemas.microsoft.com/office/drawing/2014/main" id="{3280BACE-E733-4345-9FA8-47AA7E2B33F9}"/>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3" name="テキスト 9">
          <a:extLst>
            <a:ext uri="{FF2B5EF4-FFF2-40B4-BE49-F238E27FC236}">
              <a16:creationId xmlns:a16="http://schemas.microsoft.com/office/drawing/2014/main" id="{848F5035-B46F-4808-A259-D999BF44EA4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4" name="テキスト 10">
          <a:extLst>
            <a:ext uri="{FF2B5EF4-FFF2-40B4-BE49-F238E27FC236}">
              <a16:creationId xmlns:a16="http://schemas.microsoft.com/office/drawing/2014/main" id="{BE64FF2B-DB4D-4436-8BCF-06CF4E59D8DB}"/>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5" name="テキスト 11">
          <a:extLst>
            <a:ext uri="{FF2B5EF4-FFF2-40B4-BE49-F238E27FC236}">
              <a16:creationId xmlns:a16="http://schemas.microsoft.com/office/drawing/2014/main" id="{C8489A45-E136-4163-BD6A-71F3A448679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6" name="テキスト 8">
          <a:extLst>
            <a:ext uri="{FF2B5EF4-FFF2-40B4-BE49-F238E27FC236}">
              <a16:creationId xmlns:a16="http://schemas.microsoft.com/office/drawing/2014/main" id="{5006C2F8-51F5-4184-A798-1434A5DE50B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7" name="テキスト 9">
          <a:extLst>
            <a:ext uri="{FF2B5EF4-FFF2-40B4-BE49-F238E27FC236}">
              <a16:creationId xmlns:a16="http://schemas.microsoft.com/office/drawing/2014/main" id="{BF4BCE98-87EC-4714-A539-A42F11A7A189}"/>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8" name="テキスト 10">
          <a:extLst>
            <a:ext uri="{FF2B5EF4-FFF2-40B4-BE49-F238E27FC236}">
              <a16:creationId xmlns:a16="http://schemas.microsoft.com/office/drawing/2014/main" id="{DD374BC8-17A5-469B-9E2F-A0E98767FE09}"/>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9" name="テキスト 11">
          <a:extLst>
            <a:ext uri="{FF2B5EF4-FFF2-40B4-BE49-F238E27FC236}">
              <a16:creationId xmlns:a16="http://schemas.microsoft.com/office/drawing/2014/main" id="{4D51D48B-0D76-4435-88DF-55E7C8596CA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0" name="テキスト 8">
          <a:extLst>
            <a:ext uri="{FF2B5EF4-FFF2-40B4-BE49-F238E27FC236}">
              <a16:creationId xmlns:a16="http://schemas.microsoft.com/office/drawing/2014/main" id="{6A03E10B-7538-450E-A4A5-D6E8F2B9D34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1" name="テキスト 9">
          <a:extLst>
            <a:ext uri="{FF2B5EF4-FFF2-40B4-BE49-F238E27FC236}">
              <a16:creationId xmlns:a16="http://schemas.microsoft.com/office/drawing/2014/main" id="{7B5342AA-4ADE-4B5A-8E35-FF85E822C18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2" name="テキスト 10">
          <a:extLst>
            <a:ext uri="{FF2B5EF4-FFF2-40B4-BE49-F238E27FC236}">
              <a16:creationId xmlns:a16="http://schemas.microsoft.com/office/drawing/2014/main" id="{31D81BAE-0E60-44D0-A81F-5E2C5F8EB501}"/>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3" name="テキスト 11">
          <a:extLst>
            <a:ext uri="{FF2B5EF4-FFF2-40B4-BE49-F238E27FC236}">
              <a16:creationId xmlns:a16="http://schemas.microsoft.com/office/drawing/2014/main" id="{11F049DB-9804-4A57-A5E9-458299481844}"/>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4" name="テキスト 8">
          <a:extLst>
            <a:ext uri="{FF2B5EF4-FFF2-40B4-BE49-F238E27FC236}">
              <a16:creationId xmlns:a16="http://schemas.microsoft.com/office/drawing/2014/main" id="{C9215E21-2C45-4AD2-A4D5-97602D801518}"/>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5" name="テキスト 9">
          <a:extLst>
            <a:ext uri="{FF2B5EF4-FFF2-40B4-BE49-F238E27FC236}">
              <a16:creationId xmlns:a16="http://schemas.microsoft.com/office/drawing/2014/main" id="{3BC271A9-0523-4110-99B6-8DBEE001C858}"/>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6" name="テキスト 10">
          <a:extLst>
            <a:ext uri="{FF2B5EF4-FFF2-40B4-BE49-F238E27FC236}">
              <a16:creationId xmlns:a16="http://schemas.microsoft.com/office/drawing/2014/main" id="{01E0736D-19E7-494D-820D-77CB7CF7F7F9}"/>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7" name="テキスト 11">
          <a:extLst>
            <a:ext uri="{FF2B5EF4-FFF2-40B4-BE49-F238E27FC236}">
              <a16:creationId xmlns:a16="http://schemas.microsoft.com/office/drawing/2014/main" id="{88B41C7D-2F01-495C-9B93-EC62800C183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8" name="テキスト 8">
          <a:extLst>
            <a:ext uri="{FF2B5EF4-FFF2-40B4-BE49-F238E27FC236}">
              <a16:creationId xmlns:a16="http://schemas.microsoft.com/office/drawing/2014/main" id="{C7A76DFD-0700-46A0-863D-85314ACC7AA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9" name="テキスト 9">
          <a:extLst>
            <a:ext uri="{FF2B5EF4-FFF2-40B4-BE49-F238E27FC236}">
              <a16:creationId xmlns:a16="http://schemas.microsoft.com/office/drawing/2014/main" id="{887A82E5-E6DB-460F-91FD-7304AE43613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0" name="テキスト 10">
          <a:extLst>
            <a:ext uri="{FF2B5EF4-FFF2-40B4-BE49-F238E27FC236}">
              <a16:creationId xmlns:a16="http://schemas.microsoft.com/office/drawing/2014/main" id="{2D73DFAC-5CC6-4C6A-B047-4DF472600E4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1" name="テキスト 11">
          <a:extLst>
            <a:ext uri="{FF2B5EF4-FFF2-40B4-BE49-F238E27FC236}">
              <a16:creationId xmlns:a16="http://schemas.microsoft.com/office/drawing/2014/main" id="{43EFA773-ACC3-4A6F-9D1A-FD92A1D4B94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2" name="テキスト 8">
          <a:extLst>
            <a:ext uri="{FF2B5EF4-FFF2-40B4-BE49-F238E27FC236}">
              <a16:creationId xmlns:a16="http://schemas.microsoft.com/office/drawing/2014/main" id="{6EC3CB19-F304-4BDE-B7E8-1E4C06658864}"/>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3" name="テキスト 9">
          <a:extLst>
            <a:ext uri="{FF2B5EF4-FFF2-40B4-BE49-F238E27FC236}">
              <a16:creationId xmlns:a16="http://schemas.microsoft.com/office/drawing/2014/main" id="{BCCEC635-69B2-47C9-AFB0-5EAC69A00D7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4" name="テキスト 10">
          <a:extLst>
            <a:ext uri="{FF2B5EF4-FFF2-40B4-BE49-F238E27FC236}">
              <a16:creationId xmlns:a16="http://schemas.microsoft.com/office/drawing/2014/main" id="{A5F75D64-59AD-4F0E-AFED-DB7D5D7F7DC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5" name="テキスト 11">
          <a:extLst>
            <a:ext uri="{FF2B5EF4-FFF2-40B4-BE49-F238E27FC236}">
              <a16:creationId xmlns:a16="http://schemas.microsoft.com/office/drawing/2014/main" id="{E9066463-C951-403D-AFBE-C987A9A26C4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6" name="テキスト 8">
          <a:extLst>
            <a:ext uri="{FF2B5EF4-FFF2-40B4-BE49-F238E27FC236}">
              <a16:creationId xmlns:a16="http://schemas.microsoft.com/office/drawing/2014/main" id="{A095BF26-5683-4805-A8F7-A6B3A46D031B}"/>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7" name="テキスト 9">
          <a:extLst>
            <a:ext uri="{FF2B5EF4-FFF2-40B4-BE49-F238E27FC236}">
              <a16:creationId xmlns:a16="http://schemas.microsoft.com/office/drawing/2014/main" id="{BFB0A907-350D-4590-941E-83BF76F5347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8" name="テキスト 10">
          <a:extLst>
            <a:ext uri="{FF2B5EF4-FFF2-40B4-BE49-F238E27FC236}">
              <a16:creationId xmlns:a16="http://schemas.microsoft.com/office/drawing/2014/main" id="{DBB9F132-DF77-435B-A57A-BA3C30C56F1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9" name="テキスト 11">
          <a:extLst>
            <a:ext uri="{FF2B5EF4-FFF2-40B4-BE49-F238E27FC236}">
              <a16:creationId xmlns:a16="http://schemas.microsoft.com/office/drawing/2014/main" id="{098DEC17-789C-4492-AEA8-439BFF76A74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0" name="テキスト 8">
          <a:extLst>
            <a:ext uri="{FF2B5EF4-FFF2-40B4-BE49-F238E27FC236}">
              <a16:creationId xmlns:a16="http://schemas.microsoft.com/office/drawing/2014/main" id="{640FE647-CC3E-43B7-B207-86D5769385F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1" name="テキスト 9">
          <a:extLst>
            <a:ext uri="{FF2B5EF4-FFF2-40B4-BE49-F238E27FC236}">
              <a16:creationId xmlns:a16="http://schemas.microsoft.com/office/drawing/2014/main" id="{BDF8D6E9-DC09-4D60-A7B0-4CCA8C7E3CD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2" name="テキスト 10">
          <a:extLst>
            <a:ext uri="{FF2B5EF4-FFF2-40B4-BE49-F238E27FC236}">
              <a16:creationId xmlns:a16="http://schemas.microsoft.com/office/drawing/2014/main" id="{AB6CD71E-8EBA-4BFA-A30C-839B98D06D9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3" name="テキスト 11">
          <a:extLst>
            <a:ext uri="{FF2B5EF4-FFF2-40B4-BE49-F238E27FC236}">
              <a16:creationId xmlns:a16="http://schemas.microsoft.com/office/drawing/2014/main" id="{FE92EE60-A798-4349-BA7D-5C5FD05C7332}"/>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4" name="テキスト 8">
          <a:extLst>
            <a:ext uri="{FF2B5EF4-FFF2-40B4-BE49-F238E27FC236}">
              <a16:creationId xmlns:a16="http://schemas.microsoft.com/office/drawing/2014/main" id="{58BB4A6F-B062-4D22-BF93-ADC19C62235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5" name="テキスト 9">
          <a:extLst>
            <a:ext uri="{FF2B5EF4-FFF2-40B4-BE49-F238E27FC236}">
              <a16:creationId xmlns:a16="http://schemas.microsoft.com/office/drawing/2014/main" id="{4D328CFD-4305-4288-8372-FF237D8893F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6" name="テキスト 10">
          <a:extLst>
            <a:ext uri="{FF2B5EF4-FFF2-40B4-BE49-F238E27FC236}">
              <a16:creationId xmlns:a16="http://schemas.microsoft.com/office/drawing/2014/main" id="{399B17F0-B6E4-4BE9-A9B1-5AAFE520998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7" name="テキスト 11">
          <a:extLst>
            <a:ext uri="{FF2B5EF4-FFF2-40B4-BE49-F238E27FC236}">
              <a16:creationId xmlns:a16="http://schemas.microsoft.com/office/drawing/2014/main" id="{7BAF8AE1-1D68-4025-88AA-27F5DE341A7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8" name="テキスト 8">
          <a:extLst>
            <a:ext uri="{FF2B5EF4-FFF2-40B4-BE49-F238E27FC236}">
              <a16:creationId xmlns:a16="http://schemas.microsoft.com/office/drawing/2014/main" id="{8E699D45-0647-4B1C-8E1B-867BF2A6270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9" name="テキスト 9">
          <a:extLst>
            <a:ext uri="{FF2B5EF4-FFF2-40B4-BE49-F238E27FC236}">
              <a16:creationId xmlns:a16="http://schemas.microsoft.com/office/drawing/2014/main" id="{D4D2CDE4-D21F-4532-80B3-BFCCD6BB982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0" name="テキスト 10">
          <a:extLst>
            <a:ext uri="{FF2B5EF4-FFF2-40B4-BE49-F238E27FC236}">
              <a16:creationId xmlns:a16="http://schemas.microsoft.com/office/drawing/2014/main" id="{FB2D6D05-0427-4F53-B64B-E88209A9AE1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1" name="テキスト 11">
          <a:extLst>
            <a:ext uri="{FF2B5EF4-FFF2-40B4-BE49-F238E27FC236}">
              <a16:creationId xmlns:a16="http://schemas.microsoft.com/office/drawing/2014/main" id="{23FB4DF6-6D4C-46AE-BC31-9B98A87DBE0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2" name="テキスト 8">
          <a:extLst>
            <a:ext uri="{FF2B5EF4-FFF2-40B4-BE49-F238E27FC236}">
              <a16:creationId xmlns:a16="http://schemas.microsoft.com/office/drawing/2014/main" id="{A7AF5DD5-924C-46CD-BD62-E163E0134EE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3" name="テキスト 9">
          <a:extLst>
            <a:ext uri="{FF2B5EF4-FFF2-40B4-BE49-F238E27FC236}">
              <a16:creationId xmlns:a16="http://schemas.microsoft.com/office/drawing/2014/main" id="{C3908C98-97EE-4337-89E3-E61A541CABB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4" name="テキスト 10">
          <a:extLst>
            <a:ext uri="{FF2B5EF4-FFF2-40B4-BE49-F238E27FC236}">
              <a16:creationId xmlns:a16="http://schemas.microsoft.com/office/drawing/2014/main" id="{E24AA88B-F2DB-411F-89B4-BF986ACEA1B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5" name="テキスト 11">
          <a:extLst>
            <a:ext uri="{FF2B5EF4-FFF2-40B4-BE49-F238E27FC236}">
              <a16:creationId xmlns:a16="http://schemas.microsoft.com/office/drawing/2014/main" id="{EDE27A34-1C9F-46D9-8711-3FCEF2B63C1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6" name="テキスト 8">
          <a:extLst>
            <a:ext uri="{FF2B5EF4-FFF2-40B4-BE49-F238E27FC236}">
              <a16:creationId xmlns:a16="http://schemas.microsoft.com/office/drawing/2014/main" id="{D7271444-1088-473F-84A4-5C91D32CB34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7" name="テキスト 9">
          <a:extLst>
            <a:ext uri="{FF2B5EF4-FFF2-40B4-BE49-F238E27FC236}">
              <a16:creationId xmlns:a16="http://schemas.microsoft.com/office/drawing/2014/main" id="{AA3814A3-9B66-4B4D-99E0-216A16EAD49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8" name="テキスト 10">
          <a:extLst>
            <a:ext uri="{FF2B5EF4-FFF2-40B4-BE49-F238E27FC236}">
              <a16:creationId xmlns:a16="http://schemas.microsoft.com/office/drawing/2014/main" id="{D54A505F-686B-42C2-B39F-9FE2B0C7F17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9" name="テキスト 11">
          <a:extLst>
            <a:ext uri="{FF2B5EF4-FFF2-40B4-BE49-F238E27FC236}">
              <a16:creationId xmlns:a16="http://schemas.microsoft.com/office/drawing/2014/main" id="{7E5C5C5C-80D6-465D-91E9-12FCCC83584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0" name="テキスト 8">
          <a:extLst>
            <a:ext uri="{FF2B5EF4-FFF2-40B4-BE49-F238E27FC236}">
              <a16:creationId xmlns:a16="http://schemas.microsoft.com/office/drawing/2014/main" id="{E40EC367-3FC4-4177-A6A5-646D028A982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1" name="テキスト 9">
          <a:extLst>
            <a:ext uri="{FF2B5EF4-FFF2-40B4-BE49-F238E27FC236}">
              <a16:creationId xmlns:a16="http://schemas.microsoft.com/office/drawing/2014/main" id="{BA5B88C1-037E-4FF3-9C0A-7BAFF58A5C0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2" name="テキスト 10">
          <a:extLst>
            <a:ext uri="{FF2B5EF4-FFF2-40B4-BE49-F238E27FC236}">
              <a16:creationId xmlns:a16="http://schemas.microsoft.com/office/drawing/2014/main" id="{8078396C-CF3E-48AA-9722-D706AF44000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3" name="テキスト 11">
          <a:extLst>
            <a:ext uri="{FF2B5EF4-FFF2-40B4-BE49-F238E27FC236}">
              <a16:creationId xmlns:a16="http://schemas.microsoft.com/office/drawing/2014/main" id="{F8CC7B52-1025-4380-BC5F-EAE3E03297E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4" name="テキスト 8">
          <a:extLst>
            <a:ext uri="{FF2B5EF4-FFF2-40B4-BE49-F238E27FC236}">
              <a16:creationId xmlns:a16="http://schemas.microsoft.com/office/drawing/2014/main" id="{27498A23-0494-492C-BC04-7FF820EFA99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5" name="テキスト 9">
          <a:extLst>
            <a:ext uri="{FF2B5EF4-FFF2-40B4-BE49-F238E27FC236}">
              <a16:creationId xmlns:a16="http://schemas.microsoft.com/office/drawing/2014/main" id="{536320A1-47B2-4104-94EB-23F6F21D27E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6" name="テキスト 10">
          <a:extLst>
            <a:ext uri="{FF2B5EF4-FFF2-40B4-BE49-F238E27FC236}">
              <a16:creationId xmlns:a16="http://schemas.microsoft.com/office/drawing/2014/main" id="{E399DC25-2508-47A3-A956-485240ACAB7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7" name="テキスト 11">
          <a:extLst>
            <a:ext uri="{FF2B5EF4-FFF2-40B4-BE49-F238E27FC236}">
              <a16:creationId xmlns:a16="http://schemas.microsoft.com/office/drawing/2014/main" id="{305C99E0-6766-436F-94BA-F8950F9364C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8" name="テキスト 8">
          <a:extLst>
            <a:ext uri="{FF2B5EF4-FFF2-40B4-BE49-F238E27FC236}">
              <a16:creationId xmlns:a16="http://schemas.microsoft.com/office/drawing/2014/main" id="{94CA2D2E-C136-42C9-8817-97C4867B33B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9" name="テキスト 9">
          <a:extLst>
            <a:ext uri="{FF2B5EF4-FFF2-40B4-BE49-F238E27FC236}">
              <a16:creationId xmlns:a16="http://schemas.microsoft.com/office/drawing/2014/main" id="{E1B40C7C-5BE2-4D69-8A63-968C872FF5D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0" name="テキスト 10">
          <a:extLst>
            <a:ext uri="{FF2B5EF4-FFF2-40B4-BE49-F238E27FC236}">
              <a16:creationId xmlns:a16="http://schemas.microsoft.com/office/drawing/2014/main" id="{7EF9C533-12D8-468D-B040-8561754E8E8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1" name="テキスト 11">
          <a:extLst>
            <a:ext uri="{FF2B5EF4-FFF2-40B4-BE49-F238E27FC236}">
              <a16:creationId xmlns:a16="http://schemas.microsoft.com/office/drawing/2014/main" id="{07E8EE04-FFF2-41D6-937B-BB2C833F459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2" name="テキスト 8">
          <a:extLst>
            <a:ext uri="{FF2B5EF4-FFF2-40B4-BE49-F238E27FC236}">
              <a16:creationId xmlns:a16="http://schemas.microsoft.com/office/drawing/2014/main" id="{B224BD86-82E1-40F0-8C75-4FCA34DE99D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3" name="テキスト 9">
          <a:extLst>
            <a:ext uri="{FF2B5EF4-FFF2-40B4-BE49-F238E27FC236}">
              <a16:creationId xmlns:a16="http://schemas.microsoft.com/office/drawing/2014/main" id="{B0D496C1-9022-47D9-8111-96A36BB9B75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4" name="テキスト 10">
          <a:extLst>
            <a:ext uri="{FF2B5EF4-FFF2-40B4-BE49-F238E27FC236}">
              <a16:creationId xmlns:a16="http://schemas.microsoft.com/office/drawing/2014/main" id="{6C2C6BAC-D174-4234-A356-5BF3CB0CA23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5" name="テキスト 11">
          <a:extLst>
            <a:ext uri="{FF2B5EF4-FFF2-40B4-BE49-F238E27FC236}">
              <a16:creationId xmlns:a16="http://schemas.microsoft.com/office/drawing/2014/main" id="{85471356-E54E-4BDD-A082-2D302B8CF30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6" name="テキスト 8">
          <a:extLst>
            <a:ext uri="{FF2B5EF4-FFF2-40B4-BE49-F238E27FC236}">
              <a16:creationId xmlns:a16="http://schemas.microsoft.com/office/drawing/2014/main" id="{A7CF9693-39D0-4666-9EA7-8FBCC9D6BC9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7" name="テキスト 9">
          <a:extLst>
            <a:ext uri="{FF2B5EF4-FFF2-40B4-BE49-F238E27FC236}">
              <a16:creationId xmlns:a16="http://schemas.microsoft.com/office/drawing/2014/main" id="{33AD8882-3AE1-4547-ABE6-ACD708715FE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8" name="テキスト 10">
          <a:extLst>
            <a:ext uri="{FF2B5EF4-FFF2-40B4-BE49-F238E27FC236}">
              <a16:creationId xmlns:a16="http://schemas.microsoft.com/office/drawing/2014/main" id="{1B5B57C9-508A-4300-908A-548D0353874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9" name="テキスト 11">
          <a:extLst>
            <a:ext uri="{FF2B5EF4-FFF2-40B4-BE49-F238E27FC236}">
              <a16:creationId xmlns:a16="http://schemas.microsoft.com/office/drawing/2014/main" id="{CCA91B26-19B3-4257-AEF0-6607B66272D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0" name="テキスト 8">
          <a:extLst>
            <a:ext uri="{FF2B5EF4-FFF2-40B4-BE49-F238E27FC236}">
              <a16:creationId xmlns:a16="http://schemas.microsoft.com/office/drawing/2014/main" id="{B2E23782-3054-4101-AB8F-866656FFCF1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1" name="テキスト 9">
          <a:extLst>
            <a:ext uri="{FF2B5EF4-FFF2-40B4-BE49-F238E27FC236}">
              <a16:creationId xmlns:a16="http://schemas.microsoft.com/office/drawing/2014/main" id="{7F18EE9C-7BB6-474E-AF2A-3EBA365ECB7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2" name="テキスト 10">
          <a:extLst>
            <a:ext uri="{FF2B5EF4-FFF2-40B4-BE49-F238E27FC236}">
              <a16:creationId xmlns:a16="http://schemas.microsoft.com/office/drawing/2014/main" id="{BF9C7126-2A56-4C2F-9D49-0BC863D63C5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3" name="テキスト 11">
          <a:extLst>
            <a:ext uri="{FF2B5EF4-FFF2-40B4-BE49-F238E27FC236}">
              <a16:creationId xmlns:a16="http://schemas.microsoft.com/office/drawing/2014/main" id="{BDEA2542-5CB3-4289-9F8A-F71229ABD01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4" name="テキスト 8">
          <a:extLst>
            <a:ext uri="{FF2B5EF4-FFF2-40B4-BE49-F238E27FC236}">
              <a16:creationId xmlns:a16="http://schemas.microsoft.com/office/drawing/2014/main" id="{3F5BE502-D7C3-4DD6-ACF8-3B8AB4DFFD0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5" name="テキスト 9">
          <a:extLst>
            <a:ext uri="{FF2B5EF4-FFF2-40B4-BE49-F238E27FC236}">
              <a16:creationId xmlns:a16="http://schemas.microsoft.com/office/drawing/2014/main" id="{A77FCE6D-4523-4008-9CD9-F1A578ACC02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6" name="テキスト 10">
          <a:extLst>
            <a:ext uri="{FF2B5EF4-FFF2-40B4-BE49-F238E27FC236}">
              <a16:creationId xmlns:a16="http://schemas.microsoft.com/office/drawing/2014/main" id="{04B1D80B-DBCA-4144-8FA4-7C650167CDD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7" name="テキスト 11">
          <a:extLst>
            <a:ext uri="{FF2B5EF4-FFF2-40B4-BE49-F238E27FC236}">
              <a16:creationId xmlns:a16="http://schemas.microsoft.com/office/drawing/2014/main" id="{249EFA85-F4D4-4AD8-A4B6-79A306DDCF8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8" name="テキスト 8">
          <a:extLst>
            <a:ext uri="{FF2B5EF4-FFF2-40B4-BE49-F238E27FC236}">
              <a16:creationId xmlns:a16="http://schemas.microsoft.com/office/drawing/2014/main" id="{5CE6F495-8F5E-421E-BC72-7E7F12E93A7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9" name="テキスト 9">
          <a:extLst>
            <a:ext uri="{FF2B5EF4-FFF2-40B4-BE49-F238E27FC236}">
              <a16:creationId xmlns:a16="http://schemas.microsoft.com/office/drawing/2014/main" id="{15E4E5D9-59F2-4442-A276-777F2EE9827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0" name="テキスト 10">
          <a:extLst>
            <a:ext uri="{FF2B5EF4-FFF2-40B4-BE49-F238E27FC236}">
              <a16:creationId xmlns:a16="http://schemas.microsoft.com/office/drawing/2014/main" id="{BF7C4F44-831E-4417-A22D-C5373ADE3F9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1" name="テキスト 11">
          <a:extLst>
            <a:ext uri="{FF2B5EF4-FFF2-40B4-BE49-F238E27FC236}">
              <a16:creationId xmlns:a16="http://schemas.microsoft.com/office/drawing/2014/main" id="{9CF4AAE9-F033-43A9-B6E6-92FF7352874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2" name="テキスト 8">
          <a:extLst>
            <a:ext uri="{FF2B5EF4-FFF2-40B4-BE49-F238E27FC236}">
              <a16:creationId xmlns:a16="http://schemas.microsoft.com/office/drawing/2014/main" id="{D9773EE6-1076-4641-9912-10475CD7CA6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3" name="テキスト 9">
          <a:extLst>
            <a:ext uri="{FF2B5EF4-FFF2-40B4-BE49-F238E27FC236}">
              <a16:creationId xmlns:a16="http://schemas.microsoft.com/office/drawing/2014/main" id="{F9A66A8B-1724-4D56-93BE-546281F1168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4" name="テキスト 10">
          <a:extLst>
            <a:ext uri="{FF2B5EF4-FFF2-40B4-BE49-F238E27FC236}">
              <a16:creationId xmlns:a16="http://schemas.microsoft.com/office/drawing/2014/main" id="{60562EB2-D43B-42B3-B088-923361EEA6F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5" name="テキスト 11">
          <a:extLst>
            <a:ext uri="{FF2B5EF4-FFF2-40B4-BE49-F238E27FC236}">
              <a16:creationId xmlns:a16="http://schemas.microsoft.com/office/drawing/2014/main" id="{573CD94C-F77C-4B5E-B888-43CEFF1A67F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6" name="テキスト 8">
          <a:extLst>
            <a:ext uri="{FF2B5EF4-FFF2-40B4-BE49-F238E27FC236}">
              <a16:creationId xmlns:a16="http://schemas.microsoft.com/office/drawing/2014/main" id="{DD039C00-0AC5-42C3-B260-AA9C0388B33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7" name="テキスト 9">
          <a:extLst>
            <a:ext uri="{FF2B5EF4-FFF2-40B4-BE49-F238E27FC236}">
              <a16:creationId xmlns:a16="http://schemas.microsoft.com/office/drawing/2014/main" id="{BA5D9BC1-58C7-4C19-A815-A7E8539539B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8" name="テキスト 10">
          <a:extLst>
            <a:ext uri="{FF2B5EF4-FFF2-40B4-BE49-F238E27FC236}">
              <a16:creationId xmlns:a16="http://schemas.microsoft.com/office/drawing/2014/main" id="{C45B44AC-595F-477B-ABB1-F068C1AB8F9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9" name="テキスト 11">
          <a:extLst>
            <a:ext uri="{FF2B5EF4-FFF2-40B4-BE49-F238E27FC236}">
              <a16:creationId xmlns:a16="http://schemas.microsoft.com/office/drawing/2014/main" id="{546392B0-A364-4463-8E9F-FC06795662A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0" name="テキスト 8">
          <a:extLst>
            <a:ext uri="{FF2B5EF4-FFF2-40B4-BE49-F238E27FC236}">
              <a16:creationId xmlns:a16="http://schemas.microsoft.com/office/drawing/2014/main" id="{0BFBCFAF-238C-409D-A1C6-D58C9DF6F10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1" name="テキスト 9">
          <a:extLst>
            <a:ext uri="{FF2B5EF4-FFF2-40B4-BE49-F238E27FC236}">
              <a16:creationId xmlns:a16="http://schemas.microsoft.com/office/drawing/2014/main" id="{24A259D7-04AE-4DEC-B85B-D14F6A2514B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2" name="テキスト 10">
          <a:extLst>
            <a:ext uri="{FF2B5EF4-FFF2-40B4-BE49-F238E27FC236}">
              <a16:creationId xmlns:a16="http://schemas.microsoft.com/office/drawing/2014/main" id="{9604F8D3-F4AD-470A-AAA6-683F21E23E0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3" name="テキスト 11">
          <a:extLst>
            <a:ext uri="{FF2B5EF4-FFF2-40B4-BE49-F238E27FC236}">
              <a16:creationId xmlns:a16="http://schemas.microsoft.com/office/drawing/2014/main" id="{317D64F9-0109-4A52-BC40-36CB8B5E29E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4" name="テキスト 8">
          <a:extLst>
            <a:ext uri="{FF2B5EF4-FFF2-40B4-BE49-F238E27FC236}">
              <a16:creationId xmlns:a16="http://schemas.microsoft.com/office/drawing/2014/main" id="{AD4D4027-C4F1-42C3-B769-5251208CB2D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5" name="テキスト 9">
          <a:extLst>
            <a:ext uri="{FF2B5EF4-FFF2-40B4-BE49-F238E27FC236}">
              <a16:creationId xmlns:a16="http://schemas.microsoft.com/office/drawing/2014/main" id="{9822F1EB-5980-4890-91F8-1405DC65633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6" name="テキスト 10">
          <a:extLst>
            <a:ext uri="{FF2B5EF4-FFF2-40B4-BE49-F238E27FC236}">
              <a16:creationId xmlns:a16="http://schemas.microsoft.com/office/drawing/2014/main" id="{0BC0F209-F574-449B-8FD7-A177219FF50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7" name="テキスト 11">
          <a:extLst>
            <a:ext uri="{FF2B5EF4-FFF2-40B4-BE49-F238E27FC236}">
              <a16:creationId xmlns:a16="http://schemas.microsoft.com/office/drawing/2014/main" id="{6EEE3854-2C31-41B4-BC02-6FD18846B1E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8" name="テキスト 8">
          <a:extLst>
            <a:ext uri="{FF2B5EF4-FFF2-40B4-BE49-F238E27FC236}">
              <a16:creationId xmlns:a16="http://schemas.microsoft.com/office/drawing/2014/main" id="{539F83C9-A80C-463B-AD74-660CA9A7360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9" name="テキスト 9">
          <a:extLst>
            <a:ext uri="{FF2B5EF4-FFF2-40B4-BE49-F238E27FC236}">
              <a16:creationId xmlns:a16="http://schemas.microsoft.com/office/drawing/2014/main" id="{2FE01288-E4F9-4671-86C0-2CFFFC7F4BB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0" name="テキスト 10">
          <a:extLst>
            <a:ext uri="{FF2B5EF4-FFF2-40B4-BE49-F238E27FC236}">
              <a16:creationId xmlns:a16="http://schemas.microsoft.com/office/drawing/2014/main" id="{D606B0F0-329A-4D5C-B74F-07ED2AB6133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1" name="テキスト 11">
          <a:extLst>
            <a:ext uri="{FF2B5EF4-FFF2-40B4-BE49-F238E27FC236}">
              <a16:creationId xmlns:a16="http://schemas.microsoft.com/office/drawing/2014/main" id="{FE530CF4-FF28-4D4F-A75F-11A0B7A6ADE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2" name="テキスト 8">
          <a:extLst>
            <a:ext uri="{FF2B5EF4-FFF2-40B4-BE49-F238E27FC236}">
              <a16:creationId xmlns:a16="http://schemas.microsoft.com/office/drawing/2014/main" id="{00251FAF-BEE0-41BA-AA56-6F45CBA5E4E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3" name="テキスト 9">
          <a:extLst>
            <a:ext uri="{FF2B5EF4-FFF2-40B4-BE49-F238E27FC236}">
              <a16:creationId xmlns:a16="http://schemas.microsoft.com/office/drawing/2014/main" id="{4C85392E-75A6-4E17-BECE-565C782481D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4" name="テキスト 10">
          <a:extLst>
            <a:ext uri="{FF2B5EF4-FFF2-40B4-BE49-F238E27FC236}">
              <a16:creationId xmlns:a16="http://schemas.microsoft.com/office/drawing/2014/main" id="{5673FAA6-A6D9-445D-9BD4-A0DC8365A97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5" name="テキスト 11">
          <a:extLst>
            <a:ext uri="{FF2B5EF4-FFF2-40B4-BE49-F238E27FC236}">
              <a16:creationId xmlns:a16="http://schemas.microsoft.com/office/drawing/2014/main" id="{44598F0B-BA11-45D3-865B-09DBA606979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6" name="テキスト 8">
          <a:extLst>
            <a:ext uri="{FF2B5EF4-FFF2-40B4-BE49-F238E27FC236}">
              <a16:creationId xmlns:a16="http://schemas.microsoft.com/office/drawing/2014/main" id="{3BC46C21-359B-4BE5-A21E-7397F661F3C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7" name="テキスト 9">
          <a:extLst>
            <a:ext uri="{FF2B5EF4-FFF2-40B4-BE49-F238E27FC236}">
              <a16:creationId xmlns:a16="http://schemas.microsoft.com/office/drawing/2014/main" id="{73422301-05C9-4B41-B49F-E1B178FFDC0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8" name="テキスト 10">
          <a:extLst>
            <a:ext uri="{FF2B5EF4-FFF2-40B4-BE49-F238E27FC236}">
              <a16:creationId xmlns:a16="http://schemas.microsoft.com/office/drawing/2014/main" id="{D49D1573-FE11-4BE2-A249-3E9B3FCB2FC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9" name="テキスト 11">
          <a:extLst>
            <a:ext uri="{FF2B5EF4-FFF2-40B4-BE49-F238E27FC236}">
              <a16:creationId xmlns:a16="http://schemas.microsoft.com/office/drawing/2014/main" id="{7B53E229-84DD-491D-995D-004DC9F27FB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0" name="テキスト 8">
          <a:extLst>
            <a:ext uri="{FF2B5EF4-FFF2-40B4-BE49-F238E27FC236}">
              <a16:creationId xmlns:a16="http://schemas.microsoft.com/office/drawing/2014/main" id="{14125453-61C5-4421-AACA-9F3521639A12}"/>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1" name="テキスト 9">
          <a:extLst>
            <a:ext uri="{FF2B5EF4-FFF2-40B4-BE49-F238E27FC236}">
              <a16:creationId xmlns:a16="http://schemas.microsoft.com/office/drawing/2014/main" id="{023BB55D-F745-4E89-BA0F-E2435506715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2" name="テキスト 10">
          <a:extLst>
            <a:ext uri="{FF2B5EF4-FFF2-40B4-BE49-F238E27FC236}">
              <a16:creationId xmlns:a16="http://schemas.microsoft.com/office/drawing/2014/main" id="{8F03FCFD-7313-430E-ADB1-6CA2386CB90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3" name="テキスト 11">
          <a:extLst>
            <a:ext uri="{FF2B5EF4-FFF2-40B4-BE49-F238E27FC236}">
              <a16:creationId xmlns:a16="http://schemas.microsoft.com/office/drawing/2014/main" id="{8E156D0D-9995-4FDB-AC5F-9D60F8D6CC0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4" name="テキスト 8">
          <a:extLst>
            <a:ext uri="{FF2B5EF4-FFF2-40B4-BE49-F238E27FC236}">
              <a16:creationId xmlns:a16="http://schemas.microsoft.com/office/drawing/2014/main" id="{95DEA583-414A-45A5-A135-A50786176E1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5" name="テキスト 9">
          <a:extLst>
            <a:ext uri="{FF2B5EF4-FFF2-40B4-BE49-F238E27FC236}">
              <a16:creationId xmlns:a16="http://schemas.microsoft.com/office/drawing/2014/main" id="{D3AB9AC3-94D0-4C96-8654-20149606FA0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6" name="テキスト 10">
          <a:extLst>
            <a:ext uri="{FF2B5EF4-FFF2-40B4-BE49-F238E27FC236}">
              <a16:creationId xmlns:a16="http://schemas.microsoft.com/office/drawing/2014/main" id="{376DC43B-33FF-459B-8458-A751A30B129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7" name="テキスト 11">
          <a:extLst>
            <a:ext uri="{FF2B5EF4-FFF2-40B4-BE49-F238E27FC236}">
              <a16:creationId xmlns:a16="http://schemas.microsoft.com/office/drawing/2014/main" id="{CFE9E73E-BB71-4399-8AD9-EBA4134643E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8" name="テキスト 8">
          <a:extLst>
            <a:ext uri="{FF2B5EF4-FFF2-40B4-BE49-F238E27FC236}">
              <a16:creationId xmlns:a16="http://schemas.microsoft.com/office/drawing/2014/main" id="{C16A2A68-CCD4-4A40-918D-D2B3C2D7C2E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9" name="テキスト 9">
          <a:extLst>
            <a:ext uri="{FF2B5EF4-FFF2-40B4-BE49-F238E27FC236}">
              <a16:creationId xmlns:a16="http://schemas.microsoft.com/office/drawing/2014/main" id="{38A7FFCA-20B7-4848-80A9-33F2E8A1D6D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0" name="テキスト 10">
          <a:extLst>
            <a:ext uri="{FF2B5EF4-FFF2-40B4-BE49-F238E27FC236}">
              <a16:creationId xmlns:a16="http://schemas.microsoft.com/office/drawing/2014/main" id="{2D394F3E-49AC-42A4-845B-80AFD94433A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1" name="テキスト 11">
          <a:extLst>
            <a:ext uri="{FF2B5EF4-FFF2-40B4-BE49-F238E27FC236}">
              <a16:creationId xmlns:a16="http://schemas.microsoft.com/office/drawing/2014/main" id="{1E9BF00C-709A-484D-99AE-A3E96C2D142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2" name="テキスト 8">
          <a:extLst>
            <a:ext uri="{FF2B5EF4-FFF2-40B4-BE49-F238E27FC236}">
              <a16:creationId xmlns:a16="http://schemas.microsoft.com/office/drawing/2014/main" id="{2C31FAE6-E9C7-4137-85B0-820AE769D52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3" name="テキスト 9">
          <a:extLst>
            <a:ext uri="{FF2B5EF4-FFF2-40B4-BE49-F238E27FC236}">
              <a16:creationId xmlns:a16="http://schemas.microsoft.com/office/drawing/2014/main" id="{E426757C-BAB3-44D4-95AE-F963A35BCED2}"/>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4" name="テキスト 10">
          <a:extLst>
            <a:ext uri="{FF2B5EF4-FFF2-40B4-BE49-F238E27FC236}">
              <a16:creationId xmlns:a16="http://schemas.microsoft.com/office/drawing/2014/main" id="{8431A2EF-DA9C-46FD-A1BA-EF6F31576B9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5" name="テキスト 11">
          <a:extLst>
            <a:ext uri="{FF2B5EF4-FFF2-40B4-BE49-F238E27FC236}">
              <a16:creationId xmlns:a16="http://schemas.microsoft.com/office/drawing/2014/main" id="{7BAE8049-881D-438E-A493-50D87862CA2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6" name="テキスト 8">
          <a:extLst>
            <a:ext uri="{FF2B5EF4-FFF2-40B4-BE49-F238E27FC236}">
              <a16:creationId xmlns:a16="http://schemas.microsoft.com/office/drawing/2014/main" id="{D755C97C-B12E-4F21-8692-3EF141B20E8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7" name="テキスト 9">
          <a:extLst>
            <a:ext uri="{FF2B5EF4-FFF2-40B4-BE49-F238E27FC236}">
              <a16:creationId xmlns:a16="http://schemas.microsoft.com/office/drawing/2014/main" id="{60611A38-D1D6-4CE0-8D5B-7AFAD6348A0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8" name="テキスト 10">
          <a:extLst>
            <a:ext uri="{FF2B5EF4-FFF2-40B4-BE49-F238E27FC236}">
              <a16:creationId xmlns:a16="http://schemas.microsoft.com/office/drawing/2014/main" id="{C43DAB6D-FEE1-4CE9-985A-8AEF1139101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9" name="テキスト 11">
          <a:extLst>
            <a:ext uri="{FF2B5EF4-FFF2-40B4-BE49-F238E27FC236}">
              <a16:creationId xmlns:a16="http://schemas.microsoft.com/office/drawing/2014/main" id="{99F32120-17EE-4331-B6FF-394274C464C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0" name="テキスト 8">
          <a:extLst>
            <a:ext uri="{FF2B5EF4-FFF2-40B4-BE49-F238E27FC236}">
              <a16:creationId xmlns:a16="http://schemas.microsoft.com/office/drawing/2014/main" id="{2F5A18E2-F612-419A-BBCE-9F879BB52D3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1" name="テキスト 9">
          <a:extLst>
            <a:ext uri="{FF2B5EF4-FFF2-40B4-BE49-F238E27FC236}">
              <a16:creationId xmlns:a16="http://schemas.microsoft.com/office/drawing/2014/main" id="{C1AC4832-AB66-4A5E-882F-5E47A425B8A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2" name="テキスト 10">
          <a:extLst>
            <a:ext uri="{FF2B5EF4-FFF2-40B4-BE49-F238E27FC236}">
              <a16:creationId xmlns:a16="http://schemas.microsoft.com/office/drawing/2014/main" id="{E9EC0292-DAB6-402B-B246-AD103309AFE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3" name="テキスト 11">
          <a:extLst>
            <a:ext uri="{FF2B5EF4-FFF2-40B4-BE49-F238E27FC236}">
              <a16:creationId xmlns:a16="http://schemas.microsoft.com/office/drawing/2014/main" id="{4562FC01-FC6F-4BE3-8983-B696A2A2FC22}"/>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4" name="テキスト 8">
          <a:extLst>
            <a:ext uri="{FF2B5EF4-FFF2-40B4-BE49-F238E27FC236}">
              <a16:creationId xmlns:a16="http://schemas.microsoft.com/office/drawing/2014/main" id="{CFE72916-F5E7-4D47-BD4D-25DA70F23D1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5" name="テキスト 9">
          <a:extLst>
            <a:ext uri="{FF2B5EF4-FFF2-40B4-BE49-F238E27FC236}">
              <a16:creationId xmlns:a16="http://schemas.microsoft.com/office/drawing/2014/main" id="{FF44BFB3-6A2F-4FCC-A0E2-F51AFCF6FBA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6" name="テキスト 10">
          <a:extLst>
            <a:ext uri="{FF2B5EF4-FFF2-40B4-BE49-F238E27FC236}">
              <a16:creationId xmlns:a16="http://schemas.microsoft.com/office/drawing/2014/main" id="{1A253585-5FBE-4C0C-AE36-B0DE8A5DD72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7" name="テキスト 11">
          <a:extLst>
            <a:ext uri="{FF2B5EF4-FFF2-40B4-BE49-F238E27FC236}">
              <a16:creationId xmlns:a16="http://schemas.microsoft.com/office/drawing/2014/main" id="{78CFF62C-B814-4C57-A82F-8213A636FDE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8" name="テキスト 8">
          <a:extLst>
            <a:ext uri="{FF2B5EF4-FFF2-40B4-BE49-F238E27FC236}">
              <a16:creationId xmlns:a16="http://schemas.microsoft.com/office/drawing/2014/main" id="{61A2E97E-CCE6-4CA0-B0ED-4B527E3E2BA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9" name="テキスト 9">
          <a:extLst>
            <a:ext uri="{FF2B5EF4-FFF2-40B4-BE49-F238E27FC236}">
              <a16:creationId xmlns:a16="http://schemas.microsoft.com/office/drawing/2014/main" id="{9526CECF-0412-4592-A8D5-CEFA152E578D}"/>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0" name="テキスト 10">
          <a:extLst>
            <a:ext uri="{FF2B5EF4-FFF2-40B4-BE49-F238E27FC236}">
              <a16:creationId xmlns:a16="http://schemas.microsoft.com/office/drawing/2014/main" id="{628D5BB1-6926-4A8C-A98C-7C9FC1C5A0C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1" name="テキスト 11">
          <a:extLst>
            <a:ext uri="{FF2B5EF4-FFF2-40B4-BE49-F238E27FC236}">
              <a16:creationId xmlns:a16="http://schemas.microsoft.com/office/drawing/2014/main" id="{A3EE816C-7694-487B-BD4A-7D71220A52BB}"/>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2" name="テキスト 8">
          <a:extLst>
            <a:ext uri="{FF2B5EF4-FFF2-40B4-BE49-F238E27FC236}">
              <a16:creationId xmlns:a16="http://schemas.microsoft.com/office/drawing/2014/main" id="{7E75718B-727E-4D56-BC71-95B199B0025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3" name="テキスト 9">
          <a:extLst>
            <a:ext uri="{FF2B5EF4-FFF2-40B4-BE49-F238E27FC236}">
              <a16:creationId xmlns:a16="http://schemas.microsoft.com/office/drawing/2014/main" id="{7F00500A-6C75-4832-9282-BE4D12D41C3B}"/>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4" name="テキスト 10">
          <a:extLst>
            <a:ext uri="{FF2B5EF4-FFF2-40B4-BE49-F238E27FC236}">
              <a16:creationId xmlns:a16="http://schemas.microsoft.com/office/drawing/2014/main" id="{76934557-994A-4B47-BB03-26CDEFDB2B1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5" name="テキスト 11">
          <a:extLst>
            <a:ext uri="{FF2B5EF4-FFF2-40B4-BE49-F238E27FC236}">
              <a16:creationId xmlns:a16="http://schemas.microsoft.com/office/drawing/2014/main" id="{8D9F510E-9851-43A0-B4CA-BD872FAEC61C}"/>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6" name="テキスト 8">
          <a:extLst>
            <a:ext uri="{FF2B5EF4-FFF2-40B4-BE49-F238E27FC236}">
              <a16:creationId xmlns:a16="http://schemas.microsoft.com/office/drawing/2014/main" id="{D1A7C8C7-6F37-4DDA-AA52-2980E38152D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7" name="テキスト 9">
          <a:extLst>
            <a:ext uri="{FF2B5EF4-FFF2-40B4-BE49-F238E27FC236}">
              <a16:creationId xmlns:a16="http://schemas.microsoft.com/office/drawing/2014/main" id="{5BA1BB8C-14F2-4FED-A58F-FA9B70E5FAF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8" name="テキスト 10">
          <a:extLst>
            <a:ext uri="{FF2B5EF4-FFF2-40B4-BE49-F238E27FC236}">
              <a16:creationId xmlns:a16="http://schemas.microsoft.com/office/drawing/2014/main" id="{ABDDFF36-354F-4EB9-8921-F44576DBB55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9" name="テキスト 11">
          <a:extLst>
            <a:ext uri="{FF2B5EF4-FFF2-40B4-BE49-F238E27FC236}">
              <a16:creationId xmlns:a16="http://schemas.microsoft.com/office/drawing/2014/main" id="{C130FD87-D632-48F2-BBE7-484A667F5C29}"/>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0" name="テキスト 8">
          <a:extLst>
            <a:ext uri="{FF2B5EF4-FFF2-40B4-BE49-F238E27FC236}">
              <a16:creationId xmlns:a16="http://schemas.microsoft.com/office/drawing/2014/main" id="{C2CF956C-B4AC-4A15-B908-FB3F6C785C7D}"/>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1" name="テキスト 9">
          <a:extLst>
            <a:ext uri="{FF2B5EF4-FFF2-40B4-BE49-F238E27FC236}">
              <a16:creationId xmlns:a16="http://schemas.microsoft.com/office/drawing/2014/main" id="{0131C2C8-5C2B-4600-83BE-C7108A614B3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2" name="テキスト 10">
          <a:extLst>
            <a:ext uri="{FF2B5EF4-FFF2-40B4-BE49-F238E27FC236}">
              <a16:creationId xmlns:a16="http://schemas.microsoft.com/office/drawing/2014/main" id="{E63F0740-C7A6-4B16-8B7C-C3C8E987D7DD}"/>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3" name="テキスト 11">
          <a:extLst>
            <a:ext uri="{FF2B5EF4-FFF2-40B4-BE49-F238E27FC236}">
              <a16:creationId xmlns:a16="http://schemas.microsoft.com/office/drawing/2014/main" id="{40845952-3F91-4782-9E9E-4622F3B5CEB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4" name="テキスト 8">
          <a:extLst>
            <a:ext uri="{FF2B5EF4-FFF2-40B4-BE49-F238E27FC236}">
              <a16:creationId xmlns:a16="http://schemas.microsoft.com/office/drawing/2014/main" id="{9AC40D27-55E4-4F85-BCAA-AD5AB5A5A1F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5" name="テキスト 9">
          <a:extLst>
            <a:ext uri="{FF2B5EF4-FFF2-40B4-BE49-F238E27FC236}">
              <a16:creationId xmlns:a16="http://schemas.microsoft.com/office/drawing/2014/main" id="{4FD43FF0-DADF-4EA6-9187-948B57A0DDF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6" name="テキスト 10">
          <a:extLst>
            <a:ext uri="{FF2B5EF4-FFF2-40B4-BE49-F238E27FC236}">
              <a16:creationId xmlns:a16="http://schemas.microsoft.com/office/drawing/2014/main" id="{6D707F8E-6A3B-4964-9197-44DA50810CC1}"/>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7" name="テキスト 11">
          <a:extLst>
            <a:ext uri="{FF2B5EF4-FFF2-40B4-BE49-F238E27FC236}">
              <a16:creationId xmlns:a16="http://schemas.microsoft.com/office/drawing/2014/main" id="{F7923BB8-6902-4C04-8E19-1D094A99752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8" name="テキスト 8">
          <a:extLst>
            <a:ext uri="{FF2B5EF4-FFF2-40B4-BE49-F238E27FC236}">
              <a16:creationId xmlns:a16="http://schemas.microsoft.com/office/drawing/2014/main" id="{13200F12-941E-4310-9EB3-EAACE4863A54}"/>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9" name="テキスト 9">
          <a:extLst>
            <a:ext uri="{FF2B5EF4-FFF2-40B4-BE49-F238E27FC236}">
              <a16:creationId xmlns:a16="http://schemas.microsoft.com/office/drawing/2014/main" id="{8DF82859-F887-46CC-8F26-3F4353B1F618}"/>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0" name="テキスト 10">
          <a:extLst>
            <a:ext uri="{FF2B5EF4-FFF2-40B4-BE49-F238E27FC236}">
              <a16:creationId xmlns:a16="http://schemas.microsoft.com/office/drawing/2014/main" id="{59756632-5B6B-41CB-80DA-634F35654799}"/>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1" name="テキスト 11">
          <a:extLst>
            <a:ext uri="{FF2B5EF4-FFF2-40B4-BE49-F238E27FC236}">
              <a16:creationId xmlns:a16="http://schemas.microsoft.com/office/drawing/2014/main" id="{56E21028-965B-4186-B15B-523C496B3EB8}"/>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2" name="テキスト 8">
          <a:extLst>
            <a:ext uri="{FF2B5EF4-FFF2-40B4-BE49-F238E27FC236}">
              <a16:creationId xmlns:a16="http://schemas.microsoft.com/office/drawing/2014/main" id="{EAE15085-906D-4BD4-8EE9-E5C18C57859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3" name="テキスト 9">
          <a:extLst>
            <a:ext uri="{FF2B5EF4-FFF2-40B4-BE49-F238E27FC236}">
              <a16:creationId xmlns:a16="http://schemas.microsoft.com/office/drawing/2014/main" id="{1409A8C1-C9A0-4633-AB93-2497005EC5C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4" name="テキスト 10">
          <a:extLst>
            <a:ext uri="{FF2B5EF4-FFF2-40B4-BE49-F238E27FC236}">
              <a16:creationId xmlns:a16="http://schemas.microsoft.com/office/drawing/2014/main" id="{A6ECB789-EC53-456D-83A3-6E967AF037F8}"/>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5" name="テキスト 11">
          <a:extLst>
            <a:ext uri="{FF2B5EF4-FFF2-40B4-BE49-F238E27FC236}">
              <a16:creationId xmlns:a16="http://schemas.microsoft.com/office/drawing/2014/main" id="{05D16151-29D4-44A9-B9DB-A31CE3D33D0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6" name="テキスト 8">
          <a:extLst>
            <a:ext uri="{FF2B5EF4-FFF2-40B4-BE49-F238E27FC236}">
              <a16:creationId xmlns:a16="http://schemas.microsoft.com/office/drawing/2014/main" id="{206E87E7-0A93-4735-B8A3-56705C49483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7" name="テキスト 9">
          <a:extLst>
            <a:ext uri="{FF2B5EF4-FFF2-40B4-BE49-F238E27FC236}">
              <a16:creationId xmlns:a16="http://schemas.microsoft.com/office/drawing/2014/main" id="{E50D41F3-545F-4739-B7AF-A149BFDAB77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8" name="テキスト 10">
          <a:extLst>
            <a:ext uri="{FF2B5EF4-FFF2-40B4-BE49-F238E27FC236}">
              <a16:creationId xmlns:a16="http://schemas.microsoft.com/office/drawing/2014/main" id="{D7709DEE-F0A9-41CD-8166-6ACBC8F82BAC}"/>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9" name="テキスト 11">
          <a:extLst>
            <a:ext uri="{FF2B5EF4-FFF2-40B4-BE49-F238E27FC236}">
              <a16:creationId xmlns:a16="http://schemas.microsoft.com/office/drawing/2014/main" id="{FB63B5C7-AAC6-4818-B14C-C08D924772E9}"/>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0" name="テキスト 8">
          <a:extLst>
            <a:ext uri="{FF2B5EF4-FFF2-40B4-BE49-F238E27FC236}">
              <a16:creationId xmlns:a16="http://schemas.microsoft.com/office/drawing/2014/main" id="{2640A57F-2155-472A-97F3-6235E8C2461C}"/>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1" name="テキスト 9">
          <a:extLst>
            <a:ext uri="{FF2B5EF4-FFF2-40B4-BE49-F238E27FC236}">
              <a16:creationId xmlns:a16="http://schemas.microsoft.com/office/drawing/2014/main" id="{C50444F9-FE6B-43D5-88E0-AC1629298E28}"/>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2" name="テキスト 10">
          <a:extLst>
            <a:ext uri="{FF2B5EF4-FFF2-40B4-BE49-F238E27FC236}">
              <a16:creationId xmlns:a16="http://schemas.microsoft.com/office/drawing/2014/main" id="{EFC62629-C8A9-47D6-9D10-32D7593C46F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3" name="テキスト 11">
          <a:extLst>
            <a:ext uri="{FF2B5EF4-FFF2-40B4-BE49-F238E27FC236}">
              <a16:creationId xmlns:a16="http://schemas.microsoft.com/office/drawing/2014/main" id="{5EE80724-A644-433E-ABA5-53560272B3F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4" name="テキスト 8">
          <a:extLst>
            <a:ext uri="{FF2B5EF4-FFF2-40B4-BE49-F238E27FC236}">
              <a16:creationId xmlns:a16="http://schemas.microsoft.com/office/drawing/2014/main" id="{2EA62253-CED7-4742-B789-BD9EF2749C6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5" name="テキスト 9">
          <a:extLst>
            <a:ext uri="{FF2B5EF4-FFF2-40B4-BE49-F238E27FC236}">
              <a16:creationId xmlns:a16="http://schemas.microsoft.com/office/drawing/2014/main" id="{BA201749-D387-4B93-84BE-11CB010DAC1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6" name="テキスト 10">
          <a:extLst>
            <a:ext uri="{FF2B5EF4-FFF2-40B4-BE49-F238E27FC236}">
              <a16:creationId xmlns:a16="http://schemas.microsoft.com/office/drawing/2014/main" id="{47901A19-24E6-4EE5-9964-839D32771BD4}"/>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7" name="テキスト 11">
          <a:extLst>
            <a:ext uri="{FF2B5EF4-FFF2-40B4-BE49-F238E27FC236}">
              <a16:creationId xmlns:a16="http://schemas.microsoft.com/office/drawing/2014/main" id="{C56B599E-F215-4944-9C85-6D1C181DF3D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8" name="テキスト 8">
          <a:extLst>
            <a:ext uri="{FF2B5EF4-FFF2-40B4-BE49-F238E27FC236}">
              <a16:creationId xmlns:a16="http://schemas.microsoft.com/office/drawing/2014/main" id="{4CB72AE7-C5D2-4108-A8EA-A385759BFF8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9" name="テキスト 9">
          <a:extLst>
            <a:ext uri="{FF2B5EF4-FFF2-40B4-BE49-F238E27FC236}">
              <a16:creationId xmlns:a16="http://schemas.microsoft.com/office/drawing/2014/main" id="{7E20B884-3B6B-42CE-A1AE-F94C52DFDD3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0" name="テキスト 10">
          <a:extLst>
            <a:ext uri="{FF2B5EF4-FFF2-40B4-BE49-F238E27FC236}">
              <a16:creationId xmlns:a16="http://schemas.microsoft.com/office/drawing/2014/main" id="{637A132A-C19C-4030-9702-226DB597091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1" name="テキスト 11">
          <a:extLst>
            <a:ext uri="{FF2B5EF4-FFF2-40B4-BE49-F238E27FC236}">
              <a16:creationId xmlns:a16="http://schemas.microsoft.com/office/drawing/2014/main" id="{130F9BA8-A96B-4273-9E15-17F1A9316EC5}"/>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2" name="テキスト 8">
          <a:extLst>
            <a:ext uri="{FF2B5EF4-FFF2-40B4-BE49-F238E27FC236}">
              <a16:creationId xmlns:a16="http://schemas.microsoft.com/office/drawing/2014/main" id="{1B1410E0-F7F6-4330-A2D9-842DDD1DBEF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3" name="テキスト 9">
          <a:extLst>
            <a:ext uri="{FF2B5EF4-FFF2-40B4-BE49-F238E27FC236}">
              <a16:creationId xmlns:a16="http://schemas.microsoft.com/office/drawing/2014/main" id="{8DDB89BA-A344-46C1-BAC1-DC47690F8A9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4" name="テキスト 10">
          <a:extLst>
            <a:ext uri="{FF2B5EF4-FFF2-40B4-BE49-F238E27FC236}">
              <a16:creationId xmlns:a16="http://schemas.microsoft.com/office/drawing/2014/main" id="{42D300DF-D9B9-4A9A-B795-C3E00FE7C044}"/>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5" name="テキスト 11">
          <a:extLst>
            <a:ext uri="{FF2B5EF4-FFF2-40B4-BE49-F238E27FC236}">
              <a16:creationId xmlns:a16="http://schemas.microsoft.com/office/drawing/2014/main" id="{D629CA7A-F438-44A5-A82A-B341543448B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6" name="テキスト 8">
          <a:extLst>
            <a:ext uri="{FF2B5EF4-FFF2-40B4-BE49-F238E27FC236}">
              <a16:creationId xmlns:a16="http://schemas.microsoft.com/office/drawing/2014/main" id="{F57AEB92-052F-4DD8-BA91-EAE34AE2A59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7" name="テキスト 9">
          <a:extLst>
            <a:ext uri="{FF2B5EF4-FFF2-40B4-BE49-F238E27FC236}">
              <a16:creationId xmlns:a16="http://schemas.microsoft.com/office/drawing/2014/main" id="{45CC7A48-7ABB-40C7-A0A8-BC965DF9FA9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8" name="テキスト 10">
          <a:extLst>
            <a:ext uri="{FF2B5EF4-FFF2-40B4-BE49-F238E27FC236}">
              <a16:creationId xmlns:a16="http://schemas.microsoft.com/office/drawing/2014/main" id="{0640C053-6A3A-4991-89B8-80486893C4C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9" name="テキスト 11">
          <a:extLst>
            <a:ext uri="{FF2B5EF4-FFF2-40B4-BE49-F238E27FC236}">
              <a16:creationId xmlns:a16="http://schemas.microsoft.com/office/drawing/2014/main" id="{BF663418-8EB6-4EB0-A99F-FBA38A440F7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0" name="テキスト 8">
          <a:extLst>
            <a:ext uri="{FF2B5EF4-FFF2-40B4-BE49-F238E27FC236}">
              <a16:creationId xmlns:a16="http://schemas.microsoft.com/office/drawing/2014/main" id="{B30FE1BB-7B0F-4185-9113-7812BE844E9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1" name="テキスト 9">
          <a:extLst>
            <a:ext uri="{FF2B5EF4-FFF2-40B4-BE49-F238E27FC236}">
              <a16:creationId xmlns:a16="http://schemas.microsoft.com/office/drawing/2014/main" id="{5233B6D0-0FC8-4D43-8350-B845D4C7E76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2" name="テキスト 10">
          <a:extLst>
            <a:ext uri="{FF2B5EF4-FFF2-40B4-BE49-F238E27FC236}">
              <a16:creationId xmlns:a16="http://schemas.microsoft.com/office/drawing/2014/main" id="{E62275CF-66D9-497F-BB24-A0F558094E0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3" name="テキスト 11">
          <a:extLst>
            <a:ext uri="{FF2B5EF4-FFF2-40B4-BE49-F238E27FC236}">
              <a16:creationId xmlns:a16="http://schemas.microsoft.com/office/drawing/2014/main" id="{18DF25F0-048B-4CE6-9C1B-E28EA35E6D0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4" name="テキスト 8">
          <a:extLst>
            <a:ext uri="{FF2B5EF4-FFF2-40B4-BE49-F238E27FC236}">
              <a16:creationId xmlns:a16="http://schemas.microsoft.com/office/drawing/2014/main" id="{4DE0B652-396D-468A-8C9A-76A2C4DC203C}"/>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5" name="テキスト 9">
          <a:extLst>
            <a:ext uri="{FF2B5EF4-FFF2-40B4-BE49-F238E27FC236}">
              <a16:creationId xmlns:a16="http://schemas.microsoft.com/office/drawing/2014/main" id="{4D6BB590-D23C-4682-B9F5-E59946A572D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6" name="テキスト 10">
          <a:extLst>
            <a:ext uri="{FF2B5EF4-FFF2-40B4-BE49-F238E27FC236}">
              <a16:creationId xmlns:a16="http://schemas.microsoft.com/office/drawing/2014/main" id="{05BB4614-B766-474E-9D08-7ECD0357A205}"/>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7" name="テキスト 11">
          <a:extLst>
            <a:ext uri="{FF2B5EF4-FFF2-40B4-BE49-F238E27FC236}">
              <a16:creationId xmlns:a16="http://schemas.microsoft.com/office/drawing/2014/main" id="{3F16D6EE-54E3-47FC-BA09-3759F6F6653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8" name="テキスト 8">
          <a:extLst>
            <a:ext uri="{FF2B5EF4-FFF2-40B4-BE49-F238E27FC236}">
              <a16:creationId xmlns:a16="http://schemas.microsoft.com/office/drawing/2014/main" id="{6337A7F8-A0F6-47E1-8FA4-265BF43DDF8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9" name="テキスト 9">
          <a:extLst>
            <a:ext uri="{FF2B5EF4-FFF2-40B4-BE49-F238E27FC236}">
              <a16:creationId xmlns:a16="http://schemas.microsoft.com/office/drawing/2014/main" id="{365DB3D6-34A0-4363-B5F4-E2C656F97AF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0" name="テキスト 10">
          <a:extLst>
            <a:ext uri="{FF2B5EF4-FFF2-40B4-BE49-F238E27FC236}">
              <a16:creationId xmlns:a16="http://schemas.microsoft.com/office/drawing/2014/main" id="{CDEB1EF3-9537-4D42-8FD0-02F1B082640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1" name="テキスト 11">
          <a:extLst>
            <a:ext uri="{FF2B5EF4-FFF2-40B4-BE49-F238E27FC236}">
              <a16:creationId xmlns:a16="http://schemas.microsoft.com/office/drawing/2014/main" id="{04332D57-5889-44A4-8E86-B0E9FC19D31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2" name="テキスト 8">
          <a:extLst>
            <a:ext uri="{FF2B5EF4-FFF2-40B4-BE49-F238E27FC236}">
              <a16:creationId xmlns:a16="http://schemas.microsoft.com/office/drawing/2014/main" id="{0B10CE57-DCF1-4416-8630-91F69FE8901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3" name="テキスト 9">
          <a:extLst>
            <a:ext uri="{FF2B5EF4-FFF2-40B4-BE49-F238E27FC236}">
              <a16:creationId xmlns:a16="http://schemas.microsoft.com/office/drawing/2014/main" id="{3599C6F5-ACE4-4BC1-91F0-177981B25E8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4" name="テキスト 10">
          <a:extLst>
            <a:ext uri="{FF2B5EF4-FFF2-40B4-BE49-F238E27FC236}">
              <a16:creationId xmlns:a16="http://schemas.microsoft.com/office/drawing/2014/main" id="{95EAB24D-D8EC-4451-BB72-44FF0A11AFA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5" name="テキスト 11">
          <a:extLst>
            <a:ext uri="{FF2B5EF4-FFF2-40B4-BE49-F238E27FC236}">
              <a16:creationId xmlns:a16="http://schemas.microsoft.com/office/drawing/2014/main" id="{CA193DC4-F012-4681-B0D7-D9FC4808564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6" name="テキスト 8">
          <a:extLst>
            <a:ext uri="{FF2B5EF4-FFF2-40B4-BE49-F238E27FC236}">
              <a16:creationId xmlns:a16="http://schemas.microsoft.com/office/drawing/2014/main" id="{E0A02B4E-79EC-4018-85AF-A9D157470D2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7" name="テキスト 9">
          <a:extLst>
            <a:ext uri="{FF2B5EF4-FFF2-40B4-BE49-F238E27FC236}">
              <a16:creationId xmlns:a16="http://schemas.microsoft.com/office/drawing/2014/main" id="{588FE939-4C98-431E-9F10-165FBD2CD1A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8" name="テキスト 10">
          <a:extLst>
            <a:ext uri="{FF2B5EF4-FFF2-40B4-BE49-F238E27FC236}">
              <a16:creationId xmlns:a16="http://schemas.microsoft.com/office/drawing/2014/main" id="{3E22FC2F-D49D-4BB5-9225-E10B8E3C61C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9" name="テキスト 11">
          <a:extLst>
            <a:ext uri="{FF2B5EF4-FFF2-40B4-BE49-F238E27FC236}">
              <a16:creationId xmlns:a16="http://schemas.microsoft.com/office/drawing/2014/main" id="{1661D9CF-59AE-4F59-B364-C58E3ABD2C7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0" name="テキスト 8">
          <a:extLst>
            <a:ext uri="{FF2B5EF4-FFF2-40B4-BE49-F238E27FC236}">
              <a16:creationId xmlns:a16="http://schemas.microsoft.com/office/drawing/2014/main" id="{7DCEBC62-3197-4CEE-B62E-3E295D2E43F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1" name="テキスト 9">
          <a:extLst>
            <a:ext uri="{FF2B5EF4-FFF2-40B4-BE49-F238E27FC236}">
              <a16:creationId xmlns:a16="http://schemas.microsoft.com/office/drawing/2014/main" id="{2DCC88EB-E3AE-417C-95BA-20E01FA7E85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2" name="テキスト 10">
          <a:extLst>
            <a:ext uri="{FF2B5EF4-FFF2-40B4-BE49-F238E27FC236}">
              <a16:creationId xmlns:a16="http://schemas.microsoft.com/office/drawing/2014/main" id="{A505FBDB-29C1-4BFC-9FEE-7A3FE91E76C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3" name="テキスト 11">
          <a:extLst>
            <a:ext uri="{FF2B5EF4-FFF2-40B4-BE49-F238E27FC236}">
              <a16:creationId xmlns:a16="http://schemas.microsoft.com/office/drawing/2014/main" id="{8B187DB9-0816-4C70-A511-6E47B3F9163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4" name="テキスト 8">
          <a:extLst>
            <a:ext uri="{FF2B5EF4-FFF2-40B4-BE49-F238E27FC236}">
              <a16:creationId xmlns:a16="http://schemas.microsoft.com/office/drawing/2014/main" id="{6838EF08-4F12-4422-AA9D-2EC421A9838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5" name="テキスト 9">
          <a:extLst>
            <a:ext uri="{FF2B5EF4-FFF2-40B4-BE49-F238E27FC236}">
              <a16:creationId xmlns:a16="http://schemas.microsoft.com/office/drawing/2014/main" id="{858D1C27-5B3B-44AE-BE48-43FC5C1FBFF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6" name="テキスト 10">
          <a:extLst>
            <a:ext uri="{FF2B5EF4-FFF2-40B4-BE49-F238E27FC236}">
              <a16:creationId xmlns:a16="http://schemas.microsoft.com/office/drawing/2014/main" id="{DA588C9B-F2DB-4C15-96FB-90C93D1F433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7" name="テキスト 11">
          <a:extLst>
            <a:ext uri="{FF2B5EF4-FFF2-40B4-BE49-F238E27FC236}">
              <a16:creationId xmlns:a16="http://schemas.microsoft.com/office/drawing/2014/main" id="{7932CA05-32D5-48A6-82D3-6D47FBE9B15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8" name="テキスト 8">
          <a:extLst>
            <a:ext uri="{FF2B5EF4-FFF2-40B4-BE49-F238E27FC236}">
              <a16:creationId xmlns:a16="http://schemas.microsoft.com/office/drawing/2014/main" id="{5EE87B3B-CC8E-45DC-AD12-A8693975452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9" name="テキスト 9">
          <a:extLst>
            <a:ext uri="{FF2B5EF4-FFF2-40B4-BE49-F238E27FC236}">
              <a16:creationId xmlns:a16="http://schemas.microsoft.com/office/drawing/2014/main" id="{F930F988-2796-48C7-AE87-C4174DDFBA1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0" name="テキスト 10">
          <a:extLst>
            <a:ext uri="{FF2B5EF4-FFF2-40B4-BE49-F238E27FC236}">
              <a16:creationId xmlns:a16="http://schemas.microsoft.com/office/drawing/2014/main" id="{6861AFA5-F793-4F2A-9DC9-D45EE270466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1" name="テキスト 11">
          <a:extLst>
            <a:ext uri="{FF2B5EF4-FFF2-40B4-BE49-F238E27FC236}">
              <a16:creationId xmlns:a16="http://schemas.microsoft.com/office/drawing/2014/main" id="{8858FC2E-7307-4EC8-B527-BE7CCABD9542}"/>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2" name="テキスト 8">
          <a:extLst>
            <a:ext uri="{FF2B5EF4-FFF2-40B4-BE49-F238E27FC236}">
              <a16:creationId xmlns:a16="http://schemas.microsoft.com/office/drawing/2014/main" id="{CCEAFC90-3C4D-4394-8A0A-42C32742DAE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3" name="テキスト 9">
          <a:extLst>
            <a:ext uri="{FF2B5EF4-FFF2-40B4-BE49-F238E27FC236}">
              <a16:creationId xmlns:a16="http://schemas.microsoft.com/office/drawing/2014/main" id="{33B0DA55-614C-448F-A7F0-4F0F86CC070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4" name="テキスト 10">
          <a:extLst>
            <a:ext uri="{FF2B5EF4-FFF2-40B4-BE49-F238E27FC236}">
              <a16:creationId xmlns:a16="http://schemas.microsoft.com/office/drawing/2014/main" id="{CCF24340-6536-4861-AA18-923A507FC2C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5" name="テキスト 11">
          <a:extLst>
            <a:ext uri="{FF2B5EF4-FFF2-40B4-BE49-F238E27FC236}">
              <a16:creationId xmlns:a16="http://schemas.microsoft.com/office/drawing/2014/main" id="{6F8DF347-6BE0-4448-8DF4-27FC55BB44D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6" name="テキスト 8">
          <a:extLst>
            <a:ext uri="{FF2B5EF4-FFF2-40B4-BE49-F238E27FC236}">
              <a16:creationId xmlns:a16="http://schemas.microsoft.com/office/drawing/2014/main" id="{A8C27B5A-9DF9-4035-B791-FADCED1E459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7" name="テキスト 9">
          <a:extLst>
            <a:ext uri="{FF2B5EF4-FFF2-40B4-BE49-F238E27FC236}">
              <a16:creationId xmlns:a16="http://schemas.microsoft.com/office/drawing/2014/main" id="{5161EDA4-FBBC-4F7B-A1C2-34D4901F8ED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8" name="テキスト 10">
          <a:extLst>
            <a:ext uri="{FF2B5EF4-FFF2-40B4-BE49-F238E27FC236}">
              <a16:creationId xmlns:a16="http://schemas.microsoft.com/office/drawing/2014/main" id="{63055011-BBC9-413B-A3D2-BB0B049F77F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9" name="テキスト 11">
          <a:extLst>
            <a:ext uri="{FF2B5EF4-FFF2-40B4-BE49-F238E27FC236}">
              <a16:creationId xmlns:a16="http://schemas.microsoft.com/office/drawing/2014/main" id="{A6493970-6DB3-4754-A165-D5211326FCB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0" name="テキスト 8">
          <a:extLst>
            <a:ext uri="{FF2B5EF4-FFF2-40B4-BE49-F238E27FC236}">
              <a16:creationId xmlns:a16="http://schemas.microsoft.com/office/drawing/2014/main" id="{46D9E88D-7B8C-48C0-809B-FD89B80E716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1" name="テキスト 9">
          <a:extLst>
            <a:ext uri="{FF2B5EF4-FFF2-40B4-BE49-F238E27FC236}">
              <a16:creationId xmlns:a16="http://schemas.microsoft.com/office/drawing/2014/main" id="{B12A2205-091D-487F-8EA3-E9DF92B3A8A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2" name="テキスト 10">
          <a:extLst>
            <a:ext uri="{FF2B5EF4-FFF2-40B4-BE49-F238E27FC236}">
              <a16:creationId xmlns:a16="http://schemas.microsoft.com/office/drawing/2014/main" id="{3776CD88-9F11-4AA9-BAB4-31AB84E51FF2}"/>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3" name="テキスト 11">
          <a:extLst>
            <a:ext uri="{FF2B5EF4-FFF2-40B4-BE49-F238E27FC236}">
              <a16:creationId xmlns:a16="http://schemas.microsoft.com/office/drawing/2014/main" id="{95E10ACD-A522-4C84-87B2-F14570FA8A6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4" name="テキスト 8">
          <a:extLst>
            <a:ext uri="{FF2B5EF4-FFF2-40B4-BE49-F238E27FC236}">
              <a16:creationId xmlns:a16="http://schemas.microsoft.com/office/drawing/2014/main" id="{9B6E6F18-276D-4571-8B66-1D81530075D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5" name="テキスト 9">
          <a:extLst>
            <a:ext uri="{FF2B5EF4-FFF2-40B4-BE49-F238E27FC236}">
              <a16:creationId xmlns:a16="http://schemas.microsoft.com/office/drawing/2014/main" id="{177B6551-7F2B-44AC-AA03-39C2CA178D6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6" name="テキスト 10">
          <a:extLst>
            <a:ext uri="{FF2B5EF4-FFF2-40B4-BE49-F238E27FC236}">
              <a16:creationId xmlns:a16="http://schemas.microsoft.com/office/drawing/2014/main" id="{013EB0FF-8AD8-4493-902B-212D503ABC0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7" name="テキスト 11">
          <a:extLst>
            <a:ext uri="{FF2B5EF4-FFF2-40B4-BE49-F238E27FC236}">
              <a16:creationId xmlns:a16="http://schemas.microsoft.com/office/drawing/2014/main" id="{4E288B29-94A5-4EE8-86C3-C11B5B39DF6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8" name="テキスト 8">
          <a:extLst>
            <a:ext uri="{FF2B5EF4-FFF2-40B4-BE49-F238E27FC236}">
              <a16:creationId xmlns:a16="http://schemas.microsoft.com/office/drawing/2014/main" id="{81FFE1B1-4F0C-4F24-9CA7-65C2845DE4C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9" name="テキスト 9">
          <a:extLst>
            <a:ext uri="{FF2B5EF4-FFF2-40B4-BE49-F238E27FC236}">
              <a16:creationId xmlns:a16="http://schemas.microsoft.com/office/drawing/2014/main" id="{53F90269-F7E8-4832-9ACE-D4A83ECFCE9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0" name="テキスト 10">
          <a:extLst>
            <a:ext uri="{FF2B5EF4-FFF2-40B4-BE49-F238E27FC236}">
              <a16:creationId xmlns:a16="http://schemas.microsoft.com/office/drawing/2014/main" id="{0750E584-0A14-4695-8CEA-B38A37A5C682}"/>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1" name="テキスト 11">
          <a:extLst>
            <a:ext uri="{FF2B5EF4-FFF2-40B4-BE49-F238E27FC236}">
              <a16:creationId xmlns:a16="http://schemas.microsoft.com/office/drawing/2014/main" id="{E6FFF5E1-6D80-4E00-BDA5-282F0F94BC3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2" name="テキスト 8">
          <a:extLst>
            <a:ext uri="{FF2B5EF4-FFF2-40B4-BE49-F238E27FC236}">
              <a16:creationId xmlns:a16="http://schemas.microsoft.com/office/drawing/2014/main" id="{5CDA7834-3831-4D4D-98AD-2BACC7105BD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3" name="テキスト 9">
          <a:extLst>
            <a:ext uri="{FF2B5EF4-FFF2-40B4-BE49-F238E27FC236}">
              <a16:creationId xmlns:a16="http://schemas.microsoft.com/office/drawing/2014/main" id="{F86305E9-D31C-40E3-A82D-DFDB1D860FD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4" name="テキスト 10">
          <a:extLst>
            <a:ext uri="{FF2B5EF4-FFF2-40B4-BE49-F238E27FC236}">
              <a16:creationId xmlns:a16="http://schemas.microsoft.com/office/drawing/2014/main" id="{8334CFAF-9A0B-4E7D-A2E8-1D4F494D2BB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5" name="テキスト 11">
          <a:extLst>
            <a:ext uri="{FF2B5EF4-FFF2-40B4-BE49-F238E27FC236}">
              <a16:creationId xmlns:a16="http://schemas.microsoft.com/office/drawing/2014/main" id="{A7BCB3F8-40A0-4BE3-A2D0-874B8718A01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6" name="テキスト 8">
          <a:extLst>
            <a:ext uri="{FF2B5EF4-FFF2-40B4-BE49-F238E27FC236}">
              <a16:creationId xmlns:a16="http://schemas.microsoft.com/office/drawing/2014/main" id="{B1B48EED-076F-4DEF-9D6C-60E6923E3D8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7" name="テキスト 9">
          <a:extLst>
            <a:ext uri="{FF2B5EF4-FFF2-40B4-BE49-F238E27FC236}">
              <a16:creationId xmlns:a16="http://schemas.microsoft.com/office/drawing/2014/main" id="{76AE1BE2-26BD-4A2B-97F8-9D9464D6551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8" name="テキスト 10">
          <a:extLst>
            <a:ext uri="{FF2B5EF4-FFF2-40B4-BE49-F238E27FC236}">
              <a16:creationId xmlns:a16="http://schemas.microsoft.com/office/drawing/2014/main" id="{9F5E2B31-A164-4EF1-9DAD-23F70D19A78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9" name="テキスト 11">
          <a:extLst>
            <a:ext uri="{FF2B5EF4-FFF2-40B4-BE49-F238E27FC236}">
              <a16:creationId xmlns:a16="http://schemas.microsoft.com/office/drawing/2014/main" id="{5230188B-B778-4C4D-B08C-A7DE63D5ADF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0" name="テキスト 8">
          <a:extLst>
            <a:ext uri="{FF2B5EF4-FFF2-40B4-BE49-F238E27FC236}">
              <a16:creationId xmlns:a16="http://schemas.microsoft.com/office/drawing/2014/main" id="{8F6AAB67-0591-459D-8D91-76BB5C85140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1" name="テキスト 9">
          <a:extLst>
            <a:ext uri="{FF2B5EF4-FFF2-40B4-BE49-F238E27FC236}">
              <a16:creationId xmlns:a16="http://schemas.microsoft.com/office/drawing/2014/main" id="{CE157072-7BAD-4F95-BC86-5EAB38D8E81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2" name="テキスト 10">
          <a:extLst>
            <a:ext uri="{FF2B5EF4-FFF2-40B4-BE49-F238E27FC236}">
              <a16:creationId xmlns:a16="http://schemas.microsoft.com/office/drawing/2014/main" id="{1C7619A7-1074-4DEE-9F2B-3C668FA4C93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3" name="テキスト 11">
          <a:extLst>
            <a:ext uri="{FF2B5EF4-FFF2-40B4-BE49-F238E27FC236}">
              <a16:creationId xmlns:a16="http://schemas.microsoft.com/office/drawing/2014/main" id="{17125A2D-D311-4CD0-A005-24CC3FADAFD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4" name="テキスト 8">
          <a:extLst>
            <a:ext uri="{FF2B5EF4-FFF2-40B4-BE49-F238E27FC236}">
              <a16:creationId xmlns:a16="http://schemas.microsoft.com/office/drawing/2014/main" id="{452310F9-FC99-45A7-95BE-B02E6E3C3A5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5" name="テキスト 9">
          <a:extLst>
            <a:ext uri="{FF2B5EF4-FFF2-40B4-BE49-F238E27FC236}">
              <a16:creationId xmlns:a16="http://schemas.microsoft.com/office/drawing/2014/main" id="{15889E0D-8823-4379-BF0C-E41D9D1F9B9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6" name="テキスト 10">
          <a:extLst>
            <a:ext uri="{FF2B5EF4-FFF2-40B4-BE49-F238E27FC236}">
              <a16:creationId xmlns:a16="http://schemas.microsoft.com/office/drawing/2014/main" id="{C513A634-B5AE-4510-9843-757BAEA118C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7" name="テキスト 11">
          <a:extLst>
            <a:ext uri="{FF2B5EF4-FFF2-40B4-BE49-F238E27FC236}">
              <a16:creationId xmlns:a16="http://schemas.microsoft.com/office/drawing/2014/main" id="{2EBD2D5F-FAFA-468F-BD08-09285EA65CF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8" name="テキスト 8">
          <a:extLst>
            <a:ext uri="{FF2B5EF4-FFF2-40B4-BE49-F238E27FC236}">
              <a16:creationId xmlns:a16="http://schemas.microsoft.com/office/drawing/2014/main" id="{CD3AEDD6-168D-4C32-844F-ED2CC00A873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9" name="テキスト 9">
          <a:extLst>
            <a:ext uri="{FF2B5EF4-FFF2-40B4-BE49-F238E27FC236}">
              <a16:creationId xmlns:a16="http://schemas.microsoft.com/office/drawing/2014/main" id="{30DC9B35-A40F-450C-8A40-FAC997D6D7E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0" name="テキスト 10">
          <a:extLst>
            <a:ext uri="{FF2B5EF4-FFF2-40B4-BE49-F238E27FC236}">
              <a16:creationId xmlns:a16="http://schemas.microsoft.com/office/drawing/2014/main" id="{DA37350F-5E4D-4122-B82F-FF815E9F48A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1" name="テキスト 11">
          <a:extLst>
            <a:ext uri="{FF2B5EF4-FFF2-40B4-BE49-F238E27FC236}">
              <a16:creationId xmlns:a16="http://schemas.microsoft.com/office/drawing/2014/main" id="{2DABEADC-3A3F-4251-8F7B-BF00CDCE5FB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2" name="テキスト 8">
          <a:extLst>
            <a:ext uri="{FF2B5EF4-FFF2-40B4-BE49-F238E27FC236}">
              <a16:creationId xmlns:a16="http://schemas.microsoft.com/office/drawing/2014/main" id="{BC1DBEC1-7366-4FC0-BF55-80D842A4404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3" name="テキスト 9">
          <a:extLst>
            <a:ext uri="{FF2B5EF4-FFF2-40B4-BE49-F238E27FC236}">
              <a16:creationId xmlns:a16="http://schemas.microsoft.com/office/drawing/2014/main" id="{A70C8B2F-E2B0-44E6-9CE3-807ED293B0B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4" name="テキスト 10">
          <a:extLst>
            <a:ext uri="{FF2B5EF4-FFF2-40B4-BE49-F238E27FC236}">
              <a16:creationId xmlns:a16="http://schemas.microsoft.com/office/drawing/2014/main" id="{362A29F2-F328-4C6B-90C1-D874050672E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5" name="テキスト 11">
          <a:extLst>
            <a:ext uri="{FF2B5EF4-FFF2-40B4-BE49-F238E27FC236}">
              <a16:creationId xmlns:a16="http://schemas.microsoft.com/office/drawing/2014/main" id="{1E97BDDA-D3D4-41B6-8802-0E5708AA154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6" name="テキスト 8">
          <a:extLst>
            <a:ext uri="{FF2B5EF4-FFF2-40B4-BE49-F238E27FC236}">
              <a16:creationId xmlns:a16="http://schemas.microsoft.com/office/drawing/2014/main" id="{4CC65019-7380-4087-BC53-252200BE302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7" name="テキスト 9">
          <a:extLst>
            <a:ext uri="{FF2B5EF4-FFF2-40B4-BE49-F238E27FC236}">
              <a16:creationId xmlns:a16="http://schemas.microsoft.com/office/drawing/2014/main" id="{6E346068-F423-4379-BED3-9F76C9F63E1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8" name="テキスト 10">
          <a:extLst>
            <a:ext uri="{FF2B5EF4-FFF2-40B4-BE49-F238E27FC236}">
              <a16:creationId xmlns:a16="http://schemas.microsoft.com/office/drawing/2014/main" id="{D4660087-5927-466A-8887-54C254846C0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9" name="テキスト 11">
          <a:extLst>
            <a:ext uri="{FF2B5EF4-FFF2-40B4-BE49-F238E27FC236}">
              <a16:creationId xmlns:a16="http://schemas.microsoft.com/office/drawing/2014/main" id="{0646D294-1C96-45E3-B135-DABA0DFC0E9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0" name="テキスト 8">
          <a:extLst>
            <a:ext uri="{FF2B5EF4-FFF2-40B4-BE49-F238E27FC236}">
              <a16:creationId xmlns:a16="http://schemas.microsoft.com/office/drawing/2014/main" id="{EF3F9B2F-7B87-4538-936F-E465448AFD3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1" name="テキスト 9">
          <a:extLst>
            <a:ext uri="{FF2B5EF4-FFF2-40B4-BE49-F238E27FC236}">
              <a16:creationId xmlns:a16="http://schemas.microsoft.com/office/drawing/2014/main" id="{65ACD0BB-C20E-4A4C-94DB-80816AB48BF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2" name="テキスト 10">
          <a:extLst>
            <a:ext uri="{FF2B5EF4-FFF2-40B4-BE49-F238E27FC236}">
              <a16:creationId xmlns:a16="http://schemas.microsoft.com/office/drawing/2014/main" id="{D30B6E56-CAAE-4CC1-A4FF-2EBF82F99E0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3" name="テキスト 11">
          <a:extLst>
            <a:ext uri="{FF2B5EF4-FFF2-40B4-BE49-F238E27FC236}">
              <a16:creationId xmlns:a16="http://schemas.microsoft.com/office/drawing/2014/main" id="{92CE0230-FE6A-4E9F-8DA3-B98719039AB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4" name="テキスト 8">
          <a:extLst>
            <a:ext uri="{FF2B5EF4-FFF2-40B4-BE49-F238E27FC236}">
              <a16:creationId xmlns:a16="http://schemas.microsoft.com/office/drawing/2014/main" id="{58129BDA-2D8A-4FAA-BDD1-7D7963EA22D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5" name="テキスト 9">
          <a:extLst>
            <a:ext uri="{FF2B5EF4-FFF2-40B4-BE49-F238E27FC236}">
              <a16:creationId xmlns:a16="http://schemas.microsoft.com/office/drawing/2014/main" id="{872010F1-160E-454F-97A3-B9F998A9FD4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6" name="テキスト 10">
          <a:extLst>
            <a:ext uri="{FF2B5EF4-FFF2-40B4-BE49-F238E27FC236}">
              <a16:creationId xmlns:a16="http://schemas.microsoft.com/office/drawing/2014/main" id="{551CA6BA-B8E3-4FE9-85D9-7EA00EFE31C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7" name="テキスト 11">
          <a:extLst>
            <a:ext uri="{FF2B5EF4-FFF2-40B4-BE49-F238E27FC236}">
              <a16:creationId xmlns:a16="http://schemas.microsoft.com/office/drawing/2014/main" id="{AB0352ED-28E4-40BF-85C0-233697AA48A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8" name="テキスト 8">
          <a:extLst>
            <a:ext uri="{FF2B5EF4-FFF2-40B4-BE49-F238E27FC236}">
              <a16:creationId xmlns:a16="http://schemas.microsoft.com/office/drawing/2014/main" id="{A38DEF63-F04B-4BF6-BE6B-245ED29850F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9" name="テキスト 9">
          <a:extLst>
            <a:ext uri="{FF2B5EF4-FFF2-40B4-BE49-F238E27FC236}">
              <a16:creationId xmlns:a16="http://schemas.microsoft.com/office/drawing/2014/main" id="{9F7A78AC-ABAF-4E22-A79B-214BCD87CA9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0" name="テキスト 10">
          <a:extLst>
            <a:ext uri="{FF2B5EF4-FFF2-40B4-BE49-F238E27FC236}">
              <a16:creationId xmlns:a16="http://schemas.microsoft.com/office/drawing/2014/main" id="{5B9E0053-A898-4218-A8C9-49F58FBA115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1" name="テキスト 11">
          <a:extLst>
            <a:ext uri="{FF2B5EF4-FFF2-40B4-BE49-F238E27FC236}">
              <a16:creationId xmlns:a16="http://schemas.microsoft.com/office/drawing/2014/main" id="{5BC43EE9-1B1F-49B4-87EF-A427C3F76B4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2" name="テキスト 8">
          <a:extLst>
            <a:ext uri="{FF2B5EF4-FFF2-40B4-BE49-F238E27FC236}">
              <a16:creationId xmlns:a16="http://schemas.microsoft.com/office/drawing/2014/main" id="{52545019-D694-4D96-9519-1FC840E084A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3" name="テキスト 9">
          <a:extLst>
            <a:ext uri="{FF2B5EF4-FFF2-40B4-BE49-F238E27FC236}">
              <a16:creationId xmlns:a16="http://schemas.microsoft.com/office/drawing/2014/main" id="{ECD23054-9016-40E9-A027-6AEE18B28D2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4" name="テキスト 10">
          <a:extLst>
            <a:ext uri="{FF2B5EF4-FFF2-40B4-BE49-F238E27FC236}">
              <a16:creationId xmlns:a16="http://schemas.microsoft.com/office/drawing/2014/main" id="{843CE87D-CE23-425E-B5FF-DCDEC4C62E1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5" name="テキスト 11">
          <a:extLst>
            <a:ext uri="{FF2B5EF4-FFF2-40B4-BE49-F238E27FC236}">
              <a16:creationId xmlns:a16="http://schemas.microsoft.com/office/drawing/2014/main" id="{93CF62D4-C1BF-4C78-9006-BCC02890EA0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6" name="テキスト 8">
          <a:extLst>
            <a:ext uri="{FF2B5EF4-FFF2-40B4-BE49-F238E27FC236}">
              <a16:creationId xmlns:a16="http://schemas.microsoft.com/office/drawing/2014/main" id="{F894959C-E772-4497-8887-B2E5BBAB19C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7" name="テキスト 9">
          <a:extLst>
            <a:ext uri="{FF2B5EF4-FFF2-40B4-BE49-F238E27FC236}">
              <a16:creationId xmlns:a16="http://schemas.microsoft.com/office/drawing/2014/main" id="{E7791AD4-F06F-4DE3-92EA-22854F3139A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8" name="テキスト 10">
          <a:extLst>
            <a:ext uri="{FF2B5EF4-FFF2-40B4-BE49-F238E27FC236}">
              <a16:creationId xmlns:a16="http://schemas.microsoft.com/office/drawing/2014/main" id="{DF17C505-AE37-49F4-88AA-D7DB1E76F95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9" name="テキスト 11">
          <a:extLst>
            <a:ext uri="{FF2B5EF4-FFF2-40B4-BE49-F238E27FC236}">
              <a16:creationId xmlns:a16="http://schemas.microsoft.com/office/drawing/2014/main" id="{8FFA1F67-90B1-467C-9F87-51F46A8E78D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0" name="テキスト 8">
          <a:extLst>
            <a:ext uri="{FF2B5EF4-FFF2-40B4-BE49-F238E27FC236}">
              <a16:creationId xmlns:a16="http://schemas.microsoft.com/office/drawing/2014/main" id="{5EFA33A7-788A-4FF1-89AB-E4275416D53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1" name="テキスト 9">
          <a:extLst>
            <a:ext uri="{FF2B5EF4-FFF2-40B4-BE49-F238E27FC236}">
              <a16:creationId xmlns:a16="http://schemas.microsoft.com/office/drawing/2014/main" id="{957C98D1-2153-4D2F-B395-22F28AE534B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2" name="テキスト 10">
          <a:extLst>
            <a:ext uri="{FF2B5EF4-FFF2-40B4-BE49-F238E27FC236}">
              <a16:creationId xmlns:a16="http://schemas.microsoft.com/office/drawing/2014/main" id="{0AF872E1-2B51-4310-A73B-278F31C5DEB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3" name="テキスト 11">
          <a:extLst>
            <a:ext uri="{FF2B5EF4-FFF2-40B4-BE49-F238E27FC236}">
              <a16:creationId xmlns:a16="http://schemas.microsoft.com/office/drawing/2014/main" id="{4C3436CA-A06D-4112-93B0-858B7646E76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4" name="テキスト 8">
          <a:extLst>
            <a:ext uri="{FF2B5EF4-FFF2-40B4-BE49-F238E27FC236}">
              <a16:creationId xmlns:a16="http://schemas.microsoft.com/office/drawing/2014/main" id="{244D05AB-3725-4E91-A106-30BE9587B102}"/>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5" name="テキスト 9">
          <a:extLst>
            <a:ext uri="{FF2B5EF4-FFF2-40B4-BE49-F238E27FC236}">
              <a16:creationId xmlns:a16="http://schemas.microsoft.com/office/drawing/2014/main" id="{8F13A4A5-1D75-4A4A-A0BD-F47562A8A90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6" name="テキスト 10">
          <a:extLst>
            <a:ext uri="{FF2B5EF4-FFF2-40B4-BE49-F238E27FC236}">
              <a16:creationId xmlns:a16="http://schemas.microsoft.com/office/drawing/2014/main" id="{F950E7C3-2D41-4417-B849-FFCB2868B0E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7" name="テキスト 11">
          <a:extLst>
            <a:ext uri="{FF2B5EF4-FFF2-40B4-BE49-F238E27FC236}">
              <a16:creationId xmlns:a16="http://schemas.microsoft.com/office/drawing/2014/main" id="{35B742D2-1905-4D8E-B983-EF3A396825E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8" name="テキスト 8">
          <a:extLst>
            <a:ext uri="{FF2B5EF4-FFF2-40B4-BE49-F238E27FC236}">
              <a16:creationId xmlns:a16="http://schemas.microsoft.com/office/drawing/2014/main" id="{8ED5FC91-B4D3-44C8-AE6C-C7A078E98E7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9" name="テキスト 9">
          <a:extLst>
            <a:ext uri="{FF2B5EF4-FFF2-40B4-BE49-F238E27FC236}">
              <a16:creationId xmlns:a16="http://schemas.microsoft.com/office/drawing/2014/main" id="{BFC9F8BE-E115-4058-A2A1-D8444716177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40" name="テキスト 10">
          <a:extLst>
            <a:ext uri="{FF2B5EF4-FFF2-40B4-BE49-F238E27FC236}">
              <a16:creationId xmlns:a16="http://schemas.microsoft.com/office/drawing/2014/main" id="{565E1B1E-8151-4FF1-B0A1-1859652D0E1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41" name="テキスト 11">
          <a:extLst>
            <a:ext uri="{FF2B5EF4-FFF2-40B4-BE49-F238E27FC236}">
              <a16:creationId xmlns:a16="http://schemas.microsoft.com/office/drawing/2014/main" id="{7887EBAD-C0C5-4E74-B8EA-640409D654C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42" name="テキスト 8">
          <a:extLst>
            <a:ext uri="{FF2B5EF4-FFF2-40B4-BE49-F238E27FC236}">
              <a16:creationId xmlns:a16="http://schemas.microsoft.com/office/drawing/2014/main" id="{3461C9A6-058C-4A6F-ACC8-A4AA1956DE4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43" name="テキスト 9">
          <a:extLst>
            <a:ext uri="{FF2B5EF4-FFF2-40B4-BE49-F238E27FC236}">
              <a16:creationId xmlns:a16="http://schemas.microsoft.com/office/drawing/2014/main" id="{46A4DE0A-6FF5-4E66-809C-3151C691D93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44" name="テキスト 10">
          <a:extLst>
            <a:ext uri="{FF2B5EF4-FFF2-40B4-BE49-F238E27FC236}">
              <a16:creationId xmlns:a16="http://schemas.microsoft.com/office/drawing/2014/main" id="{B7FDEA93-B683-4F37-89EA-A9F0BDF3571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45" name="テキスト 11">
          <a:extLst>
            <a:ext uri="{FF2B5EF4-FFF2-40B4-BE49-F238E27FC236}">
              <a16:creationId xmlns:a16="http://schemas.microsoft.com/office/drawing/2014/main" id="{691E5835-3229-43A1-9FBC-43B464D4B62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my.sharepoint.com/personal/haruka_koga470_maff_go_jp/Documents/&#12487;&#12473;&#12463;&#12488;&#12483;&#12503;/&#20491;&#20154;&#12501;&#12457;&#12523;&#12480;&#31561;/R5&#65288;&#32113;&#35336;&#20225;&#30011;&#35506;&#65289;/&#12394;&#12435;&#12400;&#12435;BOOK/&#12394;&#12435;&#12400;&#12435;BOOK_R6&#65374;&#20316;&#25104;&#26696;/&#12394;&#12435;&#12400;&#12435;BOOK_&#35430;&#20316;_Chapter2(R6.3.6&#26356;&#26032;).xlsx" TargetMode="External"/><Relationship Id="rId1" Type="http://schemas.openxmlformats.org/officeDocument/2006/relationships/externalLinkPath" Target="https://digitalgojp.sharepoint.com/sites/MAFF-TMS-Toukeikikakuka/Shared%20Documents/05_&#12511;&#12491;&#36786;&#26519;&#12539;&#12394;&#12435;&#12400;&#12435;BOOK/&#12394;&#12435;&#12400;&#12435;BOOK_&#35430;&#20316;_Chapter2(R6.3.6&#26356;&#2603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作成時の注意事項"/>
      <sheetName val="なんばんBOOK試作 (2)"/>
      <sheetName val="なんばんBOOK試作_表紙用"/>
      <sheetName val="なんばんBOOK試作"/>
      <sheetName val="計算用シート"/>
      <sheetName val="グラフ表示用_データ連動"/>
      <sheetName val="ドロップダウンリスト"/>
      <sheetName val="貼_部門別・億円単・全国（e-Stat）"/>
      <sheetName val="貼_詳細品目・億円単・全国（e-Stat）"/>
      <sheetName val="(要確認)詳細品目・全国データ計算用シート"/>
      <sheetName val="貼_主要農産物の産出額と構成比（なたね含）"/>
      <sheetName val="貼_産出額整理表"/>
      <sheetName val="市町村振興局拠点対応版"/>
    </sheetNames>
    <sheetDataSet>
      <sheetData sheetId="0"/>
      <sheetData sheetId="1"/>
      <sheetData sheetId="2"/>
      <sheetData sheetId="3"/>
      <sheetData sheetId="4">
        <row r="2">
          <cell r="C2" t="str">
            <v>グラフ_農業産出額計</v>
          </cell>
        </row>
      </sheetData>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AA7DC-6DA9-4921-8D3E-D35FC04ADDE7}">
  <sheetPr>
    <tabColor theme="7"/>
  </sheetPr>
  <dimension ref="A1:AH148"/>
  <sheetViews>
    <sheetView tabSelected="1" zoomScaleNormal="100" zoomScaleSheetLayoutView="98" workbookViewId="0">
      <selection activeCell="B8" sqref="B8:D8"/>
    </sheetView>
  </sheetViews>
  <sheetFormatPr defaultColWidth="10" defaultRowHeight="18.75" customHeight="1"/>
  <cols>
    <col min="1" max="1" width="4.625" style="421" customWidth="1"/>
    <col min="2" max="2" width="13.25" style="422" customWidth="1"/>
    <col min="3" max="3" width="12.625" style="422" customWidth="1"/>
    <col min="4" max="4" width="8.625" style="400" customWidth="1"/>
    <col min="5" max="5" width="4.625" style="400" customWidth="1"/>
    <col min="6" max="6" width="13.25" style="400" customWidth="1"/>
    <col min="7" max="7" width="12.625" style="400" customWidth="1"/>
    <col min="8" max="8" width="8.625" style="400" customWidth="1"/>
    <col min="9" max="9" width="4.625" style="400" customWidth="1"/>
    <col min="10" max="10" width="13.25" style="400" customWidth="1"/>
    <col min="11" max="11" width="12.625" style="400" customWidth="1"/>
    <col min="12" max="12" width="8.625" style="400" customWidth="1"/>
    <col min="13" max="14" width="10" style="400"/>
    <col min="15" max="15" width="3.375" style="400" customWidth="1"/>
    <col min="16" max="16384" width="10" style="400"/>
  </cols>
  <sheetData>
    <row r="1" spans="1:14" ht="18.75" customHeight="1">
      <c r="A1" s="768" t="s">
        <v>951</v>
      </c>
      <c r="B1" s="769"/>
      <c r="C1" s="769"/>
      <c r="D1" s="769"/>
      <c r="E1" s="769"/>
      <c r="F1" s="769"/>
      <c r="G1" s="769"/>
      <c r="H1" s="769"/>
      <c r="I1" s="769"/>
      <c r="J1" s="769"/>
      <c r="K1" s="523"/>
      <c r="L1" s="524"/>
    </row>
    <row r="2" spans="1:14" ht="18.75" customHeight="1">
      <c r="A2" s="769"/>
      <c r="B2" s="769"/>
      <c r="C2" s="769"/>
      <c r="D2" s="769"/>
      <c r="E2" s="769"/>
      <c r="F2" s="769"/>
      <c r="G2" s="769"/>
      <c r="H2" s="769"/>
      <c r="I2" s="769"/>
      <c r="J2" s="769"/>
      <c r="K2" s="523"/>
      <c r="L2" s="524"/>
    </row>
    <row r="3" spans="1:14" ht="18.75" customHeight="1">
      <c r="A3" s="525" t="s">
        <v>713</v>
      </c>
      <c r="B3" s="401"/>
      <c r="C3" s="401"/>
      <c r="D3" s="401"/>
      <c r="E3" s="401"/>
      <c r="F3" s="401"/>
      <c r="G3" s="401"/>
      <c r="H3" s="402"/>
      <c r="I3" s="403"/>
      <c r="J3" s="402"/>
      <c r="L3" s="404"/>
      <c r="M3" s="405"/>
    </row>
    <row r="4" spans="1:14" ht="22.5" customHeight="1" thickBot="1">
      <c r="A4" s="400"/>
      <c r="B4" s="532" t="s">
        <v>724</v>
      </c>
      <c r="C4" s="406"/>
      <c r="F4" s="407"/>
      <c r="G4" s="407"/>
      <c r="H4" s="407"/>
      <c r="L4" s="408"/>
    </row>
    <row r="5" spans="1:14" s="404" customFormat="1" ht="22.5" customHeight="1" thickBot="1">
      <c r="B5" s="770" t="s">
        <v>723</v>
      </c>
      <c r="C5" s="771"/>
      <c r="D5" s="772"/>
      <c r="E5" s="409"/>
      <c r="F5" s="410"/>
      <c r="G5" s="410"/>
      <c r="H5" s="410"/>
      <c r="I5" s="409"/>
    </row>
    <row r="6" spans="1:14" s="404" customFormat="1" ht="7.5" customHeight="1">
      <c r="B6" s="441"/>
      <c r="C6" s="441"/>
      <c r="D6" s="441"/>
      <c r="E6" s="409"/>
      <c r="F6" s="410"/>
      <c r="G6" s="410"/>
      <c r="H6" s="410"/>
      <c r="I6" s="409"/>
      <c r="L6" s="531"/>
    </row>
    <row r="7" spans="1:14" s="404" customFormat="1" ht="22.5" customHeight="1" thickBot="1">
      <c r="B7" s="532" t="s">
        <v>725</v>
      </c>
      <c r="D7" s="409"/>
      <c r="E7" s="409"/>
      <c r="F7" s="410"/>
      <c r="G7" s="410"/>
      <c r="H7" s="410"/>
      <c r="I7" s="409"/>
      <c r="J7" s="442"/>
      <c r="K7" s="776" t="str">
        <f>IFERROR(_xlfn.XLOOKUP(計算用シート!$C$1,計算用シート!$D$4:$W$4,計算用シート!$D$6:$W$6),"-")</f>
        <v>令和５年産</v>
      </c>
      <c r="L7" s="776"/>
    </row>
    <row r="8" spans="1:14" s="404" customFormat="1" ht="22.5" customHeight="1" thickBot="1">
      <c r="B8" s="770" t="s">
        <v>1050</v>
      </c>
      <c r="C8" s="771"/>
      <c r="D8" s="772"/>
      <c r="E8" s="409"/>
      <c r="F8" s="410"/>
      <c r="G8" s="410"/>
      <c r="H8" s="410"/>
      <c r="I8" s="409"/>
      <c r="J8" s="442"/>
      <c r="K8" s="777"/>
      <c r="L8" s="777"/>
    </row>
    <row r="9" spans="1:14" ht="15" customHeight="1" thickTop="1">
      <c r="A9" s="400"/>
      <c r="B9" s="400"/>
      <c r="C9" s="400"/>
      <c r="F9" s="407"/>
      <c r="G9" s="407"/>
      <c r="H9" s="407"/>
      <c r="K9" s="533"/>
      <c r="L9" s="533"/>
      <c r="N9" s="404"/>
    </row>
    <row r="10" spans="1:14" ht="18" customHeight="1">
      <c r="A10" s="528"/>
      <c r="B10" s="526"/>
      <c r="C10" s="526"/>
      <c r="D10" s="526"/>
      <c r="E10" s="526"/>
      <c r="F10" s="527"/>
      <c r="G10" s="527"/>
      <c r="H10" s="527"/>
      <c r="I10" s="526"/>
      <c r="J10" s="526"/>
      <c r="K10" s="526"/>
      <c r="L10" s="526"/>
      <c r="N10" s="404"/>
    </row>
    <row r="11" spans="1:14" ht="9" customHeight="1" thickBot="1">
      <c r="A11" s="411"/>
      <c r="B11" s="411"/>
      <c r="C11" s="411"/>
      <c r="D11" s="411"/>
      <c r="G11" s="411"/>
      <c r="H11" s="411"/>
      <c r="I11" s="411"/>
      <c r="J11" s="411"/>
    </row>
    <row r="12" spans="1:14" ht="22.15" customHeight="1" thickTop="1">
      <c r="A12" s="773" t="str">
        <f>IFERROR(_xlfn.XLOOKUP(計算用シート!$C$1,計算用シート!$D$4:$W$4,計算用シート!$D$7:$W$7),"-")</f>
        <v>作付面積</v>
      </c>
      <c r="B12" s="773"/>
      <c r="C12" s="773"/>
      <c r="D12" s="774"/>
      <c r="E12" s="775" t="str">
        <f>IFERROR(_xlfn.XLOOKUP(計算用シート!$C$1,計算用シート!$D$4:$W$4,計算用シート!$D$10:$W$10),"-")</f>
        <v>10a当たり収量</v>
      </c>
      <c r="F12" s="773"/>
      <c r="G12" s="773"/>
      <c r="H12" s="774"/>
      <c r="I12" s="775" t="str">
        <f>IFERROR(_xlfn.XLOOKUP(計算用シート!$C$1,計算用シート!$D$4:$W$4,計算用シート!$D$13:$W$13),"-")</f>
        <v>収穫量</v>
      </c>
      <c r="J12" s="773"/>
      <c r="K12" s="773"/>
      <c r="L12" s="773"/>
    </row>
    <row r="13" spans="1:14" ht="19.5" customHeight="1">
      <c r="A13" s="445" t="s">
        <v>90</v>
      </c>
      <c r="B13" s="446" t="s">
        <v>91</v>
      </c>
      <c r="C13" s="447" t="str">
        <f>IFERROR(_xlfn.XLOOKUP(計算用シート!$C$1,計算用シート!$D$4:$W$4,計算用シート!$D$8:$W$8),"-")</f>
        <v>作付面積</v>
      </c>
      <c r="D13" s="446" t="str">
        <f>IFERROR(_xlfn.XLOOKUP(計算用シート!$C$1,計算用シート!$D$4:$W$4,計算用シート!$D$9:$W$9),"-")</f>
        <v>シェア</v>
      </c>
      <c r="E13" s="448" t="s">
        <v>90</v>
      </c>
      <c r="F13" s="446" t="s">
        <v>91</v>
      </c>
      <c r="G13" s="449" t="str">
        <f>IFERROR(_xlfn.XLOOKUP(計算用シート!$C$1,計算用シート!$D$4:$W$4,計算用シート!$D$11:$W$11),"-")</f>
        <v>10a当たり収量</v>
      </c>
      <c r="H13" s="449" t="str">
        <f>IFERROR(_xlfn.XLOOKUP(計算用シート!$C$1,計算用シート!$D$4:$W$4,計算用シート!$D$12:$W$12),"-")</f>
        <v>全国比</v>
      </c>
      <c r="I13" s="448" t="s">
        <v>90</v>
      </c>
      <c r="J13" s="446" t="s">
        <v>91</v>
      </c>
      <c r="K13" s="449" t="str">
        <f>IFERROR(_xlfn.XLOOKUP(計算用シート!$C$1,計算用シート!$D$4:$W$4,計算用シート!$D$14:$W$14),"-")</f>
        <v>収穫量</v>
      </c>
      <c r="L13" s="446" t="str">
        <f>IFERROR(_xlfn.XLOOKUP(計算用シート!$C$1,計算用シート!$D$4:$W$4,計算用シート!$D$15:$W$15),"-")</f>
        <v>シェア</v>
      </c>
    </row>
    <row r="14" spans="1:14" ht="15" customHeight="1">
      <c r="A14" s="412"/>
      <c r="B14" s="467"/>
      <c r="C14" s="413" t="str">
        <f>IFERROR(_xlfn.XLOOKUP(計算用シート!$C$1,計算用シート!$D$4:$W$4,計算用シート!$D$16:$W$16),"-")</f>
        <v>ha</v>
      </c>
      <c r="D14" s="413" t="s">
        <v>95</v>
      </c>
      <c r="E14" s="452"/>
      <c r="F14" s="467"/>
      <c r="G14" s="413" t="str">
        <f>IFERROR(_xlfn.XLOOKUP(計算用シート!$C$1,計算用シート!$D$4:$W$4,計算用シート!$D$17:$W$17),"-")</f>
        <v>㎏</v>
      </c>
      <c r="H14" s="413" t="s">
        <v>95</v>
      </c>
      <c r="I14" s="468"/>
      <c r="J14" s="467"/>
      <c r="K14" s="413" t="str">
        <f>IFERROR(_xlfn.XLOOKUP(計算用シート!$C$1,計算用シート!$D$4:$W$4,計算用シート!$D$18:$W$18),"-")</f>
        <v>t</v>
      </c>
      <c r="L14" s="413" t="s">
        <v>95</v>
      </c>
    </row>
    <row r="15" spans="1:14" ht="15" customHeight="1">
      <c r="A15" s="412"/>
      <c r="B15" s="450" t="s">
        <v>97</v>
      </c>
      <c r="C15" s="593">
        <f>IFERROR(_xlfn.XLOOKUP(計算用シート!$C$1,計算用シート!$D$4:$W$4,計算用シート!$D$26:$W$26,0),"-")</f>
        <v>25500</v>
      </c>
      <c r="D15" s="451">
        <v>100</v>
      </c>
      <c r="E15" s="452"/>
      <c r="F15" s="450" t="s">
        <v>97</v>
      </c>
      <c r="G15" s="593">
        <f>IFERROR(_xlfn.XLOOKUP(計算用シート!$C$1,計算用シート!$D$4:$W$4,計算用シート!$D48:$W48,0),"-")</f>
        <v>4600</v>
      </c>
      <c r="H15" s="453">
        <v>100</v>
      </c>
      <c r="I15" s="454"/>
      <c r="J15" s="455" t="s">
        <v>97</v>
      </c>
      <c r="K15" s="456">
        <f>IFERROR(_xlfn.XLOOKUP(計算用シート!$C$1,計算用シート!$D$4:$W$4,計算用シート!$D70:$W70,0),"-")</f>
        <v>1174000</v>
      </c>
      <c r="L15" s="453">
        <v>100</v>
      </c>
    </row>
    <row r="16" spans="1:14" s="404" customFormat="1" ht="7.5" customHeight="1">
      <c r="A16" s="412"/>
      <c r="B16" s="450"/>
      <c r="C16" s="456"/>
      <c r="D16" s="451"/>
      <c r="E16" s="452"/>
      <c r="F16" s="450"/>
      <c r="G16" s="457"/>
      <c r="H16" s="453"/>
      <c r="I16" s="458"/>
      <c r="J16" s="416"/>
      <c r="K16" s="591"/>
      <c r="L16" s="459"/>
    </row>
    <row r="17" spans="1:12" s="404" customFormat="1" ht="15" customHeight="1">
      <c r="A17" s="464">
        <f>IFERROR(_xlfn.XLOOKUP(計算用シート!$C$1,計算用シート!$D$4:$W$4,計算用シート!$D34:$W34,0),"-")</f>
        <v>1</v>
      </c>
      <c r="B17" s="461" t="str">
        <f>IFERROR(_xlfn.XLOOKUP(計算用シート!$C$1,計算用シート!$D$4:$W$4,計算用シート!$D19:$W19,0),"-")</f>
        <v>北海道</v>
      </c>
      <c r="C17" s="462">
        <f>IFERROR(_xlfn.XLOOKUP(計算用シート!$C$1,計算用シート!$D$4:$W$4,計算用シート!$D27:$W27,0),"-")</f>
        <v>14900</v>
      </c>
      <c r="D17" s="463">
        <f>IFERROR(ROUND(C17/$C$15*100,1),"- ")</f>
        <v>58.4</v>
      </c>
      <c r="E17" s="460">
        <f>IFERROR(_xlfn.XLOOKUP(計算用シート!$C$1,計算用シート!$D$4:$W$4,計算用シート!$D56:$W56,0),"-")</f>
        <v>1</v>
      </c>
      <c r="F17" s="461" t="str">
        <f>IFERROR(_xlfn.XLOOKUP(計算用シート!$C$1,計算用シート!$D$4:$W$4,計算用シート!$D41:$W41,0),"-")</f>
        <v>兵庫</v>
      </c>
      <c r="G17" s="471">
        <f>IFERROR(_xlfn.XLOOKUP(計算用シート!$C$1,計算用シート!$D$4:$W$4,計算用シート!$D49:$W49,0),"-")</f>
        <v>5930</v>
      </c>
      <c r="H17" s="463">
        <f>IFERROR(ROUND(G17/$G$15*100,1),"- ")</f>
        <v>128.9</v>
      </c>
      <c r="I17" s="460">
        <f>IFERROR(_xlfn.XLOOKUP(計算用シート!$C$1,計算用シート!$D$4:$W$4,計算用シート!$D78:$W78,0),"-")</f>
        <v>1</v>
      </c>
      <c r="J17" s="461" t="str">
        <f>IFERROR(_xlfn.XLOOKUP(計算用シート!$C$1,計算用シート!$D$4:$W$4,計算用シート!$D63:$W63,0),"-")</f>
        <v>北海道</v>
      </c>
      <c r="K17" s="587">
        <f>IFERROR(_xlfn.XLOOKUP(計算用シート!$C$1,計算用シート!$D$4:$W$4,計算用シート!$D71:$W71,0),"-")</f>
        <v>752500</v>
      </c>
      <c r="L17" s="463">
        <f>IFERROR(ROUND(K17/$K$15*100,1),"- ")</f>
        <v>64.099999999999994</v>
      </c>
    </row>
    <row r="18" spans="1:12" s="404" customFormat="1" ht="15" customHeight="1">
      <c r="A18" s="464">
        <f>IFERROR(_xlfn.XLOOKUP(計算用シート!$C$1,計算用シート!$D$4:$W$4,計算用シート!$D35:$W35,0),"-")</f>
        <v>2</v>
      </c>
      <c r="B18" s="461" t="str">
        <f>IFERROR(_xlfn.XLOOKUP(計算用シート!$C$1,計算用シート!$D$4:$W$4,計算用シート!$D20:$W20,0),"-")</f>
        <v>佐賀</v>
      </c>
      <c r="C18" s="462">
        <f>IFERROR(_xlfn.XLOOKUP(計算用シート!$C$1,計算用シート!$D$4:$W$4,計算用シート!$D28:$W28,0),"-")</f>
        <v>2130</v>
      </c>
      <c r="D18" s="463">
        <f>IFERROR(ROUND(C18/$C$15*100,1),"- ")</f>
        <v>8.4</v>
      </c>
      <c r="E18" s="460">
        <f>IFERROR(_xlfn.XLOOKUP(計算用シート!$C$1,計算用シート!$D$4:$W$4,計算用シート!$D57:$W57,0),"-")</f>
        <v>2</v>
      </c>
      <c r="F18" s="461" t="str">
        <f>IFERROR(_xlfn.XLOOKUP(計算用シート!$C$1,計算用シート!$D$4:$W$4,計算用シート!$D42:$W42,0),"-")</f>
        <v>愛知</v>
      </c>
      <c r="G18" s="471">
        <f>IFERROR(_xlfn.XLOOKUP(計算用シート!$C$1,計算用シート!$D$4:$W$4,計算用シート!$D50:$W50,0),"-")</f>
        <v>5190</v>
      </c>
      <c r="H18" s="463">
        <f>IFERROR(ROUND(G18/$G$15*100,1),"- ")</f>
        <v>112.8</v>
      </c>
      <c r="I18" s="460">
        <f>IFERROR(_xlfn.XLOOKUP(計算用シート!$C$1,計算用シート!$D$4:$W$4,計算用シート!$D79:$W79,0),"-")</f>
        <v>2</v>
      </c>
      <c r="J18" s="461" t="str">
        <f>IFERROR(_xlfn.XLOOKUP(計算用シート!$C$1,計算用シート!$D$4:$W$4,計算用シート!$D64:$W64,0),"-")</f>
        <v>兵庫</v>
      </c>
      <c r="K18" s="587">
        <f>IFERROR(_xlfn.XLOOKUP(計算用シート!$C$1,計算用シート!$D$4:$W$4,計算用シート!$D72:$W72,0),"-")</f>
        <v>97800</v>
      </c>
      <c r="L18" s="463">
        <f>IFERROR(ROUND(K18/$K$15*100,1),"- ")</f>
        <v>8.3000000000000007</v>
      </c>
    </row>
    <row r="19" spans="1:12" s="404" customFormat="1" ht="15" customHeight="1">
      <c r="A19" s="464">
        <f>IFERROR(_xlfn.XLOOKUP(計算用シート!$C$1,計算用シート!$D$4:$W$4,計算用シート!$D36:$W36,0),"-")</f>
        <v>3</v>
      </c>
      <c r="B19" s="461" t="str">
        <f>IFERROR(_xlfn.XLOOKUP(計算用シート!$C$1,計算用シート!$D$4:$W$4,計算用シート!$D21:$W21,0),"-")</f>
        <v>兵庫</v>
      </c>
      <c r="C19" s="587">
        <f>IFERROR(_xlfn.XLOOKUP(計算用シート!$C$1,計算用シート!$D$4:$W$4,計算用シート!$D29:$W29,0),"-")</f>
        <v>1650</v>
      </c>
      <c r="D19" s="463">
        <f>IFERROR(ROUND(C19/$C$15*100,1),"- ")</f>
        <v>6.5</v>
      </c>
      <c r="E19" s="460">
        <f>IFERROR(_xlfn.XLOOKUP(計算用シート!$C$1,計算用シート!$D$4:$W$4,計算用シート!$D58:$W58,0),"-")</f>
        <v>3</v>
      </c>
      <c r="F19" s="461" t="str">
        <f>IFERROR(_xlfn.XLOOKUP(計算用シート!$C$1,計算用シート!$D$4:$W$4,計算用シート!$D43:$W43,0),"-")</f>
        <v>北海道</v>
      </c>
      <c r="G19" s="471">
        <f>IFERROR(_xlfn.XLOOKUP(計算用シート!$C$1,計算用シート!$D$4:$W$4,計算用シート!$D51:$W51,0),"-")</f>
        <v>5050</v>
      </c>
      <c r="H19" s="463">
        <f>IFERROR(ROUND(G19/$G$15*100,1),"- ")</f>
        <v>109.8</v>
      </c>
      <c r="I19" s="460">
        <f>IFERROR(_xlfn.XLOOKUP(計算用シート!$C$1,計算用シート!$D$4:$W$4,計算用シート!$D80:$W80,0),"-")</f>
        <v>3</v>
      </c>
      <c r="J19" s="461" t="str">
        <f>IFERROR(_xlfn.XLOOKUP(計算用シート!$C$1,計算用シート!$D$4:$W$4,計算用シート!$D65:$W65,0),"-")</f>
        <v>佐賀</v>
      </c>
      <c r="K19" s="587">
        <f>IFERROR(_xlfn.XLOOKUP(計算用シート!$C$1,計算用シート!$D$4:$W$4,計算用シート!$D73:$W73,0),"-")</f>
        <v>97600</v>
      </c>
      <c r="L19" s="463">
        <f>IFERROR(ROUND(K19/$K$15*100,1),"- ")</f>
        <v>8.3000000000000007</v>
      </c>
    </row>
    <row r="20" spans="1:12" s="404" customFormat="1" ht="15" customHeight="1">
      <c r="A20" s="464">
        <f>IFERROR(_xlfn.XLOOKUP(計算用シート!$C$1,計算用シート!$D$4:$W$4,計算用シート!$D37:$W37,0),"-")</f>
        <v>4</v>
      </c>
      <c r="B20" s="461" t="str">
        <f>IFERROR(_xlfn.XLOOKUP(計算用シート!$C$1,計算用シート!$D$4:$W$4,計算用シート!$D22:$W22,0),"-")</f>
        <v>長崎</v>
      </c>
      <c r="C20" s="462">
        <f>IFERROR(_xlfn.XLOOKUP(計算用シート!$C$1,計算用シート!$D$4:$W$4,計算用シート!$D30:$W30,0),"-")</f>
        <v>762</v>
      </c>
      <c r="D20" s="463">
        <f>IFERROR(ROUND(C20/$C$15*100,1),"- ")</f>
        <v>3</v>
      </c>
      <c r="E20" s="460">
        <f>IFERROR(_xlfn.XLOOKUP(計算用シート!$C$1,計算用シート!$D$4:$W$4,計算用シート!$D59:$W59,0),"-")</f>
        <v>4</v>
      </c>
      <c r="F20" s="461" t="str">
        <f>IFERROR(_xlfn.XLOOKUP(計算用シート!$C$1,計算用シート!$D$4:$W$4,計算用シート!$D44:$W44,0),"-")</f>
        <v>香川</v>
      </c>
      <c r="G20" s="471">
        <f>IFERROR(_xlfn.XLOOKUP(計算用シート!$C$1,計算用シート!$D$4:$W$4,計算用シート!$D52:$W52,0),"-")</f>
        <v>5020</v>
      </c>
      <c r="H20" s="463">
        <f>IFERROR(ROUND(G20/$G$15*100,1),"- ")</f>
        <v>109.1</v>
      </c>
      <c r="I20" s="460">
        <f>IFERROR(_xlfn.XLOOKUP(計算用シート!$C$1,計算用シート!$D$4:$W$4,計算用シート!$D81:$W81,0),"-")</f>
        <v>4</v>
      </c>
      <c r="J20" s="461" t="str">
        <f>IFERROR(_xlfn.XLOOKUP(計算用シート!$C$1,計算用シート!$D$4:$W$4,計算用シート!$D66:$W66,0),"-")</f>
        <v>長崎</v>
      </c>
      <c r="K20" s="587">
        <f>IFERROR(_xlfn.XLOOKUP(計算用シート!$C$1,計算用シート!$D$4:$W$4,計算用シート!$D74:$W74,0),"-")</f>
        <v>29900</v>
      </c>
      <c r="L20" s="463">
        <f>IFERROR(ROUND(K20/$K$15*100,1),"- ")</f>
        <v>2.5</v>
      </c>
    </row>
    <row r="21" spans="1:12" s="404" customFormat="1" ht="15" customHeight="1">
      <c r="A21" s="521">
        <f>IFERROR(_xlfn.XLOOKUP(計算用シート!$C$1,計算用シート!$D$4:$W$4,計算用シート!$D38:$W38,0),"-")</f>
        <v>5</v>
      </c>
      <c r="B21" s="465" t="str">
        <f>IFERROR(_xlfn.XLOOKUP(計算用シート!$C$1,計算用シート!$D$4:$W$4,計算用シート!$D23:$W23,0),"-")</f>
        <v>愛知</v>
      </c>
      <c r="C21" s="462">
        <f>IFERROR(_xlfn.XLOOKUP(計算用シート!$C$1,計算用シート!$D$4:$W$4,計算用シート!$D31:$W31,0),"-")</f>
        <v>468</v>
      </c>
      <c r="D21" s="463">
        <f>IFERROR(ROUND(C21/$C$15*100,1),"- ")</f>
        <v>1.8</v>
      </c>
      <c r="E21" s="466">
        <f>IFERROR(_xlfn.XLOOKUP(計算用シート!$C$1,計算用シート!$D$4:$W$4,計算用シート!$D60:$W60,0),"-")</f>
        <v>5</v>
      </c>
      <c r="F21" s="465" t="str">
        <f>IFERROR(_xlfn.XLOOKUP(計算用シート!$C$1,計算用シート!$D$4:$W$4,計算用シート!$D45:$W45,0),"-")</f>
        <v>富山</v>
      </c>
      <c r="G21" s="472">
        <f>IFERROR(_xlfn.XLOOKUP(計算用シート!$C$1,計算用シート!$D$4:$W$4,計算用シート!$D53:$W53,0),"-")</f>
        <v>4950</v>
      </c>
      <c r="H21" s="594">
        <f>IFERROR(ROUND(G21/$G$15*100,1),"- ")</f>
        <v>107.6</v>
      </c>
      <c r="I21" s="466">
        <f>IFERROR(_xlfn.XLOOKUP(計算用シート!$C$1,計算用シート!$D$4:$W$4,計算用シート!$D82:$W82,0),"-")</f>
        <v>5</v>
      </c>
      <c r="J21" s="465" t="str">
        <f>IFERROR(_xlfn.XLOOKUP(計算用シート!$C$1,計算用シート!$D$4:$W$4,計算用シート!$D67:$W67,0),"-")</f>
        <v>愛知</v>
      </c>
      <c r="K21" s="592">
        <f>IFERROR(_xlfn.XLOOKUP(計算用シート!$C$1,計算用シート!$D$4:$W$4,計算用シート!$D75:$W75,0),"-")</f>
        <v>24300</v>
      </c>
      <c r="L21" s="463">
        <f>IFERROR(ROUND(K21/$K$15*100,1),"- ")</f>
        <v>2.1</v>
      </c>
    </row>
    <row r="22" spans="1:12" s="404" customFormat="1" ht="15" customHeight="1">
      <c r="A22" s="615" t="str">
        <f>IF(ISERROR(_xlfn.XLOOKUP(計算用シート!$C$1,計算用シート!$D$4:$W$4,計算用シート!$D85:$W85))=TRUE,"",IF(_xlfn.XLOOKUP(計算用シート!$C$1,計算用シート!$D$4:$W$4,計算用シート!$D85:$W85)="","",_xlfn.XLOOKUP(計算用シート!$C$1,計算用シート!$D$4:$W$4,計算用シート!$D85:$W85)))</f>
        <v/>
      </c>
      <c r="B22" s="615"/>
      <c r="C22" s="615"/>
      <c r="D22" s="615"/>
      <c r="E22" s="615"/>
      <c r="F22" s="615"/>
      <c r="G22" s="615"/>
      <c r="H22" s="615"/>
      <c r="I22" s="615"/>
      <c r="J22" s="615"/>
      <c r="K22" s="615"/>
      <c r="L22" s="615"/>
    </row>
    <row r="23" spans="1:12" ht="15" customHeight="1">
      <c r="A23" s="614" t="str">
        <f>IF(ISERROR(_xlfn.XLOOKUP(計算用シート!$C$1,計算用シート!$D$4:$W$4,計算用シート!$D86:$W86))=TRUE,"",IF(_xlfn.XLOOKUP(計算用シート!$C$1,計算用シート!$D$4:$W$4,計算用シート!$D86:$W86)="","",_xlfn.XLOOKUP(計算用シート!$C$1,計算用シート!$D$4:$W$4,計算用シート!$D86:$W86)))</f>
        <v/>
      </c>
      <c r="B23" s="461"/>
      <c r="C23" s="477"/>
      <c r="D23" s="414"/>
      <c r="H23" s="443"/>
    </row>
    <row r="24" spans="1:12" ht="15" customHeight="1">
      <c r="A24" s="532" t="str">
        <f>IF(ISERROR(_xlfn.XLOOKUP(計算用シート!$C$1,計算用シート!$D$4:$W$4,計算用シート!$D87:$W87))=TRUE,"",IF(_xlfn.XLOOKUP(計算用シート!$C$1,計算用シート!$D$4:$W$4,計算用シート!$D87:$W87)="","",_xlfn.XLOOKUP(計算用シート!$C$1,計算用シート!$D$4:$W$4,計算用シート!$D87:$W87)))</f>
        <v/>
      </c>
      <c r="B24" s="461"/>
      <c r="C24" s="440"/>
      <c r="D24" s="440"/>
      <c r="H24" s="443"/>
    </row>
    <row r="25" spans="1:12" ht="15" customHeight="1">
      <c r="A25" s="532"/>
      <c r="B25" s="461"/>
      <c r="C25" s="440"/>
      <c r="D25" s="440"/>
      <c r="H25" s="443"/>
    </row>
    <row r="26" spans="1:12" ht="15" customHeight="1">
      <c r="A26" s="529"/>
      <c r="B26" s="461"/>
      <c r="C26" s="440"/>
      <c r="D26" s="440"/>
      <c r="H26" s="443"/>
    </row>
    <row r="27" spans="1:12" ht="15" customHeight="1">
      <c r="A27" s="529"/>
      <c r="B27" s="440"/>
      <c r="C27" s="440"/>
      <c r="D27" s="440"/>
      <c r="H27" s="443"/>
    </row>
    <row r="28" spans="1:12" ht="15" customHeight="1">
      <c r="A28" s="440"/>
      <c r="B28" s="440"/>
      <c r="C28" s="440"/>
      <c r="D28" s="440"/>
      <c r="H28" s="443"/>
    </row>
    <row r="29" spans="1:12" ht="15" customHeight="1">
      <c r="A29" s="440"/>
      <c r="B29" s="440"/>
      <c r="C29" s="440"/>
      <c r="D29" s="440"/>
      <c r="G29" s="444"/>
      <c r="H29" s="443"/>
    </row>
    <row r="30" spans="1:12" ht="15" customHeight="1">
      <c r="A30" s="440"/>
      <c r="B30" s="440"/>
      <c r="C30" s="440"/>
      <c r="D30" s="440"/>
      <c r="G30" s="444"/>
      <c r="H30" s="443"/>
    </row>
    <row r="31" spans="1:12" ht="11.25" customHeight="1">
      <c r="A31" s="440"/>
      <c r="B31" s="440"/>
      <c r="C31" s="440"/>
      <c r="D31" s="440"/>
      <c r="E31" s="415"/>
      <c r="F31" s="415"/>
      <c r="G31" s="415"/>
      <c r="H31" s="415"/>
    </row>
    <row r="32" spans="1:12" ht="18.75" customHeight="1">
      <c r="A32" s="440"/>
      <c r="B32" s="440"/>
      <c r="C32" s="440"/>
      <c r="D32" s="440"/>
      <c r="E32" s="415"/>
      <c r="F32" s="415"/>
      <c r="G32" s="415"/>
      <c r="H32" s="415"/>
    </row>
    <row r="33" spans="1:34" ht="15" customHeight="1">
      <c r="A33" s="440"/>
      <c r="B33" s="440"/>
      <c r="C33" s="440"/>
      <c r="D33" s="440"/>
    </row>
    <row r="34" spans="1:34" ht="15" customHeight="1">
      <c r="A34" s="440"/>
      <c r="B34" s="440"/>
      <c r="C34" s="440"/>
      <c r="D34" s="440"/>
    </row>
    <row r="35" spans="1:34" ht="15" customHeight="1">
      <c r="A35" s="440"/>
      <c r="B35" s="440"/>
      <c r="C35" s="440"/>
      <c r="D35" s="440"/>
    </row>
    <row r="36" spans="1:34" ht="15" customHeight="1">
      <c r="A36" s="440"/>
      <c r="B36" s="440"/>
      <c r="C36" s="440"/>
      <c r="D36" s="440"/>
    </row>
    <row r="37" spans="1:34" ht="18" customHeight="1">
      <c r="A37" s="440"/>
      <c r="B37" s="440"/>
      <c r="C37" s="440"/>
      <c r="D37" s="440"/>
    </row>
    <row r="38" spans="1:34" ht="9" customHeight="1">
      <c r="A38" s="440"/>
      <c r="B38" s="440"/>
      <c r="C38" s="440"/>
      <c r="D38" s="440"/>
    </row>
    <row r="39" spans="1:34" ht="22.15" customHeight="1">
      <c r="A39" s="440"/>
      <c r="B39" s="440"/>
      <c r="C39" s="440"/>
      <c r="D39" s="440"/>
    </row>
    <row r="40" spans="1:34" ht="10.5" customHeight="1">
      <c r="A40" s="440"/>
      <c r="B40" s="440"/>
      <c r="C40" s="440"/>
      <c r="D40" s="440"/>
    </row>
    <row r="41" spans="1:34" ht="16.149999999999999" customHeight="1">
      <c r="A41" s="440"/>
      <c r="B41" s="440"/>
      <c r="C41" s="440"/>
      <c r="D41" s="440"/>
    </row>
    <row r="42" spans="1:34" ht="16.149999999999999" customHeight="1">
      <c r="A42" s="440"/>
      <c r="B42" s="440"/>
      <c r="C42" s="440"/>
      <c r="D42" s="440"/>
    </row>
    <row r="43" spans="1:34" ht="16.149999999999999" customHeight="1">
      <c r="A43" s="440"/>
      <c r="B43" s="440"/>
      <c r="C43" s="440"/>
      <c r="D43" s="440"/>
    </row>
    <row r="44" spans="1:34" ht="16.149999999999999" customHeight="1">
      <c r="A44" s="440"/>
      <c r="B44" s="440"/>
      <c r="C44" s="440"/>
      <c r="D44" s="440"/>
    </row>
    <row r="45" spans="1:34" ht="16.149999999999999" customHeight="1">
      <c r="A45" s="440"/>
      <c r="B45" s="440"/>
      <c r="C45" s="440"/>
      <c r="D45" s="440"/>
    </row>
    <row r="46" spans="1:34" ht="16.149999999999999" customHeight="1">
      <c r="A46" s="440"/>
      <c r="B46" s="440"/>
      <c r="C46" s="440"/>
      <c r="D46" s="440"/>
    </row>
    <row r="47" spans="1:34" ht="16.149999999999999" customHeight="1">
      <c r="A47" s="440"/>
      <c r="B47" s="440"/>
      <c r="C47" s="440"/>
      <c r="D47" s="440"/>
      <c r="AH47" s="400" t="s">
        <v>697</v>
      </c>
    </row>
    <row r="48" spans="1:34" ht="16.149999999999999" customHeight="1">
      <c r="A48" s="440"/>
      <c r="B48" s="440"/>
      <c r="C48" s="440"/>
      <c r="D48" s="440"/>
    </row>
    <row r="49" spans="1:4" ht="16.149999999999999" customHeight="1">
      <c r="A49" s="440"/>
      <c r="B49" s="440"/>
      <c r="C49" s="440"/>
      <c r="D49" s="440"/>
    </row>
    <row r="50" spans="1:4" ht="16.149999999999999" customHeight="1">
      <c r="A50" s="440"/>
      <c r="B50" s="440"/>
      <c r="C50" s="440"/>
      <c r="D50" s="440"/>
    </row>
    <row r="51" spans="1:4" ht="31.5" customHeight="1">
      <c r="A51" s="440"/>
      <c r="B51" s="440"/>
      <c r="C51" s="440"/>
      <c r="D51" s="440"/>
    </row>
    <row r="52" spans="1:4" ht="16.149999999999999" customHeight="1">
      <c r="A52" s="440"/>
      <c r="B52" s="440"/>
      <c r="C52" s="440"/>
      <c r="D52" s="440"/>
    </row>
    <row r="53" spans="1:4" ht="16.149999999999999" customHeight="1">
      <c r="A53" s="440"/>
      <c r="B53" s="440"/>
      <c r="C53" s="440"/>
      <c r="D53" s="440"/>
    </row>
    <row r="54" spans="1:4" ht="16.149999999999999" customHeight="1">
      <c r="A54" s="440"/>
      <c r="B54" s="440"/>
      <c r="C54" s="440"/>
      <c r="D54" s="440"/>
    </row>
    <row r="55" spans="1:4" ht="16.149999999999999" customHeight="1">
      <c r="A55" s="440"/>
      <c r="B55" s="440"/>
      <c r="C55" s="440"/>
      <c r="D55" s="440"/>
    </row>
    <row r="56" spans="1:4" ht="16.149999999999999" customHeight="1">
      <c r="A56" s="440"/>
      <c r="B56" s="440"/>
      <c r="C56" s="440"/>
      <c r="D56" s="440"/>
    </row>
    <row r="57" spans="1:4" ht="16.149999999999999" customHeight="1">
      <c r="A57" s="440"/>
      <c r="B57" s="440"/>
      <c r="C57" s="440"/>
      <c r="D57" s="440"/>
    </row>
    <row r="58" spans="1:4" ht="16.149999999999999" customHeight="1">
      <c r="A58" s="440"/>
      <c r="B58" s="440"/>
      <c r="C58" s="440"/>
      <c r="D58" s="440"/>
    </row>
    <row r="59" spans="1:4" ht="16.149999999999999" customHeight="1">
      <c r="A59" s="440"/>
      <c r="B59" s="440"/>
      <c r="C59" s="440"/>
      <c r="D59" s="440"/>
    </row>
    <row r="60" spans="1:4" ht="16.149999999999999" customHeight="1">
      <c r="A60" s="440"/>
      <c r="B60" s="440"/>
      <c r="C60" s="440"/>
      <c r="D60" s="440"/>
    </row>
    <row r="61" spans="1:4" ht="31.5" customHeight="1">
      <c r="A61" s="440"/>
      <c r="B61" s="440"/>
      <c r="C61" s="440"/>
      <c r="D61" s="440"/>
    </row>
    <row r="62" spans="1:4" ht="16.149999999999999" customHeight="1">
      <c r="A62" s="440"/>
      <c r="B62" s="440"/>
      <c r="C62" s="440"/>
      <c r="D62" s="440"/>
    </row>
    <row r="63" spans="1:4" ht="16.149999999999999" customHeight="1">
      <c r="A63" s="440"/>
      <c r="B63" s="440"/>
      <c r="C63" s="440"/>
      <c r="D63" s="440"/>
    </row>
    <row r="64" spans="1:4" ht="16.149999999999999" customHeight="1">
      <c r="A64" s="440"/>
      <c r="B64" s="440"/>
      <c r="C64" s="440"/>
      <c r="D64" s="440"/>
    </row>
    <row r="65" spans="1:11" s="404" customFormat="1" ht="16.149999999999999" customHeight="1">
      <c r="A65" s="440"/>
      <c r="B65" s="440"/>
      <c r="C65" s="440"/>
      <c r="D65" s="440"/>
      <c r="E65" s="400"/>
      <c r="F65" s="400"/>
      <c r="G65" s="400"/>
      <c r="H65" s="400"/>
      <c r="I65" s="400"/>
      <c r="J65" s="400"/>
      <c r="K65" s="400"/>
    </row>
    <row r="66" spans="1:11" s="404" customFormat="1" ht="15.75" customHeight="1">
      <c r="A66" s="440"/>
      <c r="B66" s="440"/>
      <c r="C66" s="440"/>
      <c r="D66" s="440"/>
      <c r="E66" s="400"/>
      <c r="F66" s="400"/>
      <c r="G66" s="400"/>
      <c r="H66" s="400"/>
      <c r="I66" s="400"/>
      <c r="J66" s="400"/>
      <c r="K66" s="400"/>
    </row>
    <row r="67" spans="1:11" ht="15.75" customHeight="1">
      <c r="A67" s="440"/>
      <c r="B67" s="440"/>
      <c r="C67" s="440"/>
      <c r="D67" s="440"/>
    </row>
    <row r="68" spans="1:11" ht="16.149999999999999" customHeight="1">
      <c r="A68" s="440"/>
      <c r="B68" s="440"/>
      <c r="C68" s="440"/>
      <c r="D68" s="440"/>
    </row>
    <row r="69" spans="1:11" ht="16.149999999999999" customHeight="1">
      <c r="A69" s="440"/>
      <c r="B69" s="440"/>
      <c r="C69" s="440"/>
      <c r="D69" s="440"/>
    </row>
    <row r="70" spans="1:11" ht="16.149999999999999" customHeight="1">
      <c r="A70" s="440"/>
      <c r="B70" s="440"/>
      <c r="C70" s="440"/>
      <c r="D70" s="440"/>
    </row>
    <row r="71" spans="1:11" ht="15" customHeight="1">
      <c r="A71" s="440"/>
      <c r="B71" s="440"/>
      <c r="C71" s="440"/>
      <c r="D71" s="440"/>
    </row>
    <row r="72" spans="1:11" ht="18" customHeight="1">
      <c r="A72" s="417"/>
      <c r="B72" s="419"/>
      <c r="C72" s="419"/>
      <c r="D72" s="420"/>
      <c r="E72" s="417"/>
      <c r="F72" s="417"/>
      <c r="G72" s="417"/>
      <c r="H72" s="419"/>
      <c r="I72" s="419"/>
      <c r="J72" s="420"/>
    </row>
    <row r="73" spans="1:11" ht="9" customHeight="1">
      <c r="A73" s="417"/>
      <c r="B73" s="419"/>
      <c r="C73" s="419"/>
      <c r="D73" s="420"/>
      <c r="E73" s="417"/>
      <c r="F73" s="417"/>
      <c r="G73" s="417"/>
      <c r="H73" s="419"/>
      <c r="I73" s="419"/>
      <c r="J73" s="420"/>
    </row>
    <row r="74" spans="1:11" ht="21.75" customHeight="1">
      <c r="A74" s="417"/>
      <c r="B74" s="419"/>
      <c r="C74" s="419"/>
      <c r="D74" s="420"/>
      <c r="E74" s="417"/>
      <c r="F74" s="417"/>
      <c r="G74" s="417"/>
      <c r="H74" s="419"/>
      <c r="I74" s="419"/>
      <c r="J74" s="420"/>
    </row>
    <row r="75" spans="1:11" ht="10.5" customHeight="1">
      <c r="A75" s="417"/>
      <c r="B75" s="419"/>
      <c r="C75" s="419"/>
      <c r="D75" s="420"/>
      <c r="E75" s="417"/>
      <c r="F75" s="417"/>
      <c r="G75" s="417"/>
      <c r="H75" s="419"/>
      <c r="I75" s="419"/>
      <c r="J75" s="420"/>
    </row>
    <row r="76" spans="1:11" s="404" customFormat="1" ht="15.75" customHeight="1">
      <c r="A76" s="417"/>
      <c r="B76" s="419"/>
      <c r="C76" s="419"/>
      <c r="D76" s="420"/>
      <c r="E76" s="417"/>
      <c r="F76" s="417"/>
      <c r="G76" s="417"/>
      <c r="H76" s="419"/>
      <c r="I76" s="419"/>
      <c r="J76" s="420"/>
      <c r="K76" s="400"/>
    </row>
    <row r="77" spans="1:11" s="418" customFormat="1" ht="15.75" customHeight="1">
      <c r="A77" s="417"/>
      <c r="B77" s="419"/>
      <c r="C77" s="419"/>
      <c r="D77" s="420"/>
      <c r="E77" s="417"/>
      <c r="F77" s="417"/>
      <c r="G77" s="417"/>
      <c r="H77" s="419"/>
      <c r="I77" s="419"/>
      <c r="J77" s="420"/>
      <c r="K77" s="400"/>
    </row>
    <row r="78" spans="1:11" ht="15.75" customHeight="1">
      <c r="A78" s="417"/>
      <c r="B78" s="419"/>
      <c r="C78" s="419"/>
      <c r="D78" s="420"/>
      <c r="E78" s="417"/>
      <c r="F78" s="417"/>
      <c r="G78" s="417"/>
      <c r="H78" s="419"/>
      <c r="I78" s="419"/>
      <c r="J78" s="420"/>
    </row>
    <row r="79" spans="1:11" ht="15.75" customHeight="1">
      <c r="A79" s="417"/>
      <c r="B79" s="419"/>
      <c r="C79" s="419"/>
      <c r="D79" s="420"/>
      <c r="E79" s="417"/>
      <c r="F79" s="417"/>
      <c r="G79" s="417"/>
      <c r="H79" s="419"/>
      <c r="I79" s="419"/>
      <c r="J79" s="420"/>
    </row>
    <row r="80" spans="1:11" ht="15.75" customHeight="1">
      <c r="A80" s="417"/>
      <c r="B80" s="419"/>
      <c r="C80" s="419"/>
      <c r="D80" s="420"/>
      <c r="E80" s="417"/>
      <c r="F80" s="417"/>
      <c r="G80" s="417"/>
      <c r="H80" s="419"/>
      <c r="I80" s="419"/>
      <c r="J80" s="420"/>
    </row>
    <row r="81" spans="1:10" ht="15.75" customHeight="1">
      <c r="A81" s="417"/>
      <c r="B81" s="419"/>
      <c r="C81" s="419"/>
      <c r="D81" s="420"/>
      <c r="E81" s="417"/>
      <c r="F81" s="417"/>
      <c r="G81" s="417"/>
      <c r="H81" s="419"/>
      <c r="I81" s="419"/>
      <c r="J81" s="420"/>
    </row>
    <row r="82" spans="1:10" ht="15.75" customHeight="1">
      <c r="A82" s="417"/>
      <c r="B82" s="419"/>
      <c r="C82" s="419"/>
      <c r="D82" s="420"/>
      <c r="E82" s="417"/>
      <c r="F82" s="417"/>
      <c r="G82" s="417"/>
      <c r="H82" s="419"/>
      <c r="I82" s="419"/>
      <c r="J82" s="420"/>
    </row>
    <row r="83" spans="1:10" ht="15.75" customHeight="1">
      <c r="A83" s="417"/>
      <c r="B83" s="419"/>
      <c r="C83" s="419"/>
      <c r="D83" s="420"/>
      <c r="E83" s="417"/>
      <c r="F83" s="417"/>
      <c r="G83" s="417"/>
      <c r="H83" s="419"/>
      <c r="I83" s="419"/>
      <c r="J83" s="420"/>
    </row>
    <row r="84" spans="1:10" ht="15.75" customHeight="1">
      <c r="A84" s="417"/>
      <c r="B84" s="419"/>
      <c r="C84" s="419"/>
      <c r="D84" s="420"/>
      <c r="E84" s="417"/>
      <c r="F84" s="417"/>
      <c r="G84" s="417"/>
      <c r="H84" s="419"/>
      <c r="I84" s="419"/>
      <c r="J84" s="420"/>
    </row>
    <row r="85" spans="1:10" ht="15.75" customHeight="1">
      <c r="A85" s="417"/>
      <c r="B85" s="419"/>
      <c r="C85" s="419"/>
      <c r="D85" s="420"/>
      <c r="E85" s="417"/>
      <c r="F85" s="417"/>
      <c r="G85" s="417"/>
      <c r="H85" s="419"/>
      <c r="I85" s="419"/>
      <c r="J85" s="420"/>
    </row>
    <row r="86" spans="1:10" ht="31.5" customHeight="1">
      <c r="A86" s="417"/>
      <c r="B86" s="419"/>
      <c r="C86" s="419"/>
      <c r="D86" s="420"/>
      <c r="E86" s="417"/>
      <c r="F86" s="417"/>
      <c r="G86" s="417"/>
      <c r="H86" s="419"/>
      <c r="I86" s="419"/>
      <c r="J86" s="420"/>
    </row>
    <row r="87" spans="1:10" ht="15.75" customHeight="1">
      <c r="A87" s="417"/>
      <c r="B87" s="419"/>
      <c r="C87" s="419"/>
      <c r="D87" s="420"/>
      <c r="E87" s="417"/>
      <c r="F87" s="417"/>
      <c r="G87" s="417"/>
      <c r="H87" s="419"/>
      <c r="I87" s="419"/>
      <c r="J87" s="420"/>
    </row>
    <row r="88" spans="1:10" ht="15.75" customHeight="1">
      <c r="A88" s="417"/>
      <c r="B88" s="419"/>
      <c r="C88" s="419"/>
      <c r="D88" s="420"/>
      <c r="E88" s="417"/>
      <c r="F88" s="417"/>
      <c r="G88" s="417"/>
      <c r="H88" s="419"/>
      <c r="I88" s="419"/>
      <c r="J88" s="420"/>
    </row>
    <row r="89" spans="1:10" ht="15.75" customHeight="1">
      <c r="A89" s="417"/>
      <c r="B89" s="419"/>
      <c r="C89" s="419"/>
      <c r="D89" s="420"/>
      <c r="E89" s="417"/>
      <c r="F89" s="417"/>
      <c r="G89" s="417"/>
      <c r="H89" s="419"/>
      <c r="I89" s="419"/>
      <c r="J89" s="420"/>
    </row>
    <row r="90" spans="1:10" ht="15.75" customHeight="1">
      <c r="A90" s="417"/>
      <c r="B90" s="419"/>
      <c r="C90" s="419"/>
      <c r="D90" s="420"/>
      <c r="E90" s="417"/>
      <c r="F90" s="417"/>
      <c r="G90" s="417"/>
      <c r="H90" s="419"/>
      <c r="I90" s="419"/>
      <c r="J90" s="420"/>
    </row>
    <row r="91" spans="1:10" ht="15.75" customHeight="1">
      <c r="A91" s="417"/>
      <c r="B91" s="419"/>
      <c r="C91" s="419"/>
      <c r="D91" s="420"/>
      <c r="E91" s="417"/>
      <c r="F91" s="417"/>
      <c r="G91" s="417"/>
      <c r="H91" s="419"/>
      <c r="I91" s="419"/>
      <c r="J91" s="420"/>
    </row>
    <row r="92" spans="1:10" ht="15.75" customHeight="1">
      <c r="A92" s="417"/>
      <c r="B92" s="419"/>
      <c r="C92" s="419"/>
      <c r="D92" s="420"/>
      <c r="E92" s="417"/>
      <c r="F92" s="417"/>
      <c r="G92" s="417"/>
      <c r="H92" s="419"/>
      <c r="I92" s="419"/>
      <c r="J92" s="420"/>
    </row>
    <row r="93" spans="1:10" ht="15.75" customHeight="1">
      <c r="A93" s="417"/>
      <c r="B93" s="419"/>
      <c r="C93" s="419"/>
      <c r="D93" s="420"/>
      <c r="E93" s="417"/>
      <c r="F93" s="417"/>
      <c r="G93" s="417"/>
      <c r="H93" s="419"/>
      <c r="I93" s="419"/>
      <c r="J93" s="420"/>
    </row>
    <row r="94" spans="1:10" ht="15.75" customHeight="1">
      <c r="A94" s="417"/>
      <c r="B94" s="419"/>
      <c r="C94" s="419"/>
      <c r="D94" s="420"/>
      <c r="E94" s="417"/>
      <c r="F94" s="417"/>
      <c r="G94" s="417"/>
      <c r="H94" s="419"/>
      <c r="I94" s="419"/>
      <c r="J94" s="420"/>
    </row>
    <row r="95" spans="1:10" ht="15.75" customHeight="1">
      <c r="A95" s="417"/>
      <c r="B95" s="419"/>
      <c r="C95" s="419"/>
      <c r="D95" s="420"/>
      <c r="E95" s="417"/>
      <c r="F95" s="417"/>
      <c r="G95" s="417"/>
      <c r="H95" s="419"/>
      <c r="I95" s="419"/>
      <c r="J95" s="420"/>
    </row>
    <row r="96" spans="1:10" ht="31.5" customHeight="1">
      <c r="A96" s="417"/>
      <c r="B96" s="419"/>
      <c r="C96" s="419"/>
      <c r="D96" s="420"/>
      <c r="E96" s="417"/>
      <c r="F96" s="417"/>
      <c r="G96" s="417"/>
      <c r="H96" s="419"/>
      <c r="I96" s="419"/>
      <c r="J96" s="420"/>
    </row>
    <row r="97" spans="1:10" ht="15.75" customHeight="1">
      <c r="A97" s="417"/>
      <c r="B97" s="419"/>
      <c r="C97" s="419"/>
      <c r="D97" s="420"/>
      <c r="E97" s="417"/>
      <c r="F97" s="417"/>
      <c r="G97" s="417"/>
      <c r="H97" s="419"/>
      <c r="I97" s="419"/>
      <c r="J97" s="420"/>
    </row>
    <row r="98" spans="1:10" ht="15.75" customHeight="1">
      <c r="A98" s="417"/>
      <c r="B98" s="419"/>
      <c r="C98" s="419"/>
      <c r="D98" s="420"/>
      <c r="E98" s="417"/>
      <c r="F98" s="417"/>
      <c r="G98" s="417"/>
      <c r="H98" s="419"/>
      <c r="I98" s="419"/>
      <c r="J98" s="420"/>
    </row>
    <row r="99" spans="1:10" ht="15.75" customHeight="1">
      <c r="A99" s="417"/>
      <c r="B99" s="419"/>
      <c r="C99" s="419"/>
      <c r="D99" s="420"/>
      <c r="E99" s="417"/>
      <c r="F99" s="417"/>
      <c r="G99" s="417"/>
      <c r="H99" s="419"/>
      <c r="I99" s="419"/>
      <c r="J99" s="420"/>
    </row>
    <row r="100" spans="1:10" ht="15.75" customHeight="1">
      <c r="A100" s="417"/>
      <c r="B100" s="419"/>
      <c r="C100" s="419"/>
      <c r="D100" s="420"/>
      <c r="E100" s="417"/>
      <c r="F100" s="417"/>
      <c r="G100" s="417"/>
      <c r="H100" s="419"/>
      <c r="I100" s="419"/>
      <c r="J100" s="420"/>
    </row>
    <row r="101" spans="1:10" ht="15.75" customHeight="1">
      <c r="A101" s="417"/>
      <c r="B101" s="419"/>
      <c r="C101" s="419"/>
      <c r="D101" s="420"/>
      <c r="E101" s="417"/>
      <c r="F101" s="417"/>
      <c r="G101" s="417"/>
      <c r="H101" s="419"/>
      <c r="I101" s="419"/>
      <c r="J101" s="420"/>
    </row>
    <row r="102" spans="1:10" ht="15.75" customHeight="1">
      <c r="A102" s="417"/>
      <c r="B102" s="419"/>
      <c r="C102" s="419"/>
      <c r="D102" s="420"/>
      <c r="E102" s="417"/>
      <c r="F102" s="417"/>
      <c r="G102" s="417"/>
      <c r="H102" s="419"/>
      <c r="I102" s="419"/>
      <c r="J102" s="420"/>
    </row>
    <row r="103" spans="1:10" ht="15.75" customHeight="1">
      <c r="A103" s="417"/>
      <c r="B103" s="419"/>
      <c r="C103" s="419"/>
      <c r="D103" s="420"/>
      <c r="E103" s="417"/>
      <c r="F103" s="417"/>
      <c r="G103" s="417"/>
      <c r="H103" s="419"/>
      <c r="I103" s="419"/>
      <c r="J103" s="420"/>
    </row>
    <row r="104" spans="1:10" ht="15.75" customHeight="1">
      <c r="A104" s="417"/>
      <c r="B104" s="419"/>
      <c r="C104" s="419"/>
      <c r="D104" s="420"/>
      <c r="E104" s="417"/>
      <c r="F104" s="417"/>
      <c r="G104" s="417"/>
      <c r="H104" s="419"/>
      <c r="I104" s="419"/>
      <c r="J104" s="420"/>
    </row>
    <row r="105" spans="1:10" ht="15.75" customHeight="1">
      <c r="A105" s="417"/>
      <c r="B105" s="419"/>
      <c r="C105" s="419"/>
      <c r="D105" s="420"/>
      <c r="E105" s="417"/>
      <c r="F105" s="417"/>
      <c r="G105" s="417"/>
      <c r="H105" s="419"/>
      <c r="I105" s="419"/>
      <c r="J105" s="420"/>
    </row>
    <row r="106" spans="1:10" ht="31.5" customHeight="1">
      <c r="A106" s="417"/>
      <c r="B106" s="419"/>
      <c r="C106" s="419"/>
      <c r="D106" s="420"/>
      <c r="E106" s="417"/>
      <c r="F106" s="417"/>
      <c r="G106" s="417"/>
      <c r="H106" s="419"/>
      <c r="I106" s="419"/>
      <c r="J106" s="420"/>
    </row>
    <row r="107" spans="1:10" ht="15.75" customHeight="1">
      <c r="A107" s="417"/>
      <c r="B107" s="419"/>
      <c r="C107" s="419"/>
      <c r="D107" s="420"/>
      <c r="E107" s="417"/>
      <c r="F107" s="417"/>
      <c r="G107" s="417"/>
      <c r="H107" s="419"/>
      <c r="I107" s="419"/>
      <c r="J107" s="420"/>
    </row>
    <row r="108" spans="1:10" ht="15.75" customHeight="1">
      <c r="A108" s="417"/>
      <c r="B108" s="419"/>
      <c r="C108" s="419"/>
      <c r="D108" s="420"/>
      <c r="E108" s="417"/>
      <c r="F108" s="417"/>
      <c r="G108" s="417"/>
      <c r="H108" s="419"/>
      <c r="I108" s="419"/>
      <c r="J108" s="420"/>
    </row>
    <row r="109" spans="1:10" ht="15.75" customHeight="1">
      <c r="A109" s="417"/>
      <c r="B109" s="419"/>
      <c r="C109" s="419"/>
      <c r="D109" s="420"/>
      <c r="E109" s="417"/>
      <c r="F109" s="417"/>
      <c r="G109" s="417"/>
      <c r="H109" s="419"/>
      <c r="I109" s="419"/>
      <c r="J109" s="420"/>
    </row>
    <row r="110" spans="1:10" ht="15.75" customHeight="1">
      <c r="A110" s="417"/>
      <c r="B110" s="419"/>
      <c r="C110" s="419"/>
      <c r="D110" s="420"/>
      <c r="E110" s="417"/>
      <c r="F110" s="417"/>
      <c r="G110" s="417"/>
      <c r="H110" s="419"/>
      <c r="I110" s="419"/>
      <c r="J110" s="420"/>
    </row>
    <row r="111" spans="1:10" ht="15.75" customHeight="1">
      <c r="A111" s="417"/>
      <c r="B111" s="419"/>
      <c r="C111" s="419"/>
      <c r="D111" s="420"/>
      <c r="E111" s="417"/>
      <c r="F111" s="417"/>
      <c r="G111" s="417"/>
      <c r="H111" s="419"/>
      <c r="I111" s="419"/>
      <c r="J111" s="420"/>
    </row>
    <row r="112" spans="1:10" ht="15.75" customHeight="1">
      <c r="A112" s="417"/>
      <c r="B112" s="419"/>
      <c r="C112" s="419"/>
      <c r="D112" s="420"/>
      <c r="E112" s="417"/>
      <c r="F112" s="417"/>
      <c r="G112" s="417"/>
      <c r="H112" s="419"/>
      <c r="I112" s="419"/>
      <c r="J112" s="420"/>
    </row>
    <row r="113" spans="1:10" ht="15.75" customHeight="1">
      <c r="A113" s="417"/>
      <c r="B113" s="419"/>
      <c r="C113" s="419"/>
      <c r="D113" s="420"/>
      <c r="E113" s="417"/>
      <c r="F113" s="417"/>
      <c r="G113" s="417"/>
      <c r="H113" s="419"/>
      <c r="I113" s="419"/>
      <c r="J113" s="420"/>
    </row>
    <row r="114" spans="1:10" ht="15.75" customHeight="1">
      <c r="A114" s="417"/>
      <c r="B114" s="419"/>
      <c r="C114" s="419"/>
      <c r="D114" s="420"/>
      <c r="E114" s="417"/>
      <c r="F114" s="417"/>
      <c r="G114" s="417"/>
      <c r="H114" s="419"/>
      <c r="I114" s="419"/>
      <c r="J114" s="420"/>
    </row>
    <row r="115" spans="1:10" ht="15.75" customHeight="1">
      <c r="A115" s="417"/>
      <c r="B115" s="419"/>
      <c r="C115" s="419"/>
      <c r="D115" s="420"/>
      <c r="E115" s="417"/>
      <c r="F115" s="417"/>
      <c r="G115" s="417"/>
      <c r="H115" s="419"/>
      <c r="I115" s="419"/>
      <c r="J115" s="420"/>
    </row>
    <row r="116" spans="1:10" ht="31.5" customHeight="1">
      <c r="A116" s="417"/>
      <c r="B116" s="419"/>
      <c r="C116" s="419"/>
      <c r="D116" s="420"/>
      <c r="E116" s="417"/>
      <c r="F116" s="417"/>
      <c r="G116" s="417"/>
      <c r="H116" s="419"/>
      <c r="I116" s="419"/>
      <c r="J116" s="420"/>
    </row>
    <row r="117" spans="1:10" ht="15.75" customHeight="1">
      <c r="A117" s="417"/>
      <c r="B117" s="419"/>
      <c r="C117" s="419"/>
      <c r="D117" s="420"/>
      <c r="E117" s="417"/>
      <c r="F117" s="417"/>
      <c r="G117" s="417"/>
      <c r="H117" s="419"/>
      <c r="I117" s="419"/>
      <c r="J117" s="420"/>
    </row>
    <row r="118" spans="1:10" ht="15.75" customHeight="1">
      <c r="A118" s="417"/>
      <c r="B118" s="419"/>
      <c r="C118" s="419"/>
      <c r="D118" s="420"/>
      <c r="E118" s="417"/>
      <c r="F118" s="417"/>
      <c r="G118" s="417"/>
      <c r="H118" s="419"/>
      <c r="I118" s="419"/>
      <c r="J118" s="420"/>
    </row>
    <row r="119" spans="1:10" ht="15.75" customHeight="1">
      <c r="A119" s="417"/>
      <c r="B119" s="419"/>
      <c r="C119" s="419"/>
      <c r="D119" s="420"/>
      <c r="E119" s="417"/>
      <c r="F119" s="417"/>
      <c r="G119" s="417"/>
      <c r="H119" s="419"/>
      <c r="I119" s="419"/>
      <c r="J119" s="420"/>
    </row>
    <row r="120" spans="1:10" ht="15.75" customHeight="1">
      <c r="A120" s="417"/>
      <c r="B120" s="419"/>
      <c r="C120" s="419"/>
      <c r="D120" s="420"/>
      <c r="E120" s="417"/>
      <c r="F120" s="417"/>
      <c r="G120" s="417"/>
      <c r="H120" s="419"/>
      <c r="I120" s="419"/>
      <c r="J120" s="420"/>
    </row>
    <row r="121" spans="1:10" ht="15.75" customHeight="1">
      <c r="A121" s="417"/>
      <c r="B121" s="419"/>
      <c r="C121" s="419"/>
      <c r="D121" s="420"/>
      <c r="E121" s="417"/>
      <c r="F121" s="417"/>
      <c r="G121" s="417"/>
      <c r="H121" s="419"/>
      <c r="I121" s="419"/>
      <c r="J121" s="420"/>
    </row>
    <row r="122" spans="1:10" ht="15.75" customHeight="1">
      <c r="A122" s="417"/>
      <c r="B122" s="419"/>
      <c r="C122" s="419"/>
      <c r="D122" s="420"/>
      <c r="E122" s="417"/>
      <c r="F122" s="417"/>
      <c r="G122" s="417"/>
      <c r="H122" s="419"/>
      <c r="I122" s="419"/>
      <c r="J122" s="420"/>
    </row>
    <row r="123" spans="1:10" ht="15.75" customHeight="1">
      <c r="A123" s="417"/>
      <c r="B123" s="419"/>
      <c r="C123" s="419"/>
      <c r="D123" s="420"/>
      <c r="E123" s="417"/>
      <c r="F123" s="417"/>
      <c r="G123" s="417"/>
      <c r="H123" s="419"/>
      <c r="I123" s="419"/>
      <c r="J123" s="420"/>
    </row>
    <row r="124" spans="1:10" ht="15.75" customHeight="1">
      <c r="A124" s="417"/>
      <c r="B124" s="419"/>
      <c r="C124" s="419"/>
      <c r="D124" s="420"/>
      <c r="E124" s="417"/>
      <c r="F124" s="417"/>
      <c r="G124" s="417"/>
      <c r="H124" s="419"/>
      <c r="I124" s="419"/>
      <c r="J124" s="420"/>
    </row>
    <row r="125" spans="1:10" ht="15.75" customHeight="1">
      <c r="A125" s="417"/>
      <c r="B125" s="419"/>
      <c r="C125" s="419"/>
      <c r="D125" s="420"/>
      <c r="E125" s="417"/>
      <c r="F125" s="417"/>
      <c r="G125" s="417"/>
      <c r="H125" s="419"/>
      <c r="I125" s="419"/>
      <c r="J125" s="420"/>
    </row>
    <row r="126" spans="1:10" ht="31.5" customHeight="1">
      <c r="A126" s="417"/>
      <c r="B126" s="419"/>
      <c r="C126" s="419"/>
      <c r="D126" s="420"/>
      <c r="E126" s="417"/>
      <c r="F126" s="417"/>
      <c r="G126" s="417"/>
      <c r="H126" s="419"/>
      <c r="I126" s="419"/>
      <c r="J126" s="420"/>
    </row>
    <row r="127" spans="1:10" ht="15.75" customHeight="1">
      <c r="A127" s="417"/>
      <c r="B127" s="419"/>
      <c r="C127" s="419"/>
      <c r="D127" s="420"/>
      <c r="E127" s="417"/>
      <c r="F127" s="417"/>
      <c r="G127" s="417"/>
      <c r="H127" s="419"/>
      <c r="I127" s="419"/>
      <c r="J127" s="420"/>
    </row>
    <row r="128" spans="1:10" ht="15.75" customHeight="1">
      <c r="A128" s="417"/>
      <c r="B128" s="419"/>
      <c r="C128" s="419"/>
      <c r="D128" s="420"/>
      <c r="E128" s="417"/>
      <c r="F128" s="417"/>
      <c r="G128" s="417"/>
      <c r="H128" s="419"/>
      <c r="I128" s="419"/>
      <c r="J128" s="420"/>
    </row>
    <row r="129" spans="1:10" ht="15.75" customHeight="1">
      <c r="A129" s="417"/>
      <c r="B129" s="419"/>
      <c r="C129" s="419"/>
      <c r="D129" s="420"/>
      <c r="E129" s="417"/>
      <c r="F129" s="417"/>
      <c r="G129" s="417"/>
      <c r="H129" s="419"/>
      <c r="I129" s="419"/>
      <c r="J129" s="420"/>
    </row>
    <row r="130" spans="1:10" ht="15.75" customHeight="1">
      <c r="A130" s="417"/>
      <c r="B130" s="419"/>
      <c r="C130" s="419"/>
      <c r="D130" s="420"/>
      <c r="E130" s="417"/>
      <c r="F130" s="417"/>
      <c r="G130" s="417"/>
      <c r="H130" s="419"/>
      <c r="I130" s="419"/>
      <c r="J130" s="420"/>
    </row>
    <row r="131" spans="1:10" ht="15.75" customHeight="1">
      <c r="A131" s="417"/>
      <c r="B131" s="419"/>
      <c r="C131" s="419"/>
      <c r="D131" s="420"/>
      <c r="E131" s="417"/>
      <c r="F131" s="417"/>
      <c r="G131" s="417"/>
      <c r="H131" s="419"/>
      <c r="I131" s="419"/>
      <c r="J131" s="420"/>
    </row>
    <row r="132" spans="1:10" ht="15.75" customHeight="1">
      <c r="A132" s="417"/>
      <c r="B132" s="419"/>
      <c r="C132" s="419"/>
      <c r="D132" s="420"/>
      <c r="E132" s="417"/>
      <c r="F132" s="417"/>
      <c r="G132" s="417"/>
      <c r="H132" s="419"/>
      <c r="I132" s="419"/>
      <c r="J132" s="420"/>
    </row>
    <row r="133" spans="1:10" ht="15.75" customHeight="1">
      <c r="A133" s="417"/>
      <c r="B133" s="419"/>
      <c r="C133" s="419"/>
      <c r="D133" s="420"/>
      <c r="E133" s="417"/>
      <c r="F133" s="417"/>
      <c r="G133" s="417"/>
      <c r="H133" s="419"/>
      <c r="I133" s="419"/>
      <c r="J133" s="420"/>
    </row>
    <row r="134" spans="1:10" ht="15.75" customHeight="1">
      <c r="A134" s="417"/>
      <c r="B134" s="419"/>
      <c r="C134" s="419"/>
      <c r="D134" s="420"/>
      <c r="E134" s="417"/>
      <c r="F134" s="417"/>
      <c r="G134" s="417"/>
      <c r="H134" s="419"/>
      <c r="I134" s="419"/>
      <c r="J134" s="420"/>
    </row>
    <row r="135" spans="1:10" ht="15.75" customHeight="1">
      <c r="A135" s="417"/>
      <c r="B135" s="419"/>
      <c r="C135" s="419"/>
      <c r="D135" s="420"/>
      <c r="E135" s="417"/>
      <c r="F135" s="417"/>
      <c r="G135" s="417"/>
      <c r="H135" s="419"/>
      <c r="I135" s="419"/>
      <c r="J135" s="420"/>
    </row>
    <row r="136" spans="1:10" ht="18.75" customHeight="1">
      <c r="A136" s="417"/>
      <c r="B136" s="419"/>
      <c r="C136" s="419"/>
      <c r="D136" s="420"/>
      <c r="E136" s="417"/>
      <c r="F136" s="417"/>
      <c r="G136" s="417"/>
      <c r="H136" s="419"/>
      <c r="I136" s="419"/>
      <c r="J136" s="420"/>
    </row>
    <row r="137" spans="1:10" ht="18.75" customHeight="1">
      <c r="A137" s="400"/>
      <c r="B137" s="400"/>
      <c r="C137" s="400"/>
    </row>
    <row r="138" spans="1:10" ht="18.75" customHeight="1">
      <c r="A138" s="400"/>
      <c r="B138" s="400"/>
      <c r="C138" s="400"/>
    </row>
    <row r="139" spans="1:10" ht="18.75" customHeight="1">
      <c r="B139" s="400"/>
      <c r="C139" s="400"/>
    </row>
    <row r="140" spans="1:10" ht="18.75" customHeight="1">
      <c r="B140" s="400"/>
      <c r="C140" s="400"/>
    </row>
    <row r="141" spans="1:10" ht="18.75" customHeight="1">
      <c r="B141" s="400"/>
      <c r="C141" s="400"/>
    </row>
    <row r="142" spans="1:10" ht="18.75" customHeight="1">
      <c r="B142" s="400"/>
      <c r="C142" s="400"/>
    </row>
    <row r="143" spans="1:10" ht="18.75" customHeight="1">
      <c r="B143" s="400"/>
      <c r="C143" s="400"/>
    </row>
    <row r="144" spans="1:10" ht="18.75" customHeight="1">
      <c r="B144" s="400"/>
      <c r="C144" s="400"/>
    </row>
    <row r="145" spans="2:3" ht="18.75" customHeight="1">
      <c r="B145" s="400"/>
      <c r="C145" s="400"/>
    </row>
    <row r="146" spans="2:3" ht="18.75" customHeight="1">
      <c r="B146" s="400"/>
      <c r="C146" s="400"/>
    </row>
    <row r="147" spans="2:3" ht="18.75" customHeight="1">
      <c r="B147" s="400"/>
      <c r="C147" s="400"/>
    </row>
    <row r="148" spans="2:3" ht="18.75" customHeight="1">
      <c r="B148" s="400"/>
      <c r="C148" s="400"/>
    </row>
  </sheetData>
  <sheetProtection algorithmName="SHA-512" hashValue="vbauWx4IKOLMvJp5QxvxqYGavCrlKB/tlfMgV2nen2sraanXmx9/UdgAt8suSdot/vx76mT0sbOryCcWyrxZYA==" saltValue="Ip8qGCUk8FMS4Wkif7GiwQ==" spinCount="100000" sheet="1" objects="1" scenarios="1"/>
  <mergeCells count="7">
    <mergeCell ref="A1:J2"/>
    <mergeCell ref="B5:D5"/>
    <mergeCell ref="B8:D8"/>
    <mergeCell ref="A12:D12"/>
    <mergeCell ref="E12:H12"/>
    <mergeCell ref="I12:L12"/>
    <mergeCell ref="K7:L8"/>
  </mergeCells>
  <phoneticPr fontId="4"/>
  <conditionalFormatting sqref="A17:D17">
    <cfRule type="expression" dxfId="25" priority="47">
      <formula>$B$17="北海道"</formula>
    </cfRule>
  </conditionalFormatting>
  <conditionalFormatting sqref="A18:D18">
    <cfRule type="expression" dxfId="24" priority="46">
      <formula>$B$18="北海道"</formula>
    </cfRule>
  </conditionalFormatting>
  <conditionalFormatting sqref="A19:D19">
    <cfRule type="expression" dxfId="23" priority="45">
      <formula>$B$19="北海道"</formula>
    </cfRule>
  </conditionalFormatting>
  <conditionalFormatting sqref="A21:D21">
    <cfRule type="expression" dxfId="22" priority="22">
      <formula>$A$21&gt;=6</formula>
    </cfRule>
    <cfRule type="expression" dxfId="21" priority="43">
      <formula>$B$21="北海道"</formula>
    </cfRule>
  </conditionalFormatting>
  <conditionalFormatting sqref="A20:L20">
    <cfRule type="expression" dxfId="20" priority="30">
      <formula>OR($B$8="海面漁業　主要魚種別漁獲量",$B$8="海面養殖業　主要魚種別収獲量")</formula>
    </cfRule>
  </conditionalFormatting>
  <conditionalFormatting sqref="A20:L21">
    <cfRule type="expression" dxfId="19" priority="31">
      <formula>OR($B$8="海面漁業　主要魚種別漁獲量",$B$8="海面養殖業　主要魚種別収獲量")</formula>
    </cfRule>
  </conditionalFormatting>
  <conditionalFormatting sqref="B5:D5 B8:D8">
    <cfRule type="expression" dxfId="18" priority="54">
      <formula>$K$7="-"</formula>
    </cfRule>
  </conditionalFormatting>
  <conditionalFormatting sqref="D20">
    <cfRule type="expression" dxfId="17" priority="44">
      <formula>$B$20="北海道"</formula>
    </cfRule>
  </conditionalFormatting>
  <conditionalFormatting sqref="E17:H17">
    <cfRule type="expression" dxfId="16" priority="42">
      <formula>$F$17="北海道"</formula>
    </cfRule>
  </conditionalFormatting>
  <conditionalFormatting sqref="E18:H18">
    <cfRule type="expression" dxfId="15" priority="41">
      <formula>$F$18="北海道"</formula>
    </cfRule>
  </conditionalFormatting>
  <conditionalFormatting sqref="E19:H19">
    <cfRule type="expression" dxfId="14" priority="40">
      <formula>$F$19="北海道"</formula>
    </cfRule>
  </conditionalFormatting>
  <conditionalFormatting sqref="E20:H20">
    <cfRule type="expression" dxfId="13" priority="39">
      <formula>$F$20="北海道"</formula>
    </cfRule>
  </conditionalFormatting>
  <conditionalFormatting sqref="E21:H21">
    <cfRule type="expression" dxfId="12" priority="21">
      <formula>$E$21&gt;=6</formula>
    </cfRule>
    <cfRule type="expression" dxfId="11" priority="38">
      <formula>$F$21="北海道"</formula>
    </cfRule>
  </conditionalFormatting>
  <conditionalFormatting sqref="I11:L20">
    <cfRule type="expression" dxfId="10" priority="25">
      <formula>$B$8="海面養殖業　主要魚種別収獲量"</formula>
    </cfRule>
  </conditionalFormatting>
  <conditionalFormatting sqref="I11:L21">
    <cfRule type="expression" dxfId="9" priority="24">
      <formula>$B$5="六次産業化"</formula>
    </cfRule>
  </conditionalFormatting>
  <conditionalFormatting sqref="I17:L17">
    <cfRule type="expression" dxfId="8" priority="37">
      <formula>$J$17="北海道"</formula>
    </cfRule>
  </conditionalFormatting>
  <conditionalFormatting sqref="I18:L18">
    <cfRule type="expression" dxfId="7" priority="36">
      <formula>$J$18="北海道"</formula>
    </cfRule>
  </conditionalFormatting>
  <conditionalFormatting sqref="I19:L19">
    <cfRule type="expression" dxfId="6" priority="35">
      <formula>$J$19="北海道"</formula>
    </cfRule>
  </conditionalFormatting>
  <conditionalFormatting sqref="I20:L20">
    <cfRule type="expression" dxfId="5" priority="34">
      <formula>$J$20="北海道"</formula>
    </cfRule>
  </conditionalFormatting>
  <conditionalFormatting sqref="I21:L21">
    <cfRule type="expression" dxfId="4" priority="20">
      <formula>$I$21&gt;=6</formula>
    </cfRule>
    <cfRule type="expression" dxfId="3" priority="33">
      <formula>$J$21="北海道"</formula>
    </cfRule>
  </conditionalFormatting>
  <conditionalFormatting sqref="K15:K21">
    <cfRule type="expression" dxfId="2" priority="18">
      <formula>$B$8="生乳生産量"</formula>
    </cfRule>
    <cfRule type="expression" dxfId="1" priority="19">
      <formula>$B$5="畜産"</formula>
    </cfRule>
    <cfRule type="expression" dxfId="0" priority="32">
      <formula>$B$8="生乳生産量"</formula>
    </cfRule>
  </conditionalFormatting>
  <dataValidations count="2">
    <dataValidation type="list" allowBlank="1" showInputMessage="1" showErrorMessage="1" sqref="B8" xr:uid="{D9BA59BC-7552-4E6C-8AC4-785BB6F17373}">
      <formula1>INDIRECT($B$5)</formula1>
    </dataValidation>
    <dataValidation type="list" allowBlank="1" showInputMessage="1" showErrorMessage="1" sqref="B5:B6" xr:uid="{54EF33EF-E711-4BE5-9F75-2E25714DB4FF}">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D2BFBC-56D6-47BD-801A-6ED2238CC633}">
  <dimension ref="A1:E16"/>
  <sheetViews>
    <sheetView workbookViewId="0">
      <selection activeCell="B5" sqref="B5:D5"/>
    </sheetView>
  </sheetViews>
  <sheetFormatPr defaultRowHeight="18.75"/>
  <cols>
    <col min="1" max="1" width="10.25" customWidth="1"/>
    <col min="2" max="3" width="14.25" bestFit="1" customWidth="1"/>
    <col min="4" max="4" width="14.25" customWidth="1"/>
    <col min="5" max="5" width="14.25" bestFit="1" customWidth="1"/>
  </cols>
  <sheetData>
    <row r="1" spans="1:5">
      <c r="A1" s="423" t="s">
        <v>723</v>
      </c>
      <c r="B1" s="423" t="s">
        <v>706</v>
      </c>
      <c r="C1" s="423" t="s">
        <v>833</v>
      </c>
      <c r="D1" s="423" t="s">
        <v>819</v>
      </c>
      <c r="E1" s="423" t="s">
        <v>711</v>
      </c>
    </row>
    <row r="2" spans="1:5">
      <c r="A2" t="s">
        <v>698</v>
      </c>
      <c r="B2" t="s">
        <v>707</v>
      </c>
      <c r="C2" t="s">
        <v>709</v>
      </c>
      <c r="D2" t="s">
        <v>467</v>
      </c>
      <c r="E2" t="s">
        <v>712</v>
      </c>
    </row>
    <row r="3" spans="1:5">
      <c r="A3" t="s">
        <v>699</v>
      </c>
      <c r="B3" t="s">
        <v>325</v>
      </c>
      <c r="C3" t="s">
        <v>710</v>
      </c>
      <c r="D3" t="s">
        <v>807</v>
      </c>
      <c r="E3" t="s">
        <v>659</v>
      </c>
    </row>
    <row r="4" spans="1:5">
      <c r="A4" t="s">
        <v>700</v>
      </c>
      <c r="B4" t="s">
        <v>708</v>
      </c>
      <c r="C4" t="s">
        <v>932</v>
      </c>
    </row>
    <row r="5" spans="1:5">
      <c r="A5" t="s">
        <v>701</v>
      </c>
      <c r="B5" t="s">
        <v>326</v>
      </c>
    </row>
    <row r="6" spans="1:5">
      <c r="A6" t="s">
        <v>702</v>
      </c>
      <c r="B6" t="s">
        <v>418</v>
      </c>
    </row>
    <row r="7" spans="1:5">
      <c r="A7" t="s">
        <v>703</v>
      </c>
    </row>
    <row r="8" spans="1:5">
      <c r="A8" t="s">
        <v>704</v>
      </c>
    </row>
    <row r="9" spans="1:5">
      <c r="A9" t="s">
        <v>705</v>
      </c>
    </row>
    <row r="11" spans="1:5">
      <c r="A11" t="s">
        <v>813</v>
      </c>
    </row>
    <row r="12" spans="1:5">
      <c r="A12" t="s">
        <v>814</v>
      </c>
    </row>
    <row r="13" spans="1:5">
      <c r="A13" t="s">
        <v>815</v>
      </c>
    </row>
    <row r="14" spans="1:5">
      <c r="A14" t="s">
        <v>816</v>
      </c>
    </row>
    <row r="15" spans="1:5">
      <c r="A15" t="s">
        <v>817</v>
      </c>
    </row>
    <row r="16" spans="1:5">
      <c r="A16" t="s">
        <v>818</v>
      </c>
    </row>
  </sheetData>
  <phoneticPr fontId="4"/>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63369-4AB7-4A00-87E7-FE66393F4FE4}">
  <dimension ref="A1:W87"/>
  <sheetViews>
    <sheetView workbookViewId="0">
      <pane xSplit="3" ySplit="5" topLeftCell="O27" activePane="bottomRight" state="frozen"/>
      <selection activeCell="B5" sqref="B5:D5"/>
      <selection pane="topRight" activeCell="B5" sqref="B5:D5"/>
      <selection pane="bottomLeft" activeCell="B5" sqref="B5:D5"/>
      <selection pane="bottomRight" activeCell="B5" sqref="B5:D5"/>
    </sheetView>
  </sheetViews>
  <sheetFormatPr defaultRowHeight="18.75"/>
  <cols>
    <col min="1" max="1" width="4.75" customWidth="1"/>
    <col min="2" max="2" width="17.25" customWidth="1"/>
    <col min="3" max="3" width="18.375" customWidth="1"/>
    <col min="4" max="4" width="18.875" customWidth="1"/>
    <col min="5" max="5" width="12.125" bestFit="1" customWidth="1"/>
    <col min="6" max="6" width="15.25" customWidth="1"/>
    <col min="7" max="7" width="14.125" bestFit="1" customWidth="1"/>
    <col min="8" max="8" width="12.125" bestFit="1" customWidth="1"/>
    <col min="9" max="9" width="19.5" bestFit="1" customWidth="1"/>
    <col min="10" max="10" width="14.125" bestFit="1" customWidth="1"/>
    <col min="11" max="11" width="12.125" bestFit="1" customWidth="1"/>
    <col min="12" max="12" width="19.5" bestFit="1" customWidth="1"/>
    <col min="13" max="13" width="20.375" bestFit="1" customWidth="1"/>
    <col min="14" max="15" width="21.625" customWidth="1"/>
    <col min="16" max="16" width="20.375" bestFit="1" customWidth="1"/>
    <col min="17" max="17" width="18.375" bestFit="1" customWidth="1"/>
    <col min="18" max="18" width="25.75" bestFit="1" customWidth="1"/>
    <col min="19" max="19" width="20.5" customWidth="1"/>
    <col min="20" max="20" width="26" customWidth="1"/>
    <col min="21" max="21" width="19.5" bestFit="1" customWidth="1"/>
    <col min="22" max="22" width="18.375" bestFit="1" customWidth="1"/>
    <col min="23" max="23" width="16.25" bestFit="1" customWidth="1"/>
  </cols>
  <sheetData>
    <row r="1" spans="1:23">
      <c r="B1" t="s">
        <v>714</v>
      </c>
      <c r="C1" s="424" t="str">
        <f>なんばんBOOK!B5&amp;"_"&amp;なんばんBOOK!B8</f>
        <v>野菜※ばれいしょを除く_たまねぎ</v>
      </c>
      <c r="I1" s="425"/>
      <c r="P1" s="425"/>
      <c r="V1" s="425"/>
    </row>
    <row r="2" spans="1:23">
      <c r="A2" s="426"/>
      <c r="B2" s="427"/>
      <c r="C2" s="428"/>
      <c r="E2" s="426"/>
      <c r="F2" s="426"/>
      <c r="G2" s="426"/>
      <c r="H2" s="426"/>
      <c r="I2" s="426"/>
      <c r="J2" s="426"/>
      <c r="K2" s="426"/>
      <c r="L2" s="426"/>
      <c r="M2" s="426"/>
      <c r="N2" s="426"/>
      <c r="O2" s="426"/>
      <c r="P2" s="426"/>
      <c r="Q2" s="429"/>
      <c r="R2" s="429"/>
      <c r="S2" s="430"/>
      <c r="T2" s="540"/>
      <c r="V2" s="429"/>
      <c r="W2" s="426"/>
    </row>
    <row r="3" spans="1:23" s="433" customFormat="1" ht="77.25" customHeight="1">
      <c r="A3" s="778" t="s">
        <v>715</v>
      </c>
      <c r="B3" s="778"/>
      <c r="C3" s="431" t="s">
        <v>716</v>
      </c>
      <c r="D3" s="432" t="s">
        <v>942</v>
      </c>
      <c r="E3" s="433" t="s">
        <v>942</v>
      </c>
      <c r="F3" s="433" t="s">
        <v>942</v>
      </c>
      <c r="G3" s="433" t="s">
        <v>942</v>
      </c>
      <c r="H3" s="433" t="s">
        <v>942</v>
      </c>
      <c r="I3" s="433" t="s">
        <v>946</v>
      </c>
      <c r="J3" s="433" t="s">
        <v>942</v>
      </c>
      <c r="K3" s="433" t="s">
        <v>942</v>
      </c>
      <c r="L3" s="433" t="s">
        <v>942</v>
      </c>
      <c r="M3" s="434" t="s">
        <v>942</v>
      </c>
      <c r="N3" s="434" t="s">
        <v>1044</v>
      </c>
      <c r="O3" s="431" t="s">
        <v>1045</v>
      </c>
      <c r="P3" s="434" t="s">
        <v>942</v>
      </c>
      <c r="Q3" s="434" t="s">
        <v>942</v>
      </c>
      <c r="R3" s="434" t="s">
        <v>956</v>
      </c>
      <c r="S3" s="434" t="s">
        <v>956</v>
      </c>
      <c r="T3" s="432" t="s">
        <v>942</v>
      </c>
      <c r="U3" s="432" t="s">
        <v>942</v>
      </c>
      <c r="V3" s="431" t="s">
        <v>942</v>
      </c>
      <c r="W3" s="431" t="s">
        <v>942</v>
      </c>
    </row>
    <row r="4" spans="1:23">
      <c r="A4" s="538" t="s">
        <v>812</v>
      </c>
      <c r="B4" s="538"/>
      <c r="C4" s="539"/>
      <c r="D4" t="s">
        <v>733</v>
      </c>
      <c r="E4" t="s">
        <v>734</v>
      </c>
      <c r="F4" t="s">
        <v>735</v>
      </c>
      <c r="G4" t="s">
        <v>736</v>
      </c>
      <c r="H4" t="s">
        <v>737</v>
      </c>
      <c r="I4" t="s">
        <v>738</v>
      </c>
      <c r="J4" t="s">
        <v>739</v>
      </c>
      <c r="K4" t="s">
        <v>740</v>
      </c>
      <c r="L4" t="s">
        <v>820</v>
      </c>
      <c r="M4" t="s">
        <v>821</v>
      </c>
      <c r="N4" t="s">
        <v>822</v>
      </c>
      <c r="O4" t="s">
        <v>823</v>
      </c>
      <c r="P4" t="s">
        <v>824</v>
      </c>
      <c r="Q4" t="s">
        <v>834</v>
      </c>
      <c r="R4" t="s">
        <v>835</v>
      </c>
      <c r="S4" t="s">
        <v>933</v>
      </c>
      <c r="T4" t="s">
        <v>808</v>
      </c>
      <c r="U4" t="s">
        <v>809</v>
      </c>
      <c r="V4" t="s">
        <v>730</v>
      </c>
      <c r="W4" t="s">
        <v>732</v>
      </c>
    </row>
    <row r="5" spans="1:23">
      <c r="D5" t="s">
        <v>698</v>
      </c>
      <c r="E5" t="s">
        <v>699</v>
      </c>
      <c r="F5" t="s">
        <v>700</v>
      </c>
      <c r="G5" t="s">
        <v>701</v>
      </c>
      <c r="H5" t="s">
        <v>702</v>
      </c>
      <c r="I5" t="s">
        <v>703</v>
      </c>
      <c r="J5" t="s">
        <v>704</v>
      </c>
      <c r="K5" t="s">
        <v>705</v>
      </c>
      <c r="L5" t="s">
        <v>707</v>
      </c>
      <c r="M5" t="s">
        <v>325</v>
      </c>
      <c r="N5" t="s">
        <v>708</v>
      </c>
      <c r="O5" t="s">
        <v>326</v>
      </c>
      <c r="P5" t="s">
        <v>418</v>
      </c>
      <c r="Q5" t="s">
        <v>726</v>
      </c>
      <c r="R5" t="s">
        <v>727</v>
      </c>
      <c r="S5" t="s">
        <v>937</v>
      </c>
      <c r="T5" t="s">
        <v>728</v>
      </c>
      <c r="U5" t="s">
        <v>729</v>
      </c>
      <c r="V5" t="s">
        <v>731</v>
      </c>
      <c r="W5" t="s">
        <v>722</v>
      </c>
    </row>
    <row r="6" spans="1:23" ht="37.5">
      <c r="B6" t="s">
        <v>717</v>
      </c>
      <c r="D6" s="435" t="s">
        <v>941</v>
      </c>
      <c r="E6" s="435" t="s">
        <v>941</v>
      </c>
      <c r="F6" s="435" t="s">
        <v>941</v>
      </c>
      <c r="G6" s="435" t="s">
        <v>941</v>
      </c>
      <c r="H6" s="435" t="s">
        <v>941</v>
      </c>
      <c r="I6" s="435" t="s">
        <v>941</v>
      </c>
      <c r="J6" s="435" t="s">
        <v>941</v>
      </c>
      <c r="K6" s="435" t="s">
        <v>941</v>
      </c>
      <c r="L6" s="530" t="s">
        <v>1043</v>
      </c>
      <c r="M6" s="530" t="s">
        <v>1043</v>
      </c>
      <c r="N6" s="530" t="s">
        <v>832</v>
      </c>
      <c r="O6" s="530" t="s">
        <v>832</v>
      </c>
      <c r="P6" s="435" t="s">
        <v>950</v>
      </c>
      <c r="Q6" s="530" t="s">
        <v>954</v>
      </c>
      <c r="R6" s="530" t="s">
        <v>955</v>
      </c>
      <c r="S6" s="530" t="s">
        <v>954</v>
      </c>
      <c r="T6" s="537" t="s">
        <v>957</v>
      </c>
      <c r="U6" s="537" t="s">
        <v>957</v>
      </c>
      <c r="V6" s="435" t="s">
        <v>950</v>
      </c>
      <c r="W6" s="435" t="s">
        <v>950</v>
      </c>
    </row>
    <row r="7" spans="1:23">
      <c r="C7" s="425" t="s">
        <v>754</v>
      </c>
      <c r="D7" s="436" t="s">
        <v>741</v>
      </c>
      <c r="E7" s="436" t="s">
        <v>741</v>
      </c>
      <c r="F7" s="436" t="s">
        <v>741</v>
      </c>
      <c r="G7" s="436" t="s">
        <v>741</v>
      </c>
      <c r="H7" s="436" t="s">
        <v>741</v>
      </c>
      <c r="I7" s="436" t="s">
        <v>741</v>
      </c>
      <c r="J7" s="436" t="s">
        <v>741</v>
      </c>
      <c r="K7" s="436" t="s">
        <v>741</v>
      </c>
      <c r="L7" s="436" t="s">
        <v>323</v>
      </c>
      <c r="M7" s="436" t="s">
        <v>323</v>
      </c>
      <c r="N7" s="436" t="s">
        <v>323</v>
      </c>
      <c r="O7" s="436" t="s">
        <v>747</v>
      </c>
      <c r="P7" s="436" t="s">
        <v>418</v>
      </c>
      <c r="Q7" s="436" t="s">
        <v>751</v>
      </c>
      <c r="R7" s="436" t="s">
        <v>111</v>
      </c>
      <c r="S7" s="436" t="s">
        <v>111</v>
      </c>
      <c r="T7" s="436" t="s">
        <v>765</v>
      </c>
      <c r="U7" s="436" t="s">
        <v>765</v>
      </c>
      <c r="V7" s="436" t="s">
        <v>712</v>
      </c>
      <c r="W7" s="436" t="s">
        <v>759</v>
      </c>
    </row>
    <row r="8" spans="1:23">
      <c r="C8" s="425"/>
      <c r="D8" s="436" t="s">
        <v>12</v>
      </c>
      <c r="E8" s="436" t="s">
        <v>12</v>
      </c>
      <c r="F8" s="436" t="s">
        <v>12</v>
      </c>
      <c r="G8" s="436" t="s">
        <v>12</v>
      </c>
      <c r="H8" s="436" t="s">
        <v>12</v>
      </c>
      <c r="I8" s="436" t="s">
        <v>12</v>
      </c>
      <c r="J8" s="436" t="s">
        <v>12</v>
      </c>
      <c r="K8" s="436" t="s">
        <v>12</v>
      </c>
      <c r="L8" s="436" t="s">
        <v>323</v>
      </c>
      <c r="M8" s="436" t="s">
        <v>323</v>
      </c>
      <c r="N8" s="436" t="s">
        <v>323</v>
      </c>
      <c r="O8" s="436" t="s">
        <v>323</v>
      </c>
      <c r="P8" s="436" t="s">
        <v>105</v>
      </c>
      <c r="Q8" s="436" t="s">
        <v>105</v>
      </c>
      <c r="R8" s="436" t="s">
        <v>108</v>
      </c>
      <c r="S8" s="436" t="s">
        <v>934</v>
      </c>
      <c r="T8" s="436" t="s">
        <v>116</v>
      </c>
      <c r="U8" s="436" t="s">
        <v>116</v>
      </c>
      <c r="V8" s="436" t="s">
        <v>121</v>
      </c>
      <c r="W8" s="436" t="s">
        <v>121</v>
      </c>
    </row>
    <row r="9" spans="1:23">
      <c r="C9" s="425"/>
      <c r="D9" s="436" t="s">
        <v>92</v>
      </c>
      <c r="E9" s="436" t="s">
        <v>92</v>
      </c>
      <c r="F9" s="436" t="s">
        <v>92</v>
      </c>
      <c r="G9" s="436" t="s">
        <v>92</v>
      </c>
      <c r="H9" s="436" t="s">
        <v>92</v>
      </c>
      <c r="I9" s="436" t="s">
        <v>92</v>
      </c>
      <c r="J9" s="436" t="s">
        <v>92</v>
      </c>
      <c r="K9" s="436" t="s">
        <v>92</v>
      </c>
      <c r="L9" s="436" t="s">
        <v>92</v>
      </c>
      <c r="M9" s="436" t="s">
        <v>92</v>
      </c>
      <c r="N9" s="436" t="s">
        <v>92</v>
      </c>
      <c r="O9" s="436" t="s">
        <v>92</v>
      </c>
      <c r="P9" s="436" t="s">
        <v>92</v>
      </c>
      <c r="Q9" s="436" t="s">
        <v>92</v>
      </c>
      <c r="R9" s="436" t="s">
        <v>92</v>
      </c>
      <c r="S9" s="436" t="s">
        <v>92</v>
      </c>
      <c r="T9" s="436" t="s">
        <v>92</v>
      </c>
      <c r="U9" s="436" t="s">
        <v>92</v>
      </c>
      <c r="V9" s="436" t="s">
        <v>92</v>
      </c>
      <c r="W9" s="436" t="s">
        <v>92</v>
      </c>
    </row>
    <row r="10" spans="1:23">
      <c r="C10" s="425" t="s">
        <v>755</v>
      </c>
      <c r="D10" s="436" t="s">
        <v>13</v>
      </c>
      <c r="E10" s="436" t="s">
        <v>13</v>
      </c>
      <c r="F10" s="436" t="s">
        <v>13</v>
      </c>
      <c r="G10" s="436" t="s">
        <v>13</v>
      </c>
      <c r="H10" s="436" t="s">
        <v>13</v>
      </c>
      <c r="I10" s="436" t="s">
        <v>13</v>
      </c>
      <c r="J10" s="436" t="s">
        <v>13</v>
      </c>
      <c r="K10" s="436" t="s">
        <v>13</v>
      </c>
      <c r="L10" s="436" t="s">
        <v>742</v>
      </c>
      <c r="M10" s="436" t="s">
        <v>743</v>
      </c>
      <c r="N10" s="436" t="s">
        <v>743</v>
      </c>
      <c r="O10" s="436" t="s">
        <v>935</v>
      </c>
      <c r="P10" s="436" t="s">
        <v>749</v>
      </c>
      <c r="Q10" s="436" t="s">
        <v>752</v>
      </c>
      <c r="R10" s="436" t="s">
        <v>112</v>
      </c>
      <c r="S10" s="436" t="s">
        <v>114</v>
      </c>
      <c r="T10" s="436" t="s">
        <v>115</v>
      </c>
      <c r="U10" s="436" t="s">
        <v>115</v>
      </c>
      <c r="V10" s="436" t="s">
        <v>757</v>
      </c>
      <c r="W10" s="436" t="s">
        <v>760</v>
      </c>
    </row>
    <row r="11" spans="1:23">
      <c r="C11" s="425"/>
      <c r="D11" s="436" t="s">
        <v>13</v>
      </c>
      <c r="E11" s="436" t="s">
        <v>13</v>
      </c>
      <c r="F11" s="436" t="s">
        <v>13</v>
      </c>
      <c r="G11" s="436" t="s">
        <v>13</v>
      </c>
      <c r="H11" s="436" t="s">
        <v>13</v>
      </c>
      <c r="I11" s="436" t="s">
        <v>13</v>
      </c>
      <c r="J11" s="436" t="s">
        <v>13</v>
      </c>
      <c r="K11" s="436" t="s">
        <v>13</v>
      </c>
      <c r="L11" s="436" t="s">
        <v>743</v>
      </c>
      <c r="M11" s="436" t="s">
        <v>743</v>
      </c>
      <c r="N11" s="436" t="s">
        <v>743</v>
      </c>
      <c r="O11" s="436" t="s">
        <v>936</v>
      </c>
      <c r="P11" s="436" t="s">
        <v>106</v>
      </c>
      <c r="Q11" s="436" t="s">
        <v>108</v>
      </c>
      <c r="R11" s="436" t="s">
        <v>108</v>
      </c>
      <c r="S11" s="436" t="s">
        <v>109</v>
      </c>
      <c r="T11" s="436" t="s">
        <v>766</v>
      </c>
      <c r="U11" s="436" t="s">
        <v>766</v>
      </c>
      <c r="V11" s="436" t="s">
        <v>121</v>
      </c>
      <c r="W11" s="436" t="s">
        <v>121</v>
      </c>
    </row>
    <row r="12" spans="1:23">
      <c r="C12" s="425"/>
      <c r="D12" s="436" t="s">
        <v>93</v>
      </c>
      <c r="E12" s="436" t="s">
        <v>93</v>
      </c>
      <c r="F12" s="436" t="s">
        <v>93</v>
      </c>
      <c r="G12" s="436" t="s">
        <v>93</v>
      </c>
      <c r="H12" s="436" t="s">
        <v>93</v>
      </c>
      <c r="I12" s="436" t="s">
        <v>93</v>
      </c>
      <c r="J12" s="436" t="s">
        <v>93</v>
      </c>
      <c r="K12" s="436" t="s">
        <v>93</v>
      </c>
      <c r="L12" s="436" t="s">
        <v>92</v>
      </c>
      <c r="M12" s="436" t="s">
        <v>92</v>
      </c>
      <c r="N12" s="436" t="s">
        <v>92</v>
      </c>
      <c r="O12" s="436" t="s">
        <v>92</v>
      </c>
      <c r="P12" s="436" t="s">
        <v>92</v>
      </c>
      <c r="Q12" s="436" t="s">
        <v>92</v>
      </c>
      <c r="R12" s="436" t="s">
        <v>92</v>
      </c>
      <c r="S12" s="436" t="s">
        <v>92</v>
      </c>
      <c r="T12" s="436" t="s">
        <v>92</v>
      </c>
      <c r="U12" s="436" t="s">
        <v>92</v>
      </c>
      <c r="V12" s="436" t="s">
        <v>92</v>
      </c>
      <c r="W12" s="436" t="s">
        <v>92</v>
      </c>
    </row>
    <row r="13" spans="1:23">
      <c r="C13" s="425" t="s">
        <v>756</v>
      </c>
      <c r="D13" s="436" t="s">
        <v>14</v>
      </c>
      <c r="E13" s="436" t="s">
        <v>14</v>
      </c>
      <c r="F13" s="436" t="s">
        <v>14</v>
      </c>
      <c r="G13" s="436" t="s">
        <v>14</v>
      </c>
      <c r="H13" s="436" t="s">
        <v>14</v>
      </c>
      <c r="I13" s="436" t="s">
        <v>14</v>
      </c>
      <c r="J13" s="436" t="s">
        <v>14</v>
      </c>
      <c r="K13" s="436" t="s">
        <v>14</v>
      </c>
      <c r="L13" s="436" t="s">
        <v>744</v>
      </c>
      <c r="M13" s="436" t="s">
        <v>744</v>
      </c>
      <c r="N13" s="436" t="s">
        <v>744</v>
      </c>
      <c r="O13" s="436" t="s">
        <v>102</v>
      </c>
      <c r="P13" s="436" t="s">
        <v>750</v>
      </c>
      <c r="Q13" s="436" t="s">
        <v>938</v>
      </c>
      <c r="R13" s="436" t="s">
        <v>113</v>
      </c>
      <c r="S13" s="436"/>
      <c r="T13" s="436"/>
      <c r="U13" s="436"/>
      <c r="V13" s="436" t="s">
        <v>120</v>
      </c>
      <c r="W13" s="436" t="s">
        <v>761</v>
      </c>
    </row>
    <row r="14" spans="1:23" ht="37.5">
      <c r="C14" s="425"/>
      <c r="D14" s="436" t="s">
        <v>14</v>
      </c>
      <c r="E14" s="436" t="s">
        <v>14</v>
      </c>
      <c r="F14" s="436" t="s">
        <v>14</v>
      </c>
      <c r="G14" s="436" t="s">
        <v>14</v>
      </c>
      <c r="H14" s="436" t="s">
        <v>14</v>
      </c>
      <c r="I14" s="436" t="s">
        <v>14</v>
      </c>
      <c r="J14" s="436" t="s">
        <v>14</v>
      </c>
      <c r="K14" s="436" t="s">
        <v>14</v>
      </c>
      <c r="L14" s="436" t="s">
        <v>744</v>
      </c>
      <c r="M14" s="436" t="s">
        <v>744</v>
      </c>
      <c r="N14" s="436" t="s">
        <v>744</v>
      </c>
      <c r="O14" s="469" t="s">
        <v>693</v>
      </c>
      <c r="P14" s="436" t="s">
        <v>105</v>
      </c>
      <c r="Q14" s="436" t="s">
        <v>109</v>
      </c>
      <c r="R14" s="436" t="s">
        <v>108</v>
      </c>
      <c r="S14" s="436"/>
      <c r="T14" s="436"/>
      <c r="U14" s="436"/>
      <c r="V14" s="436" t="s">
        <v>121</v>
      </c>
      <c r="W14" s="436" t="s">
        <v>121</v>
      </c>
    </row>
    <row r="15" spans="1:23">
      <c r="C15" s="425"/>
      <c r="D15" s="436" t="s">
        <v>92</v>
      </c>
      <c r="E15" s="436" t="s">
        <v>92</v>
      </c>
      <c r="F15" s="436" t="s">
        <v>92</v>
      </c>
      <c r="G15" s="436" t="s">
        <v>92</v>
      </c>
      <c r="H15" s="436" t="s">
        <v>92</v>
      </c>
      <c r="I15" s="436" t="s">
        <v>92</v>
      </c>
      <c r="J15" s="436" t="s">
        <v>92</v>
      </c>
      <c r="K15" s="436" t="s">
        <v>92</v>
      </c>
      <c r="L15" s="436" t="s">
        <v>93</v>
      </c>
      <c r="M15" s="436" t="s">
        <v>93</v>
      </c>
      <c r="N15" s="436" t="s">
        <v>93</v>
      </c>
      <c r="O15" s="436" t="s">
        <v>93</v>
      </c>
      <c r="P15" s="436" t="s">
        <v>92</v>
      </c>
      <c r="Q15" s="436" t="s">
        <v>92</v>
      </c>
      <c r="R15" s="436" t="s">
        <v>92</v>
      </c>
      <c r="S15" s="436"/>
      <c r="T15" s="436"/>
      <c r="U15" s="436"/>
      <c r="V15" s="436" t="s">
        <v>92</v>
      </c>
      <c r="W15" s="436" t="s">
        <v>92</v>
      </c>
    </row>
    <row r="16" spans="1:23">
      <c r="C16" s="425" t="s">
        <v>718</v>
      </c>
      <c r="D16" s="436" t="s">
        <v>94</v>
      </c>
      <c r="E16" s="436" t="s">
        <v>94</v>
      </c>
      <c r="F16" s="436" t="s">
        <v>94</v>
      </c>
      <c r="G16" s="436" t="s">
        <v>94</v>
      </c>
      <c r="H16" s="436" t="s">
        <v>94</v>
      </c>
      <c r="I16" s="436" t="s">
        <v>94</v>
      </c>
      <c r="J16" s="436" t="s">
        <v>94</v>
      </c>
      <c r="K16" s="436" t="s">
        <v>94</v>
      </c>
      <c r="L16" s="436" t="s">
        <v>745</v>
      </c>
      <c r="M16" s="436" t="s">
        <v>745</v>
      </c>
      <c r="N16" s="436" t="s">
        <v>745</v>
      </c>
      <c r="O16" s="436" t="s">
        <v>745</v>
      </c>
      <c r="P16" s="436" t="s">
        <v>96</v>
      </c>
      <c r="Q16" s="436" t="s">
        <v>110</v>
      </c>
      <c r="R16" s="436" t="s">
        <v>110</v>
      </c>
      <c r="S16" s="436" t="s">
        <v>110</v>
      </c>
      <c r="T16" s="436" t="s">
        <v>117</v>
      </c>
      <c r="U16" s="436" t="s">
        <v>767</v>
      </c>
      <c r="V16" s="436" t="s">
        <v>758</v>
      </c>
      <c r="W16" s="436" t="s">
        <v>117</v>
      </c>
    </row>
    <row r="17" spans="2:23">
      <c r="C17" s="425"/>
      <c r="D17" s="436" t="s">
        <v>719</v>
      </c>
      <c r="E17" s="436" t="s">
        <v>719</v>
      </c>
      <c r="F17" s="436" t="s">
        <v>719</v>
      </c>
      <c r="G17" s="436" t="s">
        <v>719</v>
      </c>
      <c r="H17" s="436" t="s">
        <v>719</v>
      </c>
      <c r="I17" s="436" t="s">
        <v>719</v>
      </c>
      <c r="J17" s="436" t="s">
        <v>719</v>
      </c>
      <c r="K17" s="436" t="s">
        <v>719</v>
      </c>
      <c r="L17" s="436" t="s">
        <v>746</v>
      </c>
      <c r="M17" s="436" t="s">
        <v>746</v>
      </c>
      <c r="N17" s="436" t="s">
        <v>746</v>
      </c>
      <c r="O17" s="436" t="s">
        <v>748</v>
      </c>
      <c r="P17" s="436" t="s">
        <v>96</v>
      </c>
      <c r="Q17" s="436" t="s">
        <v>753</v>
      </c>
      <c r="R17" s="436" t="s">
        <v>110</v>
      </c>
      <c r="S17" s="436" t="s">
        <v>110</v>
      </c>
      <c r="T17" s="436" t="s">
        <v>766</v>
      </c>
      <c r="U17" s="436" t="s">
        <v>766</v>
      </c>
      <c r="V17" s="436" t="s">
        <v>758</v>
      </c>
      <c r="W17" s="436" t="s">
        <v>117</v>
      </c>
    </row>
    <row r="18" spans="2:23">
      <c r="C18" s="425"/>
      <c r="D18" s="436" t="s">
        <v>96</v>
      </c>
      <c r="E18" s="436" t="s">
        <v>96</v>
      </c>
      <c r="F18" s="436" t="s">
        <v>96</v>
      </c>
      <c r="G18" s="436" t="s">
        <v>96</v>
      </c>
      <c r="H18" s="436" t="s">
        <v>96</v>
      </c>
      <c r="I18" s="436" t="s">
        <v>96</v>
      </c>
      <c r="J18" s="436" t="s">
        <v>96</v>
      </c>
      <c r="K18" s="436" t="s">
        <v>96</v>
      </c>
      <c r="L18" s="436" t="s">
        <v>746</v>
      </c>
      <c r="M18" s="436" t="s">
        <v>746</v>
      </c>
      <c r="N18" s="436" t="s">
        <v>746</v>
      </c>
      <c r="O18" s="436" t="s">
        <v>748</v>
      </c>
      <c r="P18" s="436" t="s">
        <v>107</v>
      </c>
      <c r="Q18" s="436" t="s">
        <v>753</v>
      </c>
      <c r="R18" s="436" t="s">
        <v>110</v>
      </c>
      <c r="S18" s="436"/>
      <c r="T18" s="436"/>
      <c r="U18" s="436"/>
      <c r="V18" s="436" t="s">
        <v>758</v>
      </c>
      <c r="W18" s="436" t="s">
        <v>117</v>
      </c>
    </row>
    <row r="19" spans="2:23">
      <c r="B19" t="s">
        <v>762</v>
      </c>
      <c r="C19" s="425" t="s">
        <v>720</v>
      </c>
      <c r="D19" s="438" t="str">
        <f>貼_たまねぎ!T15</f>
        <v>北海道</v>
      </c>
      <c r="E19" s="438" t="str">
        <f>貼_かぼちゃ!T15</f>
        <v>北海道</v>
      </c>
      <c r="F19" s="438" t="str">
        <f>貼_スイートコーン!$T15</f>
        <v>北海道</v>
      </c>
      <c r="G19" s="438" t="str">
        <f>貼_やまのいも!$T15</f>
        <v>青森</v>
      </c>
      <c r="H19" s="438" t="str">
        <f>貼_にんじん!U15</f>
        <v>北海道</v>
      </c>
      <c r="I19" s="438" t="str">
        <f>貼_アスパラガス!T15</f>
        <v>北海道</v>
      </c>
      <c r="J19" s="438" t="str">
        <f>貼_ブロッコリー!T15</f>
        <v>北海道</v>
      </c>
      <c r="K19" s="438" t="str">
        <f>貼_だいこん!T15</f>
        <v>北海道</v>
      </c>
      <c r="L19" s="438" t="str">
        <f>'貼_乳(1)'!AC21</f>
        <v>北海道</v>
      </c>
      <c r="M19" s="438" t="str">
        <f>'貼_肉(1)'!BB17</f>
        <v>鹿児島</v>
      </c>
      <c r="N19" s="438" t="str">
        <f>'貼_豚(1)'!AA19</f>
        <v>鹿児島</v>
      </c>
      <c r="O19" s="438" t="str">
        <f>'貼_採卵鶏(1)'!Y17</f>
        <v>愛知</v>
      </c>
      <c r="P19" s="438" t="str">
        <f>貼_生乳生産量!AC14</f>
        <v>北海道</v>
      </c>
      <c r="Q19" t="str">
        <f>貼_海面漁業!DD10</f>
        <v>北海道</v>
      </c>
      <c r="R19" t="str">
        <f>貼_海面漁業!DM10</f>
        <v>北海道</v>
      </c>
      <c r="S19" t="str">
        <f>貼_海面養殖業!BA11</f>
        <v>北海道</v>
      </c>
      <c r="T19" s="438" t="str">
        <f>貼_農業生産関連事業!AE11</f>
        <v>北海道</v>
      </c>
      <c r="U19" s="438" t="str">
        <f>貼_漁業生産関連事業!U11</f>
        <v>北海道</v>
      </c>
      <c r="V19" s="438" t="str">
        <f>貼_林業産出額!AL9</f>
        <v>長野</v>
      </c>
      <c r="W19" s="438" t="str">
        <f>貼_漁業産出額!CV9</f>
        <v>北海道</v>
      </c>
    </row>
    <row r="20" spans="2:23">
      <c r="C20" s="425">
        <v>2</v>
      </c>
      <c r="D20" s="438" t="str">
        <f>貼_たまねぎ!T16</f>
        <v>佐賀</v>
      </c>
      <c r="E20" s="438" t="str">
        <f>貼_かぼちゃ!T16</f>
        <v>鹿児島</v>
      </c>
      <c r="F20" s="438" t="str">
        <f>貼_スイートコーン!$T16</f>
        <v>千葉</v>
      </c>
      <c r="G20" s="438" t="str">
        <f>貼_やまのいも!$T16</f>
        <v>北海道</v>
      </c>
      <c r="H20" s="438" t="str">
        <f>貼_にんじん!U16</f>
        <v>千葉</v>
      </c>
      <c r="I20" s="438" t="str">
        <f>貼_アスパラガス!T16</f>
        <v>長野</v>
      </c>
      <c r="J20" s="438" t="str">
        <f>貼_ブロッコリー!T16</f>
        <v>香川</v>
      </c>
      <c r="K20" s="438" t="str">
        <f>貼_だいこん!T16</f>
        <v>青森</v>
      </c>
      <c r="L20" s="438" t="str">
        <f>'貼_乳(1)'!AC22</f>
        <v>岩手</v>
      </c>
      <c r="M20" s="438" t="str">
        <f>'貼_肉(1)'!BB18</f>
        <v>宮崎</v>
      </c>
      <c r="N20" s="438" t="str">
        <f>'貼_豚(1)'!AA20</f>
        <v>宮崎</v>
      </c>
      <c r="O20" s="438" t="str">
        <f>'貼_採卵鶏(1)'!Y18</f>
        <v>鹿児島</v>
      </c>
      <c r="P20" s="438" t="str">
        <f>貼_生乳生産量!AC15</f>
        <v>栃木</v>
      </c>
      <c r="Q20" t="str">
        <f>貼_海面漁業!DD11</f>
        <v>長崎</v>
      </c>
      <c r="R20" t="str">
        <f>貼_海面漁業!DM11</f>
        <v>青森</v>
      </c>
      <c r="S20" t="str">
        <f>貼_海面養殖業!BA12</f>
        <v>青森</v>
      </c>
      <c r="T20" s="438" t="str">
        <f>貼_農業生産関連事業!AE12</f>
        <v>静岡</v>
      </c>
      <c r="U20" s="438" t="str">
        <f>貼_漁業生産関連事業!U12</f>
        <v>鹿児島</v>
      </c>
      <c r="V20" s="438" t="str">
        <f>貼_林業産出額!AL10</f>
        <v>新潟</v>
      </c>
      <c r="W20" s="438" t="str">
        <f>貼_漁業産出額!CV10</f>
        <v>長崎</v>
      </c>
    </row>
    <row r="21" spans="2:23">
      <c r="C21" s="425">
        <v>3</v>
      </c>
      <c r="D21" s="438" t="str">
        <f>貼_たまねぎ!T17</f>
        <v>兵庫</v>
      </c>
      <c r="E21" s="438" t="str">
        <f>貼_かぼちゃ!T17</f>
        <v>長野</v>
      </c>
      <c r="F21" s="438" t="str">
        <f>貼_スイートコーン!$T17</f>
        <v>茨城</v>
      </c>
      <c r="G21" s="438" t="str">
        <f>貼_やまのいも!$T17</f>
        <v>千葉</v>
      </c>
      <c r="H21" s="438" t="str">
        <f>貼_にんじん!U17</f>
        <v>青森</v>
      </c>
      <c r="I21" s="438" t="str">
        <f>貼_アスパラガス!T17</f>
        <v>福島</v>
      </c>
      <c r="J21" s="438" t="str">
        <f>貼_ブロッコリー!T17</f>
        <v>埼玉</v>
      </c>
      <c r="K21" s="438" t="str">
        <f>貼_だいこん!T17</f>
        <v>千葉</v>
      </c>
      <c r="L21" s="438" t="str">
        <f>'貼_乳(1)'!AC23</f>
        <v>栃木</v>
      </c>
      <c r="M21" s="438" t="str">
        <f>'貼_肉(1)'!BB19</f>
        <v>岩手</v>
      </c>
      <c r="N21" s="438" t="str">
        <f>'貼_豚(1)'!AA21</f>
        <v>千葉</v>
      </c>
      <c r="O21" s="438" t="str">
        <f>'貼_採卵鶏(1)'!Y19</f>
        <v>千葉</v>
      </c>
      <c r="P21" s="438" t="str">
        <f>貼_生乳生産量!AC16</f>
        <v>熊本</v>
      </c>
      <c r="Q21" t="str">
        <f>貼_海面漁業!DD12</f>
        <v>宮城</v>
      </c>
      <c r="R21" s="537" t="s">
        <v>931</v>
      </c>
      <c r="S21" t="str">
        <f>貼_海面養殖業!BA13</f>
        <v>宮城</v>
      </c>
      <c r="T21" s="438" t="str">
        <f>貼_農業生産関連事業!AE13</f>
        <v>熊本</v>
      </c>
      <c r="U21" s="438" t="str">
        <f>貼_漁業生産関連事業!U13</f>
        <v>三重</v>
      </c>
      <c r="V21" s="438" t="str">
        <f>貼_林業産出額!AL11</f>
        <v>北海道</v>
      </c>
      <c r="W21" s="438" t="str">
        <f>貼_漁業産出額!CV11</f>
        <v>愛媛</v>
      </c>
    </row>
    <row r="22" spans="2:23">
      <c r="C22" s="425">
        <v>4</v>
      </c>
      <c r="D22" s="438" t="str">
        <f>貼_たまねぎ!T18</f>
        <v>長崎</v>
      </c>
      <c r="E22" s="438" t="str">
        <f>貼_かぼちゃ!T18</f>
        <v>茨城</v>
      </c>
      <c r="F22" s="438" t="str">
        <f>貼_スイートコーン!$T18</f>
        <v>群馬</v>
      </c>
      <c r="G22" s="438" t="str">
        <f>貼_やまのいも!$T18</f>
        <v>群馬</v>
      </c>
      <c r="H22" s="438" t="str">
        <f>貼_にんじん!U18</f>
        <v>徳島</v>
      </c>
      <c r="I22" s="438" t="str">
        <f>貼_アスパラガス!T18</f>
        <v>秋田</v>
      </c>
      <c r="J22" s="438" t="str">
        <f>貼_ブロッコリー!T18</f>
        <v>長野</v>
      </c>
      <c r="K22" s="438" t="str">
        <f>貼_だいこん!T18</f>
        <v>鹿児島</v>
      </c>
      <c r="L22" s="438" t="str">
        <f>'貼_乳(1)'!AC24</f>
        <v>熊本</v>
      </c>
      <c r="M22" s="438" t="str">
        <f>'貼_肉(1)'!BB20</f>
        <v>宮城</v>
      </c>
      <c r="N22" s="438" t="str">
        <f>'貼_豚(1)'!AA22</f>
        <v>茨城</v>
      </c>
      <c r="O22" s="438" t="str">
        <f>'貼_採卵鶏(1)'!Y20</f>
        <v>茨城</v>
      </c>
      <c r="P22" s="438" t="str">
        <f>貼_生乳生産量!AC17</f>
        <v>群馬</v>
      </c>
      <c r="Q22" t="str">
        <f>貼_海面漁業!DD13</f>
        <v>静岡</v>
      </c>
      <c r="T22" s="438" t="str">
        <f>貼_農業生産関連事業!AE14</f>
        <v>千葉</v>
      </c>
      <c r="U22" s="438" t="str">
        <f>貼_漁業生産関連事業!U14</f>
        <v>宮崎</v>
      </c>
      <c r="V22" s="438" t="str">
        <f>貼_林業産出額!AL12</f>
        <v>宮崎</v>
      </c>
      <c r="W22" s="438" t="str">
        <f>貼_漁業産出額!CV12</f>
        <v>宮城</v>
      </c>
    </row>
    <row r="23" spans="2:23">
      <c r="C23" s="425">
        <v>5</v>
      </c>
      <c r="D23" s="438" t="str">
        <f>貼_たまねぎ!T19</f>
        <v>愛知</v>
      </c>
      <c r="E23" s="438" t="str">
        <f>貼_かぼちゃ!T19</f>
        <v>長崎</v>
      </c>
      <c r="F23" s="438" t="str">
        <f>貼_スイートコーン!$T19</f>
        <v>長野</v>
      </c>
      <c r="G23" s="438" t="str">
        <f>貼_やまのいも!$T19</f>
        <v>長野</v>
      </c>
      <c r="H23" s="438" t="str">
        <f>貼_にんじん!U19</f>
        <v>茨城</v>
      </c>
      <c r="I23" s="438" t="str">
        <f>貼_アスパラガス!T19</f>
        <v>山形</v>
      </c>
      <c r="J23" s="438" t="str">
        <f>貼_ブロッコリー!T19</f>
        <v>長崎</v>
      </c>
      <c r="K23" s="438" t="str">
        <f>貼_だいこん!T19</f>
        <v>宮崎</v>
      </c>
      <c r="L23" s="438" t="str">
        <f>'貼_乳(1)'!AC25</f>
        <v>宮城</v>
      </c>
      <c r="M23" s="761" t="str">
        <f>'貼_肉(1)'!BB22</f>
        <v>北海道</v>
      </c>
      <c r="N23" s="438" t="str">
        <f>'貼_豚(1)'!AA23</f>
        <v>北海道</v>
      </c>
      <c r="O23" s="470" t="str">
        <f>'貼_採卵鶏(1)'!Y23</f>
        <v>北海道</v>
      </c>
      <c r="P23" s="438" t="str">
        <f>貼_生乳生産量!AC18</f>
        <v>岩手</v>
      </c>
      <c r="Q23" t="str">
        <f>貼_海面漁業!DD14</f>
        <v>愛媛</v>
      </c>
      <c r="T23" s="438" t="str">
        <f>貼_農業生産関連事業!AE15</f>
        <v>愛媛</v>
      </c>
      <c r="U23" s="438" t="str">
        <f>貼_漁業生産関連事業!U15</f>
        <v>長崎</v>
      </c>
      <c r="V23" s="438" t="str">
        <f>貼_林業産出額!AL13</f>
        <v>岩手</v>
      </c>
      <c r="W23" s="438" t="str">
        <f>貼_漁業産出額!CV13</f>
        <v>鹿児島</v>
      </c>
    </row>
    <row r="24" spans="2:23">
      <c r="C24" s="425"/>
      <c r="D24" s="438"/>
      <c r="E24" s="438"/>
      <c r="F24" s="438"/>
      <c r="G24" s="438"/>
      <c r="H24" s="438"/>
      <c r="I24" s="438"/>
      <c r="J24" s="438"/>
      <c r="K24" s="438"/>
    </row>
    <row r="25" spans="2:23">
      <c r="C25" s="425"/>
      <c r="D25" s="438"/>
      <c r="E25" s="438"/>
      <c r="F25" s="438"/>
      <c r="G25" s="438"/>
      <c r="H25" s="438"/>
      <c r="I25" s="438"/>
      <c r="J25" s="438"/>
      <c r="K25" s="438"/>
    </row>
    <row r="26" spans="2:23">
      <c r="B26" s="437"/>
      <c r="C26" s="425" t="s">
        <v>721</v>
      </c>
      <c r="D26" s="438">
        <f>貼_たまねぎ!C15</f>
        <v>25500</v>
      </c>
      <c r="E26" s="438">
        <f>貼_かぼちゃ!$C15</f>
        <v>13800</v>
      </c>
      <c r="F26" s="438">
        <f>貼_スイートコーン!$C15</f>
        <v>20900</v>
      </c>
      <c r="G26" s="438">
        <f>貼_やまのいも!$C15</f>
        <v>6350</v>
      </c>
      <c r="H26" s="438">
        <f>貼_にんじん!D15</f>
        <v>16300</v>
      </c>
      <c r="I26" s="438">
        <f>貼_アスパラガス!C15</f>
        <v>4140</v>
      </c>
      <c r="J26" s="438">
        <f>貼_ブロッコリー!C15</f>
        <v>17300</v>
      </c>
      <c r="K26" s="438">
        <f>貼_だいこん!$C15</f>
        <v>27300</v>
      </c>
      <c r="L26" s="473">
        <f>'貼_乳(1)'!E11</f>
        <v>11300</v>
      </c>
      <c r="M26" s="473">
        <f>'貼_肉(1)'!E12</f>
        <v>34000</v>
      </c>
      <c r="N26" s="473">
        <f>'貼_豚(1)'!F15</f>
        <v>3130</v>
      </c>
      <c r="O26" s="473">
        <f>'貼_採卵鶏(1)'!G13</f>
        <v>1640</v>
      </c>
      <c r="P26" s="439">
        <f>貼_生乳生産量!E12</f>
        <v>7298933</v>
      </c>
      <c r="Q26" s="438">
        <f>貼_海面漁業!D9+貼_海面養殖業!C11</f>
        <v>35883</v>
      </c>
      <c r="R26">
        <f>貼_海面漁業!BY9</f>
        <v>3167</v>
      </c>
      <c r="S26">
        <f>貼_海面養殖業!R11</f>
        <v>1194</v>
      </c>
      <c r="T26" s="609">
        <f>貼_農業生産関連事業!C11</f>
        <v>2208274</v>
      </c>
      <c r="U26" s="609">
        <f>貼_漁業生産関連事業!C11</f>
        <v>232785</v>
      </c>
      <c r="V26" s="439">
        <f>貼_林業産出額!C55</f>
        <v>47484</v>
      </c>
      <c r="W26" s="473">
        <f>貼_漁業産出額!D8</f>
        <v>1522601</v>
      </c>
    </row>
    <row r="27" spans="2:23">
      <c r="C27">
        <v>1</v>
      </c>
      <c r="D27" s="438">
        <f>貼_たまねぎ!U15</f>
        <v>14900</v>
      </c>
      <c r="E27" s="438">
        <f>貼_かぼちゃ!$U15</f>
        <v>6410</v>
      </c>
      <c r="F27" s="438">
        <f>貼_スイートコーン!$U15</f>
        <v>6910</v>
      </c>
      <c r="G27" s="438">
        <f>貼_やまのいも!$U15</f>
        <v>2140</v>
      </c>
      <c r="H27" s="438">
        <f>貼_にんじん!V15</f>
        <v>4280</v>
      </c>
      <c r="I27" s="438">
        <f>貼_アスパラガス!U15</f>
        <v>1030</v>
      </c>
      <c r="J27" s="438">
        <f>貼_ブロッコリー!U15</f>
        <v>3230</v>
      </c>
      <c r="K27" s="438">
        <f>貼_だいこん!$U15</f>
        <v>2640</v>
      </c>
      <c r="L27" s="438">
        <f>'貼_乳(1)'!AD21</f>
        <v>4970</v>
      </c>
      <c r="M27" s="438">
        <f>'貼_肉(1)'!BC17</f>
        <v>5530</v>
      </c>
      <c r="N27" s="438">
        <f>'貼_豚(1)'!AB19</f>
        <v>387</v>
      </c>
      <c r="O27" s="438">
        <f>'貼_採卵鶏(1)'!Z17</f>
        <v>109</v>
      </c>
      <c r="P27" s="438">
        <f>貼_生乳生産量!AD14</f>
        <v>4146981</v>
      </c>
      <c r="Q27">
        <f>貼_海面漁業!DE10</f>
        <v>8975</v>
      </c>
      <c r="R27">
        <f>貼_海面漁業!DN10</f>
        <v>3166</v>
      </c>
      <c r="S27">
        <f>貼_海面養殖業!BB11</f>
        <v>845</v>
      </c>
      <c r="T27" s="438">
        <f>貼_農業生産関連事業!AF11</f>
        <v>159794</v>
      </c>
      <c r="U27" s="438">
        <f>貼_漁業生産関連事業!V11</f>
        <v>66630</v>
      </c>
      <c r="V27" s="438">
        <f>貼_林業産出額!AM9</f>
        <v>6075</v>
      </c>
      <c r="W27" s="438">
        <f>貼_漁業産出額!CW9</f>
        <v>283586</v>
      </c>
    </row>
    <row r="28" spans="2:23">
      <c r="C28">
        <v>2</v>
      </c>
      <c r="D28" s="438">
        <f>貼_たまねぎ!U16</f>
        <v>2130</v>
      </c>
      <c r="E28" s="438">
        <f>貼_かぼちゃ!U16</f>
        <v>644</v>
      </c>
      <c r="F28" s="438">
        <f>貼_スイートコーン!$U16</f>
        <v>1620</v>
      </c>
      <c r="G28" s="438">
        <f>貼_やまのいも!$U16</f>
        <v>1800</v>
      </c>
      <c r="H28" s="438">
        <f>貼_にんじん!V16</f>
        <v>2760</v>
      </c>
      <c r="I28" s="438">
        <f>貼_アスパラガス!U16</f>
        <v>545</v>
      </c>
      <c r="J28" s="438">
        <f>貼_ブロッコリー!U16</f>
        <v>1290</v>
      </c>
      <c r="K28" s="438">
        <f>貼_だいこん!$U16</f>
        <v>2640</v>
      </c>
      <c r="L28" s="438">
        <f>'貼_乳(1)'!AD22</f>
        <v>650</v>
      </c>
      <c r="M28" s="438">
        <f>'貼_肉(1)'!BC18</f>
        <v>4000</v>
      </c>
      <c r="N28" s="438">
        <f>'貼_豚(1)'!AB20</f>
        <v>261</v>
      </c>
      <c r="O28" s="438">
        <f>'貼_採卵鶏(1)'!Z18</f>
        <v>98</v>
      </c>
      <c r="P28" s="438">
        <f>貼_生乳生産量!AD15</f>
        <v>341645</v>
      </c>
      <c r="Q28">
        <f>貼_海面漁業!DE11</f>
        <v>3207</v>
      </c>
      <c r="R28">
        <f>貼_海面漁業!DN11</f>
        <v>1</v>
      </c>
      <c r="S28">
        <f>貼_海面養殖業!BB12</f>
        <v>313</v>
      </c>
      <c r="T28" s="438">
        <f>貼_農業生産関連事業!AF12</f>
        <v>108064</v>
      </c>
      <c r="U28" s="438">
        <f>貼_漁業生産関連事業!V12</f>
        <v>15665</v>
      </c>
      <c r="V28" s="438">
        <f>貼_林業産出額!AM10</f>
        <v>4723</v>
      </c>
      <c r="W28" s="438">
        <f>貼_漁業産出額!CW10</f>
        <v>123813</v>
      </c>
    </row>
    <row r="29" spans="2:23">
      <c r="C29">
        <v>3</v>
      </c>
      <c r="D29" s="438">
        <f>貼_たまねぎ!U17</f>
        <v>1650</v>
      </c>
      <c r="E29" s="438">
        <f>貼_かぼちゃ!U17</f>
        <v>545</v>
      </c>
      <c r="F29" s="438">
        <f>貼_スイートコーン!$U17</f>
        <v>1350</v>
      </c>
      <c r="G29" s="438">
        <f>貼_やまのいも!$U17</f>
        <v>466</v>
      </c>
      <c r="H29" s="438">
        <f>貼_にんじん!V17</f>
        <v>1190</v>
      </c>
      <c r="I29" s="438">
        <f>貼_アスパラガス!U17</f>
        <v>330</v>
      </c>
      <c r="J29" s="438">
        <f>貼_ブロッコリー!U17</f>
        <v>1210</v>
      </c>
      <c r="K29" s="438">
        <f>貼_だいこん!$U17</f>
        <v>2470</v>
      </c>
      <c r="L29" s="438">
        <f>'貼_乳(1)'!AD23</f>
        <v>531</v>
      </c>
      <c r="M29" s="438">
        <f>'貼_肉(1)'!BC19</f>
        <v>2910</v>
      </c>
      <c r="N29" s="438">
        <f>'貼_豚(1)'!AB21</f>
        <v>216</v>
      </c>
      <c r="O29" s="438">
        <f>'貼_採卵鶏(1)'!Z19</f>
        <v>88</v>
      </c>
      <c r="P29" s="438">
        <f>貼_生乳生産量!AD16</f>
        <v>256330</v>
      </c>
      <c r="Q29">
        <f>貼_海面漁業!DE12</f>
        <v>2255</v>
      </c>
      <c r="R29" s="537" t="s">
        <v>931</v>
      </c>
      <c r="S29">
        <f>貼_海面養殖業!BB13</f>
        <v>31</v>
      </c>
      <c r="T29" s="438">
        <f>貼_農業生産関連事業!AF13</f>
        <v>88904</v>
      </c>
      <c r="U29" s="438">
        <f>貼_漁業生産関連事業!V13</f>
        <v>14557</v>
      </c>
      <c r="V29" s="438">
        <f>貼_林業産出額!AM11</f>
        <v>4340</v>
      </c>
      <c r="W29" s="438">
        <f>貼_漁業産出額!CW11</f>
        <v>108574</v>
      </c>
    </row>
    <row r="30" spans="2:23">
      <c r="C30">
        <v>4</v>
      </c>
      <c r="D30" s="438">
        <f>貼_たまねぎ!U18</f>
        <v>762</v>
      </c>
      <c r="E30" s="438">
        <f>貼_かぼちゃ!U18</f>
        <v>390</v>
      </c>
      <c r="F30" s="438">
        <f>貼_スイートコーン!$U18</f>
        <v>1180</v>
      </c>
      <c r="G30" s="438">
        <f>貼_やまのいも!$U18</f>
        <v>354</v>
      </c>
      <c r="H30" s="438">
        <f>貼_にんじん!V18</f>
        <v>936</v>
      </c>
      <c r="I30" s="438">
        <f>貼_アスパラガス!U18</f>
        <v>318</v>
      </c>
      <c r="J30" s="438">
        <f>貼_ブロッコリー!U18</f>
        <v>1150</v>
      </c>
      <c r="K30" s="438">
        <f>貼_だいこん!$U18</f>
        <v>2050</v>
      </c>
      <c r="L30" s="438">
        <f>'貼_乳(1)'!AD24</f>
        <v>438</v>
      </c>
      <c r="M30" s="438">
        <f>'貼_肉(1)'!BC20</f>
        <v>2180</v>
      </c>
      <c r="N30" s="438">
        <f>'貼_豚(1)'!AB22</f>
        <v>208</v>
      </c>
      <c r="O30" s="438">
        <f>'貼_採卵鶏(1)'!Z20</f>
        <v>78</v>
      </c>
      <c r="P30" s="438">
        <f>貼_生乳生産量!AD17</f>
        <v>201618</v>
      </c>
      <c r="Q30">
        <f>貼_海面漁業!DE13</f>
        <v>1646</v>
      </c>
      <c r="T30" s="438">
        <f>貼_農業生産関連事業!AF14</f>
        <v>85247</v>
      </c>
      <c r="U30" s="438">
        <f>貼_漁業生産関連事業!V14</f>
        <v>13710</v>
      </c>
      <c r="V30" s="438">
        <f>貼_林業産出額!AM12</f>
        <v>2945</v>
      </c>
      <c r="W30" s="438">
        <f>貼_漁業産出額!CW12</f>
        <v>88766</v>
      </c>
    </row>
    <row r="31" spans="2:23">
      <c r="C31" s="425">
        <v>5</v>
      </c>
      <c r="D31" s="438">
        <f>貼_たまねぎ!U19</f>
        <v>468</v>
      </c>
      <c r="E31" s="438">
        <f>貼_かぼちゃ!U19</f>
        <v>390</v>
      </c>
      <c r="F31" s="438">
        <f>貼_スイートコーン!$U19</f>
        <v>1050</v>
      </c>
      <c r="G31" s="438">
        <f>貼_やまのいも!$U19</f>
        <v>260</v>
      </c>
      <c r="H31" s="438">
        <f>貼_にんじん!V19</f>
        <v>794</v>
      </c>
      <c r="I31" s="438">
        <f>貼_アスパラガス!U19</f>
        <v>310</v>
      </c>
      <c r="J31" s="438">
        <f>貼_ブロッコリー!U19</f>
        <v>1040</v>
      </c>
      <c r="K31" s="438">
        <f>貼_だいこん!$U19</f>
        <v>1550</v>
      </c>
      <c r="L31" s="438">
        <f>'貼_乳(1)'!AD25</f>
        <v>349</v>
      </c>
      <c r="M31" s="470">
        <f>'貼_肉(1)'!BC22</f>
        <v>2030</v>
      </c>
      <c r="N31" s="438">
        <f>'貼_豚(1)'!AB23</f>
        <v>186</v>
      </c>
      <c r="O31" s="470">
        <f>'貼_採卵鶏(1)'!Z23</f>
        <v>56</v>
      </c>
      <c r="P31" s="438">
        <f>貼_生乳生産量!AD18</f>
        <v>198506</v>
      </c>
      <c r="Q31">
        <f>貼_海面漁業!DE14</f>
        <v>1303</v>
      </c>
      <c r="T31" s="438">
        <f>貼_農業生産関連事業!AF15</f>
        <v>83414</v>
      </c>
      <c r="U31" s="438">
        <f>貼_漁業生産関連事業!V15</f>
        <v>10017</v>
      </c>
      <c r="V31" s="438">
        <f>貼_林業産出額!AM13</f>
        <v>1923</v>
      </c>
      <c r="W31" s="438">
        <f>貼_漁業産出額!CW13</f>
        <v>76782</v>
      </c>
    </row>
    <row r="32" spans="2:23">
      <c r="C32" s="534">
        <v>6</v>
      </c>
      <c r="D32" s="535">
        <f>貼_たまねぎ!U20</f>
        <v>324</v>
      </c>
      <c r="E32" s="535">
        <f>貼_かぼちゃ!U20</f>
        <v>389</v>
      </c>
      <c r="F32" s="535">
        <f>貼_スイートコーン!$U20</f>
        <v>701</v>
      </c>
      <c r="G32" s="535">
        <f>貼_やまのいも!$U20</f>
        <v>173</v>
      </c>
      <c r="H32" s="535">
        <f>貼_にんじん!V20</f>
        <v>779</v>
      </c>
      <c r="I32" s="535">
        <f>貼_アスパラガス!U20</f>
        <v>238</v>
      </c>
      <c r="J32" s="535">
        <f>貼_ブロッコリー!U20</f>
        <v>984</v>
      </c>
      <c r="K32" s="535">
        <f>貼_だいこん!$U20</f>
        <v>1220</v>
      </c>
      <c r="L32" s="535">
        <f>'貼_乳(1)'!AD26</f>
        <v>342</v>
      </c>
      <c r="M32" s="535"/>
      <c r="P32" s="535">
        <f>貼_生乳生産量!AD19</f>
        <v>185038</v>
      </c>
      <c r="Q32" s="536">
        <f>貼_海面漁業!DE15</f>
        <v>1125</v>
      </c>
      <c r="T32" s="535">
        <f>貼_農業生産関連事業!AF16</f>
        <v>81244</v>
      </c>
      <c r="U32" s="535">
        <f>貼_漁業生産関連事業!V16</f>
        <v>9241</v>
      </c>
      <c r="V32" s="535">
        <f>貼_林業産出額!AM14</f>
        <v>1875</v>
      </c>
      <c r="W32" s="535">
        <f>貼_漁業産出額!CW14</f>
        <v>61935</v>
      </c>
    </row>
    <row r="33" spans="2:23">
      <c r="C33" s="534">
        <v>7</v>
      </c>
      <c r="D33" s="535">
        <f>貼_たまねぎ!U21</f>
        <v>305</v>
      </c>
      <c r="E33" s="535">
        <f>貼_かぼちゃ!U21</f>
        <v>347</v>
      </c>
      <c r="F33" s="535">
        <f>貼_スイートコーン!$U21</f>
        <v>607</v>
      </c>
      <c r="G33" s="535">
        <f>貼_やまのいも!$U21</f>
        <v>101</v>
      </c>
      <c r="H33" s="535">
        <f>貼_にんじん!V21</f>
        <v>728</v>
      </c>
      <c r="I33" s="535">
        <f>貼_アスパラガス!U21</f>
        <v>185</v>
      </c>
      <c r="J33" s="535">
        <f>貼_ブロッコリー!U21</f>
        <v>936</v>
      </c>
      <c r="K33" s="535">
        <f>貼_だいこん!$U21</f>
        <v>1090</v>
      </c>
      <c r="L33" s="535">
        <f>'貼_乳(1)'!AD27</f>
        <v>342</v>
      </c>
      <c r="M33" s="535"/>
      <c r="P33" s="535">
        <f>貼_生乳生産量!AD20</f>
        <v>181275</v>
      </c>
      <c r="Q33" s="536">
        <f>貼_海面漁業!DE16</f>
        <v>1017</v>
      </c>
      <c r="T33" s="535">
        <f>貼_農業生産関連事業!AF17</f>
        <v>77312</v>
      </c>
      <c r="U33" s="535">
        <f>貼_漁業生産関連事業!V17</f>
        <v>8832</v>
      </c>
      <c r="V33" s="535">
        <f>貼_林業産出額!AM15</f>
        <v>1648</v>
      </c>
      <c r="W33" s="535">
        <f>貼_漁業産出額!CW15</f>
        <v>60881</v>
      </c>
    </row>
    <row r="34" spans="2:23">
      <c r="C34" s="425" t="s">
        <v>696</v>
      </c>
      <c r="D34">
        <f>_xlfn.RANK.EQ(D27,D$27:D$31,0)</f>
        <v>1</v>
      </c>
      <c r="E34">
        <f t="shared" ref="E34:Q34" si="0">_xlfn.RANK.EQ(E27,E$27:E$31,0)</f>
        <v>1</v>
      </c>
      <c r="F34">
        <f t="shared" si="0"/>
        <v>1</v>
      </c>
      <c r="G34">
        <f t="shared" si="0"/>
        <v>1</v>
      </c>
      <c r="H34">
        <f t="shared" si="0"/>
        <v>1</v>
      </c>
      <c r="I34">
        <f t="shared" si="0"/>
        <v>1</v>
      </c>
      <c r="J34">
        <f t="shared" si="0"/>
        <v>1</v>
      </c>
      <c r="K34">
        <f t="shared" si="0"/>
        <v>1</v>
      </c>
      <c r="L34">
        <f t="shared" si="0"/>
        <v>1</v>
      </c>
      <c r="M34">
        <f t="shared" si="0"/>
        <v>1</v>
      </c>
      <c r="N34">
        <f t="shared" si="0"/>
        <v>1</v>
      </c>
      <c r="O34">
        <f t="shared" si="0"/>
        <v>1</v>
      </c>
      <c r="P34">
        <f t="shared" si="0"/>
        <v>1</v>
      </c>
      <c r="Q34">
        <f t="shared" si="0"/>
        <v>1</v>
      </c>
      <c r="R34">
        <f>IFERROR(_xlfn.RANK.EQ(R27,R$27:R$31,0),"-")</f>
        <v>1</v>
      </c>
      <c r="S34">
        <f t="shared" ref="S34" si="1">_xlfn.RANK.EQ(S27,S$27:S$31,0)</f>
        <v>1</v>
      </c>
      <c r="T34">
        <f t="shared" ref="T34:W38" si="2">_xlfn.RANK.EQ(T27,T$27:T$31,0)</f>
        <v>1</v>
      </c>
      <c r="U34">
        <f t="shared" si="2"/>
        <v>1</v>
      </c>
      <c r="V34">
        <f t="shared" si="2"/>
        <v>1</v>
      </c>
      <c r="W34">
        <f t="shared" si="2"/>
        <v>1</v>
      </c>
    </row>
    <row r="35" spans="2:23">
      <c r="C35" s="425"/>
      <c r="D35">
        <f t="shared" ref="D35:Q38" si="3">_xlfn.RANK.EQ(D28,D$27:D$31,0)</f>
        <v>2</v>
      </c>
      <c r="E35">
        <f t="shared" si="3"/>
        <v>2</v>
      </c>
      <c r="F35">
        <f t="shared" si="3"/>
        <v>2</v>
      </c>
      <c r="G35">
        <f t="shared" si="3"/>
        <v>2</v>
      </c>
      <c r="H35">
        <f t="shared" si="3"/>
        <v>2</v>
      </c>
      <c r="I35">
        <f t="shared" si="3"/>
        <v>2</v>
      </c>
      <c r="J35">
        <f t="shared" si="3"/>
        <v>2</v>
      </c>
      <c r="K35">
        <f t="shared" si="3"/>
        <v>1</v>
      </c>
      <c r="L35">
        <f t="shared" si="3"/>
        <v>2</v>
      </c>
      <c r="M35">
        <f t="shared" si="3"/>
        <v>2</v>
      </c>
      <c r="N35">
        <f t="shared" si="3"/>
        <v>2</v>
      </c>
      <c r="O35">
        <f t="shared" si="3"/>
        <v>2</v>
      </c>
      <c r="P35">
        <f t="shared" si="3"/>
        <v>2</v>
      </c>
      <c r="Q35">
        <f t="shared" si="3"/>
        <v>2</v>
      </c>
      <c r="R35">
        <f t="shared" ref="R35:R36" si="4">IFERROR(_xlfn.RANK.EQ(R28,R$27:R$31,0),"-")</f>
        <v>2</v>
      </c>
      <c r="S35">
        <f t="shared" ref="S35" si="5">_xlfn.RANK.EQ(S28,S$27:S$31,0)</f>
        <v>2</v>
      </c>
      <c r="T35">
        <f t="shared" ref="T35:U35" si="6">_xlfn.RANK.EQ(T28,T$27:T$31,0)</f>
        <v>2</v>
      </c>
      <c r="U35">
        <f t="shared" si="6"/>
        <v>2</v>
      </c>
      <c r="V35">
        <f t="shared" si="2"/>
        <v>2</v>
      </c>
      <c r="W35">
        <f t="shared" ref="W35" si="7">_xlfn.RANK.EQ(W28,W$27:W$31,0)</f>
        <v>2</v>
      </c>
    </row>
    <row r="36" spans="2:23">
      <c r="C36" s="425"/>
      <c r="D36">
        <f t="shared" si="3"/>
        <v>3</v>
      </c>
      <c r="E36">
        <f t="shared" si="3"/>
        <v>3</v>
      </c>
      <c r="F36">
        <f t="shared" si="3"/>
        <v>3</v>
      </c>
      <c r="G36">
        <f t="shared" si="3"/>
        <v>3</v>
      </c>
      <c r="H36">
        <f t="shared" si="3"/>
        <v>3</v>
      </c>
      <c r="I36">
        <f t="shared" si="3"/>
        <v>3</v>
      </c>
      <c r="J36">
        <f t="shared" si="3"/>
        <v>3</v>
      </c>
      <c r="K36">
        <f t="shared" si="3"/>
        <v>3</v>
      </c>
      <c r="L36">
        <f t="shared" si="3"/>
        <v>3</v>
      </c>
      <c r="M36">
        <f t="shared" si="3"/>
        <v>3</v>
      </c>
      <c r="N36">
        <f t="shared" si="3"/>
        <v>3</v>
      </c>
      <c r="O36">
        <f t="shared" si="3"/>
        <v>3</v>
      </c>
      <c r="P36">
        <f t="shared" si="3"/>
        <v>3</v>
      </c>
      <c r="Q36">
        <f t="shared" si="3"/>
        <v>3</v>
      </c>
      <c r="R36" t="str">
        <f t="shared" si="4"/>
        <v>-</v>
      </c>
      <c r="S36">
        <f t="shared" ref="S36" si="8">_xlfn.RANK.EQ(S29,S$27:S$31,0)</f>
        <v>3</v>
      </c>
      <c r="T36">
        <f t="shared" ref="T36:U36" si="9">_xlfn.RANK.EQ(T29,T$27:T$31,0)</f>
        <v>3</v>
      </c>
      <c r="U36">
        <f t="shared" si="9"/>
        <v>3</v>
      </c>
      <c r="V36">
        <f t="shared" si="2"/>
        <v>3</v>
      </c>
      <c r="W36">
        <f t="shared" ref="W36" si="10">_xlfn.RANK.EQ(W29,W$27:W$31,0)</f>
        <v>3</v>
      </c>
    </row>
    <row r="37" spans="2:23">
      <c r="C37" s="425"/>
      <c r="D37">
        <f t="shared" si="3"/>
        <v>4</v>
      </c>
      <c r="E37">
        <f t="shared" si="3"/>
        <v>4</v>
      </c>
      <c r="F37">
        <f t="shared" si="3"/>
        <v>4</v>
      </c>
      <c r="G37">
        <f t="shared" si="3"/>
        <v>4</v>
      </c>
      <c r="H37">
        <f t="shared" si="3"/>
        <v>4</v>
      </c>
      <c r="I37">
        <f t="shared" si="3"/>
        <v>4</v>
      </c>
      <c r="J37">
        <f t="shared" si="3"/>
        <v>4</v>
      </c>
      <c r="K37">
        <f t="shared" si="3"/>
        <v>4</v>
      </c>
      <c r="L37">
        <f t="shared" si="3"/>
        <v>4</v>
      </c>
      <c r="M37">
        <f t="shared" si="3"/>
        <v>4</v>
      </c>
      <c r="N37">
        <f t="shared" si="3"/>
        <v>4</v>
      </c>
      <c r="O37">
        <f t="shared" si="3"/>
        <v>4</v>
      </c>
      <c r="P37">
        <f t="shared" si="3"/>
        <v>4</v>
      </c>
      <c r="Q37">
        <f t="shared" si="3"/>
        <v>4</v>
      </c>
      <c r="T37">
        <f t="shared" ref="T37:U37" si="11">_xlfn.RANK.EQ(T30,T$27:T$31,0)</f>
        <v>4</v>
      </c>
      <c r="U37">
        <f t="shared" si="11"/>
        <v>4</v>
      </c>
      <c r="V37">
        <f t="shared" si="2"/>
        <v>4</v>
      </c>
      <c r="W37">
        <f t="shared" ref="W37" si="12">_xlfn.RANK.EQ(W30,W$27:W$31,0)</f>
        <v>4</v>
      </c>
    </row>
    <row r="38" spans="2:23">
      <c r="C38" s="425"/>
      <c r="D38">
        <f t="shared" si="3"/>
        <v>5</v>
      </c>
      <c r="E38">
        <f t="shared" si="3"/>
        <v>4</v>
      </c>
      <c r="F38">
        <f t="shared" si="3"/>
        <v>5</v>
      </c>
      <c r="G38">
        <f t="shared" si="3"/>
        <v>5</v>
      </c>
      <c r="H38">
        <f t="shared" si="3"/>
        <v>5</v>
      </c>
      <c r="I38">
        <f t="shared" si="3"/>
        <v>5</v>
      </c>
      <c r="J38">
        <f t="shared" si="3"/>
        <v>5</v>
      </c>
      <c r="K38">
        <f t="shared" si="3"/>
        <v>5</v>
      </c>
      <c r="L38">
        <f t="shared" si="3"/>
        <v>5</v>
      </c>
      <c r="M38" s="470">
        <f>'貼_肉(1)'!BA22</f>
        <v>6</v>
      </c>
      <c r="N38">
        <f t="shared" si="3"/>
        <v>5</v>
      </c>
      <c r="O38" s="470">
        <f>'貼_採卵鶏(1)'!X23</f>
        <v>7</v>
      </c>
      <c r="P38">
        <f t="shared" ref="P38:Q38" si="13">_xlfn.RANK.EQ(P31,P$27:P$31,0)</f>
        <v>5</v>
      </c>
      <c r="Q38">
        <f t="shared" si="13"/>
        <v>5</v>
      </c>
      <c r="T38">
        <f t="shared" ref="T38:U38" si="14">_xlfn.RANK.EQ(T31,T$27:T$31,0)</f>
        <v>5</v>
      </c>
      <c r="U38">
        <f t="shared" si="14"/>
        <v>5</v>
      </c>
      <c r="V38">
        <f t="shared" si="2"/>
        <v>5</v>
      </c>
      <c r="W38">
        <f t="shared" ref="W38" si="15">_xlfn.RANK.EQ(W31,W$27:W$31,0)</f>
        <v>5</v>
      </c>
    </row>
    <row r="39" spans="2:23">
      <c r="C39" s="425"/>
      <c r="M39" s="439"/>
    </row>
    <row r="40" spans="2:23">
      <c r="C40" s="425"/>
      <c r="M40" s="439"/>
    </row>
    <row r="41" spans="2:23">
      <c r="B41" t="s">
        <v>763</v>
      </c>
      <c r="C41" s="425" t="s">
        <v>720</v>
      </c>
      <c r="D41" s="438" t="str">
        <f>貼_たまねぎ!AD15</f>
        <v>兵庫</v>
      </c>
      <c r="E41" s="438" t="str">
        <f>貼_かぼちゃ!$AD15</f>
        <v>千葉</v>
      </c>
      <c r="F41" s="438" t="str">
        <f>貼_スイートコーン!$AD15</f>
        <v>埼玉</v>
      </c>
      <c r="G41" s="438" t="str">
        <f>貼_やまのいも!$AD15</f>
        <v>北海道</v>
      </c>
      <c r="H41" s="438" t="str">
        <f>貼_にんじん!AE15</f>
        <v>徳島</v>
      </c>
      <c r="I41" s="438" t="str">
        <f>貼_アスパラガス!AD15</f>
        <v>熊本</v>
      </c>
      <c r="J41" s="438" t="str">
        <f>貼_ブロッコリー!AD15</f>
        <v>愛知</v>
      </c>
      <c r="K41" s="438" t="str">
        <f>貼_だいこん!$AD15</f>
        <v>徳島</v>
      </c>
      <c r="L41" s="438" t="str">
        <f>'貼_乳(1)'!AM21</f>
        <v>北海道</v>
      </c>
      <c r="M41" s="438" t="str">
        <f>'貼_肉(1)'!BL17</f>
        <v>北海道</v>
      </c>
      <c r="N41" s="438" t="str">
        <f>'貼_豚(1)'!AK19</f>
        <v>鹿児島</v>
      </c>
      <c r="O41" s="438" t="str">
        <f>'貼_採卵鶏(1)'!AI17</f>
        <v>千葉</v>
      </c>
      <c r="P41" s="438" t="str">
        <f>貼_乳製品向け処理量!AA13</f>
        <v>北海道</v>
      </c>
      <c r="Q41" t="str">
        <f>貼_海面漁業!CU10</f>
        <v>北海道</v>
      </c>
      <c r="R41" t="str">
        <f>貼_海面漁業!DV10</f>
        <v>北海道</v>
      </c>
      <c r="S41" t="str">
        <f>貼_海面養殖業!BJ11</f>
        <v>北海道</v>
      </c>
      <c r="T41" s="438" t="str">
        <f>貼_農業生産関連事業!AO11</f>
        <v>長野</v>
      </c>
      <c r="U41" s="438" t="str">
        <f>貼_漁業生産関連事業!AE11</f>
        <v>北海道</v>
      </c>
      <c r="V41" s="438" t="str">
        <f>貼_林業産出額!AV9</f>
        <v>北海道</v>
      </c>
      <c r="W41" s="438" t="str">
        <f>貼_漁業産出額!DF9</f>
        <v>北海道</v>
      </c>
    </row>
    <row r="42" spans="2:23">
      <c r="C42" s="425">
        <v>2</v>
      </c>
      <c r="D42" s="438" t="str">
        <f>貼_たまねぎ!AD16</f>
        <v>愛知</v>
      </c>
      <c r="E42" s="438" t="str">
        <f>貼_かぼちゃ!AD16</f>
        <v>茨城</v>
      </c>
      <c r="F42" s="438" t="str">
        <f>貼_スイートコーン!$AD16</f>
        <v>茨城</v>
      </c>
      <c r="G42" s="438" t="str">
        <f>貼_やまのいも!$AD16</f>
        <v>鳥取</v>
      </c>
      <c r="H42" s="438" t="str">
        <f>貼_にんじん!AE16</f>
        <v>愛知</v>
      </c>
      <c r="I42" s="438" t="str">
        <f>貼_アスパラガス!AD16</f>
        <v>佐賀</v>
      </c>
      <c r="J42" s="438" t="str">
        <f>貼_ブロッコリー!AD16</f>
        <v>大阪</v>
      </c>
      <c r="K42" s="438" t="str">
        <f>貼_だいこん!$AD16</f>
        <v>和歌山</v>
      </c>
      <c r="L42" s="438" t="str">
        <f>'貼_乳(1)'!AM22</f>
        <v>栃木</v>
      </c>
      <c r="M42" s="438" t="str">
        <f>'貼_肉(1)'!BL18</f>
        <v>鹿児島</v>
      </c>
      <c r="N42" s="438" t="str">
        <f>'貼_豚(1)'!AK20</f>
        <v>北海道</v>
      </c>
      <c r="O42" s="438" t="str">
        <f>'貼_採卵鶏(1)'!AI18</f>
        <v>茨城</v>
      </c>
      <c r="P42" s="438" t="str">
        <f>貼_乳製品向け処理量!AA14</f>
        <v>茨城</v>
      </c>
      <c r="Q42" t="str">
        <f>貼_海面漁業!CU11</f>
        <v>長崎</v>
      </c>
      <c r="R42" t="str">
        <f>貼_海面漁業!DV11</f>
        <v>青森</v>
      </c>
      <c r="S42" t="str">
        <f>貼_海面養殖業!BJ12</f>
        <v>岩手</v>
      </c>
      <c r="T42" s="438" t="str">
        <f>貼_農業生産関連事業!AO12</f>
        <v>北海道</v>
      </c>
      <c r="U42" s="438" t="str">
        <f>貼_漁業生産関連事業!AE12</f>
        <v>長崎</v>
      </c>
      <c r="V42" s="438" t="str">
        <f>貼_林業産出額!AV10</f>
        <v>宮崎</v>
      </c>
      <c r="W42" s="438" t="str">
        <f>貼_漁業産出額!DF10</f>
        <v>長崎</v>
      </c>
    </row>
    <row r="43" spans="2:23">
      <c r="C43" s="425">
        <v>3</v>
      </c>
      <c r="D43" s="438" t="str">
        <f>貼_たまねぎ!AD17</f>
        <v>北海道</v>
      </c>
      <c r="E43" s="438" t="str">
        <f>貼_かぼちゃ!AD17</f>
        <v>神奈川</v>
      </c>
      <c r="F43" s="438" t="str">
        <f>貼_スイートコーン!$AD17</f>
        <v>山梨</v>
      </c>
      <c r="G43" s="438" t="str">
        <f>貼_やまのいも!$AD17</f>
        <v>茨城</v>
      </c>
      <c r="H43" s="438" t="str">
        <f>貼_にんじん!AE17</f>
        <v>長崎</v>
      </c>
      <c r="I43" s="438" t="str">
        <f>貼_アスパラガス!AD17</f>
        <v>福岡</v>
      </c>
      <c r="J43" s="438" t="str">
        <f>貼_ブロッコリー!AD17</f>
        <v>埼玉</v>
      </c>
      <c r="K43" s="438" t="str">
        <f>貼_だいこん!$AD17</f>
        <v>神奈川</v>
      </c>
      <c r="L43" s="438" t="str">
        <f>'貼_乳(1)'!AM23</f>
        <v>熊本</v>
      </c>
      <c r="M43" s="438" t="str">
        <f>'貼_肉(1)'!BL19</f>
        <v>宮崎</v>
      </c>
      <c r="N43" s="438" t="str">
        <f>'貼_豚(1)'!AK21</f>
        <v>宮崎</v>
      </c>
      <c r="O43" s="438" t="str">
        <f>'貼_採卵鶏(1)'!AI19</f>
        <v>鹿児島</v>
      </c>
      <c r="P43" s="438" t="str">
        <f>貼_乳製品向け処理量!AA15</f>
        <v>熊本</v>
      </c>
      <c r="Q43" t="str">
        <f>貼_海面漁業!CU12</f>
        <v>茨城</v>
      </c>
      <c r="R43" t="str">
        <f>貼_海面漁業!DV12</f>
        <v>岩手</v>
      </c>
      <c r="S43" s="537" t="s">
        <v>931</v>
      </c>
      <c r="T43" s="438" t="str">
        <f>貼_農業生産関連事業!AO13</f>
        <v>静岡</v>
      </c>
      <c r="U43" s="438" t="str">
        <f>貼_漁業生産関連事業!AE13</f>
        <v>鹿児島</v>
      </c>
      <c r="V43" s="438" t="str">
        <f>貼_林業産出額!AV11</f>
        <v>岩手</v>
      </c>
      <c r="W43" s="438" t="str">
        <f>貼_漁業産出額!DF11</f>
        <v>宮城</v>
      </c>
    </row>
    <row r="44" spans="2:23">
      <c r="C44" s="425">
        <v>4</v>
      </c>
      <c r="D44" s="438" t="str">
        <f>貼_たまねぎ!AD18</f>
        <v>香川</v>
      </c>
      <c r="E44" s="438" t="str">
        <f>貼_かぼちゃ!AD18</f>
        <v>岡山</v>
      </c>
      <c r="F44" s="438" t="str">
        <f>貼_スイートコーン!$AD18</f>
        <v>愛知</v>
      </c>
      <c r="G44" s="438" t="str">
        <f>貼_やまのいも!$AD18</f>
        <v>長野</v>
      </c>
      <c r="H44" s="438" t="str">
        <f>貼_にんじん!AE18</f>
        <v>千葉</v>
      </c>
      <c r="I44" s="438" t="str">
        <f>貼_アスパラガス!AD18</f>
        <v>長崎</v>
      </c>
      <c r="J44" s="438" t="str">
        <f>貼_ブロッコリー!AD18</f>
        <v>徳島</v>
      </c>
      <c r="K44" s="438" t="str">
        <f>貼_だいこん!$AD18</f>
        <v>長崎</v>
      </c>
      <c r="L44" s="438" t="str">
        <f>'貼_乳(1)'!AM24</f>
        <v>岩手</v>
      </c>
      <c r="M44" s="438" t="str">
        <f>'貼_肉(1)'!BL20</f>
        <v>熊本</v>
      </c>
      <c r="N44" s="438" t="str">
        <f>'貼_豚(1)'!AK22</f>
        <v>群馬</v>
      </c>
      <c r="O44" s="438" t="str">
        <f>'貼_採卵鶏(1)'!AI20</f>
        <v>岡山</v>
      </c>
      <c r="P44" s="438" t="str">
        <f>貼_乳製品向け処理量!AA16</f>
        <v>岩手</v>
      </c>
      <c r="Q44" t="str">
        <f>貼_海面漁業!CU13</f>
        <v>宮城</v>
      </c>
      <c r="T44" s="438" t="str">
        <f>貼_農業生産関連事業!AO14</f>
        <v>千葉</v>
      </c>
      <c r="U44" s="438" t="str">
        <f>貼_漁業生産関連事業!AE14</f>
        <v>静岡</v>
      </c>
      <c r="V44" s="438" t="str">
        <f>貼_林業産出額!AV12</f>
        <v>熊本</v>
      </c>
      <c r="W44" s="438" t="str">
        <f>貼_漁業産出額!DF12</f>
        <v>静岡</v>
      </c>
    </row>
    <row r="45" spans="2:23">
      <c r="C45" s="425">
        <v>5</v>
      </c>
      <c r="D45" s="438" t="str">
        <f>貼_たまねぎ!AD19</f>
        <v>富山</v>
      </c>
      <c r="E45" s="470" t="str">
        <f>貼_かぼちゃ!AD22</f>
        <v>北海道</v>
      </c>
      <c r="F45" s="438" t="str">
        <f>貼_スイートコーン!$AD19</f>
        <v>北海道</v>
      </c>
      <c r="G45" s="438" t="str">
        <f>貼_やまのいも!$AD19</f>
        <v>青森</v>
      </c>
      <c r="H45" s="470" t="str">
        <f>貼_にんじん!AE21</f>
        <v>北海道</v>
      </c>
      <c r="I45" s="470" t="str">
        <f>貼_アスパラガス!AD27</f>
        <v>北海道</v>
      </c>
      <c r="J45" s="470" t="str">
        <f>貼_ブロッコリー!AD37</f>
        <v>北海道</v>
      </c>
      <c r="K45" s="470" t="str">
        <f>貼_だいこん!$AD20</f>
        <v>北海道</v>
      </c>
      <c r="L45" s="438" t="str">
        <f>'貼_乳(1)'!AM25</f>
        <v>群馬</v>
      </c>
      <c r="M45" s="438" t="str">
        <f>'貼_肉(1)'!BL21</f>
        <v>長崎</v>
      </c>
      <c r="N45" s="438" t="str">
        <f>'貼_豚(1)'!AK23</f>
        <v>千葉</v>
      </c>
      <c r="O45" s="470" t="str">
        <f>'貼_採卵鶏(1)'!AI27</f>
        <v>北海道</v>
      </c>
      <c r="P45" s="438" t="str">
        <f>貼_乳製品向け処理量!AA17</f>
        <v>福島</v>
      </c>
      <c r="Q45" t="str">
        <f>貼_海面漁業!CU14</f>
        <v>静岡</v>
      </c>
      <c r="T45" s="438" t="str">
        <f>貼_農業生産関連事業!AO15</f>
        <v>茨城</v>
      </c>
      <c r="U45" s="438" t="str">
        <f>貼_漁業生産関連事業!AE15</f>
        <v>福井</v>
      </c>
      <c r="V45" s="438" t="str">
        <f>貼_林業産出額!AV13</f>
        <v>大分</v>
      </c>
      <c r="W45" s="438" t="str">
        <f>貼_漁業産出額!DF13</f>
        <v>青森</v>
      </c>
    </row>
    <row r="46" spans="2:23">
      <c r="C46" s="425"/>
      <c r="D46" s="438"/>
      <c r="E46" s="438"/>
      <c r="F46" s="438"/>
      <c r="G46" s="438"/>
      <c r="H46" s="438"/>
      <c r="I46" s="438"/>
      <c r="J46" s="438"/>
      <c r="K46" s="438"/>
      <c r="L46" s="438"/>
      <c r="U46" s="438" t="str">
        <f>貼_漁業生産関連事業!AE16</f>
        <v>広島</v>
      </c>
    </row>
    <row r="47" spans="2:23">
      <c r="C47" s="425"/>
      <c r="D47" s="438"/>
      <c r="E47" s="438"/>
      <c r="F47" s="438"/>
      <c r="G47" s="438"/>
      <c r="H47" s="438"/>
      <c r="I47" s="438"/>
      <c r="J47" s="438"/>
      <c r="K47" s="438"/>
      <c r="L47" s="438"/>
    </row>
    <row r="48" spans="2:23">
      <c r="C48" s="425" t="s">
        <v>721</v>
      </c>
      <c r="D48" s="438">
        <f>貼_たまねぎ!D15</f>
        <v>4600</v>
      </c>
      <c r="E48" s="438">
        <f>貼_かぼちゃ!$D15</f>
        <v>1160</v>
      </c>
      <c r="F48" s="438">
        <f>貼_スイートコーン!$D15</f>
        <v>1020</v>
      </c>
      <c r="G48" s="438">
        <f>貼_やまのいも!$D15</f>
        <v>2580</v>
      </c>
      <c r="H48" s="438">
        <f>貼_にんじん!E15</f>
        <v>3480</v>
      </c>
      <c r="I48" s="438">
        <f>貼_アスパラガス!D15</f>
        <v>594</v>
      </c>
      <c r="J48" s="438">
        <f>貼_ブロッコリー!$D15</f>
        <v>991</v>
      </c>
      <c r="K48" s="438">
        <f>貼_だいこん!$D15</f>
        <v>4180</v>
      </c>
      <c r="L48" s="473">
        <f>'貼_乳(1)'!F11</f>
        <v>1293000</v>
      </c>
      <c r="M48" s="473">
        <f>'貼_肉(1)'!G12</f>
        <v>2595000</v>
      </c>
      <c r="N48" s="473">
        <f>'貼_豚(1)'!H15</f>
        <v>8798000</v>
      </c>
      <c r="O48" s="473">
        <f>'貼_採卵鶏(1)'!J13</f>
        <v>168599</v>
      </c>
      <c r="P48" s="438">
        <f>貼_乳製品向け処理量!E12</f>
        <v>3402222</v>
      </c>
      <c r="Q48">
        <f>貼_海面漁業!D9</f>
        <v>27871</v>
      </c>
      <c r="R48">
        <f>貼_海面漁業!AQ9</f>
        <v>1236</v>
      </c>
      <c r="S48">
        <f>貼_海面養殖業!Y11</f>
        <v>246</v>
      </c>
      <c r="T48">
        <f>貼_農業生産関連事業!D11</f>
        <v>56550</v>
      </c>
      <c r="U48">
        <f>貼_漁業生産関連事業!D11</f>
        <v>2960</v>
      </c>
      <c r="V48" s="473">
        <f>貼_林業産出額!E55</f>
        <v>24810</v>
      </c>
      <c r="W48" s="438">
        <f>貼_漁業産出額!E8</f>
        <v>949537</v>
      </c>
    </row>
    <row r="49" spans="2:23">
      <c r="C49">
        <v>1</v>
      </c>
      <c r="D49" s="438">
        <f>貼_たまねぎ!AE15</f>
        <v>5930</v>
      </c>
      <c r="E49" s="438">
        <f>貼_かぼちゃ!$AE15</f>
        <v>1770</v>
      </c>
      <c r="F49" s="438">
        <f>貼_スイートコーン!$AE15</f>
        <v>1200</v>
      </c>
      <c r="G49" s="438">
        <f>貼_やまのいも!$AE15</f>
        <v>4490</v>
      </c>
      <c r="H49" s="438">
        <f>貼_にんじん!AF15</f>
        <v>5280</v>
      </c>
      <c r="I49" s="438">
        <f>貼_アスパラガス!AE15</f>
        <v>2270</v>
      </c>
      <c r="J49" s="438">
        <f>貼_ブロッコリー!$AE15</f>
        <v>1530</v>
      </c>
      <c r="K49" s="438">
        <f>貼_だいこん!$AE15</f>
        <v>7070</v>
      </c>
      <c r="L49" s="438">
        <f>'貼_乳(1)'!AN21</f>
        <v>816800</v>
      </c>
      <c r="M49" s="438">
        <f>'貼_肉(1)'!BM17</f>
        <v>544700</v>
      </c>
      <c r="N49" s="438">
        <f>'貼_豚(1)'!AL19</f>
        <v>1200000</v>
      </c>
      <c r="O49" s="438">
        <f>'貼_採卵鶏(1)'!AJ17</f>
        <v>14129</v>
      </c>
      <c r="P49" s="438">
        <f>貼_乳製品向け処理量!AB13</f>
        <v>3067540</v>
      </c>
      <c r="Q49">
        <f>貼_海面漁業!CV10</f>
        <v>7858</v>
      </c>
      <c r="R49">
        <f>貼_海面漁業!DW10</f>
        <v>1188</v>
      </c>
      <c r="S49">
        <f>貼_海面養殖業!BK11</f>
        <v>204</v>
      </c>
      <c r="T49" s="438">
        <f>貼_農業生産関連事業!AP11</f>
        <v>4110</v>
      </c>
      <c r="U49" s="438">
        <f>貼_漁業生産関連事業!AF11</f>
        <v>330</v>
      </c>
      <c r="V49" s="438">
        <f>貼_林業産出額!AW9</f>
        <v>3495</v>
      </c>
      <c r="W49" s="438">
        <f>貼_漁業産出額!DG9</f>
        <v>239620</v>
      </c>
    </row>
    <row r="50" spans="2:23">
      <c r="C50">
        <v>2</v>
      </c>
      <c r="D50" s="438">
        <f>貼_たまねぎ!AE16</f>
        <v>5190</v>
      </c>
      <c r="E50" s="438">
        <f>貼_かぼちゃ!AE16</f>
        <v>1650</v>
      </c>
      <c r="F50" s="438">
        <f>貼_スイートコーン!$AE16</f>
        <v>1190</v>
      </c>
      <c r="G50" s="438">
        <f>貼_やまのいも!$AE16</f>
        <v>2730</v>
      </c>
      <c r="H50" s="438">
        <f>貼_にんじん!AF16</f>
        <v>5070</v>
      </c>
      <c r="I50" s="438">
        <f>貼_アスパラガス!AE16</f>
        <v>1990</v>
      </c>
      <c r="J50" s="438">
        <f>貼_ブロッコリー!$AE16</f>
        <v>1420</v>
      </c>
      <c r="K50" s="438">
        <f>貼_だいこん!$AE16</f>
        <v>7000</v>
      </c>
      <c r="L50" s="438">
        <f>'貼_乳(1)'!AN22</f>
        <v>51400</v>
      </c>
      <c r="M50" s="438">
        <f>'貼_肉(1)'!BM18</f>
        <v>360400</v>
      </c>
      <c r="N50" s="438">
        <f>'貼_豚(1)'!AL20</f>
        <v>752200</v>
      </c>
      <c r="O50" s="438">
        <f>'貼_採卵鶏(1)'!AJ18</f>
        <v>12109</v>
      </c>
      <c r="P50" s="438">
        <f>貼_乳製品向け処理量!AB14</f>
        <v>66459</v>
      </c>
      <c r="Q50">
        <f>貼_海面漁業!CV11</f>
        <v>2974</v>
      </c>
      <c r="R50">
        <f>貼_海面漁業!DW11</f>
        <v>27</v>
      </c>
      <c r="S50">
        <f>貼_海面養殖業!BK12</f>
        <v>36</v>
      </c>
      <c r="T50" s="438">
        <f>貼_農業生産関連事業!AP12</f>
        <v>2610</v>
      </c>
      <c r="U50" s="438">
        <f>貼_漁業生産関連事業!AF12</f>
        <v>250</v>
      </c>
      <c r="V50" s="438">
        <f>貼_林業産出額!AW10</f>
        <v>2439</v>
      </c>
      <c r="W50" s="438">
        <f>貼_漁業産出額!DG10</f>
        <v>70943</v>
      </c>
    </row>
    <row r="51" spans="2:23">
      <c r="C51">
        <v>3</v>
      </c>
      <c r="D51" s="438">
        <f>貼_たまねぎ!AE17</f>
        <v>5050</v>
      </c>
      <c r="E51" s="438">
        <f>貼_かぼちゃ!AE17</f>
        <v>1610</v>
      </c>
      <c r="F51" s="438">
        <f>貼_スイートコーン!$AE17</f>
        <v>1180</v>
      </c>
      <c r="G51" s="438">
        <f>貼_やまのいも!$AE17</f>
        <v>2720</v>
      </c>
      <c r="H51" s="438">
        <f>貼_にんじん!AF17</f>
        <v>4200</v>
      </c>
      <c r="I51" s="438">
        <f>貼_アスパラガス!AE17</f>
        <v>1910</v>
      </c>
      <c r="J51" s="438">
        <f>貼_ブロッコリー!$AE17</f>
        <v>1260</v>
      </c>
      <c r="K51" s="438">
        <f>貼_だいこん!$AE17</f>
        <v>6950</v>
      </c>
      <c r="L51" s="438">
        <f>'貼_乳(1)'!AN23</f>
        <v>41900</v>
      </c>
      <c r="M51" s="438">
        <f>'貼_肉(1)'!BM19</f>
        <v>248400</v>
      </c>
      <c r="N51" s="438">
        <f>'貼_豚(1)'!AL21</f>
        <v>721900</v>
      </c>
      <c r="O51" s="438">
        <f>'貼_採卵鶏(1)'!AJ19</f>
        <v>10196</v>
      </c>
      <c r="P51" s="438">
        <f>貼_乳製品向け処理量!AB15</f>
        <v>54009</v>
      </c>
      <c r="Q51">
        <f>貼_海面漁業!CV12</f>
        <v>2318</v>
      </c>
      <c r="R51">
        <f>貼_海面漁業!DW12</f>
        <v>19</v>
      </c>
      <c r="S51" s="537" t="s">
        <v>931</v>
      </c>
      <c r="T51" s="438">
        <f>貼_農業生産関連事業!AP13</f>
        <v>2610</v>
      </c>
      <c r="U51" s="438">
        <f>貼_漁業生産関連事業!AF13</f>
        <v>170</v>
      </c>
      <c r="V51" s="438">
        <f>貼_林業産出額!AW11</f>
        <v>1486</v>
      </c>
      <c r="W51" s="438">
        <f>貼_漁業産出額!DG11</f>
        <v>58454</v>
      </c>
    </row>
    <row r="52" spans="2:23">
      <c r="C52">
        <v>4</v>
      </c>
      <c r="D52" s="438">
        <f>貼_たまねぎ!AE18</f>
        <v>5020</v>
      </c>
      <c r="E52" s="438">
        <f>貼_かぼちゃ!AE18</f>
        <v>1280</v>
      </c>
      <c r="F52" s="438">
        <f>貼_スイートコーン!$AE18</f>
        <v>1150</v>
      </c>
      <c r="G52" s="438">
        <f>貼_やまのいも!$AE18</f>
        <v>2440</v>
      </c>
      <c r="H52" s="438">
        <f>貼_にんじん!AF18</f>
        <v>4050</v>
      </c>
      <c r="I52" s="438">
        <f>貼_アスパラガス!AE18</f>
        <v>1780</v>
      </c>
      <c r="J52" s="438">
        <f>貼_ブロッコリー!$AE18</f>
        <v>1210</v>
      </c>
      <c r="K52" s="438">
        <f>貼_だいこん!$AE18</f>
        <v>6460</v>
      </c>
      <c r="L52" s="438">
        <f>'貼_乳(1)'!AN24</f>
        <v>37600</v>
      </c>
      <c r="M52" s="438">
        <f>'貼_肉(1)'!BM20</f>
        <v>133200</v>
      </c>
      <c r="N52" s="438">
        <f>'貼_豚(1)'!AL22</f>
        <v>610800</v>
      </c>
      <c r="O52" s="438">
        <f>'貼_採卵鶏(1)'!AJ20</f>
        <v>10036</v>
      </c>
      <c r="P52" s="438">
        <f>貼_乳製品向け処理量!AB16</f>
        <v>42373</v>
      </c>
      <c r="Q52">
        <f>貼_海面漁業!CV13</f>
        <v>1627</v>
      </c>
      <c r="T52" s="438">
        <f>貼_農業生産関連事業!AP14</f>
        <v>2500</v>
      </c>
      <c r="U52" s="438">
        <f>貼_漁業生産関連事業!AF14</f>
        <v>160</v>
      </c>
      <c r="V52" s="438">
        <f>貼_林業産出額!AW12</f>
        <v>1441</v>
      </c>
      <c r="W52" s="438">
        <f>貼_漁業産出額!DG12</f>
        <v>51064</v>
      </c>
    </row>
    <row r="53" spans="2:23">
      <c r="C53" s="425">
        <v>5</v>
      </c>
      <c r="D53" s="438">
        <f>貼_たまねぎ!AE19</f>
        <v>4950</v>
      </c>
      <c r="E53" s="470">
        <f>貼_かぼちゃ!AE22</f>
        <v>1190</v>
      </c>
      <c r="F53" s="438">
        <f>貼_スイートコーン!$AE19</f>
        <v>1130</v>
      </c>
      <c r="G53" s="438">
        <f>貼_やまのいも!$AE19</f>
        <v>2300</v>
      </c>
      <c r="H53" s="470">
        <f>貼_にんじん!AF21</f>
        <v>3670</v>
      </c>
      <c r="I53" s="470">
        <f>貼_アスパラガス!$AE27</f>
        <v>341</v>
      </c>
      <c r="J53" s="470">
        <f>貼_ブロッコリー!AE37</f>
        <v>825</v>
      </c>
      <c r="K53" s="470">
        <f>貼_だいこん!$AE20</f>
        <v>4820</v>
      </c>
      <c r="L53" s="438">
        <f>'貼_乳(1)'!AN25</f>
        <v>31000</v>
      </c>
      <c r="M53" s="438">
        <f>'貼_肉(1)'!BM21</f>
        <v>91100</v>
      </c>
      <c r="N53" s="438">
        <f>'貼_豚(1)'!AL23</f>
        <v>580700</v>
      </c>
      <c r="O53" s="470">
        <f>'貼_採卵鶏(1)'!AJ27</f>
        <v>5670</v>
      </c>
      <c r="P53" s="438">
        <f>貼_乳製品向け処理量!AB17</f>
        <v>39954</v>
      </c>
      <c r="Q53">
        <f>貼_海面漁業!CV14</f>
        <v>1622</v>
      </c>
      <c r="T53" s="438">
        <f>貼_農業生産関連事業!AP15</f>
        <v>2260</v>
      </c>
      <c r="U53" s="438">
        <f>貼_漁業生産関連事業!AF15</f>
        <v>130</v>
      </c>
      <c r="V53" s="438">
        <f>貼_林業産出額!AW13</f>
        <v>1356</v>
      </c>
      <c r="W53" s="438">
        <f>貼_漁業産出額!DG13</f>
        <v>34295</v>
      </c>
    </row>
    <row r="54" spans="2:23" s="536" customFormat="1">
      <c r="C54" s="534">
        <v>6</v>
      </c>
      <c r="D54" s="535">
        <f>貼_たまねぎ!AE20</f>
        <v>4580</v>
      </c>
      <c r="F54" s="535">
        <f>貼_スイートコーン!$AE20</f>
        <v>1110</v>
      </c>
      <c r="G54" s="535">
        <f>貼_やまのいも!$AE20</f>
        <v>1660</v>
      </c>
      <c r="H54" s="535">
        <f>貼_にんじん!AF20</f>
        <v>3800</v>
      </c>
      <c r="L54" s="535">
        <f>'貼_乳(1)'!AN26</f>
        <v>25200</v>
      </c>
      <c r="M54" s="535">
        <f>'貼_肉(1)'!BM22</f>
        <v>83500</v>
      </c>
      <c r="N54" s="535">
        <f>'貼_豚(1)'!AL24</f>
        <v>459100</v>
      </c>
      <c r="P54" s="535">
        <f>貼_乳製品向け処理量!AB18</f>
        <v>24673</v>
      </c>
      <c r="Q54" s="536">
        <f>貼_海面漁業!CV15</f>
        <v>1011</v>
      </c>
      <c r="T54" s="535">
        <f>貼_農業生産関連事業!AP16</f>
        <v>2050</v>
      </c>
      <c r="U54" s="438">
        <f>貼_漁業生産関連事業!AF16</f>
        <v>130</v>
      </c>
      <c r="V54" s="535">
        <f>貼_林業産出額!AW14</f>
        <v>1069</v>
      </c>
      <c r="W54" s="535">
        <f>貼_漁業産出額!DG14</f>
        <v>33564</v>
      </c>
    </row>
    <row r="55" spans="2:23" s="536" customFormat="1">
      <c r="C55" s="534">
        <v>7</v>
      </c>
      <c r="D55" s="535">
        <f>貼_たまねぎ!AE21</f>
        <v>4580</v>
      </c>
      <c r="F55" s="535">
        <f>貼_スイートコーン!$AE21</f>
        <v>1100</v>
      </c>
      <c r="G55" s="535">
        <f>貼_やまのいも!$AE21</f>
        <v>1320</v>
      </c>
      <c r="H55" s="535">
        <f>貼_にんじん!AF21</f>
        <v>3670</v>
      </c>
      <c r="L55" s="535">
        <f>'貼_乳(1)'!AN27</f>
        <v>22900</v>
      </c>
      <c r="M55" s="535">
        <f>'貼_肉(1)'!BM23</f>
        <v>81800</v>
      </c>
      <c r="N55" s="535">
        <f>'貼_豚(1)'!AL25</f>
        <v>424000</v>
      </c>
      <c r="P55" s="535">
        <f>貼_乳製品向け処理量!AB19</f>
        <v>16725</v>
      </c>
      <c r="Q55" s="536">
        <f>貼_海面漁業!CV16</f>
        <v>899</v>
      </c>
      <c r="T55" s="535">
        <f>貼_農業生産関連事業!AP17</f>
        <v>1800</v>
      </c>
      <c r="U55" s="535">
        <f>貼_漁業生産関連事業!AF17</f>
        <v>120</v>
      </c>
      <c r="V55" s="535">
        <f>貼_林業産出額!AW15</f>
        <v>943</v>
      </c>
      <c r="W55" s="535">
        <f>貼_漁業産出額!DG15</f>
        <v>30928</v>
      </c>
    </row>
    <row r="56" spans="2:23">
      <c r="C56" s="425" t="s">
        <v>696</v>
      </c>
      <c r="D56">
        <f t="shared" ref="D56:W56" si="16">_xlfn.RANK.EQ(D49,D$49:D$53,0)</f>
        <v>1</v>
      </c>
      <c r="E56">
        <f t="shared" si="16"/>
        <v>1</v>
      </c>
      <c r="F56">
        <f t="shared" si="16"/>
        <v>1</v>
      </c>
      <c r="G56">
        <f t="shared" si="16"/>
        <v>1</v>
      </c>
      <c r="H56">
        <f t="shared" si="16"/>
        <v>1</v>
      </c>
      <c r="I56">
        <f t="shared" si="16"/>
        <v>1</v>
      </c>
      <c r="J56">
        <f t="shared" si="16"/>
        <v>1</v>
      </c>
      <c r="K56">
        <f t="shared" si="16"/>
        <v>1</v>
      </c>
      <c r="L56">
        <f t="shared" si="16"/>
        <v>1</v>
      </c>
      <c r="M56">
        <f t="shared" si="16"/>
        <v>1</v>
      </c>
      <c r="N56">
        <f t="shared" si="16"/>
        <v>1</v>
      </c>
      <c r="O56">
        <f t="shared" si="16"/>
        <v>1</v>
      </c>
      <c r="P56">
        <f t="shared" si="16"/>
        <v>1</v>
      </c>
      <c r="Q56">
        <f t="shared" si="16"/>
        <v>1</v>
      </c>
      <c r="R56">
        <f t="shared" si="16"/>
        <v>1</v>
      </c>
      <c r="S56">
        <f t="shared" si="16"/>
        <v>1</v>
      </c>
      <c r="T56">
        <f t="shared" si="16"/>
        <v>1</v>
      </c>
      <c r="U56">
        <f>_xlfn.RANK.EQ(U49,U$49:U$54,0)</f>
        <v>1</v>
      </c>
      <c r="V56">
        <f t="shared" si="16"/>
        <v>1</v>
      </c>
      <c r="W56">
        <f t="shared" si="16"/>
        <v>1</v>
      </c>
    </row>
    <row r="57" spans="2:23">
      <c r="C57" s="425"/>
      <c r="D57">
        <f t="shared" ref="D57:O57" si="17">_xlfn.RANK.EQ(D50,D$49:D$53,0)</f>
        <v>2</v>
      </c>
      <c r="E57">
        <f t="shared" si="17"/>
        <v>2</v>
      </c>
      <c r="F57">
        <f t="shared" si="17"/>
        <v>2</v>
      </c>
      <c r="G57">
        <f t="shared" si="17"/>
        <v>2</v>
      </c>
      <c r="H57">
        <f t="shared" si="17"/>
        <v>2</v>
      </c>
      <c r="I57">
        <f t="shared" si="17"/>
        <v>2</v>
      </c>
      <c r="J57">
        <f t="shared" si="17"/>
        <v>2</v>
      </c>
      <c r="K57">
        <f t="shared" si="17"/>
        <v>2</v>
      </c>
      <c r="L57">
        <f t="shared" si="17"/>
        <v>2</v>
      </c>
      <c r="M57">
        <f t="shared" si="17"/>
        <v>2</v>
      </c>
      <c r="N57">
        <f t="shared" si="17"/>
        <v>2</v>
      </c>
      <c r="O57">
        <f t="shared" si="17"/>
        <v>2</v>
      </c>
      <c r="P57">
        <f t="shared" ref="P57:S60" si="18">_xlfn.RANK.EQ(P50,P$49:P$53,0)</f>
        <v>2</v>
      </c>
      <c r="Q57">
        <f t="shared" si="18"/>
        <v>2</v>
      </c>
      <c r="R57">
        <f t="shared" si="18"/>
        <v>2</v>
      </c>
      <c r="S57">
        <f t="shared" si="18"/>
        <v>2</v>
      </c>
      <c r="T57">
        <f t="shared" ref="T57:T60" si="19">_xlfn.RANK.EQ(T50,T$49:T$53,0)</f>
        <v>2</v>
      </c>
      <c r="U57">
        <f t="shared" ref="U57:U61" si="20">_xlfn.RANK.EQ(U50,U$49:U$54,0)</f>
        <v>2</v>
      </c>
      <c r="V57">
        <f t="shared" ref="V57:W60" si="21">_xlfn.RANK.EQ(V50,V$49:V$53,0)</f>
        <v>2</v>
      </c>
      <c r="W57">
        <f t="shared" si="21"/>
        <v>2</v>
      </c>
    </row>
    <row r="58" spans="2:23">
      <c r="C58" s="425"/>
      <c r="D58">
        <f t="shared" ref="D58:O58" si="22">_xlfn.RANK.EQ(D51,D$49:D$53,0)</f>
        <v>3</v>
      </c>
      <c r="E58">
        <f t="shared" si="22"/>
        <v>3</v>
      </c>
      <c r="F58">
        <f t="shared" si="22"/>
        <v>3</v>
      </c>
      <c r="G58">
        <f t="shared" si="22"/>
        <v>3</v>
      </c>
      <c r="H58">
        <f t="shared" si="22"/>
        <v>3</v>
      </c>
      <c r="I58">
        <f t="shared" si="22"/>
        <v>3</v>
      </c>
      <c r="J58">
        <f t="shared" si="22"/>
        <v>3</v>
      </c>
      <c r="K58">
        <f t="shared" si="22"/>
        <v>3</v>
      </c>
      <c r="L58">
        <f t="shared" si="22"/>
        <v>3</v>
      </c>
      <c r="M58">
        <f t="shared" si="22"/>
        <v>3</v>
      </c>
      <c r="N58">
        <f t="shared" si="22"/>
        <v>3</v>
      </c>
      <c r="O58">
        <f t="shared" si="22"/>
        <v>3</v>
      </c>
      <c r="P58">
        <f t="shared" si="18"/>
        <v>3</v>
      </c>
      <c r="Q58">
        <f t="shared" si="18"/>
        <v>3</v>
      </c>
      <c r="R58">
        <f t="shared" si="18"/>
        <v>3</v>
      </c>
      <c r="S58" s="537" t="s">
        <v>931</v>
      </c>
      <c r="T58">
        <f t="shared" si="19"/>
        <v>2</v>
      </c>
      <c r="U58">
        <f t="shared" si="20"/>
        <v>3</v>
      </c>
      <c r="V58">
        <f t="shared" si="21"/>
        <v>3</v>
      </c>
      <c r="W58">
        <f t="shared" si="21"/>
        <v>3</v>
      </c>
    </row>
    <row r="59" spans="2:23">
      <c r="C59" s="425"/>
      <c r="D59">
        <f t="shared" ref="D59:O59" si="23">_xlfn.RANK.EQ(D52,D$49:D$53,0)</f>
        <v>4</v>
      </c>
      <c r="E59">
        <f t="shared" si="23"/>
        <v>4</v>
      </c>
      <c r="F59">
        <f t="shared" si="23"/>
        <v>4</v>
      </c>
      <c r="G59">
        <f t="shared" si="23"/>
        <v>4</v>
      </c>
      <c r="H59">
        <f t="shared" si="23"/>
        <v>4</v>
      </c>
      <c r="I59">
        <f t="shared" si="23"/>
        <v>4</v>
      </c>
      <c r="J59">
        <f t="shared" si="23"/>
        <v>4</v>
      </c>
      <c r="K59">
        <f t="shared" si="23"/>
        <v>4</v>
      </c>
      <c r="L59">
        <f t="shared" si="23"/>
        <v>4</v>
      </c>
      <c r="M59">
        <f t="shared" si="23"/>
        <v>4</v>
      </c>
      <c r="N59">
        <f t="shared" si="23"/>
        <v>4</v>
      </c>
      <c r="O59">
        <f t="shared" si="23"/>
        <v>4</v>
      </c>
      <c r="P59">
        <f t="shared" si="18"/>
        <v>4</v>
      </c>
      <c r="Q59">
        <f t="shared" si="18"/>
        <v>4</v>
      </c>
      <c r="T59">
        <f t="shared" si="19"/>
        <v>4</v>
      </c>
      <c r="U59">
        <f t="shared" si="20"/>
        <v>4</v>
      </c>
      <c r="V59">
        <f t="shared" si="21"/>
        <v>4</v>
      </c>
      <c r="W59">
        <f t="shared" si="21"/>
        <v>4</v>
      </c>
    </row>
    <row r="60" spans="2:23">
      <c r="C60" s="425"/>
      <c r="D60">
        <f>_xlfn.RANK.EQ(D53,D$49:D$53,0)</f>
        <v>5</v>
      </c>
      <c r="E60" s="470">
        <f>貼_かぼちゃ!AC22</f>
        <v>8</v>
      </c>
      <c r="F60">
        <f>_xlfn.RANK.EQ(F53,F$49:F$53,0)</f>
        <v>5</v>
      </c>
      <c r="G60">
        <f>_xlfn.RANK.EQ(G53,G$49:G$53,0)</f>
        <v>5</v>
      </c>
      <c r="H60" s="470">
        <f>貼_にんじん!AD21</f>
        <v>7</v>
      </c>
      <c r="I60" s="470">
        <f>貼_アスパラガス!AC27</f>
        <v>13</v>
      </c>
      <c r="J60" s="470">
        <f>貼_ブロッコリー!AC37</f>
        <v>23</v>
      </c>
      <c r="K60" s="470">
        <f>貼_だいこん!AC20</f>
        <v>6</v>
      </c>
      <c r="L60">
        <f>_xlfn.RANK.EQ(L53,L$49:L$53,0)</f>
        <v>5</v>
      </c>
      <c r="M60">
        <f>_xlfn.RANK.EQ(M53,M$49:M$53,0)</f>
        <v>5</v>
      </c>
      <c r="N60">
        <f>_xlfn.RANK.EQ(N53,N$49:N$53,0)</f>
        <v>5</v>
      </c>
      <c r="O60" s="470">
        <f>'貼_採卵鶏(1)'!AH27</f>
        <v>11</v>
      </c>
      <c r="P60">
        <f t="shared" si="18"/>
        <v>5</v>
      </c>
      <c r="Q60">
        <f t="shared" si="18"/>
        <v>5</v>
      </c>
      <c r="T60">
        <f t="shared" si="19"/>
        <v>5</v>
      </c>
      <c r="U60">
        <f t="shared" si="20"/>
        <v>5</v>
      </c>
      <c r="V60">
        <f t="shared" si="21"/>
        <v>5</v>
      </c>
      <c r="W60">
        <f t="shared" si="21"/>
        <v>5</v>
      </c>
    </row>
    <row r="61" spans="2:23">
      <c r="C61" s="425"/>
      <c r="M61" s="439"/>
      <c r="U61">
        <f t="shared" si="20"/>
        <v>5</v>
      </c>
    </row>
    <row r="62" spans="2:23">
      <c r="C62" s="425"/>
      <c r="M62" s="439"/>
    </row>
    <row r="63" spans="2:23">
      <c r="B63" t="s">
        <v>764</v>
      </c>
      <c r="C63" s="425" t="s">
        <v>720</v>
      </c>
      <c r="D63" s="438" t="str">
        <f>貼_たまねぎ!$AN15</f>
        <v>北海道</v>
      </c>
      <c r="E63" s="438" t="str">
        <f>貼_かぼちゃ!$AN15</f>
        <v>北海道</v>
      </c>
      <c r="F63" s="438" t="str">
        <f>貼_スイートコーン!$AN15</f>
        <v>北海道</v>
      </c>
      <c r="G63" s="438" t="str">
        <f>貼_やまのいも!$AN15</f>
        <v>北海道</v>
      </c>
      <c r="H63" s="438" t="str">
        <f>貼_にんじん!AO15</f>
        <v>北海道</v>
      </c>
      <c r="I63" s="438" t="str">
        <f>貼_アスパラガス!AN15</f>
        <v>北海道</v>
      </c>
      <c r="J63" s="438" t="str">
        <f>貼_ブロッコリー!$AN15</f>
        <v>北海道</v>
      </c>
      <c r="K63" s="438" t="str">
        <f>貼_だいこん!$AN15</f>
        <v>千葉</v>
      </c>
      <c r="L63" s="438" t="str">
        <f>'貼_乳(1)'!AW21</f>
        <v>三重</v>
      </c>
      <c r="M63" s="438" t="str">
        <f>'貼_肉(1)'!BV17</f>
        <v>滋賀</v>
      </c>
      <c r="N63" s="438" t="str">
        <f>'貼_豚(1)'!AU19</f>
        <v>島根</v>
      </c>
      <c r="O63" s="438" t="str">
        <f>'貼_採卵鶏(1)'!AS17</f>
        <v>青森</v>
      </c>
      <c r="P63" s="438" t="str">
        <f>貼_牛乳生産量!AB13</f>
        <v>北海道</v>
      </c>
      <c r="Q63" t="str">
        <f>貼_海面養殖業!AR11</f>
        <v>北海道</v>
      </c>
      <c r="R63" t="str">
        <f>貼_海面漁業!EE10</f>
        <v>北海道</v>
      </c>
      <c r="V63" s="438" t="str">
        <f>貼_林業産出額!BF9</f>
        <v>長野</v>
      </c>
      <c r="W63" s="438" t="str">
        <f>貼_漁業産出額!DP9</f>
        <v>愛媛</v>
      </c>
    </row>
    <row r="64" spans="2:23">
      <c r="C64" s="425">
        <v>2</v>
      </c>
      <c r="D64" s="438" t="str">
        <f>貼_たまねぎ!AN16</f>
        <v>兵庫</v>
      </c>
      <c r="E64" s="438" t="str">
        <f>貼_かぼちゃ!$AN16</f>
        <v>鹿児島</v>
      </c>
      <c r="F64" s="438" t="str">
        <f>貼_スイートコーン!$AN16</f>
        <v>千葉</v>
      </c>
      <c r="G64" s="438" t="str">
        <f>貼_やまのいも!$AN16</f>
        <v>青森</v>
      </c>
      <c r="H64" s="438" t="str">
        <f>貼_にんじん!AO16</f>
        <v>千葉</v>
      </c>
      <c r="I64" s="438" t="str">
        <f>貼_アスパラガス!AN16</f>
        <v>熊本</v>
      </c>
      <c r="J64" s="438" t="str">
        <f>貼_ブロッコリー!$AN16</f>
        <v>埼玉</v>
      </c>
      <c r="K64" s="438" t="str">
        <f>貼_だいこん!$AN16</f>
        <v>北海道</v>
      </c>
      <c r="L64" s="438" t="str">
        <f>'貼_乳(1)'!AW22</f>
        <v>北海道</v>
      </c>
      <c r="M64" s="438" t="str">
        <f>'貼_肉(1)'!BV18</f>
        <v>北海道</v>
      </c>
      <c r="N64" s="438" t="str">
        <f>'貼_豚(1)'!AU20</f>
        <v>青森</v>
      </c>
      <c r="O64" s="438" t="str">
        <f>'貼_採卵鶏(1)'!AS18</f>
        <v>岩手</v>
      </c>
      <c r="P64" s="438" t="str">
        <f>貼_牛乳生産量!AB14</f>
        <v>神奈川</v>
      </c>
      <c r="Q64" t="str">
        <f>貼_海面養殖業!AR12</f>
        <v>広島</v>
      </c>
      <c r="R64" t="str">
        <f>貼_海面漁業!EE11</f>
        <v>青森</v>
      </c>
      <c r="V64" s="438" t="str">
        <f>貼_林業産出額!BF10</f>
        <v>新潟</v>
      </c>
      <c r="W64" s="438" t="str">
        <f>貼_漁業産出額!DP10</f>
        <v>鹿児島</v>
      </c>
    </row>
    <row r="65" spans="3:23">
      <c r="C65" s="425">
        <v>3</v>
      </c>
      <c r="D65" s="438" t="str">
        <f>貼_たまねぎ!AN17</f>
        <v>佐賀</v>
      </c>
      <c r="E65" s="438" t="str">
        <f>貼_かぼちゃ!$AN17</f>
        <v>長野</v>
      </c>
      <c r="F65" s="438" t="str">
        <f>貼_スイートコーン!$AN17</f>
        <v>茨城</v>
      </c>
      <c r="G65" s="438" t="str">
        <f>貼_やまのいも!$AN17</f>
        <v>長野</v>
      </c>
      <c r="H65" s="438" t="str">
        <f>貼_にんじん!AO17</f>
        <v>徳島</v>
      </c>
      <c r="I65" s="438" t="str">
        <f>貼_アスパラガス!AN17</f>
        <v>佐賀</v>
      </c>
      <c r="J65" s="438" t="str">
        <f>貼_ブロッコリー!$AN17</f>
        <v>愛知</v>
      </c>
      <c r="K65" s="438" t="str">
        <f>貼_だいこん!$AN17</f>
        <v>青森</v>
      </c>
      <c r="L65" s="438" t="str">
        <f>'貼_乳(1)'!AW23</f>
        <v>島根</v>
      </c>
      <c r="M65" s="438" t="str">
        <f>'貼_肉(1)'!BV19</f>
        <v>三重</v>
      </c>
      <c r="N65" s="438" t="str">
        <f>'貼_豚(1)'!AU21</f>
        <v>広島</v>
      </c>
      <c r="O65" s="438" t="str">
        <f>'貼_採卵鶏(1)'!AS19</f>
        <v>広島</v>
      </c>
      <c r="P65" s="438" t="str">
        <f>貼_牛乳生産量!AB15</f>
        <v>茨城</v>
      </c>
      <c r="Q65" t="str">
        <f>貼_海面養殖業!AR13</f>
        <v>愛媛</v>
      </c>
      <c r="R65" t="str">
        <f>貼_海面漁業!EE12</f>
        <v>岩手</v>
      </c>
      <c r="V65" s="438" t="str">
        <f>貼_林業産出額!BF11</f>
        <v>福岡</v>
      </c>
      <c r="W65" s="438" t="str">
        <f>貼_漁業産出額!DP11</f>
        <v>長崎</v>
      </c>
    </row>
    <row r="66" spans="3:23">
      <c r="C66" s="425">
        <v>4</v>
      </c>
      <c r="D66" s="438" t="str">
        <f>貼_たまねぎ!AN18</f>
        <v>長崎</v>
      </c>
      <c r="E66" s="438" t="str">
        <f>貼_かぼちゃ!$AN18</f>
        <v>茨城</v>
      </c>
      <c r="F66" s="438" t="str">
        <f>貼_スイートコーン!$AN18</f>
        <v>群馬</v>
      </c>
      <c r="G66" s="438" t="str">
        <f>貼_やまのいも!$AN18</f>
        <v>千葉</v>
      </c>
      <c r="H66" s="438" t="str">
        <f>貼_にんじん!AO18</f>
        <v>青森</v>
      </c>
      <c r="I66" s="438" t="str">
        <f>貼_アスパラガス!AN18</f>
        <v>栃木</v>
      </c>
      <c r="J66" s="438" t="str">
        <f>貼_ブロッコリー!$AN18</f>
        <v>香川</v>
      </c>
      <c r="K66" s="438" t="str">
        <f>貼_だいこん!$AN18</f>
        <v>鹿児島</v>
      </c>
      <c r="L66" s="438" t="str">
        <f>'貼_乳(1)'!AW24</f>
        <v>大分</v>
      </c>
      <c r="M66" s="438" t="str">
        <f>'貼_肉(1)'!BV20</f>
        <v>静岡</v>
      </c>
      <c r="N66" s="438" t="str">
        <f>'貼_豚(1)'!AU22</f>
        <v>岩手</v>
      </c>
      <c r="O66" s="438" t="str">
        <f>'貼_採卵鶏(1)'!AS20</f>
        <v>岡山</v>
      </c>
      <c r="P66" s="438" t="str">
        <f>貼_牛乳生産量!AB16</f>
        <v>千葉</v>
      </c>
      <c r="Q66" t="str">
        <f>貼_海面養殖業!AR14</f>
        <v>宮城</v>
      </c>
      <c r="V66" s="438" t="str">
        <f>貼_林業産出額!BF12</f>
        <v>北海道</v>
      </c>
      <c r="W66" s="438" t="str">
        <f>貼_漁業産出額!DP12</f>
        <v>北海道</v>
      </c>
    </row>
    <row r="67" spans="3:23">
      <c r="C67" s="425">
        <v>5</v>
      </c>
      <c r="D67" s="438" t="str">
        <f>貼_たまねぎ!AN19</f>
        <v>愛知</v>
      </c>
      <c r="E67" s="438" t="str">
        <f>貼_かぼちゃ!$AN19</f>
        <v>長崎</v>
      </c>
      <c r="F67" s="438" t="str">
        <f>貼_スイートコーン!$AN19</f>
        <v>山梨</v>
      </c>
      <c r="G67" s="438" t="str">
        <f>貼_やまのいも!$AN19</f>
        <v>群馬</v>
      </c>
      <c r="H67" s="438" t="str">
        <f>貼_にんじん!AO19</f>
        <v>長崎</v>
      </c>
      <c r="I67" s="438" t="str">
        <f>貼_アスパラガス!AN19</f>
        <v>長崎</v>
      </c>
      <c r="J67" s="438" t="str">
        <f>貼_ブロッコリー!$AN19</f>
        <v>徳島</v>
      </c>
      <c r="K67" s="438" t="str">
        <f>貼_だいこん!$AN19</f>
        <v>神奈川</v>
      </c>
      <c r="L67" s="438" t="str">
        <f>'貼_乳(1)'!AW25</f>
        <v>和歌山</v>
      </c>
      <c r="M67" s="438" t="str">
        <f>'貼_肉(1)'!BV21</f>
        <v>千葉</v>
      </c>
      <c r="N67" s="470" t="str">
        <f>'貼_豚(1)'!AU27</f>
        <v>北海道</v>
      </c>
      <c r="O67" s="470" t="str">
        <f>'貼_採卵鶏(1)'!AS35</f>
        <v>北海道</v>
      </c>
      <c r="P67" s="438" t="str">
        <f>貼_牛乳生産量!AB17</f>
        <v>栃木</v>
      </c>
      <c r="Q67" t="str">
        <f>貼_海面養殖業!AR15</f>
        <v>兵庫</v>
      </c>
      <c r="V67" s="438" t="str">
        <f>貼_林業産出額!BF13</f>
        <v>静岡</v>
      </c>
      <c r="W67" s="438" t="str">
        <f>貼_漁業産出額!DP13</f>
        <v>熊本</v>
      </c>
    </row>
    <row r="68" spans="3:23">
      <c r="C68" s="425"/>
      <c r="M68" s="439"/>
    </row>
    <row r="69" spans="3:23">
      <c r="C69" s="425"/>
      <c r="M69" s="439"/>
    </row>
    <row r="70" spans="3:23">
      <c r="C70" s="425" t="s">
        <v>721</v>
      </c>
      <c r="D70" s="438">
        <f>貼_たまねぎ!$E15</f>
        <v>1174000</v>
      </c>
      <c r="E70" s="438">
        <f>貼_かぼちゃ!$E15</f>
        <v>159900</v>
      </c>
      <c r="F70" s="438">
        <f>貼_スイートコーン!$E15</f>
        <v>212400</v>
      </c>
      <c r="G70" s="438">
        <f>貼_やまのいも!$E15</f>
        <v>163700</v>
      </c>
      <c r="H70" s="438">
        <f>貼_にんじん!F15</f>
        <v>567000</v>
      </c>
      <c r="I70" s="438">
        <f>貼_アスパラガス!E15</f>
        <v>24600</v>
      </c>
      <c r="J70" s="438">
        <f>貼_ブロッコリー!$E15</f>
        <v>171400</v>
      </c>
      <c r="K70" s="438">
        <f>貼_だいこん!$E15</f>
        <v>1141000</v>
      </c>
      <c r="L70">
        <f>'貼_乳(1)'!Q11</f>
        <v>114.4</v>
      </c>
      <c r="M70">
        <f>'貼_肉(1)'!AP12</f>
        <v>76.3</v>
      </c>
      <c r="N70" s="588">
        <f>'貼_豚(1)'!N15</f>
        <v>2810.9</v>
      </c>
      <c r="O70">
        <f>'貼_採卵鶏(1)'!N13</f>
        <v>79.099999999999994</v>
      </c>
      <c r="P70" s="439">
        <f>貼_牛乳生産量!E12</f>
        <v>3086762</v>
      </c>
      <c r="Q70" s="438">
        <f>貼_海面養殖業!C11</f>
        <v>8012</v>
      </c>
      <c r="R70">
        <f>貼_海面漁業!W9</f>
        <v>467</v>
      </c>
      <c r="V70" s="473">
        <f>貼_林業産出額!N55</f>
        <v>21981</v>
      </c>
      <c r="W70" s="438">
        <f>貼_養殖業産出額!D8</f>
        <v>573064</v>
      </c>
    </row>
    <row r="71" spans="3:23">
      <c r="C71">
        <v>1</v>
      </c>
      <c r="D71" s="438">
        <f>貼_たまねぎ!$AO15</f>
        <v>752500</v>
      </c>
      <c r="E71" s="438">
        <f>貼_かぼちゃ!$AO15</f>
        <v>76300</v>
      </c>
      <c r="F71" s="438">
        <f>貼_スイートコーン!$AO15</f>
        <v>78100</v>
      </c>
      <c r="G71" s="438">
        <f>貼_やまのいも!$AO15</f>
        <v>80800</v>
      </c>
      <c r="H71" s="438">
        <f>貼_にんじん!AP15</f>
        <v>156900</v>
      </c>
      <c r="I71" s="438">
        <f>貼_アスパラガス!AO15</f>
        <v>3510</v>
      </c>
      <c r="J71" s="438">
        <f>貼_ブロッコリー!$AO15</f>
        <v>26600</v>
      </c>
      <c r="K71" s="438">
        <f>貼_だいこん!$AO15</f>
        <v>146800</v>
      </c>
      <c r="L71">
        <f>'貼_乳(1)'!AX21</f>
        <v>270.8</v>
      </c>
      <c r="M71" s="475">
        <f>'貼_肉(1)'!BW17</f>
        <v>272</v>
      </c>
      <c r="N71" s="475">
        <f>'貼_豚(1)'!AV19</f>
        <v>7840</v>
      </c>
      <c r="O71" s="475">
        <f>'貼_採卵鶏(1)'!AT17</f>
        <v>204.3</v>
      </c>
      <c r="P71" s="438">
        <f>貼_牛乳生産量!AC13</f>
        <v>455199</v>
      </c>
      <c r="Q71">
        <f>貼_海面養殖業!AS11</f>
        <v>1117</v>
      </c>
      <c r="R71">
        <f>貼_海面漁業!EF10</f>
        <v>464</v>
      </c>
      <c r="V71" s="438">
        <f>貼_林業産出額!BG9</f>
        <v>5408</v>
      </c>
      <c r="W71" s="438">
        <f>貼_漁業産出額!DQ9</f>
        <v>84881</v>
      </c>
    </row>
    <row r="72" spans="3:23">
      <c r="C72">
        <v>2</v>
      </c>
      <c r="D72" s="438">
        <f>貼_たまねぎ!AO16</f>
        <v>97800</v>
      </c>
      <c r="E72" s="438">
        <f>貼_かぼちゃ!$AO16</f>
        <v>7730</v>
      </c>
      <c r="F72" s="438">
        <f>貼_スイートコーン!$AO16</f>
        <v>17800</v>
      </c>
      <c r="G72" s="438">
        <f>貼_やまのいも!$AO16</f>
        <v>49200</v>
      </c>
      <c r="H72" s="438">
        <f>貼_にんじん!AP16</f>
        <v>111800</v>
      </c>
      <c r="I72" s="438">
        <f>貼_アスパラガス!AO16</f>
        <v>2270</v>
      </c>
      <c r="J72" s="438">
        <f>貼_ブロッコリー!$AO16</f>
        <v>15200</v>
      </c>
      <c r="K72" s="438">
        <f>貼_だいこん!$AO16</f>
        <v>127200</v>
      </c>
      <c r="L72">
        <f>'貼_乳(1)'!AX22</f>
        <v>164.3</v>
      </c>
      <c r="M72" s="475">
        <f>'貼_肉(1)'!BW18</f>
        <v>268.3</v>
      </c>
      <c r="N72" s="475">
        <f>'貼_豚(1)'!AV20</f>
        <v>6975</v>
      </c>
      <c r="O72" s="475">
        <f>'貼_採卵鶏(1)'!AT18</f>
        <v>188.4</v>
      </c>
      <c r="P72" s="438">
        <f>貼_牛乳生産量!AC14</f>
        <v>201593</v>
      </c>
      <c r="Q72">
        <f>貼_海面養殖業!AS12</f>
        <v>960</v>
      </c>
      <c r="R72">
        <f>貼_海面漁業!EF11</f>
        <v>1</v>
      </c>
      <c r="V72" s="438">
        <f>貼_林業産出額!BG10</f>
        <v>4573</v>
      </c>
      <c r="W72" s="438">
        <f>貼_漁業産出額!DQ10</f>
        <v>56634</v>
      </c>
    </row>
    <row r="73" spans="3:23">
      <c r="C73">
        <v>3</v>
      </c>
      <c r="D73" s="438">
        <f>貼_たまねぎ!AO17</f>
        <v>97600</v>
      </c>
      <c r="E73" s="438">
        <f>貼_かぼちゃ!$AO17</f>
        <v>6650</v>
      </c>
      <c r="F73" s="438">
        <f>貼_スイートコーン!$AO17</f>
        <v>16100</v>
      </c>
      <c r="G73" s="438">
        <f>貼_やまのいも!$AO17</f>
        <v>6340</v>
      </c>
      <c r="H73" s="438">
        <f>貼_にんじん!AP17</f>
        <v>49400</v>
      </c>
      <c r="I73" s="438">
        <f>貼_アスパラガス!AO17</f>
        <v>2250</v>
      </c>
      <c r="J73" s="438">
        <f>貼_ブロッコリー!$AO17</f>
        <v>14300</v>
      </c>
      <c r="K73" s="438">
        <f>貼_だいこん!$AO17</f>
        <v>102900</v>
      </c>
      <c r="L73">
        <f>'貼_乳(1)'!AX23</f>
        <v>152.19999999999999</v>
      </c>
      <c r="M73" s="475">
        <f>'貼_肉(1)'!BW19</f>
        <v>227.6</v>
      </c>
      <c r="N73" s="475">
        <f>'貼_豚(1)'!AV21</f>
        <v>6150</v>
      </c>
      <c r="O73" s="475">
        <f>'貼_採卵鶏(1)'!AT19</f>
        <v>153.30000000000001</v>
      </c>
      <c r="P73" s="438">
        <f>貼_牛乳生産量!AC15</f>
        <v>180315</v>
      </c>
      <c r="Q73">
        <f>貼_海面養殖業!AS13</f>
        <v>677</v>
      </c>
      <c r="R73">
        <f>貼_海面漁業!EF12</f>
        <v>1</v>
      </c>
      <c r="V73" s="438">
        <f>貼_林業産出額!BG11</f>
        <v>1293</v>
      </c>
      <c r="W73" s="438">
        <f>貼_漁業産出額!DQ11</f>
        <v>52870</v>
      </c>
    </row>
    <row r="74" spans="3:23">
      <c r="C74">
        <v>4</v>
      </c>
      <c r="D74" s="438">
        <f>貼_たまねぎ!AO18</f>
        <v>29900</v>
      </c>
      <c r="E74" s="438">
        <f>貼_かぼちゃ!$AO18</f>
        <v>6440</v>
      </c>
      <c r="F74" s="438">
        <f>貼_スイートコーン!$AO18</f>
        <v>13100</v>
      </c>
      <c r="G74" s="438">
        <f>貼_やまのいも!$AO18</f>
        <v>5360</v>
      </c>
      <c r="H74" s="438">
        <f>貼_にんじん!AP18</f>
        <v>35100</v>
      </c>
      <c r="I74" s="438">
        <f>貼_アスパラガス!AO18</f>
        <v>1700</v>
      </c>
      <c r="J74" s="438">
        <f>貼_ブロッコリー!$AO18</f>
        <v>13700</v>
      </c>
      <c r="K74" s="438">
        <f>貼_だいこん!$AO18</f>
        <v>94500</v>
      </c>
      <c r="L74">
        <f>'貼_乳(1)'!AX24</f>
        <v>126.6</v>
      </c>
      <c r="M74" s="475">
        <f>'貼_肉(1)'!BW20</f>
        <v>197.9</v>
      </c>
      <c r="N74" s="475">
        <f>'貼_豚(1)'!AV22</f>
        <v>5531.3</v>
      </c>
      <c r="O74" s="475">
        <f>'貼_採卵鶏(1)'!AT20</f>
        <v>147.69999999999999</v>
      </c>
      <c r="P74" s="438">
        <f>貼_牛乳生産量!AC16</f>
        <v>162425</v>
      </c>
      <c r="Q74">
        <f>貼_海面養殖業!AS14</f>
        <v>628</v>
      </c>
      <c r="V74" s="438">
        <f>貼_林業産出額!BG12</f>
        <v>767</v>
      </c>
      <c r="W74" s="438">
        <f>貼_漁業産出額!DQ12</f>
        <v>43966</v>
      </c>
    </row>
    <row r="75" spans="3:23">
      <c r="C75" s="425">
        <v>5</v>
      </c>
      <c r="D75" s="438">
        <f>貼_たまねぎ!AO19</f>
        <v>24300</v>
      </c>
      <c r="E75" s="438">
        <f>貼_かぼちゃ!$AO19</f>
        <v>4520</v>
      </c>
      <c r="F75" s="438">
        <f>貼_スイートコーン!$AO19</f>
        <v>8270</v>
      </c>
      <c r="G75" s="438">
        <f>貼_やまのいも!$AO19</f>
        <v>3890</v>
      </c>
      <c r="H75" s="438">
        <f>貼_にんじん!AP19</f>
        <v>32700</v>
      </c>
      <c r="I75" s="438">
        <f>貼_アスパラガス!AO19</f>
        <v>1640</v>
      </c>
      <c r="J75" s="438">
        <f>貼_ブロッコリー!$AO19</f>
        <v>11900</v>
      </c>
      <c r="K75" s="438">
        <f>貼_だいこん!$AO19</f>
        <v>73000</v>
      </c>
      <c r="L75">
        <f>'貼_乳(1)'!AX25</f>
        <v>102</v>
      </c>
      <c r="M75" s="475">
        <f>'貼_肉(1)'!BW21</f>
        <v>193.3</v>
      </c>
      <c r="N75" s="476">
        <f>'貼_豚(1)'!AV27</f>
        <v>4044.1</v>
      </c>
      <c r="O75" s="476">
        <f>'貼_採卵鶏(1)'!AT35</f>
        <v>80.8</v>
      </c>
      <c r="P75" s="438">
        <f>貼_牛乳生産量!AC17</f>
        <v>159517</v>
      </c>
      <c r="Q75">
        <f>貼_海面養殖業!AS15</f>
        <v>609</v>
      </c>
      <c r="V75" s="438">
        <f>貼_林業産出額!BG13</f>
        <v>722</v>
      </c>
      <c r="W75" s="438">
        <f>貼_漁業産出額!DQ13</f>
        <v>38115</v>
      </c>
    </row>
    <row r="76" spans="3:23">
      <c r="C76" s="534">
        <v>6</v>
      </c>
      <c r="D76" s="535">
        <f>貼_たまねぎ!AO20</f>
        <v>13200</v>
      </c>
      <c r="E76" s="535">
        <f>貼_かぼちゃ!$AO20</f>
        <v>3560</v>
      </c>
      <c r="F76" s="535">
        <f>貼_スイートコーン!$AO20</f>
        <v>8060</v>
      </c>
      <c r="G76" s="535">
        <f>貼_やまのいも!$AO20</f>
        <v>2870</v>
      </c>
      <c r="H76" s="535">
        <f>貼_にんじん!AP20</f>
        <v>27200</v>
      </c>
      <c r="I76" s="535">
        <f>貼_アスパラガス!AO20</f>
        <v>1630</v>
      </c>
      <c r="J76" s="535">
        <f>貼_ブロッコリー!$AO20</f>
        <v>11400</v>
      </c>
      <c r="K76" s="535">
        <f>貼_だいこん!$AO20</f>
        <v>62900</v>
      </c>
      <c r="L76" s="536">
        <f>'貼_乳(1)'!AX26</f>
        <v>99.6</v>
      </c>
      <c r="M76" s="541">
        <f>'貼_肉(1)'!BW22</f>
        <v>164.8</v>
      </c>
      <c r="P76" s="535">
        <f>貼_牛乳生産量!AC18</f>
        <v>130195</v>
      </c>
      <c r="Q76" s="536">
        <f>貼_海面養殖業!AS16</f>
        <v>478</v>
      </c>
      <c r="V76" s="535">
        <f>貼_林業産出額!BG14</f>
        <v>688</v>
      </c>
      <c r="W76" s="535">
        <f>貼_漁業産出額!DQ14</f>
        <v>30312</v>
      </c>
    </row>
    <row r="77" spans="3:23">
      <c r="C77" s="534">
        <v>7</v>
      </c>
      <c r="D77" s="535">
        <f>貼_たまねぎ!AO21</f>
        <v>11700</v>
      </c>
      <c r="E77" s="535">
        <f>貼_かぼちゃ!$AO21</f>
        <v>3460</v>
      </c>
      <c r="F77" s="535">
        <f>貼_スイートコーン!$AO21</f>
        <v>7280</v>
      </c>
      <c r="G77" s="535">
        <f>貼_やまのいも!$AO21</f>
        <v>2750</v>
      </c>
      <c r="H77" s="535">
        <f>貼_にんじん!AP21</f>
        <v>23500</v>
      </c>
      <c r="I77" s="535">
        <f>貼_アスパラガス!AO21</f>
        <v>1620</v>
      </c>
      <c r="J77" s="535">
        <f>貼_ブロッコリー!$AO21</f>
        <v>10900</v>
      </c>
      <c r="K77" s="535">
        <f>貼_だいこん!$AO21</f>
        <v>48200</v>
      </c>
      <c r="L77" s="536">
        <f>'貼_乳(1)'!AX27</f>
        <v>97</v>
      </c>
      <c r="M77" s="541">
        <f>'貼_肉(1)'!BW23</f>
        <v>152.5</v>
      </c>
      <c r="P77" s="535">
        <f>貼_牛乳生産量!AC19</f>
        <v>129095</v>
      </c>
      <c r="Q77" s="536">
        <f>貼_海面養殖業!AS17</f>
        <v>435</v>
      </c>
      <c r="V77" s="535">
        <f>貼_林業産出額!BG15</f>
        <v>528</v>
      </c>
      <c r="W77" s="535">
        <f>貼_漁業産出額!DQ15</f>
        <v>29953</v>
      </c>
    </row>
    <row r="78" spans="3:23">
      <c r="C78" s="425" t="s">
        <v>696</v>
      </c>
      <c r="D78">
        <f>_xlfn.RANK.EQ(D71,D$71:D$75,0)</f>
        <v>1</v>
      </c>
      <c r="E78">
        <f t="shared" ref="E78:R78" si="24">_xlfn.RANK.EQ(E71,E$71:E$75,0)</f>
        <v>1</v>
      </c>
      <c r="F78">
        <f t="shared" si="24"/>
        <v>1</v>
      </c>
      <c r="G78">
        <f t="shared" si="24"/>
        <v>1</v>
      </c>
      <c r="H78">
        <f t="shared" si="24"/>
        <v>1</v>
      </c>
      <c r="I78">
        <f t="shared" si="24"/>
        <v>1</v>
      </c>
      <c r="J78">
        <f t="shared" si="24"/>
        <v>1</v>
      </c>
      <c r="K78">
        <f t="shared" si="24"/>
        <v>1</v>
      </c>
      <c r="L78">
        <f t="shared" si="24"/>
        <v>1</v>
      </c>
      <c r="M78">
        <f t="shared" si="24"/>
        <v>1</v>
      </c>
      <c r="N78">
        <f t="shared" si="24"/>
        <v>1</v>
      </c>
      <c r="O78">
        <f t="shared" si="24"/>
        <v>1</v>
      </c>
      <c r="P78">
        <f t="shared" si="24"/>
        <v>1</v>
      </c>
      <c r="Q78">
        <f t="shared" si="24"/>
        <v>1</v>
      </c>
      <c r="R78">
        <f t="shared" si="24"/>
        <v>1</v>
      </c>
      <c r="V78">
        <f>_xlfn.RANK.EQ(V71,V$71:V$75,0)</f>
        <v>1</v>
      </c>
      <c r="W78">
        <f>_xlfn.RANK.EQ(W71,W$71:W$75,0)</f>
        <v>1</v>
      </c>
    </row>
    <row r="79" spans="3:23">
      <c r="C79" s="425"/>
      <c r="D79">
        <f t="shared" ref="D79:R82" si="25">_xlfn.RANK.EQ(D72,D$71:D$75,0)</f>
        <v>2</v>
      </c>
      <c r="E79">
        <f t="shared" si="25"/>
        <v>2</v>
      </c>
      <c r="F79">
        <f t="shared" si="25"/>
        <v>2</v>
      </c>
      <c r="G79">
        <f t="shared" si="25"/>
        <v>2</v>
      </c>
      <c r="H79">
        <f t="shared" si="25"/>
        <v>2</v>
      </c>
      <c r="I79">
        <f t="shared" si="25"/>
        <v>2</v>
      </c>
      <c r="J79">
        <f t="shared" si="25"/>
        <v>2</v>
      </c>
      <c r="K79">
        <f t="shared" si="25"/>
        <v>2</v>
      </c>
      <c r="L79">
        <f t="shared" si="25"/>
        <v>2</v>
      </c>
      <c r="M79">
        <f t="shared" si="25"/>
        <v>2</v>
      </c>
      <c r="N79">
        <f t="shared" si="25"/>
        <v>2</v>
      </c>
      <c r="O79">
        <f t="shared" si="25"/>
        <v>2</v>
      </c>
      <c r="P79">
        <f t="shared" si="25"/>
        <v>2</v>
      </c>
      <c r="Q79">
        <f t="shared" si="25"/>
        <v>2</v>
      </c>
      <c r="R79">
        <f t="shared" si="25"/>
        <v>2</v>
      </c>
      <c r="V79">
        <f t="shared" ref="V79:W82" si="26">_xlfn.RANK.EQ(V72,V$71:V$75,0)</f>
        <v>2</v>
      </c>
      <c r="W79">
        <f t="shared" si="26"/>
        <v>2</v>
      </c>
    </row>
    <row r="80" spans="3:23">
      <c r="C80" s="425"/>
      <c r="D80">
        <f t="shared" si="25"/>
        <v>3</v>
      </c>
      <c r="E80">
        <f t="shared" si="25"/>
        <v>3</v>
      </c>
      <c r="F80">
        <f t="shared" si="25"/>
        <v>3</v>
      </c>
      <c r="G80">
        <f t="shared" si="25"/>
        <v>3</v>
      </c>
      <c r="H80">
        <f t="shared" si="25"/>
        <v>3</v>
      </c>
      <c r="I80">
        <f t="shared" si="25"/>
        <v>3</v>
      </c>
      <c r="J80">
        <f t="shared" si="25"/>
        <v>3</v>
      </c>
      <c r="K80">
        <f t="shared" si="25"/>
        <v>3</v>
      </c>
      <c r="L80">
        <f t="shared" si="25"/>
        <v>3</v>
      </c>
      <c r="M80">
        <f t="shared" si="25"/>
        <v>3</v>
      </c>
      <c r="N80">
        <f t="shared" si="25"/>
        <v>3</v>
      </c>
      <c r="O80">
        <f t="shared" si="25"/>
        <v>3</v>
      </c>
      <c r="P80">
        <f t="shared" si="25"/>
        <v>3</v>
      </c>
      <c r="Q80">
        <f t="shared" si="25"/>
        <v>3</v>
      </c>
      <c r="R80">
        <f t="shared" si="25"/>
        <v>2</v>
      </c>
      <c r="V80">
        <f t="shared" si="26"/>
        <v>3</v>
      </c>
      <c r="W80">
        <f t="shared" si="26"/>
        <v>3</v>
      </c>
    </row>
    <row r="81" spans="3:23">
      <c r="C81" s="425"/>
      <c r="D81">
        <f t="shared" si="25"/>
        <v>4</v>
      </c>
      <c r="E81">
        <f t="shared" si="25"/>
        <v>4</v>
      </c>
      <c r="F81">
        <f t="shared" si="25"/>
        <v>4</v>
      </c>
      <c r="G81">
        <f t="shared" si="25"/>
        <v>4</v>
      </c>
      <c r="H81">
        <f t="shared" si="25"/>
        <v>4</v>
      </c>
      <c r="I81">
        <f t="shared" si="25"/>
        <v>4</v>
      </c>
      <c r="J81">
        <f t="shared" si="25"/>
        <v>4</v>
      </c>
      <c r="K81">
        <f t="shared" si="25"/>
        <v>4</v>
      </c>
      <c r="L81">
        <f t="shared" si="25"/>
        <v>4</v>
      </c>
      <c r="M81">
        <f t="shared" si="25"/>
        <v>4</v>
      </c>
      <c r="N81">
        <f t="shared" si="25"/>
        <v>4</v>
      </c>
      <c r="O81">
        <f t="shared" si="25"/>
        <v>4</v>
      </c>
      <c r="P81">
        <f t="shared" si="25"/>
        <v>4</v>
      </c>
      <c r="Q81">
        <f t="shared" si="25"/>
        <v>4</v>
      </c>
      <c r="V81">
        <f t="shared" si="26"/>
        <v>4</v>
      </c>
      <c r="W81">
        <f t="shared" si="26"/>
        <v>4</v>
      </c>
    </row>
    <row r="82" spans="3:23">
      <c r="C82" s="425"/>
      <c r="D82">
        <f t="shared" si="25"/>
        <v>5</v>
      </c>
      <c r="E82">
        <f t="shared" si="25"/>
        <v>5</v>
      </c>
      <c r="F82">
        <f t="shared" si="25"/>
        <v>5</v>
      </c>
      <c r="G82">
        <f t="shared" si="25"/>
        <v>5</v>
      </c>
      <c r="H82">
        <f t="shared" si="25"/>
        <v>5</v>
      </c>
      <c r="I82">
        <f t="shared" si="25"/>
        <v>5</v>
      </c>
      <c r="J82">
        <f t="shared" si="25"/>
        <v>5</v>
      </c>
      <c r="K82">
        <f t="shared" si="25"/>
        <v>5</v>
      </c>
      <c r="L82">
        <f t="shared" si="25"/>
        <v>5</v>
      </c>
      <c r="M82">
        <f t="shared" si="25"/>
        <v>5</v>
      </c>
      <c r="N82" s="470">
        <f>'貼_豚(1)'!AT27</f>
        <v>9</v>
      </c>
      <c r="O82" s="470">
        <f>'貼_採卵鶏(1)'!AR35</f>
        <v>19</v>
      </c>
      <c r="P82">
        <f t="shared" ref="P82:Q82" si="27">_xlfn.RANK.EQ(P75,P$71:P$75,0)</f>
        <v>5</v>
      </c>
      <c r="Q82">
        <f t="shared" si="27"/>
        <v>5</v>
      </c>
      <c r="V82">
        <f t="shared" si="26"/>
        <v>5</v>
      </c>
      <c r="W82">
        <f t="shared" si="26"/>
        <v>5</v>
      </c>
    </row>
    <row r="85" spans="3:23">
      <c r="C85" t="s">
        <v>810</v>
      </c>
      <c r="D85" s="436"/>
      <c r="E85" s="436"/>
      <c r="F85" s="436"/>
      <c r="G85" s="436"/>
      <c r="H85" s="436"/>
      <c r="I85" s="436"/>
      <c r="J85" s="436"/>
      <c r="K85" s="436"/>
      <c r="L85" s="436"/>
      <c r="M85" s="436"/>
      <c r="N85" s="436" t="s">
        <v>1048</v>
      </c>
      <c r="O85" s="436" t="s">
        <v>1048</v>
      </c>
      <c r="P85" s="436"/>
      <c r="Q85" s="436" t="s">
        <v>1046</v>
      </c>
      <c r="R85" s="436" t="s">
        <v>963</v>
      </c>
      <c r="S85" s="436" t="s">
        <v>963</v>
      </c>
      <c r="T85" s="436" t="s">
        <v>965</v>
      </c>
      <c r="U85" s="436" t="s">
        <v>968</v>
      </c>
      <c r="V85" s="436" t="s">
        <v>971</v>
      </c>
      <c r="W85" s="436" t="s">
        <v>939</v>
      </c>
    </row>
    <row r="86" spans="3:23">
      <c r="D86" s="436"/>
      <c r="E86" s="436"/>
      <c r="F86" s="436"/>
      <c r="G86" s="436"/>
      <c r="H86" s="436"/>
      <c r="I86" s="436"/>
      <c r="J86" s="436"/>
      <c r="K86" s="436"/>
      <c r="L86" s="436"/>
      <c r="M86" s="436"/>
      <c r="N86" s="436" t="s">
        <v>1049</v>
      </c>
      <c r="O86" s="436" t="s">
        <v>1049</v>
      </c>
      <c r="P86" s="436"/>
      <c r="Q86" s="436" t="s">
        <v>1047</v>
      </c>
      <c r="R86" s="537" t="s">
        <v>964</v>
      </c>
      <c r="S86" s="537" t="s">
        <v>964</v>
      </c>
      <c r="T86" s="436" t="s">
        <v>966</v>
      </c>
      <c r="U86" s="436" t="s">
        <v>970</v>
      </c>
      <c r="V86" s="436" t="s">
        <v>972</v>
      </c>
      <c r="W86" s="436"/>
    </row>
    <row r="87" spans="3:23">
      <c r="D87" s="436"/>
      <c r="E87" s="436"/>
      <c r="F87" s="436"/>
      <c r="G87" s="436"/>
      <c r="H87" s="436"/>
      <c r="I87" s="436"/>
      <c r="J87" s="436"/>
      <c r="K87" s="436"/>
      <c r="L87" s="436"/>
      <c r="M87" s="436"/>
      <c r="N87" s="436"/>
      <c r="O87" s="436"/>
      <c r="P87" s="436"/>
      <c r="Q87" s="436"/>
      <c r="R87" s="436"/>
      <c r="S87" s="436"/>
      <c r="T87" s="436" t="s">
        <v>967</v>
      </c>
      <c r="U87" s="436" t="s">
        <v>969</v>
      </c>
      <c r="V87" s="436" t="s">
        <v>962</v>
      </c>
      <c r="W87" s="436"/>
    </row>
  </sheetData>
  <mergeCells count="1">
    <mergeCell ref="A3:B3"/>
  </mergeCells>
  <phoneticPr fontId="4"/>
  <pageMargins left="0.7" right="0.7" top="0.75" bottom="0.75" header="0.3" footer="0.3"/>
  <drawing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C8570E-CB7B-4264-B973-D46C5D59ABE5}">
  <sheetPr>
    <tabColor rgb="FF00B050"/>
  </sheetPr>
  <dimension ref="A1"/>
  <sheetViews>
    <sheetView workbookViewId="0">
      <selection activeCell="B5" sqref="B5:D5"/>
    </sheetView>
  </sheetViews>
  <sheetFormatPr defaultRowHeight="18.75"/>
  <sheetData/>
  <phoneticPr fontId="4"/>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829ED-3540-40DD-87D5-3DD881124395}">
  <sheetPr>
    <tabColor theme="5" tint="0.79998168889431442"/>
    <pageSetUpPr fitToPage="1"/>
  </sheetPr>
  <dimension ref="A1:AP167"/>
  <sheetViews>
    <sheetView zoomScaleNormal="100" zoomScaleSheetLayoutView="80" workbookViewId="0">
      <pane xSplit="2" ySplit="14" topLeftCell="H15" activePane="bottomRight" state="frozen"/>
      <selection activeCell="B5" sqref="B5:D5"/>
      <selection pane="topRight" activeCell="B5" sqref="B5:D5"/>
      <selection pane="bottomLeft" activeCell="B5" sqref="B5:D5"/>
      <selection pane="bottomRight" activeCell="B5" sqref="B5:D5"/>
    </sheetView>
  </sheetViews>
  <sheetFormatPr defaultColWidth="8.25" defaultRowHeight="12"/>
  <cols>
    <col min="1" max="1" width="15.25" style="5" customWidth="1"/>
    <col min="2" max="2" width="0.5" style="6" customWidth="1"/>
    <col min="3" max="6" width="12.25" style="5" customWidth="1"/>
    <col min="7" max="11" width="8.75" style="5" customWidth="1"/>
    <col min="12" max="16384" width="8.25" style="5"/>
  </cols>
  <sheetData>
    <row r="1" spans="1:42" s="1" customFormat="1" ht="15" customHeight="1">
      <c r="B1" s="2"/>
      <c r="F1" s="3"/>
      <c r="J1" s="4"/>
      <c r="K1" s="4"/>
    </row>
    <row r="2" spans="1:42" ht="18" customHeight="1">
      <c r="J2" s="7"/>
      <c r="K2" s="7"/>
    </row>
    <row r="3" spans="1:42" ht="20.100000000000001" customHeight="1">
      <c r="A3" s="595" t="s">
        <v>940</v>
      </c>
      <c r="I3" s="9"/>
    </row>
    <row r="4" spans="1:42" s="11" customFormat="1" ht="9" customHeight="1">
      <c r="A4" s="10"/>
      <c r="I4" s="12"/>
    </row>
    <row r="5" spans="1:42" ht="18" customHeight="1">
      <c r="A5" s="781" t="s">
        <v>86</v>
      </c>
      <c r="B5" s="781"/>
      <c r="C5" s="781"/>
      <c r="D5" s="781"/>
      <c r="E5" s="781"/>
      <c r="F5" s="781"/>
      <c r="G5" s="781"/>
      <c r="H5" s="781"/>
      <c r="I5" s="781"/>
      <c r="J5" s="781"/>
      <c r="K5" s="781"/>
    </row>
    <row r="6" spans="1:42" ht="18" customHeight="1">
      <c r="A6" s="782"/>
      <c r="B6" s="782"/>
      <c r="C6" s="782"/>
      <c r="D6" s="782"/>
      <c r="E6" s="782"/>
      <c r="F6" s="782"/>
      <c r="G6" s="782"/>
      <c r="H6" s="782"/>
      <c r="I6" s="782"/>
      <c r="J6" s="782"/>
      <c r="K6" s="782"/>
    </row>
    <row r="7" spans="1:42" s="15" customFormat="1" ht="18" customHeight="1">
      <c r="A7" s="13"/>
      <c r="B7" s="14"/>
      <c r="C7" s="13"/>
      <c r="D7" s="13"/>
      <c r="J7" s="16"/>
      <c r="K7" s="16"/>
    </row>
    <row r="8" spans="1:42" ht="5.0999999999999996" customHeight="1" thickBot="1">
      <c r="J8" s="7"/>
      <c r="K8" s="7"/>
    </row>
    <row r="9" spans="1:42" s="20" customFormat="1" ht="11.25" customHeight="1" thickTop="1">
      <c r="A9" s="17"/>
      <c r="B9" s="18"/>
      <c r="C9" s="783" t="s">
        <v>1</v>
      </c>
      <c r="D9" s="786" t="s">
        <v>2</v>
      </c>
      <c r="E9" s="783" t="s">
        <v>3</v>
      </c>
      <c r="F9" s="783" t="s">
        <v>4</v>
      </c>
      <c r="G9" s="789" t="s">
        <v>5</v>
      </c>
      <c r="H9" s="790"/>
      <c r="I9" s="790"/>
      <c r="J9" s="790"/>
      <c r="K9" s="19"/>
    </row>
    <row r="10" spans="1:42" s="20" customFormat="1" ht="11.25" customHeight="1">
      <c r="A10" s="21" t="s">
        <v>6</v>
      </c>
      <c r="B10" s="22"/>
      <c r="C10" s="784"/>
      <c r="D10" s="787"/>
      <c r="E10" s="784"/>
      <c r="F10" s="784"/>
      <c r="G10" s="791"/>
      <c r="H10" s="792"/>
      <c r="I10" s="792"/>
      <c r="J10" s="792"/>
      <c r="K10" s="23" t="s">
        <v>7</v>
      </c>
    </row>
    <row r="11" spans="1:42" s="20" customFormat="1" ht="11.25" customHeight="1">
      <c r="A11" s="20" t="s">
        <v>8</v>
      </c>
      <c r="B11" s="24"/>
      <c r="C11" s="784"/>
      <c r="D11" s="787"/>
      <c r="E11" s="784"/>
      <c r="F11" s="784"/>
      <c r="G11" s="793" t="s">
        <v>1</v>
      </c>
      <c r="H11" s="794" t="s">
        <v>9</v>
      </c>
      <c r="I11" s="793" t="s">
        <v>3</v>
      </c>
      <c r="J11" s="797" t="s">
        <v>4</v>
      </c>
      <c r="K11" s="799" t="s">
        <v>10</v>
      </c>
      <c r="N11" s="780" t="s">
        <v>122</v>
      </c>
      <c r="O11" s="780"/>
      <c r="P11" s="780"/>
      <c r="Q11" s="780"/>
      <c r="R11" s="780"/>
      <c r="S11" s="780"/>
      <c r="T11" s="780"/>
      <c r="U11" s="780"/>
      <c r="V11" s="780"/>
      <c r="W11" s="780"/>
      <c r="X11" s="780"/>
      <c r="Y11" s="780"/>
      <c r="Z11" s="780"/>
      <c r="AA11" s="780"/>
      <c r="AB11" s="780"/>
      <c r="AC11" s="780"/>
      <c r="AD11" s="780"/>
      <c r="AE11" s="780"/>
      <c r="AF11" s="780"/>
      <c r="AG11" s="780"/>
      <c r="AH11" s="780"/>
      <c r="AI11" s="780"/>
      <c r="AJ11" s="780"/>
      <c r="AK11" s="780"/>
      <c r="AL11" s="780"/>
      <c r="AM11" s="780"/>
      <c r="AN11" s="780"/>
      <c r="AO11" s="780"/>
      <c r="AP11" s="780"/>
    </row>
    <row r="12" spans="1:42" s="20" customFormat="1" ht="11.25" customHeight="1">
      <c r="A12" s="21" t="s">
        <v>11</v>
      </c>
      <c r="B12" s="22"/>
      <c r="C12" s="784"/>
      <c r="D12" s="787"/>
      <c r="E12" s="784"/>
      <c r="F12" s="784"/>
      <c r="G12" s="784"/>
      <c r="H12" s="795"/>
      <c r="I12" s="784"/>
      <c r="J12" s="798"/>
      <c r="K12" s="799"/>
      <c r="N12" s="780"/>
      <c r="O12" s="780"/>
      <c r="P12" s="780"/>
      <c r="Q12" s="780"/>
      <c r="R12" s="780"/>
      <c r="S12" s="780"/>
      <c r="T12" s="780"/>
      <c r="U12" s="780"/>
      <c r="V12" s="780"/>
      <c r="W12" s="780"/>
      <c r="X12" s="780"/>
      <c r="Y12" s="780"/>
      <c r="Z12" s="780"/>
      <c r="AA12" s="780"/>
      <c r="AB12" s="780"/>
      <c r="AC12" s="780"/>
      <c r="AD12" s="780"/>
      <c r="AE12" s="780"/>
      <c r="AF12" s="780"/>
      <c r="AG12" s="780"/>
      <c r="AH12" s="780"/>
      <c r="AI12" s="780"/>
      <c r="AJ12" s="780"/>
      <c r="AK12" s="780"/>
      <c r="AL12" s="780"/>
      <c r="AM12" s="780"/>
      <c r="AN12" s="780"/>
      <c r="AO12" s="780"/>
      <c r="AP12" s="780"/>
    </row>
    <row r="13" spans="1:42" s="20" customFormat="1" ht="11.25" customHeight="1">
      <c r="A13" s="25"/>
      <c r="B13" s="26"/>
      <c r="C13" s="785"/>
      <c r="D13" s="788"/>
      <c r="E13" s="785"/>
      <c r="F13" s="785"/>
      <c r="G13" s="785"/>
      <c r="H13" s="796"/>
      <c r="I13" s="785"/>
      <c r="J13" s="791"/>
      <c r="K13" s="800"/>
      <c r="N13" s="779" t="s">
        <v>12</v>
      </c>
      <c r="O13" s="779"/>
      <c r="P13" s="779"/>
      <c r="Q13" s="779"/>
      <c r="R13" s="779"/>
      <c r="S13" s="779"/>
      <c r="T13" s="779"/>
      <c r="U13" s="779"/>
      <c r="V13" s="779"/>
      <c r="X13" s="779" t="s">
        <v>13</v>
      </c>
      <c r="Y13" s="779"/>
      <c r="Z13" s="779"/>
      <c r="AA13" s="779"/>
      <c r="AB13" s="779"/>
      <c r="AC13" s="779"/>
      <c r="AD13" s="779"/>
      <c r="AE13" s="779"/>
      <c r="AF13" s="779"/>
      <c r="AH13" s="779" t="s">
        <v>14</v>
      </c>
      <c r="AI13" s="779"/>
      <c r="AJ13" s="779"/>
      <c r="AK13" s="779"/>
      <c r="AL13" s="779"/>
      <c r="AM13" s="779"/>
      <c r="AN13" s="779"/>
      <c r="AO13" s="779"/>
      <c r="AP13" s="779"/>
    </row>
    <row r="14" spans="1:42" s="20" customFormat="1" ht="13.5" customHeight="1">
      <c r="A14" s="27"/>
      <c r="B14" s="28"/>
      <c r="C14" s="29" t="s">
        <v>15</v>
      </c>
      <c r="D14" s="29" t="s">
        <v>16</v>
      </c>
      <c r="E14" s="29" t="s">
        <v>17</v>
      </c>
      <c r="F14" s="29" t="s">
        <v>17</v>
      </c>
      <c r="G14" s="29" t="s">
        <v>18</v>
      </c>
      <c r="H14" s="29" t="s">
        <v>18</v>
      </c>
      <c r="I14" s="29" t="s">
        <v>18</v>
      </c>
      <c r="J14" s="29" t="s">
        <v>18</v>
      </c>
      <c r="K14" s="29" t="s">
        <v>18</v>
      </c>
      <c r="N14" s="779"/>
      <c r="O14" s="779"/>
      <c r="P14" s="779"/>
      <c r="Q14" s="779"/>
      <c r="R14" s="779"/>
      <c r="S14" s="779"/>
      <c r="T14" s="779"/>
      <c r="U14" s="779"/>
      <c r="V14" s="779"/>
      <c r="X14" s="779"/>
      <c r="Y14" s="779"/>
      <c r="Z14" s="779"/>
      <c r="AA14" s="779"/>
      <c r="AB14" s="779"/>
      <c r="AC14" s="779"/>
      <c r="AD14" s="779"/>
      <c r="AE14" s="779"/>
      <c r="AF14" s="779"/>
      <c r="AH14" s="779"/>
      <c r="AI14" s="779"/>
      <c r="AJ14" s="779"/>
      <c r="AK14" s="779"/>
      <c r="AL14" s="779"/>
      <c r="AM14" s="779"/>
      <c r="AN14" s="779"/>
      <c r="AO14" s="779"/>
      <c r="AP14" s="779"/>
    </row>
    <row r="15" spans="1:42" s="32" customFormat="1" ht="11.85" customHeight="1">
      <c r="A15" s="30" t="s">
        <v>19</v>
      </c>
      <c r="B15" s="31"/>
      <c r="C15" s="49">
        <v>25500</v>
      </c>
      <c r="D15" s="50">
        <v>4600</v>
      </c>
      <c r="E15" s="50">
        <v>1174000</v>
      </c>
      <c r="F15" s="50">
        <v>1066000</v>
      </c>
      <c r="G15" s="50">
        <v>101</v>
      </c>
      <c r="H15" s="50">
        <v>95</v>
      </c>
      <c r="I15" s="50">
        <v>96</v>
      </c>
      <c r="J15" s="50">
        <v>96</v>
      </c>
      <c r="K15" s="50">
        <v>96</v>
      </c>
      <c r="N15" s="32">
        <v>1</v>
      </c>
      <c r="O15" s="5" t="s">
        <v>20</v>
      </c>
      <c r="P15" s="33">
        <f t="shared" ref="P15:P61" si="0">IFERROR(_xlfn.XLOOKUP(O15,$A$29:$A$75,$C$29:$C$75),"-")</f>
        <v>14900</v>
      </c>
      <c r="Q15" s="34">
        <f>IFERROR(_xlfn.RANK.EQ(P15,$P$15:$P$61,0)+COUNTIF($P$15:P15,P15)-1,"-")</f>
        <v>1</v>
      </c>
      <c r="S15" s="35">
        <f>IFERROR(RANK(U15,$U$15:$U$61,0),"-")</f>
        <v>1</v>
      </c>
      <c r="T15" s="35" t="str">
        <f>IFERROR(INDEX($O$15:$O$61,MATCH(N15,$Q$15:$Q$61,0)),"-")</f>
        <v>北海道</v>
      </c>
      <c r="U15" s="35">
        <f>IFERROR(LARGE($P$15:$P$61,N15),"-")</f>
        <v>14900</v>
      </c>
      <c r="V15" s="36">
        <f>IFERROR(ROUND(U15/$C$15*100,1),"-")</f>
        <v>58.4</v>
      </c>
      <c r="X15" s="32">
        <v>1</v>
      </c>
      <c r="Y15" s="5" t="s">
        <v>20</v>
      </c>
      <c r="Z15" s="33">
        <f t="shared" ref="Z15:Z61" si="1">IFERROR(_xlfn.XLOOKUP(Y15,$A$29:$A$75,$D$29:$D$75),"-")</f>
        <v>5050</v>
      </c>
      <c r="AA15" s="34">
        <f>IFERROR(_xlfn.RANK.EQ(Z15,$Z$15:$Z$61,0)+COUNTIF($Z$15:Z15,Z15)-1,"-")</f>
        <v>3</v>
      </c>
      <c r="AC15" s="35">
        <f>IFERROR(RANK(AE15,$AE$15:$AE$61,0),"-")</f>
        <v>1</v>
      </c>
      <c r="AD15" s="35" t="str">
        <f>IFERROR(INDEX($Y$15:$Y$61,MATCH(X15,$AA$15:$AA$61,0)),"-")</f>
        <v>兵庫</v>
      </c>
      <c r="AE15" s="35">
        <f>IFERROR(LARGE($Z$15:$Z$61,X15),"-")</f>
        <v>5930</v>
      </c>
      <c r="AF15" s="36">
        <f>IFERROR(ROUND(AE15/$D$15*100,1),"-")</f>
        <v>128.9</v>
      </c>
      <c r="AG15" s="37"/>
      <c r="AH15" s="32">
        <v>1</v>
      </c>
      <c r="AI15" s="5" t="s">
        <v>83</v>
      </c>
      <c r="AJ15" s="33">
        <f t="shared" ref="AJ15:AJ61" si="2">IFERROR(_xlfn.XLOOKUP(AI15,$A$29:$A$75,$E$29:$E$75),"-")</f>
        <v>752500</v>
      </c>
      <c r="AK15" s="34">
        <f>IFERROR(_xlfn.RANK.EQ(AJ15,$AJ$15:$AJ$61,0)+COUNTIF($AJ$15:AJ15,AJ15)-1,"-")</f>
        <v>1</v>
      </c>
      <c r="AM15" s="35">
        <f>IFERROR(RANK(AO15,$AO$15:$AO$61,0),"-")</f>
        <v>1</v>
      </c>
      <c r="AN15" s="35" t="str">
        <f>IFERROR(INDEX($AI$15:$AI$61,MATCH(AH15,$AK$15:$AK$61,0)),"-")</f>
        <v>北海道</v>
      </c>
      <c r="AO15" s="35">
        <f>IFERROR(LARGE($AJ$15:$AJ$61,AH15),"-")</f>
        <v>752500</v>
      </c>
      <c r="AP15" s="36">
        <f>IFERROR(ROUND(AO15/$E$15*100,1),"-")</f>
        <v>64.099999999999994</v>
      </c>
    </row>
    <row r="16" spans="1:42" ht="11.85" customHeight="1">
      <c r="A16" s="40" t="s">
        <v>22</v>
      </c>
      <c r="B16" s="39"/>
      <c r="C16" s="51"/>
      <c r="D16" s="52"/>
      <c r="E16" s="52"/>
      <c r="F16" s="52"/>
      <c r="G16" s="52"/>
      <c r="H16" s="52"/>
      <c r="I16" s="52"/>
      <c r="J16" s="52"/>
      <c r="K16" s="52"/>
      <c r="N16" s="32">
        <v>2</v>
      </c>
      <c r="O16" s="5" t="s">
        <v>21</v>
      </c>
      <c r="P16" s="33" t="str">
        <f t="shared" si="0"/>
        <v>…</v>
      </c>
      <c r="Q16" s="34" t="str">
        <f>IFERROR(_xlfn.RANK.EQ(P16,$P$15:$P$61,0)+COUNTIF($P$15:P16,P16)-1,"-")</f>
        <v>-</v>
      </c>
      <c r="S16" s="35">
        <f t="shared" ref="S16:S61" si="3">IFERROR(RANK(U16,$U$15:$U$61,0),"-")</f>
        <v>2</v>
      </c>
      <c r="T16" s="35" t="str">
        <f t="shared" ref="T16:T61" si="4">IFERROR(INDEX($O$15:$O$61,MATCH(N16,$Q$15:$Q$61,0)),"-")</f>
        <v>佐賀</v>
      </c>
      <c r="U16" s="35">
        <f t="shared" ref="U16:U61" si="5">IFERROR(LARGE($P$15:$P$61,N16),"-")</f>
        <v>2130</v>
      </c>
      <c r="V16" s="36">
        <f t="shared" ref="V16:V61" si="6">IFERROR(ROUND(U16/$C$15*100,1),"-")</f>
        <v>8.4</v>
      </c>
      <c r="X16" s="32">
        <v>2</v>
      </c>
      <c r="Y16" s="5" t="s">
        <v>21</v>
      </c>
      <c r="Z16" s="33" t="str">
        <f t="shared" si="1"/>
        <v>…</v>
      </c>
      <c r="AA16" s="34" t="str">
        <f>IFERROR(_xlfn.RANK.EQ(Z16,$Z$15:$Z$61,0)+COUNTIF($Z$15:Z16,Z16)-1,"-")</f>
        <v>-</v>
      </c>
      <c r="AC16" s="35">
        <f t="shared" ref="AC16:AC61" si="7">IFERROR(RANK(AE16,$AE$15:$AE$61,0),"-")</f>
        <v>2</v>
      </c>
      <c r="AD16" s="35" t="str">
        <f t="shared" ref="AD16:AD61" si="8">IFERROR(INDEX($Y$15:$Y$61,MATCH(X16,$AA$15:$AA$61,0)),"-")</f>
        <v>愛知</v>
      </c>
      <c r="AE16" s="35">
        <f t="shared" ref="AE16:AE61" si="9">IFERROR(LARGE($Z$15:$Z$61,X16),"-")</f>
        <v>5190</v>
      </c>
      <c r="AF16" s="36">
        <f t="shared" ref="AF16:AF61" si="10">IFERROR(ROUND(AE16/$D$15*100,1),"-")</f>
        <v>112.8</v>
      </c>
      <c r="AG16" s="37"/>
      <c r="AH16" s="32">
        <v>2</v>
      </c>
      <c r="AI16" s="5" t="s">
        <v>21</v>
      </c>
      <c r="AJ16" s="33" t="str">
        <f t="shared" si="2"/>
        <v>…</v>
      </c>
      <c r="AK16" s="34" t="str">
        <f>IFERROR(_xlfn.RANK.EQ(AJ16,$AJ$15:$AJ$61,0)+COUNTIF($AJ$15:AJ16,AJ16)-1,"-")</f>
        <v>-</v>
      </c>
      <c r="AM16" s="35">
        <f t="shared" ref="AM16:AM61" si="11">IFERROR(RANK(AO16,$AO$15:$AO$61,0),"-")</f>
        <v>2</v>
      </c>
      <c r="AN16" s="35" t="str">
        <f t="shared" ref="AN16:AN61" si="12">IFERROR(INDEX($AI$15:$AI$61,MATCH(AH16,$AK$15:$AK$61,0)),"-")</f>
        <v>兵庫</v>
      </c>
      <c r="AO16" s="35">
        <f t="shared" ref="AO16:AO61" si="13">IFERROR(LARGE($AJ$15:$AJ$61,AH16),"-")</f>
        <v>97800</v>
      </c>
      <c r="AP16" s="36">
        <f t="shared" ref="AP16:AP61" si="14">IFERROR(ROUND(AO16/$E$15*100,1),"-")</f>
        <v>8.3000000000000007</v>
      </c>
    </row>
    <row r="17" spans="1:42" ht="11.85" customHeight="1">
      <c r="A17" s="41" t="s">
        <v>20</v>
      </c>
      <c r="B17" s="39"/>
      <c r="C17" s="51">
        <v>14900</v>
      </c>
      <c r="D17" s="52">
        <v>5050</v>
      </c>
      <c r="E17" s="52">
        <v>752500</v>
      </c>
      <c r="F17" s="52">
        <v>706600</v>
      </c>
      <c r="G17" s="52">
        <v>101</v>
      </c>
      <c r="H17" s="52">
        <v>91</v>
      </c>
      <c r="I17" s="52">
        <v>91</v>
      </c>
      <c r="J17" s="52">
        <v>91</v>
      </c>
      <c r="K17" s="52">
        <v>91</v>
      </c>
      <c r="N17" s="32">
        <v>3</v>
      </c>
      <c r="O17" s="5" t="s">
        <v>23</v>
      </c>
      <c r="P17" s="33" t="str">
        <f t="shared" si="0"/>
        <v>…</v>
      </c>
      <c r="Q17" s="34" t="str">
        <f>IFERROR(_xlfn.RANK.EQ(P17,$P$15:$P$61,0)+COUNTIF($P$15:P17,P17)-1,"-")</f>
        <v>-</v>
      </c>
      <c r="S17" s="35">
        <f t="shared" si="3"/>
        <v>3</v>
      </c>
      <c r="T17" s="35" t="str">
        <f t="shared" si="4"/>
        <v>兵庫</v>
      </c>
      <c r="U17" s="35">
        <f t="shared" si="5"/>
        <v>1650</v>
      </c>
      <c r="V17" s="36">
        <f t="shared" si="6"/>
        <v>6.5</v>
      </c>
      <c r="X17" s="32">
        <v>3</v>
      </c>
      <c r="Y17" s="5" t="s">
        <v>23</v>
      </c>
      <c r="Z17" s="33" t="str">
        <f t="shared" si="1"/>
        <v>…</v>
      </c>
      <c r="AA17" s="34" t="str">
        <f>IFERROR(_xlfn.RANK.EQ(Z17,$Z$15:$Z$61,0)+COUNTIF($Z$15:Z17,Z17)-1,"-")</f>
        <v>-</v>
      </c>
      <c r="AC17" s="35">
        <f t="shared" si="7"/>
        <v>3</v>
      </c>
      <c r="AD17" s="35" t="str">
        <f t="shared" si="8"/>
        <v>北海道</v>
      </c>
      <c r="AE17" s="35">
        <f t="shared" si="9"/>
        <v>5050</v>
      </c>
      <c r="AF17" s="36">
        <f t="shared" si="10"/>
        <v>109.8</v>
      </c>
      <c r="AG17" s="37"/>
      <c r="AH17" s="32">
        <v>3</v>
      </c>
      <c r="AI17" s="5" t="s">
        <v>23</v>
      </c>
      <c r="AJ17" s="33" t="str">
        <f t="shared" si="2"/>
        <v>…</v>
      </c>
      <c r="AK17" s="34" t="str">
        <f>IFERROR(_xlfn.RANK.EQ(AJ17,$AJ$15:$AJ$61,0)+COUNTIF($AJ$15:AJ17,AJ17)-1,"-")</f>
        <v>-</v>
      </c>
      <c r="AM17" s="35">
        <f t="shared" si="11"/>
        <v>3</v>
      </c>
      <c r="AN17" s="35" t="str">
        <f t="shared" si="12"/>
        <v>佐賀</v>
      </c>
      <c r="AO17" s="35">
        <f t="shared" si="13"/>
        <v>97600</v>
      </c>
      <c r="AP17" s="36">
        <f t="shared" si="14"/>
        <v>8.3000000000000007</v>
      </c>
    </row>
    <row r="18" spans="1:42" ht="11.85" customHeight="1">
      <c r="A18" s="41" t="s">
        <v>25</v>
      </c>
      <c r="B18" s="39"/>
      <c r="C18" s="51" t="s">
        <v>924</v>
      </c>
      <c r="D18" s="52" t="s">
        <v>924</v>
      </c>
      <c r="E18" s="52" t="s">
        <v>924</v>
      </c>
      <c r="F18" s="52" t="s">
        <v>924</v>
      </c>
      <c r="G18" s="52" t="s">
        <v>26</v>
      </c>
      <c r="H18" s="52" t="s">
        <v>26</v>
      </c>
      <c r="I18" s="52" t="s">
        <v>26</v>
      </c>
      <c r="J18" s="52" t="s">
        <v>26</v>
      </c>
      <c r="K18" s="52" t="s">
        <v>26</v>
      </c>
      <c r="N18" s="32">
        <v>4</v>
      </c>
      <c r="O18" s="5" t="s">
        <v>24</v>
      </c>
      <c r="P18" s="33" t="str">
        <f t="shared" si="0"/>
        <v>…</v>
      </c>
      <c r="Q18" s="34" t="str">
        <f>IFERROR(_xlfn.RANK.EQ(P18,$P$15:$P$61,0)+COUNTIF($P$15:P18,P18)-1,"-")</f>
        <v>-</v>
      </c>
      <c r="S18" s="35">
        <f t="shared" si="3"/>
        <v>4</v>
      </c>
      <c r="T18" s="35" t="str">
        <f t="shared" si="4"/>
        <v>長崎</v>
      </c>
      <c r="U18" s="35">
        <f t="shared" si="5"/>
        <v>762</v>
      </c>
      <c r="V18" s="36">
        <f t="shared" si="6"/>
        <v>3</v>
      </c>
      <c r="X18" s="32">
        <v>4</v>
      </c>
      <c r="Y18" s="5" t="s">
        <v>24</v>
      </c>
      <c r="Z18" s="33" t="str">
        <f t="shared" si="1"/>
        <v>…</v>
      </c>
      <c r="AA18" s="34" t="str">
        <f>IFERROR(_xlfn.RANK.EQ(Z18,$Z$15:$Z$61,0)+COUNTIF($Z$15:Z18,Z18)-1,"-")</f>
        <v>-</v>
      </c>
      <c r="AC18" s="35">
        <f t="shared" si="7"/>
        <v>4</v>
      </c>
      <c r="AD18" s="35" t="str">
        <f t="shared" si="8"/>
        <v>香川</v>
      </c>
      <c r="AE18" s="35">
        <f t="shared" si="9"/>
        <v>5020</v>
      </c>
      <c r="AF18" s="36">
        <f t="shared" si="10"/>
        <v>109.1</v>
      </c>
      <c r="AG18" s="37"/>
      <c r="AH18" s="32">
        <v>4</v>
      </c>
      <c r="AI18" s="5" t="s">
        <v>24</v>
      </c>
      <c r="AJ18" s="33" t="str">
        <f t="shared" si="2"/>
        <v>…</v>
      </c>
      <c r="AK18" s="34" t="str">
        <f>IFERROR(_xlfn.RANK.EQ(AJ18,$AJ$15:$AJ$61,0)+COUNTIF($AJ$15:AJ18,AJ18)-1,"-")</f>
        <v>-</v>
      </c>
      <c r="AM18" s="35">
        <f t="shared" si="11"/>
        <v>4</v>
      </c>
      <c r="AN18" s="35" t="str">
        <f t="shared" si="12"/>
        <v>長崎</v>
      </c>
      <c r="AO18" s="35">
        <f t="shared" si="13"/>
        <v>29900</v>
      </c>
      <c r="AP18" s="36">
        <f t="shared" si="14"/>
        <v>2.5</v>
      </c>
    </row>
    <row r="19" spans="1:42" ht="11.85" customHeight="1">
      <c r="A19" s="41" t="s">
        <v>28</v>
      </c>
      <c r="B19" s="39"/>
      <c r="C19" s="51" t="s">
        <v>924</v>
      </c>
      <c r="D19" s="52" t="s">
        <v>924</v>
      </c>
      <c r="E19" s="52" t="s">
        <v>924</v>
      </c>
      <c r="F19" s="52" t="s">
        <v>924</v>
      </c>
      <c r="G19" s="52" t="s">
        <v>26</v>
      </c>
      <c r="H19" s="52" t="s">
        <v>26</v>
      </c>
      <c r="I19" s="52" t="s">
        <v>26</v>
      </c>
      <c r="J19" s="52" t="s">
        <v>26</v>
      </c>
      <c r="K19" s="52" t="s">
        <v>26</v>
      </c>
      <c r="N19" s="32">
        <v>5</v>
      </c>
      <c r="O19" s="5" t="s">
        <v>27</v>
      </c>
      <c r="P19" s="33" t="str">
        <f t="shared" si="0"/>
        <v>…</v>
      </c>
      <c r="Q19" s="34" t="str">
        <f>IFERROR(_xlfn.RANK.EQ(P19,$P$15:$P$61,0)+COUNTIF($P$15:P19,P19)-1,"-")</f>
        <v>-</v>
      </c>
      <c r="S19" s="35">
        <f t="shared" si="3"/>
        <v>5</v>
      </c>
      <c r="T19" s="35" t="str">
        <f t="shared" si="4"/>
        <v>愛知</v>
      </c>
      <c r="U19" s="35">
        <f t="shared" si="5"/>
        <v>468</v>
      </c>
      <c r="V19" s="36">
        <f t="shared" si="6"/>
        <v>1.8</v>
      </c>
      <c r="X19" s="32">
        <v>5</v>
      </c>
      <c r="Y19" s="5" t="s">
        <v>27</v>
      </c>
      <c r="Z19" s="33" t="str">
        <f t="shared" si="1"/>
        <v>…</v>
      </c>
      <c r="AA19" s="34" t="str">
        <f>IFERROR(_xlfn.RANK.EQ(Z19,$Z$15:$Z$61,0)+COUNTIF($Z$15:Z19,Z19)-1,"-")</f>
        <v>-</v>
      </c>
      <c r="AC19" s="35">
        <f t="shared" si="7"/>
        <v>5</v>
      </c>
      <c r="AD19" s="35" t="str">
        <f t="shared" si="8"/>
        <v>富山</v>
      </c>
      <c r="AE19" s="35">
        <f t="shared" si="9"/>
        <v>4950</v>
      </c>
      <c r="AF19" s="36">
        <f t="shared" si="10"/>
        <v>107.6</v>
      </c>
      <c r="AG19" s="37"/>
      <c r="AH19" s="32">
        <v>5</v>
      </c>
      <c r="AI19" s="5" t="s">
        <v>27</v>
      </c>
      <c r="AJ19" s="33" t="str">
        <f t="shared" si="2"/>
        <v>…</v>
      </c>
      <c r="AK19" s="34" t="str">
        <f>IFERROR(_xlfn.RANK.EQ(AJ19,$AJ$15:$AJ$61,0)+COUNTIF($AJ$15:AJ19,AJ19)-1,"-")</f>
        <v>-</v>
      </c>
      <c r="AM19" s="35">
        <f t="shared" si="11"/>
        <v>5</v>
      </c>
      <c r="AN19" s="35" t="str">
        <f t="shared" si="12"/>
        <v>愛知</v>
      </c>
      <c r="AO19" s="35">
        <f t="shared" si="13"/>
        <v>24300</v>
      </c>
      <c r="AP19" s="36">
        <f t="shared" si="14"/>
        <v>2.1</v>
      </c>
    </row>
    <row r="20" spans="1:42" ht="11.85" customHeight="1">
      <c r="A20" s="41" t="s">
        <v>30</v>
      </c>
      <c r="B20" s="39"/>
      <c r="C20" s="51" t="s">
        <v>924</v>
      </c>
      <c r="D20" s="52" t="s">
        <v>924</v>
      </c>
      <c r="E20" s="52" t="s">
        <v>924</v>
      </c>
      <c r="F20" s="52" t="s">
        <v>924</v>
      </c>
      <c r="G20" s="52" t="s">
        <v>26</v>
      </c>
      <c r="H20" s="52" t="s">
        <v>26</v>
      </c>
      <c r="I20" s="52" t="s">
        <v>26</v>
      </c>
      <c r="J20" s="52" t="s">
        <v>26</v>
      </c>
      <c r="K20" s="52" t="s">
        <v>26</v>
      </c>
      <c r="N20" s="32">
        <v>6</v>
      </c>
      <c r="O20" s="5" t="s">
        <v>29</v>
      </c>
      <c r="P20" s="33" t="str">
        <f t="shared" si="0"/>
        <v>…</v>
      </c>
      <c r="Q20" s="34" t="str">
        <f>IFERROR(_xlfn.RANK.EQ(P20,$P$15:$P$61,0)+COUNTIF($P$15:P20,P20)-1,"-")</f>
        <v>-</v>
      </c>
      <c r="S20" s="42">
        <f t="shared" si="3"/>
        <v>6</v>
      </c>
      <c r="T20" s="42" t="str">
        <f t="shared" si="4"/>
        <v>静岡</v>
      </c>
      <c r="U20" s="42">
        <f t="shared" si="5"/>
        <v>324</v>
      </c>
      <c r="V20" s="37">
        <f t="shared" si="6"/>
        <v>1.3</v>
      </c>
      <c r="X20" s="32">
        <v>6</v>
      </c>
      <c r="Y20" s="5" t="s">
        <v>29</v>
      </c>
      <c r="Z20" s="33" t="str">
        <f t="shared" si="1"/>
        <v>…</v>
      </c>
      <c r="AA20" s="34" t="str">
        <f>IFERROR(_xlfn.RANK.EQ(Z20,$Z$15:$Z$61,0)+COUNTIF($Z$15:Z20,Z20)-1,"-")</f>
        <v>-</v>
      </c>
      <c r="AC20" s="42">
        <f t="shared" si="7"/>
        <v>6</v>
      </c>
      <c r="AD20" s="42" t="str">
        <f t="shared" si="8"/>
        <v>栃木</v>
      </c>
      <c r="AE20" s="42">
        <f t="shared" si="9"/>
        <v>4580</v>
      </c>
      <c r="AF20" s="37">
        <f t="shared" si="10"/>
        <v>99.6</v>
      </c>
      <c r="AG20" s="37"/>
      <c r="AH20" s="32">
        <v>6</v>
      </c>
      <c r="AI20" s="5" t="s">
        <v>29</v>
      </c>
      <c r="AJ20" s="33" t="str">
        <f t="shared" si="2"/>
        <v>…</v>
      </c>
      <c r="AK20" s="34" t="str">
        <f>IFERROR(_xlfn.RANK.EQ(AJ20,$AJ$15:$AJ$61,0)+COUNTIF($AJ$15:AJ20,AJ20)-1,"-")</f>
        <v>-</v>
      </c>
      <c r="AM20" s="42">
        <f t="shared" si="11"/>
        <v>6</v>
      </c>
      <c r="AN20" s="42" t="str">
        <f t="shared" si="12"/>
        <v>静岡</v>
      </c>
      <c r="AO20" s="42">
        <f t="shared" si="13"/>
        <v>13200</v>
      </c>
      <c r="AP20" s="37">
        <f t="shared" si="14"/>
        <v>1.1000000000000001</v>
      </c>
    </row>
    <row r="21" spans="1:42" ht="11.85" customHeight="1">
      <c r="A21" s="41" t="s">
        <v>32</v>
      </c>
      <c r="B21" s="39"/>
      <c r="C21" s="51" t="s">
        <v>924</v>
      </c>
      <c r="D21" s="52" t="s">
        <v>924</v>
      </c>
      <c r="E21" s="52" t="s">
        <v>924</v>
      </c>
      <c r="F21" s="52" t="s">
        <v>924</v>
      </c>
      <c r="G21" s="52" t="s">
        <v>26</v>
      </c>
      <c r="H21" s="52" t="s">
        <v>26</v>
      </c>
      <c r="I21" s="52" t="s">
        <v>26</v>
      </c>
      <c r="J21" s="52" t="s">
        <v>26</v>
      </c>
      <c r="K21" s="52" t="s">
        <v>26</v>
      </c>
      <c r="N21" s="32">
        <v>7</v>
      </c>
      <c r="O21" s="5" t="s">
        <v>31</v>
      </c>
      <c r="P21" s="33">
        <f t="shared" si="0"/>
        <v>170</v>
      </c>
      <c r="Q21" s="34">
        <f>IFERROR(_xlfn.RANK.EQ(P21,$P$15:$P$61,0)+COUNTIF($P$15:P21,P21)-1,"-")</f>
        <v>15</v>
      </c>
      <c r="S21" s="42">
        <f t="shared" si="3"/>
        <v>7</v>
      </c>
      <c r="T21" s="42" t="str">
        <f t="shared" si="4"/>
        <v>熊本</v>
      </c>
      <c r="U21" s="42">
        <f t="shared" si="5"/>
        <v>305</v>
      </c>
      <c r="V21" s="37">
        <f t="shared" si="6"/>
        <v>1.2</v>
      </c>
      <c r="X21" s="32">
        <v>7</v>
      </c>
      <c r="Y21" s="5" t="s">
        <v>31</v>
      </c>
      <c r="Z21" s="33">
        <f t="shared" si="1"/>
        <v>1730</v>
      </c>
      <c r="AA21" s="34">
        <f>IFERROR(_xlfn.RANK.EQ(Z21,$Z$15:$Z$61,0)+COUNTIF($Z$15:Z21,Z21)-1,"-")</f>
        <v>25</v>
      </c>
      <c r="AC21" s="42">
        <f t="shared" si="7"/>
        <v>6</v>
      </c>
      <c r="AD21" s="42" t="str">
        <f t="shared" si="8"/>
        <v>佐賀</v>
      </c>
      <c r="AE21" s="42">
        <f t="shared" si="9"/>
        <v>4580</v>
      </c>
      <c r="AF21" s="37">
        <f t="shared" si="10"/>
        <v>99.6</v>
      </c>
      <c r="AG21" s="37"/>
      <c r="AH21" s="32">
        <v>7</v>
      </c>
      <c r="AI21" s="5" t="s">
        <v>31</v>
      </c>
      <c r="AJ21" s="33">
        <f t="shared" si="2"/>
        <v>2940</v>
      </c>
      <c r="AK21" s="34">
        <f>IFERROR(_xlfn.RANK.EQ(AJ21,$AJ$15:$AJ$61,0)+COUNTIF($AJ$15:AJ21,AJ21)-1,"-")</f>
        <v>24</v>
      </c>
      <c r="AM21" s="42">
        <f t="shared" si="11"/>
        <v>7</v>
      </c>
      <c r="AN21" s="42" t="str">
        <f t="shared" si="12"/>
        <v>熊本</v>
      </c>
      <c r="AO21" s="42">
        <f t="shared" si="13"/>
        <v>11700</v>
      </c>
      <c r="AP21" s="37">
        <f t="shared" si="14"/>
        <v>1</v>
      </c>
    </row>
    <row r="22" spans="1:42" ht="11.85" customHeight="1">
      <c r="A22" s="41" t="s">
        <v>34</v>
      </c>
      <c r="B22" s="39"/>
      <c r="C22" s="51">
        <v>1010</v>
      </c>
      <c r="D22" s="52">
        <v>4260</v>
      </c>
      <c r="E22" s="52">
        <v>43000</v>
      </c>
      <c r="F22" s="52">
        <v>37000</v>
      </c>
      <c r="G22" s="52">
        <v>99</v>
      </c>
      <c r="H22" s="52">
        <v>101</v>
      </c>
      <c r="I22" s="52">
        <v>100</v>
      </c>
      <c r="J22" s="52">
        <v>101</v>
      </c>
      <c r="K22" s="52">
        <v>102</v>
      </c>
      <c r="N22" s="32">
        <v>8</v>
      </c>
      <c r="O22" s="5" t="s">
        <v>33</v>
      </c>
      <c r="P22" s="33">
        <f t="shared" si="0"/>
        <v>175</v>
      </c>
      <c r="Q22" s="34">
        <f>IFERROR(_xlfn.RANK.EQ(P22,$P$15:$P$61,0)+COUNTIF($P$15:P22,P22)-1,"-")</f>
        <v>13</v>
      </c>
      <c r="S22" s="42">
        <f t="shared" si="3"/>
        <v>8</v>
      </c>
      <c r="T22" s="42" t="str">
        <f t="shared" si="4"/>
        <v>栃木</v>
      </c>
      <c r="U22" s="42">
        <f t="shared" si="5"/>
        <v>230</v>
      </c>
      <c r="V22" s="37">
        <f t="shared" si="6"/>
        <v>0.9</v>
      </c>
      <c r="X22" s="32">
        <v>8</v>
      </c>
      <c r="Y22" s="5" t="s">
        <v>33</v>
      </c>
      <c r="Z22" s="33">
        <f t="shared" si="1"/>
        <v>3260</v>
      </c>
      <c r="AA22" s="34">
        <f>IFERROR(_xlfn.RANK.EQ(Z22,$Z$15:$Z$61,0)+COUNTIF($Z$15:Z22,Z22)-1,"-")</f>
        <v>18</v>
      </c>
      <c r="AC22" s="42">
        <f t="shared" si="7"/>
        <v>8</v>
      </c>
      <c r="AD22" s="42" t="str">
        <f t="shared" si="8"/>
        <v>和歌山</v>
      </c>
      <c r="AE22" s="42">
        <f t="shared" si="9"/>
        <v>4460</v>
      </c>
      <c r="AF22" s="37">
        <f t="shared" si="10"/>
        <v>97</v>
      </c>
      <c r="AG22" s="37"/>
      <c r="AH22" s="32">
        <v>8</v>
      </c>
      <c r="AI22" s="5" t="s">
        <v>33</v>
      </c>
      <c r="AJ22" s="33">
        <f t="shared" si="2"/>
        <v>5710</v>
      </c>
      <c r="AK22" s="34">
        <f>IFERROR(_xlfn.RANK.EQ(AJ22,$AJ$15:$AJ$61,0)+COUNTIF($AJ$15:AJ22,AJ22)-1,"-")</f>
        <v>15</v>
      </c>
      <c r="AM22" s="42">
        <f t="shared" si="11"/>
        <v>8</v>
      </c>
      <c r="AN22" s="42" t="str">
        <f t="shared" si="12"/>
        <v>栃木</v>
      </c>
      <c r="AO22" s="42">
        <f t="shared" si="13"/>
        <v>10500</v>
      </c>
      <c r="AP22" s="37">
        <f t="shared" si="14"/>
        <v>0.9</v>
      </c>
    </row>
    <row r="23" spans="1:42" ht="11.85" customHeight="1">
      <c r="A23" s="41" t="s">
        <v>36</v>
      </c>
      <c r="B23" s="39"/>
      <c r="C23" s="51" t="s">
        <v>924</v>
      </c>
      <c r="D23" s="52" t="s">
        <v>924</v>
      </c>
      <c r="E23" s="52" t="s">
        <v>924</v>
      </c>
      <c r="F23" s="52" t="s">
        <v>924</v>
      </c>
      <c r="G23" s="52" t="s">
        <v>26</v>
      </c>
      <c r="H23" s="52" t="s">
        <v>26</v>
      </c>
      <c r="I23" s="52" t="s">
        <v>26</v>
      </c>
      <c r="J23" s="52" t="s">
        <v>26</v>
      </c>
      <c r="K23" s="52" t="s">
        <v>26</v>
      </c>
      <c r="N23" s="32">
        <v>9</v>
      </c>
      <c r="O23" s="5" t="s">
        <v>35</v>
      </c>
      <c r="P23" s="33">
        <f t="shared" si="0"/>
        <v>230</v>
      </c>
      <c r="Q23" s="34">
        <f>IFERROR(_xlfn.RANK.EQ(P23,$P$15:$P$61,0)+COUNTIF($P$15:P23,P23)-1,"-")</f>
        <v>8</v>
      </c>
      <c r="S23" s="42">
        <f t="shared" si="3"/>
        <v>9</v>
      </c>
      <c r="T23" s="42" t="str">
        <f t="shared" si="4"/>
        <v>愛媛</v>
      </c>
      <c r="U23" s="42">
        <f t="shared" si="5"/>
        <v>215</v>
      </c>
      <c r="V23" s="37">
        <f t="shared" si="6"/>
        <v>0.8</v>
      </c>
      <c r="X23" s="32">
        <v>9</v>
      </c>
      <c r="Y23" s="5" t="s">
        <v>35</v>
      </c>
      <c r="Z23" s="33">
        <f t="shared" si="1"/>
        <v>4580</v>
      </c>
      <c r="AA23" s="34">
        <f>IFERROR(_xlfn.RANK.EQ(Z23,$Z$15:$Z$61,0)+COUNTIF($Z$15:Z23,Z23)-1,"-")</f>
        <v>6</v>
      </c>
      <c r="AC23" s="42">
        <f t="shared" si="7"/>
        <v>9</v>
      </c>
      <c r="AD23" s="42" t="str">
        <f t="shared" si="8"/>
        <v>群馬</v>
      </c>
      <c r="AE23" s="42">
        <f t="shared" si="9"/>
        <v>4250</v>
      </c>
      <c r="AF23" s="37">
        <f t="shared" si="10"/>
        <v>92.4</v>
      </c>
      <c r="AG23" s="37"/>
      <c r="AH23" s="32">
        <v>9</v>
      </c>
      <c r="AI23" s="5" t="s">
        <v>35</v>
      </c>
      <c r="AJ23" s="33">
        <f t="shared" si="2"/>
        <v>10500</v>
      </c>
      <c r="AK23" s="34">
        <f>IFERROR(_xlfn.RANK.EQ(AJ23,$AJ$15:$AJ$61,0)+COUNTIF($AJ$15:AJ23,AJ23)-1,"-")</f>
        <v>8</v>
      </c>
      <c r="AM23" s="42">
        <f t="shared" si="11"/>
        <v>9</v>
      </c>
      <c r="AN23" s="42" t="str">
        <f t="shared" si="12"/>
        <v>香川</v>
      </c>
      <c r="AO23" s="42">
        <f t="shared" si="13"/>
        <v>9540</v>
      </c>
      <c r="AP23" s="37">
        <f t="shared" si="14"/>
        <v>0.8</v>
      </c>
    </row>
    <row r="24" spans="1:42" ht="11.85" customHeight="1">
      <c r="A24" s="38" t="s">
        <v>38</v>
      </c>
      <c r="B24" s="39"/>
      <c r="C24" s="51" t="s">
        <v>924</v>
      </c>
      <c r="D24" s="52" t="s">
        <v>924</v>
      </c>
      <c r="E24" s="52" t="s">
        <v>924</v>
      </c>
      <c r="F24" s="52" t="s">
        <v>924</v>
      </c>
      <c r="G24" s="52" t="s">
        <v>26</v>
      </c>
      <c r="H24" s="52" t="s">
        <v>26</v>
      </c>
      <c r="I24" s="52" t="s">
        <v>26</v>
      </c>
      <c r="J24" s="52" t="s">
        <v>26</v>
      </c>
      <c r="K24" s="52" t="s">
        <v>26</v>
      </c>
      <c r="N24" s="32">
        <v>10</v>
      </c>
      <c r="O24" s="5" t="s">
        <v>37</v>
      </c>
      <c r="P24" s="33">
        <f t="shared" si="0"/>
        <v>187</v>
      </c>
      <c r="Q24" s="34">
        <f>IFERROR(_xlfn.RANK.EQ(P24,$P$15:$P$61,0)+COUNTIF($P$15:P24,P24)-1,"-")</f>
        <v>12</v>
      </c>
      <c r="S24" s="42">
        <f t="shared" si="3"/>
        <v>10</v>
      </c>
      <c r="T24" s="42" t="str">
        <f t="shared" si="4"/>
        <v>香川</v>
      </c>
      <c r="U24" s="42">
        <f t="shared" si="5"/>
        <v>190</v>
      </c>
      <c r="V24" s="37">
        <f t="shared" si="6"/>
        <v>0.7</v>
      </c>
      <c r="X24" s="32">
        <v>10</v>
      </c>
      <c r="Y24" s="5" t="s">
        <v>37</v>
      </c>
      <c r="Z24" s="33">
        <f t="shared" si="1"/>
        <v>4250</v>
      </c>
      <c r="AA24" s="34">
        <f>IFERROR(_xlfn.RANK.EQ(Z24,$Z$15:$Z$61,0)+COUNTIF($Z$15:Z24,Z24)-1,"-")</f>
        <v>9</v>
      </c>
      <c r="AC24" s="42">
        <f t="shared" si="7"/>
        <v>10</v>
      </c>
      <c r="AD24" s="42" t="str">
        <f t="shared" si="8"/>
        <v>静岡</v>
      </c>
      <c r="AE24" s="42">
        <f t="shared" si="9"/>
        <v>4080</v>
      </c>
      <c r="AF24" s="37">
        <f t="shared" si="10"/>
        <v>88.7</v>
      </c>
      <c r="AG24" s="37"/>
      <c r="AH24" s="32">
        <v>10</v>
      </c>
      <c r="AI24" s="5" t="s">
        <v>37</v>
      </c>
      <c r="AJ24" s="33">
        <f t="shared" si="2"/>
        <v>7950</v>
      </c>
      <c r="AK24" s="34">
        <f>IFERROR(_xlfn.RANK.EQ(AJ24,$AJ$15:$AJ$61,0)+COUNTIF($AJ$15:AJ24,AJ24)-1,"-")</f>
        <v>11</v>
      </c>
      <c r="AM24" s="42">
        <f t="shared" si="11"/>
        <v>10</v>
      </c>
      <c r="AN24" s="42" t="str">
        <f t="shared" si="12"/>
        <v>富山</v>
      </c>
      <c r="AO24" s="42">
        <f t="shared" si="13"/>
        <v>9360</v>
      </c>
      <c r="AP24" s="37">
        <f t="shared" si="14"/>
        <v>0.8</v>
      </c>
    </row>
    <row r="25" spans="1:42" ht="11.85" customHeight="1">
      <c r="A25" s="41" t="s">
        <v>40</v>
      </c>
      <c r="B25" s="39"/>
      <c r="C25" s="51" t="s">
        <v>924</v>
      </c>
      <c r="D25" s="52" t="s">
        <v>924</v>
      </c>
      <c r="E25" s="52" t="s">
        <v>924</v>
      </c>
      <c r="F25" s="52" t="s">
        <v>924</v>
      </c>
      <c r="G25" s="52" t="s">
        <v>26</v>
      </c>
      <c r="H25" s="52" t="s">
        <v>26</v>
      </c>
      <c r="I25" s="52" t="s">
        <v>26</v>
      </c>
      <c r="J25" s="52" t="s">
        <v>26</v>
      </c>
      <c r="K25" s="52" t="s">
        <v>26</v>
      </c>
      <c r="N25" s="32">
        <v>11</v>
      </c>
      <c r="O25" s="5" t="s">
        <v>39</v>
      </c>
      <c r="P25" s="33">
        <f t="shared" si="0"/>
        <v>141</v>
      </c>
      <c r="Q25" s="34">
        <f>IFERROR(_xlfn.RANK.EQ(P25,$P$15:$P$61,0)+COUNTIF($P$15:P25,P25)-1,"-")</f>
        <v>20</v>
      </c>
      <c r="S25" s="42">
        <f t="shared" si="3"/>
        <v>11</v>
      </c>
      <c r="T25" s="42" t="str">
        <f t="shared" si="4"/>
        <v>富山</v>
      </c>
      <c r="U25" s="42">
        <f t="shared" si="5"/>
        <v>189</v>
      </c>
      <c r="V25" s="37">
        <f t="shared" si="6"/>
        <v>0.7</v>
      </c>
      <c r="X25" s="32">
        <v>11</v>
      </c>
      <c r="Y25" s="5" t="s">
        <v>39</v>
      </c>
      <c r="Z25" s="33">
        <f t="shared" si="1"/>
        <v>3460</v>
      </c>
      <c r="AA25" s="34">
        <f>IFERROR(_xlfn.RANK.EQ(Z25,$Z$15:$Z$61,0)+COUNTIF($Z$15:Z25,Z25)-1,"-")</f>
        <v>15</v>
      </c>
      <c r="AC25" s="42">
        <f t="shared" si="7"/>
        <v>11</v>
      </c>
      <c r="AD25" s="42" t="str">
        <f t="shared" si="8"/>
        <v>長崎</v>
      </c>
      <c r="AE25" s="42">
        <f t="shared" si="9"/>
        <v>3930</v>
      </c>
      <c r="AF25" s="37">
        <f t="shared" si="10"/>
        <v>85.4</v>
      </c>
      <c r="AG25" s="37"/>
      <c r="AH25" s="32">
        <v>11</v>
      </c>
      <c r="AI25" s="5" t="s">
        <v>39</v>
      </c>
      <c r="AJ25" s="33">
        <f t="shared" si="2"/>
        <v>4880</v>
      </c>
      <c r="AK25" s="34">
        <f>IFERROR(_xlfn.RANK.EQ(AJ25,$AJ$15:$AJ$61,0)+COUNTIF($AJ$15:AJ25,AJ25)-1,"-")</f>
        <v>17</v>
      </c>
      <c r="AM25" s="42">
        <f t="shared" si="11"/>
        <v>11</v>
      </c>
      <c r="AN25" s="42" t="str">
        <f t="shared" si="12"/>
        <v>群馬</v>
      </c>
      <c r="AO25" s="42">
        <f t="shared" si="13"/>
        <v>7950</v>
      </c>
      <c r="AP25" s="37">
        <f t="shared" si="14"/>
        <v>0.7</v>
      </c>
    </row>
    <row r="26" spans="1:42" ht="11.85" customHeight="1">
      <c r="A26" s="41" t="s">
        <v>42</v>
      </c>
      <c r="B26" s="39"/>
      <c r="C26" s="51" t="s">
        <v>924</v>
      </c>
      <c r="D26" s="52" t="s">
        <v>924</v>
      </c>
      <c r="E26" s="52" t="s">
        <v>924</v>
      </c>
      <c r="F26" s="52" t="s">
        <v>924</v>
      </c>
      <c r="G26" s="52" t="s">
        <v>26</v>
      </c>
      <c r="H26" s="52" t="s">
        <v>26</v>
      </c>
      <c r="I26" s="52" t="s">
        <v>26</v>
      </c>
      <c r="J26" s="52" t="s">
        <v>26</v>
      </c>
      <c r="K26" s="52" t="s">
        <v>26</v>
      </c>
      <c r="N26" s="32">
        <v>12</v>
      </c>
      <c r="O26" s="5" t="s">
        <v>41</v>
      </c>
      <c r="P26" s="33">
        <f t="shared" si="0"/>
        <v>168</v>
      </c>
      <c r="Q26" s="34">
        <f>IFERROR(_xlfn.RANK.EQ(P26,$P$15:$P$61,0)+COUNTIF($P$15:P26,P26)-1,"-")</f>
        <v>16</v>
      </c>
      <c r="S26" s="42">
        <f t="shared" si="3"/>
        <v>12</v>
      </c>
      <c r="T26" s="42" t="str">
        <f t="shared" si="4"/>
        <v>群馬</v>
      </c>
      <c r="U26" s="42">
        <f t="shared" si="5"/>
        <v>187</v>
      </c>
      <c r="V26" s="37">
        <f t="shared" si="6"/>
        <v>0.7</v>
      </c>
      <c r="X26" s="32">
        <v>12</v>
      </c>
      <c r="Y26" s="5" t="s">
        <v>41</v>
      </c>
      <c r="Z26" s="33">
        <f t="shared" si="1"/>
        <v>3420</v>
      </c>
      <c r="AA26" s="34">
        <f>IFERROR(_xlfn.RANK.EQ(Z26,$Z$15:$Z$61,0)+COUNTIF($Z$15:Z26,Z26)-1,"-")</f>
        <v>16</v>
      </c>
      <c r="AC26" s="42">
        <f t="shared" si="7"/>
        <v>12</v>
      </c>
      <c r="AD26" s="42" t="str">
        <f t="shared" si="8"/>
        <v>熊本</v>
      </c>
      <c r="AE26" s="42">
        <f t="shared" si="9"/>
        <v>3850</v>
      </c>
      <c r="AF26" s="37">
        <f t="shared" si="10"/>
        <v>83.7</v>
      </c>
      <c r="AG26" s="37"/>
      <c r="AH26" s="32">
        <v>12</v>
      </c>
      <c r="AI26" s="5" t="s">
        <v>41</v>
      </c>
      <c r="AJ26" s="33">
        <f t="shared" si="2"/>
        <v>5750</v>
      </c>
      <c r="AK26" s="34">
        <f>IFERROR(_xlfn.RANK.EQ(AJ26,$AJ$15:$AJ$61,0)+COUNTIF($AJ$15:AJ26,AJ26)-1,"-")</f>
        <v>14</v>
      </c>
      <c r="AM26" s="42">
        <f t="shared" si="11"/>
        <v>12</v>
      </c>
      <c r="AN26" s="42" t="str">
        <f t="shared" si="12"/>
        <v>愛媛</v>
      </c>
      <c r="AO26" s="42">
        <f t="shared" si="13"/>
        <v>7160</v>
      </c>
      <c r="AP26" s="37">
        <f t="shared" si="14"/>
        <v>0.6</v>
      </c>
    </row>
    <row r="27" spans="1:42" ht="11.85" customHeight="1">
      <c r="A27" s="41" t="s">
        <v>44</v>
      </c>
      <c r="B27" s="39"/>
      <c r="C27" s="51" t="s">
        <v>924</v>
      </c>
      <c r="D27" s="52" t="s">
        <v>924</v>
      </c>
      <c r="E27" s="52" t="s">
        <v>924</v>
      </c>
      <c r="F27" s="52" t="s">
        <v>924</v>
      </c>
      <c r="G27" s="52" t="s">
        <v>26</v>
      </c>
      <c r="H27" s="52" t="s">
        <v>26</v>
      </c>
      <c r="I27" s="52" t="s">
        <v>26</v>
      </c>
      <c r="J27" s="367" t="s">
        <v>26</v>
      </c>
      <c r="K27" s="367" t="s">
        <v>26</v>
      </c>
      <c r="N27" s="32">
        <v>13</v>
      </c>
      <c r="O27" s="5" t="s">
        <v>43</v>
      </c>
      <c r="P27" s="33" t="str">
        <f t="shared" si="0"/>
        <v>…</v>
      </c>
      <c r="Q27" s="34" t="str">
        <f>IFERROR(_xlfn.RANK.EQ(P27,$P$15:$P$61,0)+COUNTIF($P$15:P27,P27)-1,"-")</f>
        <v>-</v>
      </c>
      <c r="S27" s="42">
        <f t="shared" si="3"/>
        <v>13</v>
      </c>
      <c r="T27" s="42" t="str">
        <f t="shared" si="4"/>
        <v>茨城</v>
      </c>
      <c r="U27" s="42">
        <f t="shared" si="5"/>
        <v>175</v>
      </c>
      <c r="V27" s="37">
        <f t="shared" si="6"/>
        <v>0.7</v>
      </c>
      <c r="X27" s="32">
        <v>13</v>
      </c>
      <c r="Y27" s="5" t="s">
        <v>43</v>
      </c>
      <c r="Z27" s="33" t="str">
        <f t="shared" si="1"/>
        <v>…</v>
      </c>
      <c r="AA27" s="34" t="str">
        <f>IFERROR(_xlfn.RANK.EQ(Z27,$Z$15:$Z$61,0)+COUNTIF($Z$15:Z27,Z27)-1,"-")</f>
        <v>-</v>
      </c>
      <c r="AC27" s="42">
        <f t="shared" si="7"/>
        <v>13</v>
      </c>
      <c r="AD27" s="42" t="str">
        <f t="shared" si="8"/>
        <v>大阪</v>
      </c>
      <c r="AE27" s="42">
        <f t="shared" si="9"/>
        <v>3630</v>
      </c>
      <c r="AF27" s="37">
        <f t="shared" si="10"/>
        <v>78.900000000000006</v>
      </c>
      <c r="AG27" s="37"/>
      <c r="AH27" s="32">
        <v>13</v>
      </c>
      <c r="AI27" s="5" t="s">
        <v>43</v>
      </c>
      <c r="AJ27" s="33" t="str">
        <f t="shared" si="2"/>
        <v>…</v>
      </c>
      <c r="AK27" s="34" t="str">
        <f>IFERROR(_xlfn.RANK.EQ(AJ27,$AJ$15:$AJ$61,0)+COUNTIF($AJ$15:AJ27,AJ27)-1,"-")</f>
        <v>-</v>
      </c>
      <c r="AM27" s="42">
        <f t="shared" si="11"/>
        <v>13</v>
      </c>
      <c r="AN27" s="42" t="str">
        <f t="shared" si="12"/>
        <v>岡山</v>
      </c>
      <c r="AO27" s="42">
        <f t="shared" si="13"/>
        <v>6120</v>
      </c>
      <c r="AP27" s="37">
        <f t="shared" si="14"/>
        <v>0.5</v>
      </c>
    </row>
    <row r="28" spans="1:42" ht="11.85" customHeight="1">
      <c r="A28" s="38" t="s">
        <v>47</v>
      </c>
      <c r="B28" s="39"/>
      <c r="C28" s="51"/>
      <c r="D28" s="52"/>
      <c r="E28" s="52"/>
      <c r="F28" s="52"/>
      <c r="G28" s="52"/>
      <c r="H28" s="52"/>
      <c r="I28" s="52"/>
      <c r="J28" s="52"/>
      <c r="K28" s="52"/>
      <c r="N28" s="32">
        <v>14</v>
      </c>
      <c r="O28" s="5" t="s">
        <v>45</v>
      </c>
      <c r="P28" s="33" t="str">
        <f t="shared" si="0"/>
        <v>…</v>
      </c>
      <c r="Q28" s="34" t="str">
        <f>IFERROR(_xlfn.RANK.EQ(P28,$P$15:$P$61,0)+COUNTIF($P$15:P28,P28)-1,"-")</f>
        <v>-</v>
      </c>
      <c r="S28" s="42">
        <f t="shared" si="3"/>
        <v>14</v>
      </c>
      <c r="T28" s="42" t="str">
        <f t="shared" si="4"/>
        <v>岡山</v>
      </c>
      <c r="U28" s="42">
        <f t="shared" si="5"/>
        <v>174</v>
      </c>
      <c r="V28" s="37">
        <f t="shared" si="6"/>
        <v>0.7</v>
      </c>
      <c r="X28" s="32">
        <v>14</v>
      </c>
      <c r="Y28" s="5" t="s">
        <v>45</v>
      </c>
      <c r="Z28" s="33" t="str">
        <f t="shared" si="1"/>
        <v>…</v>
      </c>
      <c r="AA28" s="34" t="str">
        <f>IFERROR(_xlfn.RANK.EQ(Z28,$Z$15:$Z$61,0)+COUNTIF($Z$15:Z28,Z28)-1,"-")</f>
        <v>-</v>
      </c>
      <c r="AC28" s="42">
        <f t="shared" si="7"/>
        <v>14</v>
      </c>
      <c r="AD28" s="42" t="str">
        <f t="shared" si="8"/>
        <v>岡山</v>
      </c>
      <c r="AE28" s="42">
        <f t="shared" si="9"/>
        <v>3520</v>
      </c>
      <c r="AF28" s="37">
        <f t="shared" si="10"/>
        <v>76.5</v>
      </c>
      <c r="AG28" s="37"/>
      <c r="AH28" s="32">
        <v>14</v>
      </c>
      <c r="AI28" s="5" t="s">
        <v>45</v>
      </c>
      <c r="AJ28" s="33" t="str">
        <f t="shared" si="2"/>
        <v>…</v>
      </c>
      <c r="AK28" s="34" t="str">
        <f>IFERROR(_xlfn.RANK.EQ(AJ28,$AJ$15:$AJ$61,0)+COUNTIF($AJ$15:AJ28,AJ28)-1,"-")</f>
        <v>-</v>
      </c>
      <c r="AM28" s="42">
        <f t="shared" si="11"/>
        <v>14</v>
      </c>
      <c r="AN28" s="42" t="str">
        <f t="shared" si="12"/>
        <v>千葉</v>
      </c>
      <c r="AO28" s="42">
        <f t="shared" si="13"/>
        <v>5750</v>
      </c>
      <c r="AP28" s="37">
        <f t="shared" si="14"/>
        <v>0.5</v>
      </c>
    </row>
    <row r="29" spans="1:42" ht="11.25" customHeight="1">
      <c r="A29" s="43" t="s">
        <v>20</v>
      </c>
      <c r="B29" s="39"/>
      <c r="C29" s="51">
        <v>14900</v>
      </c>
      <c r="D29" s="52">
        <v>5050</v>
      </c>
      <c r="E29" s="52">
        <v>752500</v>
      </c>
      <c r="F29" s="52">
        <v>706600</v>
      </c>
      <c r="G29" s="52">
        <v>101</v>
      </c>
      <c r="H29" s="52">
        <v>91</v>
      </c>
      <c r="I29" s="52">
        <v>91</v>
      </c>
      <c r="J29" s="52">
        <v>91</v>
      </c>
      <c r="K29" s="52">
        <v>91</v>
      </c>
      <c r="N29" s="32">
        <v>15</v>
      </c>
      <c r="O29" s="5" t="s">
        <v>46</v>
      </c>
      <c r="P29" s="33" t="str">
        <f t="shared" si="0"/>
        <v>…</v>
      </c>
      <c r="Q29" s="34" t="str">
        <f>IFERROR(_xlfn.RANK.EQ(P29,$P$15:$P$61,0)+COUNTIF($P$15:P29,P29)-1,"-")</f>
        <v>-</v>
      </c>
      <c r="S29" s="42">
        <f t="shared" si="3"/>
        <v>15</v>
      </c>
      <c r="T29" s="42" t="str">
        <f t="shared" si="4"/>
        <v>福島</v>
      </c>
      <c r="U29" s="42">
        <f t="shared" si="5"/>
        <v>170</v>
      </c>
      <c r="V29" s="37">
        <f t="shared" si="6"/>
        <v>0.7</v>
      </c>
      <c r="X29" s="32">
        <v>15</v>
      </c>
      <c r="Y29" s="5" t="s">
        <v>46</v>
      </c>
      <c r="Z29" s="33" t="str">
        <f t="shared" si="1"/>
        <v>…</v>
      </c>
      <c r="AA29" s="34" t="str">
        <f>IFERROR(_xlfn.RANK.EQ(Z29,$Z$15:$Z$61,0)+COUNTIF($Z$15:Z29,Z29)-1,"-")</f>
        <v>-</v>
      </c>
      <c r="AC29" s="42">
        <f t="shared" si="7"/>
        <v>15</v>
      </c>
      <c r="AD29" s="42" t="str">
        <f t="shared" si="8"/>
        <v>埼玉</v>
      </c>
      <c r="AE29" s="42">
        <f t="shared" si="9"/>
        <v>3460</v>
      </c>
      <c r="AF29" s="37">
        <f t="shared" si="10"/>
        <v>75.2</v>
      </c>
      <c r="AG29" s="37"/>
      <c r="AH29" s="32">
        <v>15</v>
      </c>
      <c r="AI29" s="5" t="s">
        <v>46</v>
      </c>
      <c r="AJ29" s="33" t="str">
        <f t="shared" si="2"/>
        <v>…</v>
      </c>
      <c r="AK29" s="34" t="str">
        <f>IFERROR(_xlfn.RANK.EQ(AJ29,$AJ$15:$AJ$61,0)+COUNTIF($AJ$15:AJ29,AJ29)-1,"-")</f>
        <v>-</v>
      </c>
      <c r="AM29" s="42">
        <f t="shared" si="11"/>
        <v>15</v>
      </c>
      <c r="AN29" s="42" t="str">
        <f t="shared" si="12"/>
        <v>茨城</v>
      </c>
      <c r="AO29" s="42">
        <f t="shared" si="13"/>
        <v>5710</v>
      </c>
      <c r="AP29" s="37">
        <f t="shared" si="14"/>
        <v>0.5</v>
      </c>
    </row>
    <row r="30" spans="1:42" ht="11.25" customHeight="1">
      <c r="A30" s="41" t="s">
        <v>21</v>
      </c>
      <c r="B30" s="39"/>
      <c r="C30" s="51" t="s">
        <v>924</v>
      </c>
      <c r="D30" s="52" t="s">
        <v>924</v>
      </c>
      <c r="E30" s="52" t="s">
        <v>924</v>
      </c>
      <c r="F30" s="52" t="s">
        <v>924</v>
      </c>
      <c r="G30" s="52" t="s">
        <v>26</v>
      </c>
      <c r="H30" s="52" t="s">
        <v>26</v>
      </c>
      <c r="I30" s="52" t="s">
        <v>26</v>
      </c>
      <c r="J30" s="52" t="s">
        <v>26</v>
      </c>
      <c r="K30" s="52" t="s">
        <v>26</v>
      </c>
      <c r="N30" s="32">
        <v>16</v>
      </c>
      <c r="O30" s="5" t="s">
        <v>48</v>
      </c>
      <c r="P30" s="33">
        <f t="shared" si="0"/>
        <v>189</v>
      </c>
      <c r="Q30" s="34">
        <f>IFERROR(_xlfn.RANK.EQ(P30,$P$15:$P$61,0)+COUNTIF($P$15:P30,P30)-1,"-")</f>
        <v>11</v>
      </c>
      <c r="S30" s="42">
        <f t="shared" si="3"/>
        <v>16</v>
      </c>
      <c r="T30" s="42" t="str">
        <f t="shared" si="4"/>
        <v>千葉</v>
      </c>
      <c r="U30" s="42">
        <f t="shared" si="5"/>
        <v>168</v>
      </c>
      <c r="V30" s="37">
        <f t="shared" si="6"/>
        <v>0.7</v>
      </c>
      <c r="X30" s="32">
        <v>16</v>
      </c>
      <c r="Y30" s="5" t="s">
        <v>48</v>
      </c>
      <c r="Z30" s="33">
        <f t="shared" si="1"/>
        <v>4950</v>
      </c>
      <c r="AA30" s="34">
        <f>IFERROR(_xlfn.RANK.EQ(Z30,$Z$15:$Z$61,0)+COUNTIF($Z$15:Z30,Z30)-1,"-")</f>
        <v>5</v>
      </c>
      <c r="AC30" s="42">
        <f t="shared" si="7"/>
        <v>16</v>
      </c>
      <c r="AD30" s="42" t="str">
        <f t="shared" si="8"/>
        <v>千葉</v>
      </c>
      <c r="AE30" s="42">
        <f t="shared" si="9"/>
        <v>3420</v>
      </c>
      <c r="AF30" s="37">
        <f t="shared" si="10"/>
        <v>74.3</v>
      </c>
      <c r="AG30" s="37"/>
      <c r="AH30" s="32">
        <v>16</v>
      </c>
      <c r="AI30" s="5" t="s">
        <v>48</v>
      </c>
      <c r="AJ30" s="33">
        <f t="shared" si="2"/>
        <v>9360</v>
      </c>
      <c r="AK30" s="34">
        <f>IFERROR(_xlfn.RANK.EQ(AJ30,$AJ$15:$AJ$61,0)+COUNTIF($AJ$15:AJ30,AJ30)-1,"-")</f>
        <v>10</v>
      </c>
      <c r="AM30" s="42">
        <f t="shared" si="11"/>
        <v>16</v>
      </c>
      <c r="AN30" s="42" t="str">
        <f t="shared" si="12"/>
        <v>長野</v>
      </c>
      <c r="AO30" s="42">
        <f t="shared" si="13"/>
        <v>5170</v>
      </c>
      <c r="AP30" s="37">
        <f t="shared" si="14"/>
        <v>0.4</v>
      </c>
    </row>
    <row r="31" spans="1:42" ht="11.25" customHeight="1">
      <c r="A31" s="41" t="s">
        <v>23</v>
      </c>
      <c r="B31" s="39"/>
      <c r="C31" s="51" t="s">
        <v>924</v>
      </c>
      <c r="D31" s="52" t="s">
        <v>924</v>
      </c>
      <c r="E31" s="52" t="s">
        <v>924</v>
      </c>
      <c r="F31" s="52" t="s">
        <v>924</v>
      </c>
      <c r="G31" s="52" t="s">
        <v>26</v>
      </c>
      <c r="H31" s="52" t="s">
        <v>26</v>
      </c>
      <c r="I31" s="52" t="s">
        <v>26</v>
      </c>
      <c r="J31" s="52" t="s">
        <v>26</v>
      </c>
      <c r="K31" s="52" t="s">
        <v>26</v>
      </c>
      <c r="N31" s="32">
        <v>17</v>
      </c>
      <c r="O31" s="5" t="s">
        <v>49</v>
      </c>
      <c r="P31" s="33" t="str">
        <f t="shared" si="0"/>
        <v>…</v>
      </c>
      <c r="Q31" s="34" t="str">
        <f>IFERROR(_xlfn.RANK.EQ(P31,$P$15:$P$61,0)+COUNTIF($P$15:P31,P31)-1,"-")</f>
        <v>-</v>
      </c>
      <c r="S31" s="42">
        <f t="shared" si="3"/>
        <v>16</v>
      </c>
      <c r="T31" s="42" t="str">
        <f t="shared" si="4"/>
        <v>長野</v>
      </c>
      <c r="U31" s="42">
        <f t="shared" si="5"/>
        <v>168</v>
      </c>
      <c r="V31" s="37">
        <f t="shared" si="6"/>
        <v>0.7</v>
      </c>
      <c r="X31" s="32">
        <v>17</v>
      </c>
      <c r="Y31" s="5" t="s">
        <v>49</v>
      </c>
      <c r="Z31" s="33" t="str">
        <f t="shared" si="1"/>
        <v>…</v>
      </c>
      <c r="AA31" s="34" t="str">
        <f>IFERROR(_xlfn.RANK.EQ(Z31,$Z$15:$Z$61,0)+COUNTIF($Z$15:Z31,Z31)-1,"-")</f>
        <v>-</v>
      </c>
      <c r="AC31" s="42">
        <f t="shared" si="7"/>
        <v>17</v>
      </c>
      <c r="AD31" s="42" t="str">
        <f t="shared" si="8"/>
        <v>愛媛</v>
      </c>
      <c r="AE31" s="42">
        <f t="shared" si="9"/>
        <v>3330</v>
      </c>
      <c r="AF31" s="37">
        <f t="shared" si="10"/>
        <v>72.400000000000006</v>
      </c>
      <c r="AG31" s="37"/>
      <c r="AH31" s="32">
        <v>17</v>
      </c>
      <c r="AI31" s="5" t="s">
        <v>49</v>
      </c>
      <c r="AJ31" s="33" t="str">
        <f t="shared" si="2"/>
        <v>…</v>
      </c>
      <c r="AK31" s="34" t="str">
        <f>IFERROR(_xlfn.RANK.EQ(AJ31,$AJ$15:$AJ$61,0)+COUNTIF($AJ$15:AJ31,AJ31)-1,"-")</f>
        <v>-</v>
      </c>
      <c r="AM31" s="42">
        <f t="shared" si="11"/>
        <v>17</v>
      </c>
      <c r="AN31" s="42" t="str">
        <f t="shared" si="12"/>
        <v>埼玉</v>
      </c>
      <c r="AO31" s="42">
        <f t="shared" si="13"/>
        <v>4880</v>
      </c>
      <c r="AP31" s="37">
        <f t="shared" si="14"/>
        <v>0.4</v>
      </c>
    </row>
    <row r="32" spans="1:42" ht="11.25" customHeight="1">
      <c r="A32" s="41" t="s">
        <v>24</v>
      </c>
      <c r="B32" s="39"/>
      <c r="C32" s="51" t="s">
        <v>924</v>
      </c>
      <c r="D32" s="52" t="s">
        <v>924</v>
      </c>
      <c r="E32" s="52" t="s">
        <v>924</v>
      </c>
      <c r="F32" s="52" t="s">
        <v>924</v>
      </c>
      <c r="G32" s="52" t="s">
        <v>26</v>
      </c>
      <c r="H32" s="52" t="s">
        <v>26</v>
      </c>
      <c r="I32" s="52" t="s">
        <v>26</v>
      </c>
      <c r="J32" s="52" t="s">
        <v>26</v>
      </c>
      <c r="K32" s="52" t="s">
        <v>26</v>
      </c>
      <c r="N32" s="32">
        <v>18</v>
      </c>
      <c r="O32" s="5" t="s">
        <v>50</v>
      </c>
      <c r="P32" s="33" t="str">
        <f t="shared" si="0"/>
        <v>…</v>
      </c>
      <c r="Q32" s="34" t="str">
        <f>IFERROR(_xlfn.RANK.EQ(P32,$P$15:$P$61,0)+COUNTIF($P$15:P32,P32)-1,"-")</f>
        <v>-</v>
      </c>
      <c r="S32" s="42">
        <f t="shared" si="3"/>
        <v>18</v>
      </c>
      <c r="T32" s="42" t="str">
        <f t="shared" si="4"/>
        <v>山口</v>
      </c>
      <c r="U32" s="42">
        <f t="shared" si="5"/>
        <v>166</v>
      </c>
      <c r="V32" s="37">
        <f t="shared" si="6"/>
        <v>0.7</v>
      </c>
      <c r="X32" s="32">
        <v>18</v>
      </c>
      <c r="Y32" s="5" t="s">
        <v>50</v>
      </c>
      <c r="Z32" s="33" t="str">
        <f t="shared" si="1"/>
        <v>…</v>
      </c>
      <c r="AA32" s="34" t="str">
        <f>IFERROR(_xlfn.RANK.EQ(Z32,$Z$15:$Z$61,0)+COUNTIF($Z$15:Z32,Z32)-1,"-")</f>
        <v>-</v>
      </c>
      <c r="AC32" s="42">
        <f t="shared" si="7"/>
        <v>18</v>
      </c>
      <c r="AD32" s="42" t="str">
        <f t="shared" si="8"/>
        <v>茨城</v>
      </c>
      <c r="AE32" s="42">
        <f t="shared" si="9"/>
        <v>3260</v>
      </c>
      <c r="AF32" s="37">
        <f t="shared" si="10"/>
        <v>70.900000000000006</v>
      </c>
      <c r="AG32" s="37"/>
      <c r="AH32" s="32">
        <v>18</v>
      </c>
      <c r="AI32" s="5" t="s">
        <v>50</v>
      </c>
      <c r="AJ32" s="33" t="str">
        <f t="shared" si="2"/>
        <v>…</v>
      </c>
      <c r="AK32" s="34" t="str">
        <f>IFERROR(_xlfn.RANK.EQ(AJ32,$AJ$15:$AJ$61,0)+COUNTIF($AJ$15:AJ32,AJ32)-1,"-")</f>
        <v>-</v>
      </c>
      <c r="AM32" s="42">
        <f t="shared" si="11"/>
        <v>18</v>
      </c>
      <c r="AN32" s="42" t="str">
        <f t="shared" si="12"/>
        <v>山口</v>
      </c>
      <c r="AO32" s="42">
        <f t="shared" si="13"/>
        <v>4810</v>
      </c>
      <c r="AP32" s="37">
        <f t="shared" si="14"/>
        <v>0.4</v>
      </c>
    </row>
    <row r="33" spans="1:42" ht="11.25" customHeight="1">
      <c r="A33" s="41" t="s">
        <v>27</v>
      </c>
      <c r="B33" s="39"/>
      <c r="C33" s="51" t="s">
        <v>924</v>
      </c>
      <c r="D33" s="52" t="s">
        <v>924</v>
      </c>
      <c r="E33" s="52" t="s">
        <v>924</v>
      </c>
      <c r="F33" s="52" t="s">
        <v>924</v>
      </c>
      <c r="G33" s="52" t="s">
        <v>26</v>
      </c>
      <c r="H33" s="52" t="s">
        <v>26</v>
      </c>
      <c r="I33" s="52" t="s">
        <v>26</v>
      </c>
      <c r="J33" s="52" t="s">
        <v>26</v>
      </c>
      <c r="K33" s="52" t="s">
        <v>26</v>
      </c>
      <c r="N33" s="32">
        <v>19</v>
      </c>
      <c r="O33" s="5" t="s">
        <v>51</v>
      </c>
      <c r="P33" s="33" t="str">
        <f t="shared" si="0"/>
        <v>…</v>
      </c>
      <c r="Q33" s="34" t="str">
        <f>IFERROR(_xlfn.RANK.EQ(P33,$P$15:$P$61,0)+COUNTIF($P$15:P33,P33)-1,"-")</f>
        <v>-</v>
      </c>
      <c r="S33" s="42">
        <f t="shared" si="3"/>
        <v>19</v>
      </c>
      <c r="T33" s="42" t="str">
        <f t="shared" si="4"/>
        <v>島根</v>
      </c>
      <c r="U33" s="42">
        <f t="shared" si="5"/>
        <v>154</v>
      </c>
      <c r="V33" s="37">
        <f t="shared" si="6"/>
        <v>0.6</v>
      </c>
      <c r="X33" s="32">
        <v>19</v>
      </c>
      <c r="Y33" s="5" t="s">
        <v>51</v>
      </c>
      <c r="Z33" s="33" t="str">
        <f t="shared" si="1"/>
        <v>…</v>
      </c>
      <c r="AA33" s="34" t="str">
        <f>IFERROR(_xlfn.RANK.EQ(Z33,$Z$15:$Z$61,0)+COUNTIF($Z$15:Z33,Z33)-1,"-")</f>
        <v>-</v>
      </c>
      <c r="AC33" s="42">
        <f t="shared" si="7"/>
        <v>19</v>
      </c>
      <c r="AD33" s="42" t="str">
        <f t="shared" si="8"/>
        <v>長野</v>
      </c>
      <c r="AE33" s="42">
        <f t="shared" si="9"/>
        <v>3080</v>
      </c>
      <c r="AF33" s="37">
        <f t="shared" si="10"/>
        <v>67</v>
      </c>
      <c r="AG33" s="37"/>
      <c r="AH33" s="32">
        <v>19</v>
      </c>
      <c r="AI33" s="5" t="s">
        <v>51</v>
      </c>
      <c r="AJ33" s="33" t="str">
        <f t="shared" si="2"/>
        <v>…</v>
      </c>
      <c r="AK33" s="34" t="str">
        <f>IFERROR(_xlfn.RANK.EQ(AJ33,$AJ$15:$AJ$61,0)+COUNTIF($AJ$15:AJ33,AJ33)-1,"-")</f>
        <v>-</v>
      </c>
      <c r="AM33" s="42">
        <f t="shared" si="11"/>
        <v>19</v>
      </c>
      <c r="AN33" s="42" t="str">
        <f t="shared" si="12"/>
        <v>福岡</v>
      </c>
      <c r="AO33" s="42">
        <f t="shared" si="13"/>
        <v>4290</v>
      </c>
      <c r="AP33" s="37">
        <f t="shared" si="14"/>
        <v>0.4</v>
      </c>
    </row>
    <row r="34" spans="1:42" ht="11.25" customHeight="1">
      <c r="A34" s="41" t="s">
        <v>29</v>
      </c>
      <c r="B34" s="39"/>
      <c r="C34" s="51" t="s">
        <v>924</v>
      </c>
      <c r="D34" s="52" t="s">
        <v>924</v>
      </c>
      <c r="E34" s="52" t="s">
        <v>924</v>
      </c>
      <c r="F34" s="52" t="s">
        <v>924</v>
      </c>
      <c r="G34" s="52" t="s">
        <v>26</v>
      </c>
      <c r="H34" s="52" t="s">
        <v>26</v>
      </c>
      <c r="I34" s="52" t="s">
        <v>26</v>
      </c>
      <c r="J34" s="52" t="s">
        <v>26</v>
      </c>
      <c r="K34" s="52" t="s">
        <v>26</v>
      </c>
      <c r="N34" s="32">
        <v>20</v>
      </c>
      <c r="O34" s="5" t="s">
        <v>52</v>
      </c>
      <c r="P34" s="33">
        <f t="shared" si="0"/>
        <v>168</v>
      </c>
      <c r="Q34" s="34">
        <f>IFERROR(_xlfn.RANK.EQ(P34,$P$15:$P$61,0)+COUNTIF($P$15:P34,P34)-1,"-")</f>
        <v>17</v>
      </c>
      <c r="S34" s="42">
        <f t="shared" si="3"/>
        <v>20</v>
      </c>
      <c r="T34" s="42" t="str">
        <f t="shared" si="4"/>
        <v>埼玉</v>
      </c>
      <c r="U34" s="42">
        <f t="shared" si="5"/>
        <v>141</v>
      </c>
      <c r="V34" s="37">
        <f t="shared" si="6"/>
        <v>0.6</v>
      </c>
      <c r="X34" s="32">
        <v>20</v>
      </c>
      <c r="Y34" s="5" t="s">
        <v>52</v>
      </c>
      <c r="Z34" s="33">
        <f t="shared" si="1"/>
        <v>3080</v>
      </c>
      <c r="AA34" s="34">
        <f>IFERROR(_xlfn.RANK.EQ(Z34,$Z$15:$Z$61,0)+COUNTIF($Z$15:Z34,Z34)-1,"-")</f>
        <v>19</v>
      </c>
      <c r="AC34" s="42">
        <f t="shared" si="7"/>
        <v>20</v>
      </c>
      <c r="AD34" s="42" t="str">
        <f t="shared" si="8"/>
        <v>福岡</v>
      </c>
      <c r="AE34" s="42">
        <f t="shared" si="9"/>
        <v>3040</v>
      </c>
      <c r="AF34" s="37">
        <f t="shared" si="10"/>
        <v>66.099999999999994</v>
      </c>
      <c r="AG34" s="37"/>
      <c r="AH34" s="32">
        <v>20</v>
      </c>
      <c r="AI34" s="5" t="s">
        <v>52</v>
      </c>
      <c r="AJ34" s="33">
        <f t="shared" si="2"/>
        <v>5170</v>
      </c>
      <c r="AK34" s="34">
        <f>IFERROR(_xlfn.RANK.EQ(AJ34,$AJ$15:$AJ$61,0)+COUNTIF($AJ$15:AJ34,AJ34)-1,"-")</f>
        <v>16</v>
      </c>
      <c r="AM34" s="42">
        <f t="shared" si="11"/>
        <v>20</v>
      </c>
      <c r="AN34" s="42" t="str">
        <f t="shared" si="12"/>
        <v>和歌山</v>
      </c>
      <c r="AO34" s="42">
        <f t="shared" si="13"/>
        <v>4100</v>
      </c>
      <c r="AP34" s="37">
        <f t="shared" si="14"/>
        <v>0.3</v>
      </c>
    </row>
    <row r="35" spans="1:42" ht="11.25" customHeight="1">
      <c r="A35" s="41" t="s">
        <v>31</v>
      </c>
      <c r="B35" s="39"/>
      <c r="C35" s="51">
        <v>170</v>
      </c>
      <c r="D35" s="52">
        <v>1730</v>
      </c>
      <c r="E35" s="52">
        <v>2940</v>
      </c>
      <c r="F35" s="52">
        <v>1590</v>
      </c>
      <c r="G35" s="52">
        <v>98</v>
      </c>
      <c r="H35" s="52">
        <v>96</v>
      </c>
      <c r="I35" s="52">
        <v>93</v>
      </c>
      <c r="J35" s="52">
        <v>90</v>
      </c>
      <c r="K35" s="52">
        <v>91</v>
      </c>
      <c r="N35" s="32">
        <v>21</v>
      </c>
      <c r="O35" s="5" t="s">
        <v>53</v>
      </c>
      <c r="P35" s="33">
        <f t="shared" si="0"/>
        <v>100</v>
      </c>
      <c r="Q35" s="34">
        <f>IFERROR(_xlfn.RANK.EQ(P35,$P$15:$P$61,0)+COUNTIF($P$15:P35,P35)-1,"-")</f>
        <v>23</v>
      </c>
      <c r="S35" s="42">
        <f t="shared" si="3"/>
        <v>20</v>
      </c>
      <c r="T35" s="42" t="str">
        <f t="shared" si="4"/>
        <v>福岡</v>
      </c>
      <c r="U35" s="42">
        <f t="shared" si="5"/>
        <v>141</v>
      </c>
      <c r="V35" s="37">
        <f t="shared" si="6"/>
        <v>0.6</v>
      </c>
      <c r="X35" s="32">
        <v>21</v>
      </c>
      <c r="Y35" s="5" t="s">
        <v>53</v>
      </c>
      <c r="Z35" s="33">
        <f t="shared" si="1"/>
        <v>2390</v>
      </c>
      <c r="AA35" s="34">
        <f>IFERROR(_xlfn.RANK.EQ(Z35,$Z$15:$Z$61,0)+COUNTIF($Z$15:Z35,Z35)-1,"-")</f>
        <v>24</v>
      </c>
      <c r="AC35" s="42">
        <f t="shared" si="7"/>
        <v>21</v>
      </c>
      <c r="AD35" s="42" t="str">
        <f t="shared" si="8"/>
        <v>山口</v>
      </c>
      <c r="AE35" s="42">
        <f t="shared" si="9"/>
        <v>2900</v>
      </c>
      <c r="AF35" s="37">
        <f t="shared" si="10"/>
        <v>63</v>
      </c>
      <c r="AG35" s="37"/>
      <c r="AH35" s="32">
        <v>21</v>
      </c>
      <c r="AI35" s="5" t="s">
        <v>53</v>
      </c>
      <c r="AJ35" s="33">
        <f t="shared" si="2"/>
        <v>2390</v>
      </c>
      <c r="AK35" s="34">
        <f>IFERROR(_xlfn.RANK.EQ(AJ35,$AJ$15:$AJ$61,0)+COUNTIF($AJ$15:AJ35,AJ35)-1,"-")</f>
        <v>25</v>
      </c>
      <c r="AM35" s="42">
        <f t="shared" si="11"/>
        <v>21</v>
      </c>
      <c r="AN35" s="42" t="str">
        <f t="shared" si="12"/>
        <v>島根</v>
      </c>
      <c r="AO35" s="42">
        <f t="shared" si="13"/>
        <v>3880</v>
      </c>
      <c r="AP35" s="37">
        <f t="shared" si="14"/>
        <v>0.3</v>
      </c>
    </row>
    <row r="36" spans="1:42" ht="11.25" customHeight="1">
      <c r="A36" s="41" t="s">
        <v>33</v>
      </c>
      <c r="B36" s="39"/>
      <c r="C36" s="51">
        <v>175</v>
      </c>
      <c r="D36" s="52">
        <v>3260</v>
      </c>
      <c r="E36" s="52">
        <v>5710</v>
      </c>
      <c r="F36" s="52">
        <v>3960</v>
      </c>
      <c r="G36" s="52">
        <v>101</v>
      </c>
      <c r="H36" s="52">
        <v>104</v>
      </c>
      <c r="I36" s="52">
        <v>105</v>
      </c>
      <c r="J36" s="52">
        <v>104</v>
      </c>
      <c r="K36" s="52">
        <v>102</v>
      </c>
      <c r="N36" s="32">
        <v>22</v>
      </c>
      <c r="O36" s="5" t="s">
        <v>54</v>
      </c>
      <c r="P36" s="33">
        <f t="shared" si="0"/>
        <v>324</v>
      </c>
      <c r="Q36" s="34">
        <f>IFERROR(_xlfn.RANK.EQ(P36,$P$15:$P$61,0)+COUNTIF($P$15:P36,P36)-1,"-")</f>
        <v>6</v>
      </c>
      <c r="S36" s="42">
        <f t="shared" si="3"/>
        <v>22</v>
      </c>
      <c r="T36" s="42" t="str">
        <f t="shared" si="4"/>
        <v>三重</v>
      </c>
      <c r="U36" s="42">
        <f t="shared" si="5"/>
        <v>117</v>
      </c>
      <c r="V36" s="37">
        <f t="shared" si="6"/>
        <v>0.5</v>
      </c>
      <c r="X36" s="32">
        <v>22</v>
      </c>
      <c r="Y36" s="5" t="s">
        <v>54</v>
      </c>
      <c r="Z36" s="33">
        <f t="shared" si="1"/>
        <v>4080</v>
      </c>
      <c r="AA36" s="34">
        <f>IFERROR(_xlfn.RANK.EQ(Z36,$Z$15:$Z$61,0)+COUNTIF($Z$15:Z36,Z36)-1,"-")</f>
        <v>10</v>
      </c>
      <c r="AC36" s="42">
        <f t="shared" si="7"/>
        <v>22</v>
      </c>
      <c r="AD36" s="42" t="str">
        <f t="shared" si="8"/>
        <v>三重</v>
      </c>
      <c r="AE36" s="42">
        <f t="shared" si="9"/>
        <v>2640</v>
      </c>
      <c r="AF36" s="37">
        <f t="shared" si="10"/>
        <v>57.4</v>
      </c>
      <c r="AG36" s="37"/>
      <c r="AH36" s="32">
        <v>22</v>
      </c>
      <c r="AI36" s="5" t="s">
        <v>54</v>
      </c>
      <c r="AJ36" s="33">
        <f t="shared" si="2"/>
        <v>13200</v>
      </c>
      <c r="AK36" s="34">
        <f>IFERROR(_xlfn.RANK.EQ(AJ36,$AJ$15:$AJ$61,0)+COUNTIF($AJ$15:AJ36,AJ36)-1,"-")</f>
        <v>6</v>
      </c>
      <c r="AM36" s="42">
        <f t="shared" si="11"/>
        <v>22</v>
      </c>
      <c r="AN36" s="42" t="str">
        <f t="shared" si="12"/>
        <v>大阪</v>
      </c>
      <c r="AO36" s="42">
        <f t="shared" si="13"/>
        <v>3520</v>
      </c>
      <c r="AP36" s="37">
        <f t="shared" si="14"/>
        <v>0.3</v>
      </c>
    </row>
    <row r="37" spans="1:42" ht="11.25" customHeight="1">
      <c r="A37" s="41" t="s">
        <v>35</v>
      </c>
      <c r="B37" s="39"/>
      <c r="C37" s="51">
        <v>230</v>
      </c>
      <c r="D37" s="52">
        <v>4580</v>
      </c>
      <c r="E37" s="52">
        <v>10500</v>
      </c>
      <c r="F37" s="52">
        <v>8740</v>
      </c>
      <c r="G37" s="52">
        <v>98</v>
      </c>
      <c r="H37" s="52">
        <v>104</v>
      </c>
      <c r="I37" s="52">
        <v>102</v>
      </c>
      <c r="J37" s="52">
        <v>103</v>
      </c>
      <c r="K37" s="52">
        <v>95</v>
      </c>
      <c r="N37" s="32">
        <v>23</v>
      </c>
      <c r="O37" s="5" t="s">
        <v>55</v>
      </c>
      <c r="P37" s="33">
        <f t="shared" si="0"/>
        <v>468</v>
      </c>
      <c r="Q37" s="34">
        <f>IFERROR(_xlfn.RANK.EQ(P37,$P$15:$P$61,0)+COUNTIF($P$15:P37,P37)-1,"-")</f>
        <v>5</v>
      </c>
      <c r="S37" s="42">
        <f t="shared" si="3"/>
        <v>23</v>
      </c>
      <c r="T37" s="42" t="str">
        <f t="shared" si="4"/>
        <v>岐阜</v>
      </c>
      <c r="U37" s="42">
        <f t="shared" si="5"/>
        <v>100</v>
      </c>
      <c r="V37" s="37">
        <f t="shared" si="6"/>
        <v>0.4</v>
      </c>
      <c r="X37" s="32">
        <v>23</v>
      </c>
      <c r="Y37" s="5" t="s">
        <v>55</v>
      </c>
      <c r="Z37" s="33">
        <f t="shared" si="1"/>
        <v>5190</v>
      </c>
      <c r="AA37" s="34">
        <f>IFERROR(_xlfn.RANK.EQ(Z37,$Z$15:$Z$61,0)+COUNTIF($Z$15:Z37,Z37)-1,"-")</f>
        <v>2</v>
      </c>
      <c r="AC37" s="42">
        <f t="shared" si="7"/>
        <v>23</v>
      </c>
      <c r="AD37" s="42" t="str">
        <f t="shared" si="8"/>
        <v>島根</v>
      </c>
      <c r="AE37" s="42">
        <f t="shared" si="9"/>
        <v>2520</v>
      </c>
      <c r="AF37" s="37">
        <f t="shared" si="10"/>
        <v>54.8</v>
      </c>
      <c r="AG37" s="37"/>
      <c r="AH37" s="32">
        <v>23</v>
      </c>
      <c r="AI37" s="5" t="s">
        <v>55</v>
      </c>
      <c r="AJ37" s="33">
        <f t="shared" si="2"/>
        <v>24300</v>
      </c>
      <c r="AK37" s="34">
        <f>IFERROR(_xlfn.RANK.EQ(AJ37,$AJ$15:$AJ$61,0)+COUNTIF($AJ$15:AJ37,AJ37)-1,"-")</f>
        <v>5</v>
      </c>
      <c r="AM37" s="42">
        <f t="shared" si="11"/>
        <v>23</v>
      </c>
      <c r="AN37" s="42" t="str">
        <f t="shared" si="12"/>
        <v>三重</v>
      </c>
      <c r="AO37" s="42">
        <f t="shared" si="13"/>
        <v>3090</v>
      </c>
      <c r="AP37" s="37">
        <f t="shared" si="14"/>
        <v>0.3</v>
      </c>
    </row>
    <row r="38" spans="1:42" ht="11.25" customHeight="1">
      <c r="A38" s="41" t="s">
        <v>37</v>
      </c>
      <c r="B38" s="39"/>
      <c r="C38" s="51">
        <v>187</v>
      </c>
      <c r="D38" s="52">
        <v>4250</v>
      </c>
      <c r="E38" s="52">
        <v>7950</v>
      </c>
      <c r="F38" s="52">
        <v>7240</v>
      </c>
      <c r="G38" s="52">
        <v>94</v>
      </c>
      <c r="H38" s="52">
        <v>94</v>
      </c>
      <c r="I38" s="52">
        <v>89</v>
      </c>
      <c r="J38" s="52">
        <v>89</v>
      </c>
      <c r="K38" s="52">
        <v>100</v>
      </c>
      <c r="N38" s="32">
        <v>24</v>
      </c>
      <c r="O38" s="5" t="s">
        <v>56</v>
      </c>
      <c r="P38" s="33">
        <f t="shared" si="0"/>
        <v>117</v>
      </c>
      <c r="Q38" s="34">
        <f>IFERROR(_xlfn.RANK.EQ(P38,$P$15:$P$61,0)+COUNTIF($P$15:P38,P38)-1,"-")</f>
        <v>22</v>
      </c>
      <c r="S38" s="42">
        <f t="shared" si="3"/>
        <v>24</v>
      </c>
      <c r="T38" s="42" t="str">
        <f t="shared" si="4"/>
        <v>大阪</v>
      </c>
      <c r="U38" s="42">
        <f t="shared" si="5"/>
        <v>97</v>
      </c>
      <c r="V38" s="37">
        <f t="shared" si="6"/>
        <v>0.4</v>
      </c>
      <c r="X38" s="32">
        <v>24</v>
      </c>
      <c r="Y38" s="5" t="s">
        <v>56</v>
      </c>
      <c r="Z38" s="33">
        <f t="shared" si="1"/>
        <v>2640</v>
      </c>
      <c r="AA38" s="34">
        <f>IFERROR(_xlfn.RANK.EQ(Z38,$Z$15:$Z$61,0)+COUNTIF($Z$15:Z38,Z38)-1,"-")</f>
        <v>22</v>
      </c>
      <c r="AC38" s="42">
        <f t="shared" si="7"/>
        <v>24</v>
      </c>
      <c r="AD38" s="42" t="str">
        <f t="shared" si="8"/>
        <v>岐阜</v>
      </c>
      <c r="AE38" s="42">
        <f t="shared" si="9"/>
        <v>2390</v>
      </c>
      <c r="AF38" s="37">
        <f t="shared" si="10"/>
        <v>52</v>
      </c>
      <c r="AG38" s="37"/>
      <c r="AH38" s="32">
        <v>24</v>
      </c>
      <c r="AI38" s="5" t="s">
        <v>56</v>
      </c>
      <c r="AJ38" s="33">
        <f t="shared" si="2"/>
        <v>3090</v>
      </c>
      <c r="AK38" s="34">
        <f>IFERROR(_xlfn.RANK.EQ(AJ38,$AJ$15:$AJ$61,0)+COUNTIF($AJ$15:AJ38,AJ38)-1,"-")</f>
        <v>23</v>
      </c>
      <c r="AM38" s="42">
        <f t="shared" si="11"/>
        <v>24</v>
      </c>
      <c r="AN38" s="42" t="str">
        <f t="shared" si="12"/>
        <v>福島</v>
      </c>
      <c r="AO38" s="42">
        <f t="shared" si="13"/>
        <v>2940</v>
      </c>
      <c r="AP38" s="37">
        <f t="shared" si="14"/>
        <v>0.3</v>
      </c>
    </row>
    <row r="39" spans="1:42" ht="11.25" customHeight="1">
      <c r="A39" s="41" t="s">
        <v>39</v>
      </c>
      <c r="B39" s="39"/>
      <c r="C39" s="51">
        <v>141</v>
      </c>
      <c r="D39" s="52">
        <v>3460</v>
      </c>
      <c r="E39" s="52">
        <v>4880</v>
      </c>
      <c r="F39" s="52">
        <v>3570</v>
      </c>
      <c r="G39" s="52">
        <v>97</v>
      </c>
      <c r="H39" s="52">
        <v>125</v>
      </c>
      <c r="I39" s="52">
        <v>122</v>
      </c>
      <c r="J39" s="52">
        <v>126</v>
      </c>
      <c r="K39" s="52">
        <v>100</v>
      </c>
      <c r="N39" s="32">
        <v>25</v>
      </c>
      <c r="O39" s="5" t="s">
        <v>57</v>
      </c>
      <c r="P39" s="33" t="str">
        <f t="shared" si="0"/>
        <v>…</v>
      </c>
      <c r="Q39" s="34" t="str">
        <f>IFERROR(_xlfn.RANK.EQ(P39,$P$15:$P$61,0)+COUNTIF($P$15:P39,P39)-1,"-")</f>
        <v>-</v>
      </c>
      <c r="S39" s="42">
        <f t="shared" si="3"/>
        <v>25</v>
      </c>
      <c r="T39" s="42" t="str">
        <f t="shared" si="4"/>
        <v>和歌山</v>
      </c>
      <c r="U39" s="42">
        <f t="shared" si="5"/>
        <v>92</v>
      </c>
      <c r="V39" s="37">
        <f t="shared" si="6"/>
        <v>0.4</v>
      </c>
      <c r="X39" s="32">
        <v>25</v>
      </c>
      <c r="Y39" s="5" t="s">
        <v>57</v>
      </c>
      <c r="Z39" s="33" t="str">
        <f t="shared" si="1"/>
        <v>…</v>
      </c>
      <c r="AA39" s="34" t="str">
        <f>IFERROR(_xlfn.RANK.EQ(Z39,$Z$15:$Z$61,0)+COUNTIF($Z$15:Z39,Z39)-1,"-")</f>
        <v>-</v>
      </c>
      <c r="AC39" s="42">
        <f t="shared" si="7"/>
        <v>25</v>
      </c>
      <c r="AD39" s="42" t="str">
        <f t="shared" si="8"/>
        <v>福島</v>
      </c>
      <c r="AE39" s="42">
        <f t="shared" si="9"/>
        <v>1730</v>
      </c>
      <c r="AF39" s="37">
        <f t="shared" si="10"/>
        <v>37.6</v>
      </c>
      <c r="AG39" s="37"/>
      <c r="AH39" s="32">
        <v>25</v>
      </c>
      <c r="AI39" s="5" t="s">
        <v>57</v>
      </c>
      <c r="AJ39" s="33" t="str">
        <f t="shared" si="2"/>
        <v>…</v>
      </c>
      <c r="AK39" s="34" t="str">
        <f>IFERROR(_xlfn.RANK.EQ(AJ39,$AJ$15:$AJ$61,0)+COUNTIF($AJ$15:AJ39,AJ39)-1,"-")</f>
        <v>-</v>
      </c>
      <c r="AM39" s="42">
        <f t="shared" si="11"/>
        <v>25</v>
      </c>
      <c r="AN39" s="42" t="str">
        <f t="shared" si="12"/>
        <v>岐阜</v>
      </c>
      <c r="AO39" s="42">
        <f t="shared" si="13"/>
        <v>2390</v>
      </c>
      <c r="AP39" s="37">
        <f t="shared" si="14"/>
        <v>0.2</v>
      </c>
    </row>
    <row r="40" spans="1:42" ht="11.25" customHeight="1">
      <c r="A40" s="41" t="s">
        <v>41</v>
      </c>
      <c r="B40" s="39"/>
      <c r="C40" s="51">
        <v>168</v>
      </c>
      <c r="D40" s="52">
        <v>3420</v>
      </c>
      <c r="E40" s="52">
        <v>5750</v>
      </c>
      <c r="F40" s="52">
        <v>3610</v>
      </c>
      <c r="G40" s="52">
        <v>97</v>
      </c>
      <c r="H40" s="52">
        <v>96</v>
      </c>
      <c r="I40" s="52">
        <v>93</v>
      </c>
      <c r="J40" s="52">
        <v>93</v>
      </c>
      <c r="K40" s="52">
        <v>102</v>
      </c>
      <c r="N40" s="32">
        <v>26</v>
      </c>
      <c r="O40" s="5" t="s">
        <v>58</v>
      </c>
      <c r="P40" s="33" t="str">
        <f t="shared" si="0"/>
        <v>…</v>
      </c>
      <c r="Q40" s="34" t="str">
        <f>IFERROR(_xlfn.RANK.EQ(P40,$P$15:$P$61,0)+COUNTIF($P$15:P40,P40)-1,"-")</f>
        <v>-</v>
      </c>
      <c r="S40" s="42" t="str">
        <f t="shared" si="3"/>
        <v>-</v>
      </c>
      <c r="T40" s="42" t="str">
        <f t="shared" si="4"/>
        <v>-</v>
      </c>
      <c r="U40" s="42" t="str">
        <f t="shared" si="5"/>
        <v>-</v>
      </c>
      <c r="V40" s="37" t="str">
        <f t="shared" si="6"/>
        <v>-</v>
      </c>
      <c r="X40" s="32">
        <v>26</v>
      </c>
      <c r="Y40" s="5" t="s">
        <v>58</v>
      </c>
      <c r="Z40" s="33" t="str">
        <f t="shared" si="1"/>
        <v>…</v>
      </c>
      <c r="AA40" s="34" t="str">
        <f>IFERROR(_xlfn.RANK.EQ(Z40,$Z$15:$Z$61,0)+COUNTIF($Z$15:Z40,Z40)-1,"-")</f>
        <v>-</v>
      </c>
      <c r="AC40" s="42" t="str">
        <f t="shared" si="7"/>
        <v>-</v>
      </c>
      <c r="AD40" s="42" t="str">
        <f t="shared" si="8"/>
        <v>-</v>
      </c>
      <c r="AE40" s="42" t="str">
        <f t="shared" si="9"/>
        <v>-</v>
      </c>
      <c r="AF40" s="37" t="str">
        <f t="shared" si="10"/>
        <v>-</v>
      </c>
      <c r="AG40" s="37"/>
      <c r="AH40" s="32">
        <v>26</v>
      </c>
      <c r="AI40" s="5" t="s">
        <v>58</v>
      </c>
      <c r="AJ40" s="33" t="str">
        <f t="shared" si="2"/>
        <v>…</v>
      </c>
      <c r="AK40" s="34" t="str">
        <f>IFERROR(_xlfn.RANK.EQ(AJ40,$AJ$15:$AJ$61,0)+COUNTIF($AJ$15:AJ40,AJ40)-1,"-")</f>
        <v>-</v>
      </c>
      <c r="AM40" s="42" t="str">
        <f t="shared" si="11"/>
        <v>-</v>
      </c>
      <c r="AN40" s="42" t="str">
        <f t="shared" si="12"/>
        <v>-</v>
      </c>
      <c r="AO40" s="42" t="str">
        <f t="shared" si="13"/>
        <v>-</v>
      </c>
      <c r="AP40" s="37" t="str">
        <f t="shared" si="14"/>
        <v>-</v>
      </c>
    </row>
    <row r="41" spans="1:42" ht="11.25" customHeight="1">
      <c r="A41" s="41" t="s">
        <v>43</v>
      </c>
      <c r="B41" s="39"/>
      <c r="C41" s="51" t="s">
        <v>924</v>
      </c>
      <c r="D41" s="52" t="s">
        <v>924</v>
      </c>
      <c r="E41" s="52" t="s">
        <v>924</v>
      </c>
      <c r="F41" s="52" t="s">
        <v>924</v>
      </c>
      <c r="G41" s="52" t="s">
        <v>26</v>
      </c>
      <c r="H41" s="52" t="s">
        <v>26</v>
      </c>
      <c r="I41" s="52" t="s">
        <v>26</v>
      </c>
      <c r="J41" s="52" t="s">
        <v>26</v>
      </c>
      <c r="K41" s="52" t="s">
        <v>26</v>
      </c>
      <c r="N41" s="32">
        <v>27</v>
      </c>
      <c r="O41" s="5" t="s">
        <v>59</v>
      </c>
      <c r="P41" s="33">
        <f t="shared" si="0"/>
        <v>97</v>
      </c>
      <c r="Q41" s="34">
        <f>IFERROR(_xlfn.RANK.EQ(P41,$P$15:$P$61,0)+COUNTIF($P$15:P41,P41)-1,"-")</f>
        <v>24</v>
      </c>
      <c r="S41" s="42" t="str">
        <f t="shared" si="3"/>
        <v>-</v>
      </c>
      <c r="T41" s="42" t="str">
        <f t="shared" si="4"/>
        <v>-</v>
      </c>
      <c r="U41" s="42" t="str">
        <f t="shared" si="5"/>
        <v>-</v>
      </c>
      <c r="V41" s="37" t="str">
        <f t="shared" si="6"/>
        <v>-</v>
      </c>
      <c r="X41" s="32">
        <v>27</v>
      </c>
      <c r="Y41" s="5" t="s">
        <v>59</v>
      </c>
      <c r="Z41" s="33">
        <f t="shared" si="1"/>
        <v>3630</v>
      </c>
      <c r="AA41" s="34">
        <f>IFERROR(_xlfn.RANK.EQ(Z41,$Z$15:$Z$61,0)+COUNTIF($Z$15:Z41,Z41)-1,"-")</f>
        <v>13</v>
      </c>
      <c r="AC41" s="42" t="str">
        <f t="shared" si="7"/>
        <v>-</v>
      </c>
      <c r="AD41" s="42" t="str">
        <f t="shared" si="8"/>
        <v>-</v>
      </c>
      <c r="AE41" s="42" t="str">
        <f t="shared" si="9"/>
        <v>-</v>
      </c>
      <c r="AF41" s="37" t="str">
        <f t="shared" si="10"/>
        <v>-</v>
      </c>
      <c r="AG41" s="37"/>
      <c r="AH41" s="32">
        <v>27</v>
      </c>
      <c r="AI41" s="5" t="s">
        <v>59</v>
      </c>
      <c r="AJ41" s="33">
        <f t="shared" si="2"/>
        <v>3520</v>
      </c>
      <c r="AK41" s="34">
        <f>IFERROR(_xlfn.RANK.EQ(AJ41,$AJ$15:$AJ$61,0)+COUNTIF($AJ$15:AJ41,AJ41)-1,"-")</f>
        <v>22</v>
      </c>
      <c r="AM41" s="42" t="str">
        <f t="shared" si="11"/>
        <v>-</v>
      </c>
      <c r="AN41" s="42" t="str">
        <f t="shared" si="12"/>
        <v>-</v>
      </c>
      <c r="AO41" s="42" t="str">
        <f t="shared" si="13"/>
        <v>-</v>
      </c>
      <c r="AP41" s="37" t="str">
        <f t="shared" si="14"/>
        <v>-</v>
      </c>
    </row>
    <row r="42" spans="1:42" ht="11.25" customHeight="1">
      <c r="A42" s="41" t="s">
        <v>45</v>
      </c>
      <c r="B42" s="39"/>
      <c r="C42" s="51" t="s">
        <v>924</v>
      </c>
      <c r="D42" s="52" t="s">
        <v>924</v>
      </c>
      <c r="E42" s="52" t="s">
        <v>924</v>
      </c>
      <c r="F42" s="52" t="s">
        <v>924</v>
      </c>
      <c r="G42" s="52" t="s">
        <v>26</v>
      </c>
      <c r="H42" s="52" t="s">
        <v>26</v>
      </c>
      <c r="I42" s="52" t="s">
        <v>26</v>
      </c>
      <c r="J42" s="52" t="s">
        <v>26</v>
      </c>
      <c r="K42" s="52" t="s">
        <v>26</v>
      </c>
      <c r="N42" s="32">
        <v>28</v>
      </c>
      <c r="O42" s="5" t="s">
        <v>60</v>
      </c>
      <c r="P42" s="33">
        <f t="shared" si="0"/>
        <v>1650</v>
      </c>
      <c r="Q42" s="34">
        <f>IFERROR(_xlfn.RANK.EQ(P42,$P$15:$P$61,0)+COUNTIF($P$15:P42,P42)-1,"-")</f>
        <v>3</v>
      </c>
      <c r="S42" s="42" t="str">
        <f t="shared" si="3"/>
        <v>-</v>
      </c>
      <c r="T42" s="42" t="str">
        <f t="shared" si="4"/>
        <v>-</v>
      </c>
      <c r="U42" s="42" t="str">
        <f t="shared" si="5"/>
        <v>-</v>
      </c>
      <c r="V42" s="37" t="str">
        <f t="shared" si="6"/>
        <v>-</v>
      </c>
      <c r="X42" s="32">
        <v>28</v>
      </c>
      <c r="Y42" s="5" t="s">
        <v>60</v>
      </c>
      <c r="Z42" s="33">
        <f t="shared" si="1"/>
        <v>5930</v>
      </c>
      <c r="AA42" s="34">
        <f>IFERROR(_xlfn.RANK.EQ(Z42,$Z$15:$Z$61,0)+COUNTIF($Z$15:Z42,Z42)-1,"-")</f>
        <v>1</v>
      </c>
      <c r="AC42" s="42" t="str">
        <f t="shared" si="7"/>
        <v>-</v>
      </c>
      <c r="AD42" s="42" t="str">
        <f t="shared" si="8"/>
        <v>-</v>
      </c>
      <c r="AE42" s="42" t="str">
        <f t="shared" si="9"/>
        <v>-</v>
      </c>
      <c r="AF42" s="37" t="str">
        <f t="shared" si="10"/>
        <v>-</v>
      </c>
      <c r="AG42" s="37"/>
      <c r="AH42" s="32">
        <v>28</v>
      </c>
      <c r="AI42" s="5" t="s">
        <v>60</v>
      </c>
      <c r="AJ42" s="33">
        <f t="shared" si="2"/>
        <v>97800</v>
      </c>
      <c r="AK42" s="34">
        <f>IFERROR(_xlfn.RANK.EQ(AJ42,$AJ$15:$AJ$61,0)+COUNTIF($AJ$15:AJ42,AJ42)-1,"-")</f>
        <v>2</v>
      </c>
      <c r="AM42" s="42" t="str">
        <f t="shared" si="11"/>
        <v>-</v>
      </c>
      <c r="AN42" s="42" t="str">
        <f t="shared" si="12"/>
        <v>-</v>
      </c>
      <c r="AO42" s="42" t="str">
        <f t="shared" si="13"/>
        <v>-</v>
      </c>
      <c r="AP42" s="37" t="str">
        <f t="shared" si="14"/>
        <v>-</v>
      </c>
    </row>
    <row r="43" spans="1:42" ht="11.25" customHeight="1">
      <c r="A43" s="41" t="s">
        <v>46</v>
      </c>
      <c r="B43" s="39"/>
      <c r="C43" s="51" t="s">
        <v>924</v>
      </c>
      <c r="D43" s="52" t="s">
        <v>924</v>
      </c>
      <c r="E43" s="52" t="s">
        <v>924</v>
      </c>
      <c r="F43" s="52" t="s">
        <v>924</v>
      </c>
      <c r="G43" s="52" t="s">
        <v>26</v>
      </c>
      <c r="H43" s="52" t="s">
        <v>26</v>
      </c>
      <c r="I43" s="52" t="s">
        <v>26</v>
      </c>
      <c r="J43" s="52" t="s">
        <v>26</v>
      </c>
      <c r="K43" s="52" t="s">
        <v>26</v>
      </c>
      <c r="N43" s="32">
        <v>29</v>
      </c>
      <c r="O43" s="5" t="s">
        <v>61</v>
      </c>
      <c r="P43" s="33" t="str">
        <f t="shared" si="0"/>
        <v>…</v>
      </c>
      <c r="Q43" s="34" t="str">
        <f>IFERROR(_xlfn.RANK.EQ(P43,$P$15:$P$61,0)+COUNTIF($P$15:P43,P43)-1,"-")</f>
        <v>-</v>
      </c>
      <c r="S43" s="42" t="str">
        <f t="shared" si="3"/>
        <v>-</v>
      </c>
      <c r="T43" s="42" t="str">
        <f t="shared" si="4"/>
        <v>-</v>
      </c>
      <c r="U43" s="42" t="str">
        <f t="shared" si="5"/>
        <v>-</v>
      </c>
      <c r="V43" s="37" t="str">
        <f t="shared" si="6"/>
        <v>-</v>
      </c>
      <c r="X43" s="32">
        <v>29</v>
      </c>
      <c r="Y43" s="5" t="s">
        <v>61</v>
      </c>
      <c r="Z43" s="33" t="str">
        <f t="shared" si="1"/>
        <v>…</v>
      </c>
      <c r="AA43" s="34" t="str">
        <f>IFERROR(_xlfn.RANK.EQ(Z43,$Z$15:$Z$61,0)+COUNTIF($Z$15:Z43,Z43)-1,"-")</f>
        <v>-</v>
      </c>
      <c r="AC43" s="42" t="str">
        <f t="shared" si="7"/>
        <v>-</v>
      </c>
      <c r="AD43" s="42" t="str">
        <f t="shared" si="8"/>
        <v>-</v>
      </c>
      <c r="AE43" s="42" t="str">
        <f t="shared" si="9"/>
        <v>-</v>
      </c>
      <c r="AF43" s="37" t="str">
        <f t="shared" si="10"/>
        <v>-</v>
      </c>
      <c r="AG43" s="37"/>
      <c r="AH43" s="32">
        <v>29</v>
      </c>
      <c r="AI43" s="5" t="s">
        <v>61</v>
      </c>
      <c r="AJ43" s="33" t="str">
        <f t="shared" si="2"/>
        <v>…</v>
      </c>
      <c r="AK43" s="34" t="str">
        <f>IFERROR(_xlfn.RANK.EQ(AJ43,$AJ$15:$AJ$61,0)+COUNTIF($AJ$15:AJ43,AJ43)-1,"-")</f>
        <v>-</v>
      </c>
      <c r="AM43" s="42" t="str">
        <f t="shared" si="11"/>
        <v>-</v>
      </c>
      <c r="AN43" s="42" t="str">
        <f t="shared" si="12"/>
        <v>-</v>
      </c>
      <c r="AO43" s="42" t="str">
        <f t="shared" si="13"/>
        <v>-</v>
      </c>
      <c r="AP43" s="37" t="str">
        <f t="shared" si="14"/>
        <v>-</v>
      </c>
    </row>
    <row r="44" spans="1:42" ht="11.25" customHeight="1">
      <c r="A44" s="41" t="s">
        <v>48</v>
      </c>
      <c r="B44" s="39"/>
      <c r="C44" s="51">
        <v>189</v>
      </c>
      <c r="D44" s="52">
        <v>4950</v>
      </c>
      <c r="E44" s="52">
        <v>9360</v>
      </c>
      <c r="F44" s="52">
        <v>8660</v>
      </c>
      <c r="G44" s="52">
        <v>107</v>
      </c>
      <c r="H44" s="52">
        <v>111</v>
      </c>
      <c r="I44" s="52">
        <v>119</v>
      </c>
      <c r="J44" s="52">
        <v>120</v>
      </c>
      <c r="K44" s="52">
        <v>118</v>
      </c>
      <c r="N44" s="32">
        <v>30</v>
      </c>
      <c r="O44" s="5" t="s">
        <v>62</v>
      </c>
      <c r="P44" s="33">
        <f t="shared" si="0"/>
        <v>92</v>
      </c>
      <c r="Q44" s="34">
        <f>IFERROR(_xlfn.RANK.EQ(P44,$P$15:$P$61,0)+COUNTIF($P$15:P44,P44)-1,"-")</f>
        <v>25</v>
      </c>
      <c r="S44" s="42" t="str">
        <f t="shared" si="3"/>
        <v>-</v>
      </c>
      <c r="T44" s="42" t="str">
        <f t="shared" si="4"/>
        <v>-</v>
      </c>
      <c r="U44" s="42" t="str">
        <f t="shared" si="5"/>
        <v>-</v>
      </c>
      <c r="V44" s="37" t="str">
        <f t="shared" si="6"/>
        <v>-</v>
      </c>
      <c r="X44" s="32">
        <v>30</v>
      </c>
      <c r="Y44" s="5" t="s">
        <v>62</v>
      </c>
      <c r="Z44" s="33">
        <f t="shared" si="1"/>
        <v>4460</v>
      </c>
      <c r="AA44" s="34">
        <f>IFERROR(_xlfn.RANK.EQ(Z44,$Z$15:$Z$61,0)+COUNTIF($Z$15:Z44,Z44)-1,"-")</f>
        <v>8</v>
      </c>
      <c r="AC44" s="42" t="str">
        <f t="shared" si="7"/>
        <v>-</v>
      </c>
      <c r="AD44" s="42" t="str">
        <f t="shared" si="8"/>
        <v>-</v>
      </c>
      <c r="AE44" s="42" t="str">
        <f t="shared" si="9"/>
        <v>-</v>
      </c>
      <c r="AF44" s="37" t="str">
        <f t="shared" si="10"/>
        <v>-</v>
      </c>
      <c r="AG44" s="37"/>
      <c r="AH44" s="32">
        <v>30</v>
      </c>
      <c r="AI44" s="5" t="s">
        <v>62</v>
      </c>
      <c r="AJ44" s="33">
        <f t="shared" si="2"/>
        <v>4100</v>
      </c>
      <c r="AK44" s="34">
        <f>IFERROR(_xlfn.RANK.EQ(AJ44,$AJ$15:$AJ$61,0)+COUNTIF($AJ$15:AJ44,AJ44)-1,"-")</f>
        <v>20</v>
      </c>
      <c r="AM44" s="42" t="str">
        <f t="shared" si="11"/>
        <v>-</v>
      </c>
      <c r="AN44" s="42" t="str">
        <f t="shared" si="12"/>
        <v>-</v>
      </c>
      <c r="AO44" s="42" t="str">
        <f t="shared" si="13"/>
        <v>-</v>
      </c>
      <c r="AP44" s="37" t="str">
        <f t="shared" si="14"/>
        <v>-</v>
      </c>
    </row>
    <row r="45" spans="1:42" ht="11.25" customHeight="1">
      <c r="A45" s="41" t="s">
        <v>49</v>
      </c>
      <c r="B45" s="39"/>
      <c r="C45" s="51" t="s">
        <v>924</v>
      </c>
      <c r="D45" s="52" t="s">
        <v>924</v>
      </c>
      <c r="E45" s="52" t="s">
        <v>924</v>
      </c>
      <c r="F45" s="52" t="s">
        <v>924</v>
      </c>
      <c r="G45" s="52" t="s">
        <v>26</v>
      </c>
      <c r="H45" s="52" t="s">
        <v>26</v>
      </c>
      <c r="I45" s="52" t="s">
        <v>26</v>
      </c>
      <c r="J45" s="52" t="s">
        <v>26</v>
      </c>
      <c r="K45" s="52" t="s">
        <v>26</v>
      </c>
      <c r="N45" s="32">
        <v>31</v>
      </c>
      <c r="O45" s="5" t="s">
        <v>63</v>
      </c>
      <c r="P45" s="33" t="str">
        <f t="shared" si="0"/>
        <v>…</v>
      </c>
      <c r="Q45" s="34" t="str">
        <f>IFERROR(_xlfn.RANK.EQ(P45,$P$15:$P$61,0)+COUNTIF($P$15:P45,P45)-1,"-")</f>
        <v>-</v>
      </c>
      <c r="S45" s="42" t="str">
        <f t="shared" si="3"/>
        <v>-</v>
      </c>
      <c r="T45" s="42" t="str">
        <f t="shared" si="4"/>
        <v>-</v>
      </c>
      <c r="U45" s="42" t="str">
        <f t="shared" si="5"/>
        <v>-</v>
      </c>
      <c r="V45" s="37" t="str">
        <f t="shared" si="6"/>
        <v>-</v>
      </c>
      <c r="X45" s="32">
        <v>31</v>
      </c>
      <c r="Y45" s="5" t="s">
        <v>63</v>
      </c>
      <c r="Z45" s="33" t="str">
        <f t="shared" si="1"/>
        <v>…</v>
      </c>
      <c r="AA45" s="34" t="str">
        <f>IFERROR(_xlfn.RANK.EQ(Z45,$Z$15:$Z$61,0)+COUNTIF($Z$15:Z45,Z45)-1,"-")</f>
        <v>-</v>
      </c>
      <c r="AC45" s="42" t="str">
        <f t="shared" si="7"/>
        <v>-</v>
      </c>
      <c r="AD45" s="42" t="str">
        <f t="shared" si="8"/>
        <v>-</v>
      </c>
      <c r="AE45" s="42" t="str">
        <f t="shared" si="9"/>
        <v>-</v>
      </c>
      <c r="AF45" s="37" t="str">
        <f t="shared" si="10"/>
        <v>-</v>
      </c>
      <c r="AG45" s="37"/>
      <c r="AH45" s="32">
        <v>31</v>
      </c>
      <c r="AI45" s="5" t="s">
        <v>63</v>
      </c>
      <c r="AJ45" s="33" t="str">
        <f t="shared" si="2"/>
        <v>…</v>
      </c>
      <c r="AK45" s="34" t="str">
        <f>IFERROR(_xlfn.RANK.EQ(AJ45,$AJ$15:$AJ$61,0)+COUNTIF($AJ$15:AJ45,AJ45)-1,"-")</f>
        <v>-</v>
      </c>
      <c r="AM45" s="42" t="str">
        <f t="shared" si="11"/>
        <v>-</v>
      </c>
      <c r="AN45" s="42" t="str">
        <f t="shared" si="12"/>
        <v>-</v>
      </c>
      <c r="AO45" s="42" t="str">
        <f t="shared" si="13"/>
        <v>-</v>
      </c>
      <c r="AP45" s="37" t="str">
        <f t="shared" si="14"/>
        <v>-</v>
      </c>
    </row>
    <row r="46" spans="1:42" ht="11.25" customHeight="1">
      <c r="A46" s="41" t="s">
        <v>50</v>
      </c>
      <c r="B46" s="39"/>
      <c r="C46" s="51" t="s">
        <v>924</v>
      </c>
      <c r="D46" s="52" t="s">
        <v>924</v>
      </c>
      <c r="E46" s="52" t="s">
        <v>924</v>
      </c>
      <c r="F46" s="52" t="s">
        <v>924</v>
      </c>
      <c r="G46" s="52" t="s">
        <v>26</v>
      </c>
      <c r="H46" s="52" t="s">
        <v>26</v>
      </c>
      <c r="I46" s="52" t="s">
        <v>26</v>
      </c>
      <c r="J46" s="52" t="s">
        <v>26</v>
      </c>
      <c r="K46" s="52" t="s">
        <v>26</v>
      </c>
      <c r="N46" s="32">
        <v>32</v>
      </c>
      <c r="O46" s="5" t="s">
        <v>64</v>
      </c>
      <c r="P46" s="33">
        <f t="shared" si="0"/>
        <v>154</v>
      </c>
      <c r="Q46" s="34">
        <f>IFERROR(_xlfn.RANK.EQ(P46,$P$15:$P$61,0)+COUNTIF($P$15:P46,P46)-1,"-")</f>
        <v>19</v>
      </c>
      <c r="S46" s="42" t="str">
        <f t="shared" si="3"/>
        <v>-</v>
      </c>
      <c r="T46" s="42" t="str">
        <f t="shared" si="4"/>
        <v>-</v>
      </c>
      <c r="U46" s="42" t="str">
        <f t="shared" si="5"/>
        <v>-</v>
      </c>
      <c r="V46" s="37" t="str">
        <f t="shared" si="6"/>
        <v>-</v>
      </c>
      <c r="X46" s="32">
        <v>32</v>
      </c>
      <c r="Y46" s="5" t="s">
        <v>64</v>
      </c>
      <c r="Z46" s="33">
        <f t="shared" si="1"/>
        <v>2520</v>
      </c>
      <c r="AA46" s="34">
        <f>IFERROR(_xlfn.RANK.EQ(Z46,$Z$15:$Z$61,0)+COUNTIF($Z$15:Z46,Z46)-1,"-")</f>
        <v>23</v>
      </c>
      <c r="AC46" s="42" t="str">
        <f t="shared" si="7"/>
        <v>-</v>
      </c>
      <c r="AD46" s="42" t="str">
        <f t="shared" si="8"/>
        <v>-</v>
      </c>
      <c r="AE46" s="42" t="str">
        <f t="shared" si="9"/>
        <v>-</v>
      </c>
      <c r="AF46" s="37" t="str">
        <f t="shared" si="10"/>
        <v>-</v>
      </c>
      <c r="AG46" s="37"/>
      <c r="AH46" s="32">
        <v>32</v>
      </c>
      <c r="AI46" s="5" t="s">
        <v>64</v>
      </c>
      <c r="AJ46" s="33">
        <f t="shared" si="2"/>
        <v>3880</v>
      </c>
      <c r="AK46" s="34">
        <f>IFERROR(_xlfn.RANK.EQ(AJ46,$AJ$15:$AJ$61,0)+COUNTIF($AJ$15:AJ46,AJ46)-1,"-")</f>
        <v>21</v>
      </c>
      <c r="AM46" s="42" t="str">
        <f t="shared" si="11"/>
        <v>-</v>
      </c>
      <c r="AN46" s="42" t="str">
        <f t="shared" si="12"/>
        <v>-</v>
      </c>
      <c r="AO46" s="42" t="str">
        <f t="shared" si="13"/>
        <v>-</v>
      </c>
      <c r="AP46" s="37" t="str">
        <f t="shared" si="14"/>
        <v>-</v>
      </c>
    </row>
    <row r="47" spans="1:42" ht="11.25" customHeight="1">
      <c r="A47" s="41" t="s">
        <v>51</v>
      </c>
      <c r="B47" s="39"/>
      <c r="C47" s="51" t="s">
        <v>924</v>
      </c>
      <c r="D47" s="52" t="s">
        <v>924</v>
      </c>
      <c r="E47" s="52" t="s">
        <v>924</v>
      </c>
      <c r="F47" s="52" t="s">
        <v>924</v>
      </c>
      <c r="G47" s="52" t="s">
        <v>26</v>
      </c>
      <c r="H47" s="52" t="s">
        <v>26</v>
      </c>
      <c r="I47" s="52" t="s">
        <v>26</v>
      </c>
      <c r="J47" s="52" t="s">
        <v>26</v>
      </c>
      <c r="K47" s="52" t="s">
        <v>26</v>
      </c>
      <c r="N47" s="32">
        <v>33</v>
      </c>
      <c r="O47" s="5" t="s">
        <v>65</v>
      </c>
      <c r="P47" s="33">
        <f t="shared" si="0"/>
        <v>174</v>
      </c>
      <c r="Q47" s="34">
        <f>IFERROR(_xlfn.RANK.EQ(P47,$P$15:$P$61,0)+COUNTIF($P$15:P47,P47)-1,"-")</f>
        <v>14</v>
      </c>
      <c r="S47" s="42" t="str">
        <f t="shared" si="3"/>
        <v>-</v>
      </c>
      <c r="T47" s="42" t="str">
        <f t="shared" si="4"/>
        <v>-</v>
      </c>
      <c r="U47" s="42" t="str">
        <f t="shared" si="5"/>
        <v>-</v>
      </c>
      <c r="V47" s="37" t="str">
        <f t="shared" si="6"/>
        <v>-</v>
      </c>
      <c r="X47" s="32">
        <v>33</v>
      </c>
      <c r="Y47" s="5" t="s">
        <v>65</v>
      </c>
      <c r="Z47" s="33">
        <f t="shared" si="1"/>
        <v>3520</v>
      </c>
      <c r="AA47" s="34">
        <f>IFERROR(_xlfn.RANK.EQ(Z47,$Z$15:$Z$61,0)+COUNTIF($Z$15:Z47,Z47)-1,"-")</f>
        <v>14</v>
      </c>
      <c r="AC47" s="42" t="str">
        <f t="shared" si="7"/>
        <v>-</v>
      </c>
      <c r="AD47" s="42" t="str">
        <f t="shared" si="8"/>
        <v>-</v>
      </c>
      <c r="AE47" s="42" t="str">
        <f t="shared" si="9"/>
        <v>-</v>
      </c>
      <c r="AF47" s="37" t="str">
        <f t="shared" si="10"/>
        <v>-</v>
      </c>
      <c r="AG47" s="37"/>
      <c r="AH47" s="32">
        <v>33</v>
      </c>
      <c r="AI47" s="5" t="s">
        <v>65</v>
      </c>
      <c r="AJ47" s="33">
        <f t="shared" si="2"/>
        <v>6120</v>
      </c>
      <c r="AK47" s="34">
        <f>IFERROR(_xlfn.RANK.EQ(AJ47,$AJ$15:$AJ$61,0)+COUNTIF($AJ$15:AJ47,AJ47)-1,"-")</f>
        <v>13</v>
      </c>
      <c r="AM47" s="42" t="str">
        <f t="shared" si="11"/>
        <v>-</v>
      </c>
      <c r="AN47" s="42" t="str">
        <f t="shared" si="12"/>
        <v>-</v>
      </c>
      <c r="AO47" s="42" t="str">
        <f t="shared" si="13"/>
        <v>-</v>
      </c>
      <c r="AP47" s="37" t="str">
        <f t="shared" si="14"/>
        <v>-</v>
      </c>
    </row>
    <row r="48" spans="1:42" ht="11.25" customHeight="1">
      <c r="A48" s="41" t="s">
        <v>52</v>
      </c>
      <c r="B48" s="39"/>
      <c r="C48" s="51">
        <v>168</v>
      </c>
      <c r="D48" s="52">
        <v>3080</v>
      </c>
      <c r="E48" s="52">
        <v>5170</v>
      </c>
      <c r="F48" s="52">
        <v>3100</v>
      </c>
      <c r="G48" s="52">
        <v>101</v>
      </c>
      <c r="H48" s="52">
        <v>104</v>
      </c>
      <c r="I48" s="52">
        <v>105</v>
      </c>
      <c r="J48" s="52">
        <v>108</v>
      </c>
      <c r="K48" s="52">
        <v>106</v>
      </c>
      <c r="N48" s="32">
        <v>34</v>
      </c>
      <c r="O48" s="5" t="s">
        <v>66</v>
      </c>
      <c r="P48" s="33" t="str">
        <f t="shared" si="0"/>
        <v>…</v>
      </c>
      <c r="Q48" s="34" t="str">
        <f>IFERROR(_xlfn.RANK.EQ(P48,$P$15:$P$61,0)+COUNTIF($P$15:P48,P48)-1,"-")</f>
        <v>-</v>
      </c>
      <c r="S48" s="42" t="str">
        <f t="shared" si="3"/>
        <v>-</v>
      </c>
      <c r="T48" s="42" t="str">
        <f t="shared" si="4"/>
        <v>-</v>
      </c>
      <c r="U48" s="42" t="str">
        <f t="shared" si="5"/>
        <v>-</v>
      </c>
      <c r="V48" s="37" t="str">
        <f t="shared" si="6"/>
        <v>-</v>
      </c>
      <c r="X48" s="32">
        <v>34</v>
      </c>
      <c r="Y48" s="5" t="s">
        <v>66</v>
      </c>
      <c r="Z48" s="33" t="str">
        <f t="shared" si="1"/>
        <v>…</v>
      </c>
      <c r="AA48" s="34" t="str">
        <f>IFERROR(_xlfn.RANK.EQ(Z48,$Z$15:$Z$61,0)+COUNTIF($Z$15:Z48,Z48)-1,"-")</f>
        <v>-</v>
      </c>
      <c r="AC48" s="42" t="str">
        <f t="shared" si="7"/>
        <v>-</v>
      </c>
      <c r="AD48" s="42" t="str">
        <f t="shared" si="8"/>
        <v>-</v>
      </c>
      <c r="AE48" s="42" t="str">
        <f t="shared" si="9"/>
        <v>-</v>
      </c>
      <c r="AF48" s="37" t="str">
        <f t="shared" si="10"/>
        <v>-</v>
      </c>
      <c r="AG48" s="37"/>
      <c r="AH48" s="32">
        <v>34</v>
      </c>
      <c r="AI48" s="5" t="s">
        <v>66</v>
      </c>
      <c r="AJ48" s="33" t="str">
        <f t="shared" si="2"/>
        <v>…</v>
      </c>
      <c r="AK48" s="34" t="str">
        <f>IFERROR(_xlfn.RANK.EQ(AJ48,$AJ$15:$AJ$61,0)+COUNTIF($AJ$15:AJ48,AJ48)-1,"-")</f>
        <v>-</v>
      </c>
      <c r="AM48" s="42" t="str">
        <f t="shared" si="11"/>
        <v>-</v>
      </c>
      <c r="AN48" s="42" t="str">
        <f t="shared" si="12"/>
        <v>-</v>
      </c>
      <c r="AO48" s="42" t="str">
        <f t="shared" si="13"/>
        <v>-</v>
      </c>
      <c r="AP48" s="37" t="str">
        <f t="shared" si="14"/>
        <v>-</v>
      </c>
    </row>
    <row r="49" spans="1:42" ht="11.25" customHeight="1">
      <c r="A49" s="41" t="s">
        <v>53</v>
      </c>
      <c r="B49" s="39"/>
      <c r="C49" s="51">
        <v>100</v>
      </c>
      <c r="D49" s="52">
        <v>2390</v>
      </c>
      <c r="E49" s="52">
        <v>2390</v>
      </c>
      <c r="F49" s="52">
        <v>1310</v>
      </c>
      <c r="G49" s="52">
        <v>99</v>
      </c>
      <c r="H49" s="52">
        <v>87</v>
      </c>
      <c r="I49" s="52">
        <v>86</v>
      </c>
      <c r="J49" s="52">
        <v>89</v>
      </c>
      <c r="K49" s="52">
        <v>88</v>
      </c>
      <c r="N49" s="32">
        <v>35</v>
      </c>
      <c r="O49" s="5" t="s">
        <v>67</v>
      </c>
      <c r="P49" s="33">
        <f t="shared" si="0"/>
        <v>166</v>
      </c>
      <c r="Q49" s="34">
        <f>IFERROR(_xlfn.RANK.EQ(P49,$P$15:$P$61,0)+COUNTIF($P$15:P49,P49)-1,"-")</f>
        <v>18</v>
      </c>
      <c r="S49" s="42" t="str">
        <f t="shared" si="3"/>
        <v>-</v>
      </c>
      <c r="T49" s="42" t="str">
        <f t="shared" si="4"/>
        <v>-</v>
      </c>
      <c r="U49" s="42" t="str">
        <f t="shared" si="5"/>
        <v>-</v>
      </c>
      <c r="V49" s="37" t="str">
        <f t="shared" si="6"/>
        <v>-</v>
      </c>
      <c r="X49" s="32">
        <v>35</v>
      </c>
      <c r="Y49" s="5" t="s">
        <v>67</v>
      </c>
      <c r="Z49" s="33">
        <f t="shared" si="1"/>
        <v>2900</v>
      </c>
      <c r="AA49" s="34">
        <f>IFERROR(_xlfn.RANK.EQ(Z49,$Z$15:$Z$61,0)+COUNTIF($Z$15:Z49,Z49)-1,"-")</f>
        <v>21</v>
      </c>
      <c r="AC49" s="42" t="str">
        <f t="shared" si="7"/>
        <v>-</v>
      </c>
      <c r="AD49" s="42" t="str">
        <f t="shared" si="8"/>
        <v>-</v>
      </c>
      <c r="AE49" s="42" t="str">
        <f t="shared" si="9"/>
        <v>-</v>
      </c>
      <c r="AF49" s="37" t="str">
        <f t="shared" si="10"/>
        <v>-</v>
      </c>
      <c r="AG49" s="37"/>
      <c r="AH49" s="32">
        <v>35</v>
      </c>
      <c r="AI49" s="5" t="s">
        <v>67</v>
      </c>
      <c r="AJ49" s="33">
        <f t="shared" si="2"/>
        <v>4810</v>
      </c>
      <c r="AK49" s="34">
        <f>IFERROR(_xlfn.RANK.EQ(AJ49,$AJ$15:$AJ$61,0)+COUNTIF($AJ$15:AJ49,AJ49)-1,"-")</f>
        <v>18</v>
      </c>
      <c r="AM49" s="42" t="str">
        <f t="shared" si="11"/>
        <v>-</v>
      </c>
      <c r="AN49" s="42" t="str">
        <f t="shared" si="12"/>
        <v>-</v>
      </c>
      <c r="AO49" s="42" t="str">
        <f t="shared" si="13"/>
        <v>-</v>
      </c>
      <c r="AP49" s="37" t="str">
        <f t="shared" si="14"/>
        <v>-</v>
      </c>
    </row>
    <row r="50" spans="1:42" ht="11.25" customHeight="1">
      <c r="A50" s="41" t="s">
        <v>54</v>
      </c>
      <c r="B50" s="39"/>
      <c r="C50" s="51">
        <v>324</v>
      </c>
      <c r="D50" s="52">
        <v>4080</v>
      </c>
      <c r="E50" s="52">
        <v>13200</v>
      </c>
      <c r="F50" s="52">
        <v>12000</v>
      </c>
      <c r="G50" s="52">
        <v>99</v>
      </c>
      <c r="H50" s="52">
        <v>109</v>
      </c>
      <c r="I50" s="52">
        <v>107</v>
      </c>
      <c r="J50" s="52">
        <v>107</v>
      </c>
      <c r="K50" s="52">
        <v>107</v>
      </c>
      <c r="N50" s="32">
        <v>36</v>
      </c>
      <c r="O50" s="5" t="s">
        <v>68</v>
      </c>
      <c r="P50" s="33" t="str">
        <f t="shared" si="0"/>
        <v>…</v>
      </c>
      <c r="Q50" s="34" t="str">
        <f>IFERROR(_xlfn.RANK.EQ(P50,$P$15:$P$61,0)+COUNTIF($P$15:P50,P50)-1,"-")</f>
        <v>-</v>
      </c>
      <c r="S50" s="42" t="str">
        <f t="shared" si="3"/>
        <v>-</v>
      </c>
      <c r="T50" s="42" t="str">
        <f t="shared" si="4"/>
        <v>-</v>
      </c>
      <c r="U50" s="42" t="str">
        <f t="shared" si="5"/>
        <v>-</v>
      </c>
      <c r="V50" s="37" t="str">
        <f t="shared" si="6"/>
        <v>-</v>
      </c>
      <c r="X50" s="32">
        <v>36</v>
      </c>
      <c r="Y50" s="5" t="s">
        <v>68</v>
      </c>
      <c r="Z50" s="33" t="str">
        <f t="shared" si="1"/>
        <v>…</v>
      </c>
      <c r="AA50" s="34" t="str">
        <f>IFERROR(_xlfn.RANK.EQ(Z50,$Z$15:$Z$61,0)+COUNTIF($Z$15:Z50,Z50)-1,"-")</f>
        <v>-</v>
      </c>
      <c r="AC50" s="42" t="str">
        <f t="shared" si="7"/>
        <v>-</v>
      </c>
      <c r="AD50" s="42" t="str">
        <f t="shared" si="8"/>
        <v>-</v>
      </c>
      <c r="AE50" s="42" t="str">
        <f t="shared" si="9"/>
        <v>-</v>
      </c>
      <c r="AF50" s="37" t="str">
        <f t="shared" si="10"/>
        <v>-</v>
      </c>
      <c r="AG50" s="37"/>
      <c r="AH50" s="32">
        <v>36</v>
      </c>
      <c r="AI50" s="5" t="s">
        <v>68</v>
      </c>
      <c r="AJ50" s="33" t="str">
        <f t="shared" si="2"/>
        <v>…</v>
      </c>
      <c r="AK50" s="34" t="str">
        <f>IFERROR(_xlfn.RANK.EQ(AJ50,$AJ$15:$AJ$61,0)+COUNTIF($AJ$15:AJ50,AJ50)-1,"-")</f>
        <v>-</v>
      </c>
      <c r="AM50" s="42" t="str">
        <f t="shared" si="11"/>
        <v>-</v>
      </c>
      <c r="AN50" s="42" t="str">
        <f t="shared" si="12"/>
        <v>-</v>
      </c>
      <c r="AO50" s="42" t="str">
        <f t="shared" si="13"/>
        <v>-</v>
      </c>
      <c r="AP50" s="37" t="str">
        <f t="shared" si="14"/>
        <v>-</v>
      </c>
    </row>
    <row r="51" spans="1:42" ht="11.25" customHeight="1">
      <c r="A51" s="41" t="s">
        <v>55</v>
      </c>
      <c r="B51" s="39"/>
      <c r="C51" s="51">
        <v>468</v>
      </c>
      <c r="D51" s="52">
        <v>5190</v>
      </c>
      <c r="E51" s="52">
        <v>24300</v>
      </c>
      <c r="F51" s="52">
        <v>21900</v>
      </c>
      <c r="G51" s="52">
        <v>99</v>
      </c>
      <c r="H51" s="52">
        <v>99</v>
      </c>
      <c r="I51" s="52">
        <v>97</v>
      </c>
      <c r="J51" s="52">
        <v>98</v>
      </c>
      <c r="K51" s="52">
        <v>100</v>
      </c>
      <c r="N51" s="32">
        <v>37</v>
      </c>
      <c r="O51" s="5" t="s">
        <v>69</v>
      </c>
      <c r="P51" s="33">
        <f t="shared" si="0"/>
        <v>190</v>
      </c>
      <c r="Q51" s="34">
        <f>IFERROR(_xlfn.RANK.EQ(P51,$P$15:$P$61,0)+COUNTIF($P$15:P51,P51)-1,"-")</f>
        <v>10</v>
      </c>
      <c r="S51" s="42" t="str">
        <f t="shared" si="3"/>
        <v>-</v>
      </c>
      <c r="T51" s="42" t="str">
        <f t="shared" si="4"/>
        <v>-</v>
      </c>
      <c r="U51" s="42" t="str">
        <f t="shared" si="5"/>
        <v>-</v>
      </c>
      <c r="V51" s="37" t="str">
        <f t="shared" si="6"/>
        <v>-</v>
      </c>
      <c r="X51" s="32">
        <v>37</v>
      </c>
      <c r="Y51" s="5" t="s">
        <v>69</v>
      </c>
      <c r="Z51" s="33">
        <f t="shared" si="1"/>
        <v>5020</v>
      </c>
      <c r="AA51" s="34">
        <f>IFERROR(_xlfn.RANK.EQ(Z51,$Z$15:$Z$61,0)+COUNTIF($Z$15:Z51,Z51)-1,"-")</f>
        <v>4</v>
      </c>
      <c r="AC51" s="42" t="str">
        <f t="shared" si="7"/>
        <v>-</v>
      </c>
      <c r="AD51" s="42" t="str">
        <f t="shared" si="8"/>
        <v>-</v>
      </c>
      <c r="AE51" s="42" t="str">
        <f t="shared" si="9"/>
        <v>-</v>
      </c>
      <c r="AF51" s="37" t="str">
        <f t="shared" si="10"/>
        <v>-</v>
      </c>
      <c r="AG51" s="37"/>
      <c r="AH51" s="32">
        <v>37</v>
      </c>
      <c r="AI51" s="5" t="s">
        <v>69</v>
      </c>
      <c r="AJ51" s="33">
        <f t="shared" si="2"/>
        <v>9540</v>
      </c>
      <c r="AK51" s="34">
        <f>IFERROR(_xlfn.RANK.EQ(AJ51,$AJ$15:$AJ$61,0)+COUNTIF($AJ$15:AJ51,AJ51)-1,"-")</f>
        <v>9</v>
      </c>
      <c r="AM51" s="42" t="str">
        <f t="shared" si="11"/>
        <v>-</v>
      </c>
      <c r="AN51" s="42" t="str">
        <f t="shared" si="12"/>
        <v>-</v>
      </c>
      <c r="AO51" s="42" t="str">
        <f t="shared" si="13"/>
        <v>-</v>
      </c>
      <c r="AP51" s="37" t="str">
        <f t="shared" si="14"/>
        <v>-</v>
      </c>
    </row>
    <row r="52" spans="1:42" ht="11.25" customHeight="1">
      <c r="A52" s="41" t="s">
        <v>56</v>
      </c>
      <c r="B52" s="39"/>
      <c r="C52" s="51">
        <v>117</v>
      </c>
      <c r="D52" s="52">
        <v>2640</v>
      </c>
      <c r="E52" s="52">
        <v>3090</v>
      </c>
      <c r="F52" s="52">
        <v>1750</v>
      </c>
      <c r="G52" s="52">
        <v>99</v>
      </c>
      <c r="H52" s="52">
        <v>106</v>
      </c>
      <c r="I52" s="52">
        <v>105</v>
      </c>
      <c r="J52" s="52">
        <v>105</v>
      </c>
      <c r="K52" s="52">
        <v>99</v>
      </c>
      <c r="N52" s="32">
        <v>38</v>
      </c>
      <c r="O52" s="5" t="s">
        <v>70</v>
      </c>
      <c r="P52" s="33">
        <f t="shared" si="0"/>
        <v>215</v>
      </c>
      <c r="Q52" s="34">
        <f>IFERROR(_xlfn.RANK.EQ(P52,$P$15:$P$61,0)+COUNTIF($P$15:P52,P52)-1,"-")</f>
        <v>9</v>
      </c>
      <c r="S52" s="42" t="str">
        <f t="shared" si="3"/>
        <v>-</v>
      </c>
      <c r="T52" s="42" t="str">
        <f t="shared" si="4"/>
        <v>-</v>
      </c>
      <c r="U52" s="42" t="str">
        <f t="shared" si="5"/>
        <v>-</v>
      </c>
      <c r="V52" s="37" t="str">
        <f t="shared" si="6"/>
        <v>-</v>
      </c>
      <c r="X52" s="32">
        <v>38</v>
      </c>
      <c r="Y52" s="5" t="s">
        <v>70</v>
      </c>
      <c r="Z52" s="33">
        <f t="shared" si="1"/>
        <v>3330</v>
      </c>
      <c r="AA52" s="34">
        <f>IFERROR(_xlfn.RANK.EQ(Z52,$Z$15:$Z$61,0)+COUNTIF($Z$15:Z52,Z52)-1,"-")</f>
        <v>17</v>
      </c>
      <c r="AC52" s="42" t="str">
        <f t="shared" si="7"/>
        <v>-</v>
      </c>
      <c r="AD52" s="42" t="str">
        <f t="shared" si="8"/>
        <v>-</v>
      </c>
      <c r="AE52" s="42" t="str">
        <f t="shared" si="9"/>
        <v>-</v>
      </c>
      <c r="AF52" s="37" t="str">
        <f t="shared" si="10"/>
        <v>-</v>
      </c>
      <c r="AG52" s="37"/>
      <c r="AH52" s="32">
        <v>38</v>
      </c>
      <c r="AI52" s="5" t="s">
        <v>70</v>
      </c>
      <c r="AJ52" s="33">
        <f t="shared" si="2"/>
        <v>7160</v>
      </c>
      <c r="AK52" s="34">
        <f>IFERROR(_xlfn.RANK.EQ(AJ52,$AJ$15:$AJ$61,0)+COUNTIF($AJ$15:AJ52,AJ52)-1,"-")</f>
        <v>12</v>
      </c>
      <c r="AM52" s="42" t="str">
        <f t="shared" si="11"/>
        <v>-</v>
      </c>
      <c r="AN52" s="42" t="str">
        <f t="shared" si="12"/>
        <v>-</v>
      </c>
      <c r="AO52" s="42" t="str">
        <f t="shared" si="13"/>
        <v>-</v>
      </c>
      <c r="AP52" s="37" t="str">
        <f t="shared" si="14"/>
        <v>-</v>
      </c>
    </row>
    <row r="53" spans="1:42" ht="11.25" customHeight="1">
      <c r="A53" s="41" t="s">
        <v>57</v>
      </c>
      <c r="B53" s="39"/>
      <c r="C53" s="51" t="s">
        <v>924</v>
      </c>
      <c r="D53" s="52" t="s">
        <v>924</v>
      </c>
      <c r="E53" s="52" t="s">
        <v>924</v>
      </c>
      <c r="F53" s="52" t="s">
        <v>924</v>
      </c>
      <c r="G53" s="52" t="s">
        <v>26</v>
      </c>
      <c r="H53" s="52" t="s">
        <v>26</v>
      </c>
      <c r="I53" s="52" t="s">
        <v>26</v>
      </c>
      <c r="J53" s="52" t="s">
        <v>26</v>
      </c>
      <c r="K53" s="52" t="s">
        <v>26</v>
      </c>
      <c r="N53" s="32">
        <v>39</v>
      </c>
      <c r="O53" s="5" t="s">
        <v>71</v>
      </c>
      <c r="P53" s="33" t="str">
        <f t="shared" si="0"/>
        <v>…</v>
      </c>
      <c r="Q53" s="34" t="str">
        <f>IFERROR(_xlfn.RANK.EQ(P53,$P$15:$P$61,0)+COUNTIF($P$15:P53,P53)-1,"-")</f>
        <v>-</v>
      </c>
      <c r="S53" s="42" t="str">
        <f t="shared" si="3"/>
        <v>-</v>
      </c>
      <c r="T53" s="42" t="str">
        <f t="shared" si="4"/>
        <v>-</v>
      </c>
      <c r="U53" s="42" t="str">
        <f t="shared" si="5"/>
        <v>-</v>
      </c>
      <c r="V53" s="37" t="str">
        <f t="shared" si="6"/>
        <v>-</v>
      </c>
      <c r="X53" s="32">
        <v>39</v>
      </c>
      <c r="Y53" s="5" t="s">
        <v>71</v>
      </c>
      <c r="Z53" s="33" t="str">
        <f t="shared" si="1"/>
        <v>…</v>
      </c>
      <c r="AA53" s="34" t="str">
        <f>IFERROR(_xlfn.RANK.EQ(Z53,$Z$15:$Z$61,0)+COUNTIF($Z$15:Z53,Z53)-1,"-")</f>
        <v>-</v>
      </c>
      <c r="AC53" s="42" t="str">
        <f t="shared" si="7"/>
        <v>-</v>
      </c>
      <c r="AD53" s="42" t="str">
        <f t="shared" si="8"/>
        <v>-</v>
      </c>
      <c r="AE53" s="42" t="str">
        <f t="shared" si="9"/>
        <v>-</v>
      </c>
      <c r="AF53" s="37" t="str">
        <f t="shared" si="10"/>
        <v>-</v>
      </c>
      <c r="AG53" s="37"/>
      <c r="AH53" s="32">
        <v>39</v>
      </c>
      <c r="AI53" s="5" t="s">
        <v>71</v>
      </c>
      <c r="AJ53" s="33" t="str">
        <f t="shared" si="2"/>
        <v>…</v>
      </c>
      <c r="AK53" s="34" t="str">
        <f>IFERROR(_xlfn.RANK.EQ(AJ53,$AJ$15:$AJ$61,0)+COUNTIF($AJ$15:AJ53,AJ53)-1,"-")</f>
        <v>-</v>
      </c>
      <c r="AM53" s="42" t="str">
        <f t="shared" si="11"/>
        <v>-</v>
      </c>
      <c r="AN53" s="42" t="str">
        <f t="shared" si="12"/>
        <v>-</v>
      </c>
      <c r="AO53" s="42" t="str">
        <f t="shared" si="13"/>
        <v>-</v>
      </c>
      <c r="AP53" s="37" t="str">
        <f t="shared" si="14"/>
        <v>-</v>
      </c>
    </row>
    <row r="54" spans="1:42" ht="11.25" customHeight="1">
      <c r="A54" s="41" t="s">
        <v>58</v>
      </c>
      <c r="B54" s="39"/>
      <c r="C54" s="51" t="s">
        <v>924</v>
      </c>
      <c r="D54" s="52" t="s">
        <v>924</v>
      </c>
      <c r="E54" s="52" t="s">
        <v>924</v>
      </c>
      <c r="F54" s="52" t="s">
        <v>924</v>
      </c>
      <c r="G54" s="52" t="s">
        <v>26</v>
      </c>
      <c r="H54" s="52" t="s">
        <v>26</v>
      </c>
      <c r="I54" s="52" t="s">
        <v>26</v>
      </c>
      <c r="J54" s="52" t="s">
        <v>26</v>
      </c>
      <c r="K54" s="52" t="s">
        <v>26</v>
      </c>
      <c r="N54" s="32">
        <v>40</v>
      </c>
      <c r="O54" s="5" t="s">
        <v>72</v>
      </c>
      <c r="P54" s="33">
        <f t="shared" si="0"/>
        <v>141</v>
      </c>
      <c r="Q54" s="34">
        <f>IFERROR(_xlfn.RANK.EQ(P54,$P$15:$P$61,0)+COUNTIF($P$15:P54,P54)-1,"-")</f>
        <v>21</v>
      </c>
      <c r="S54" s="42" t="str">
        <f t="shared" si="3"/>
        <v>-</v>
      </c>
      <c r="T54" s="42" t="str">
        <f t="shared" si="4"/>
        <v>-</v>
      </c>
      <c r="U54" s="42" t="str">
        <f t="shared" si="5"/>
        <v>-</v>
      </c>
      <c r="V54" s="37" t="str">
        <f t="shared" si="6"/>
        <v>-</v>
      </c>
      <c r="X54" s="32">
        <v>40</v>
      </c>
      <c r="Y54" s="5" t="s">
        <v>72</v>
      </c>
      <c r="Z54" s="33">
        <f t="shared" si="1"/>
        <v>3040</v>
      </c>
      <c r="AA54" s="34">
        <f>IFERROR(_xlfn.RANK.EQ(Z54,$Z$15:$Z$61,0)+COUNTIF($Z$15:Z54,Z54)-1,"-")</f>
        <v>20</v>
      </c>
      <c r="AC54" s="42" t="str">
        <f t="shared" si="7"/>
        <v>-</v>
      </c>
      <c r="AD54" s="42" t="str">
        <f t="shared" si="8"/>
        <v>-</v>
      </c>
      <c r="AE54" s="42" t="str">
        <f t="shared" si="9"/>
        <v>-</v>
      </c>
      <c r="AF54" s="37" t="str">
        <f t="shared" si="10"/>
        <v>-</v>
      </c>
      <c r="AG54" s="37"/>
      <c r="AH54" s="32">
        <v>40</v>
      </c>
      <c r="AI54" s="5" t="s">
        <v>72</v>
      </c>
      <c r="AJ54" s="33">
        <f t="shared" si="2"/>
        <v>4290</v>
      </c>
      <c r="AK54" s="34">
        <f>IFERROR(_xlfn.RANK.EQ(AJ54,$AJ$15:$AJ$61,0)+COUNTIF($AJ$15:AJ54,AJ54)-1,"-")</f>
        <v>19</v>
      </c>
      <c r="AM54" s="42" t="str">
        <f t="shared" si="11"/>
        <v>-</v>
      </c>
      <c r="AN54" s="42" t="str">
        <f t="shared" si="12"/>
        <v>-</v>
      </c>
      <c r="AO54" s="42" t="str">
        <f t="shared" si="13"/>
        <v>-</v>
      </c>
      <c r="AP54" s="37" t="str">
        <f t="shared" si="14"/>
        <v>-</v>
      </c>
    </row>
    <row r="55" spans="1:42" ht="11.25" customHeight="1">
      <c r="A55" s="41" t="s">
        <v>59</v>
      </c>
      <c r="B55" s="39"/>
      <c r="C55" s="51">
        <v>97</v>
      </c>
      <c r="D55" s="52">
        <v>3630</v>
      </c>
      <c r="E55" s="52">
        <v>3520</v>
      </c>
      <c r="F55" s="52">
        <v>3200</v>
      </c>
      <c r="G55" s="52">
        <v>97</v>
      </c>
      <c r="H55" s="52">
        <v>116</v>
      </c>
      <c r="I55" s="52">
        <v>112</v>
      </c>
      <c r="J55" s="52">
        <v>112</v>
      </c>
      <c r="K55" s="52">
        <v>102</v>
      </c>
      <c r="N55" s="32">
        <v>41</v>
      </c>
      <c r="O55" s="5" t="s">
        <v>73</v>
      </c>
      <c r="P55" s="33">
        <f t="shared" si="0"/>
        <v>2130</v>
      </c>
      <c r="Q55" s="34">
        <f>IFERROR(_xlfn.RANK.EQ(P55,$P$15:$P$61,0)+COUNTIF($P$15:P55,P55)-1,"-")</f>
        <v>2</v>
      </c>
      <c r="S55" s="42" t="str">
        <f t="shared" si="3"/>
        <v>-</v>
      </c>
      <c r="T55" s="42" t="str">
        <f t="shared" si="4"/>
        <v>-</v>
      </c>
      <c r="U55" s="42" t="str">
        <f t="shared" si="5"/>
        <v>-</v>
      </c>
      <c r="V55" s="37" t="str">
        <f t="shared" si="6"/>
        <v>-</v>
      </c>
      <c r="X55" s="32">
        <v>41</v>
      </c>
      <c r="Y55" s="5" t="s">
        <v>73</v>
      </c>
      <c r="Z55" s="33">
        <f t="shared" si="1"/>
        <v>4580</v>
      </c>
      <c r="AA55" s="34">
        <f>IFERROR(_xlfn.RANK.EQ(Z55,$Z$15:$Z$61,0)+COUNTIF($Z$15:Z55,Z55)-1,"-")</f>
        <v>7</v>
      </c>
      <c r="AC55" s="42" t="str">
        <f t="shared" si="7"/>
        <v>-</v>
      </c>
      <c r="AD55" s="42" t="str">
        <f t="shared" si="8"/>
        <v>-</v>
      </c>
      <c r="AE55" s="42" t="str">
        <f t="shared" si="9"/>
        <v>-</v>
      </c>
      <c r="AF55" s="37" t="str">
        <f t="shared" si="10"/>
        <v>-</v>
      </c>
      <c r="AG55" s="37"/>
      <c r="AH55" s="32">
        <v>41</v>
      </c>
      <c r="AI55" s="5" t="s">
        <v>73</v>
      </c>
      <c r="AJ55" s="33">
        <f t="shared" si="2"/>
        <v>97600</v>
      </c>
      <c r="AK55" s="34">
        <f>IFERROR(_xlfn.RANK.EQ(AJ55,$AJ$15:$AJ$61,0)+COUNTIF($AJ$15:AJ55,AJ55)-1,"-")</f>
        <v>3</v>
      </c>
      <c r="AM55" s="42" t="str">
        <f t="shared" si="11"/>
        <v>-</v>
      </c>
      <c r="AN55" s="42" t="str">
        <f t="shared" si="12"/>
        <v>-</v>
      </c>
      <c r="AO55" s="42" t="str">
        <f t="shared" si="13"/>
        <v>-</v>
      </c>
      <c r="AP55" s="37" t="str">
        <f t="shared" si="14"/>
        <v>-</v>
      </c>
    </row>
    <row r="56" spans="1:42" ht="11.25" customHeight="1">
      <c r="A56" s="41" t="s">
        <v>60</v>
      </c>
      <c r="B56" s="39"/>
      <c r="C56" s="51">
        <v>1650</v>
      </c>
      <c r="D56" s="52">
        <v>5930</v>
      </c>
      <c r="E56" s="52">
        <v>97800</v>
      </c>
      <c r="F56" s="52">
        <v>90100</v>
      </c>
      <c r="G56" s="52">
        <v>103</v>
      </c>
      <c r="H56" s="52">
        <v>110</v>
      </c>
      <c r="I56" s="52">
        <v>113</v>
      </c>
      <c r="J56" s="52">
        <v>114</v>
      </c>
      <c r="K56" s="52">
        <v>104</v>
      </c>
      <c r="N56" s="32">
        <v>42</v>
      </c>
      <c r="O56" s="5" t="s">
        <v>74</v>
      </c>
      <c r="P56" s="33">
        <f t="shared" si="0"/>
        <v>762</v>
      </c>
      <c r="Q56" s="34">
        <f>IFERROR(_xlfn.RANK.EQ(P56,$P$15:$P$61,0)+COUNTIF($P$15:P56,P56)-1,"-")</f>
        <v>4</v>
      </c>
      <c r="S56" s="42" t="str">
        <f t="shared" si="3"/>
        <v>-</v>
      </c>
      <c r="T56" s="42" t="str">
        <f t="shared" si="4"/>
        <v>-</v>
      </c>
      <c r="U56" s="42" t="str">
        <f t="shared" si="5"/>
        <v>-</v>
      </c>
      <c r="V56" s="37" t="str">
        <f t="shared" si="6"/>
        <v>-</v>
      </c>
      <c r="X56" s="32">
        <v>42</v>
      </c>
      <c r="Y56" s="5" t="s">
        <v>74</v>
      </c>
      <c r="Z56" s="33">
        <f t="shared" si="1"/>
        <v>3930</v>
      </c>
      <c r="AA56" s="34">
        <f>IFERROR(_xlfn.RANK.EQ(Z56,$Z$15:$Z$61,0)+COUNTIF($Z$15:Z56,Z56)-1,"-")</f>
        <v>11</v>
      </c>
      <c r="AC56" s="42" t="str">
        <f t="shared" si="7"/>
        <v>-</v>
      </c>
      <c r="AD56" s="42" t="str">
        <f t="shared" si="8"/>
        <v>-</v>
      </c>
      <c r="AE56" s="42" t="str">
        <f t="shared" si="9"/>
        <v>-</v>
      </c>
      <c r="AF56" s="37" t="str">
        <f t="shared" si="10"/>
        <v>-</v>
      </c>
      <c r="AG56" s="37"/>
      <c r="AH56" s="32">
        <v>42</v>
      </c>
      <c r="AI56" s="5" t="s">
        <v>74</v>
      </c>
      <c r="AJ56" s="33">
        <f t="shared" si="2"/>
        <v>29900</v>
      </c>
      <c r="AK56" s="34">
        <f>IFERROR(_xlfn.RANK.EQ(AJ56,$AJ$15:$AJ$61,0)+COUNTIF($AJ$15:AJ56,AJ56)-1,"-")</f>
        <v>4</v>
      </c>
      <c r="AM56" s="42" t="str">
        <f t="shared" si="11"/>
        <v>-</v>
      </c>
      <c r="AN56" s="42" t="str">
        <f t="shared" si="12"/>
        <v>-</v>
      </c>
      <c r="AO56" s="42" t="str">
        <f t="shared" si="13"/>
        <v>-</v>
      </c>
      <c r="AP56" s="37" t="str">
        <f t="shared" si="14"/>
        <v>-</v>
      </c>
    </row>
    <row r="57" spans="1:42" ht="11.25" customHeight="1">
      <c r="A57" s="41" t="s">
        <v>61</v>
      </c>
      <c r="B57" s="39"/>
      <c r="C57" s="51" t="s">
        <v>924</v>
      </c>
      <c r="D57" s="52" t="s">
        <v>924</v>
      </c>
      <c r="E57" s="52" t="s">
        <v>924</v>
      </c>
      <c r="F57" s="52" t="s">
        <v>924</v>
      </c>
      <c r="G57" s="52" t="s">
        <v>26</v>
      </c>
      <c r="H57" s="52" t="s">
        <v>26</v>
      </c>
      <c r="I57" s="52" t="s">
        <v>26</v>
      </c>
      <c r="J57" s="52" t="s">
        <v>26</v>
      </c>
      <c r="K57" s="52" t="s">
        <v>26</v>
      </c>
      <c r="N57" s="32">
        <v>43</v>
      </c>
      <c r="O57" s="5" t="s">
        <v>75</v>
      </c>
      <c r="P57" s="33">
        <f t="shared" si="0"/>
        <v>305</v>
      </c>
      <c r="Q57" s="34">
        <f>IFERROR(_xlfn.RANK.EQ(P57,$P$15:$P$61,0)+COUNTIF($P$15:P57,P57)-1,"-")</f>
        <v>7</v>
      </c>
      <c r="S57" s="42" t="str">
        <f t="shared" si="3"/>
        <v>-</v>
      </c>
      <c r="T57" s="42" t="str">
        <f t="shared" si="4"/>
        <v>-</v>
      </c>
      <c r="U57" s="42" t="str">
        <f t="shared" si="5"/>
        <v>-</v>
      </c>
      <c r="V57" s="37" t="str">
        <f t="shared" si="6"/>
        <v>-</v>
      </c>
      <c r="X57" s="32">
        <v>43</v>
      </c>
      <c r="Y57" s="5" t="s">
        <v>75</v>
      </c>
      <c r="Z57" s="33">
        <f t="shared" si="1"/>
        <v>3850</v>
      </c>
      <c r="AA57" s="34">
        <f>IFERROR(_xlfn.RANK.EQ(Z57,$Z$15:$Z$61,0)+COUNTIF($Z$15:Z57,Z57)-1,"-")</f>
        <v>12</v>
      </c>
      <c r="AC57" s="42" t="str">
        <f t="shared" si="7"/>
        <v>-</v>
      </c>
      <c r="AD57" s="42" t="str">
        <f t="shared" si="8"/>
        <v>-</v>
      </c>
      <c r="AE57" s="42" t="str">
        <f t="shared" si="9"/>
        <v>-</v>
      </c>
      <c r="AF57" s="37" t="str">
        <f t="shared" si="10"/>
        <v>-</v>
      </c>
      <c r="AG57" s="37"/>
      <c r="AH57" s="32">
        <v>43</v>
      </c>
      <c r="AI57" s="5" t="s">
        <v>75</v>
      </c>
      <c r="AJ57" s="33">
        <f t="shared" si="2"/>
        <v>11700</v>
      </c>
      <c r="AK57" s="34">
        <f>IFERROR(_xlfn.RANK.EQ(AJ57,$AJ$15:$AJ$61,0)+COUNTIF($AJ$15:AJ57,AJ57)-1,"-")</f>
        <v>7</v>
      </c>
      <c r="AM57" s="42" t="str">
        <f t="shared" si="11"/>
        <v>-</v>
      </c>
      <c r="AN57" s="42" t="str">
        <f t="shared" si="12"/>
        <v>-</v>
      </c>
      <c r="AO57" s="42" t="str">
        <f t="shared" si="13"/>
        <v>-</v>
      </c>
      <c r="AP57" s="37" t="str">
        <f t="shared" si="14"/>
        <v>-</v>
      </c>
    </row>
    <row r="58" spans="1:42" ht="11.25" customHeight="1">
      <c r="A58" s="41" t="s">
        <v>62</v>
      </c>
      <c r="B58" s="39"/>
      <c r="C58" s="51">
        <v>92</v>
      </c>
      <c r="D58" s="52">
        <v>4460</v>
      </c>
      <c r="E58" s="52">
        <v>4100</v>
      </c>
      <c r="F58" s="52">
        <v>3330</v>
      </c>
      <c r="G58" s="52">
        <v>94</v>
      </c>
      <c r="H58" s="52">
        <v>106</v>
      </c>
      <c r="I58" s="52">
        <v>100</v>
      </c>
      <c r="J58" s="52">
        <v>100</v>
      </c>
      <c r="K58" s="52">
        <v>107</v>
      </c>
      <c r="N58" s="32">
        <v>44</v>
      </c>
      <c r="O58" s="5" t="s">
        <v>76</v>
      </c>
      <c r="P58" s="33" t="str">
        <f t="shared" si="0"/>
        <v>…</v>
      </c>
      <c r="Q58" s="34" t="str">
        <f>IFERROR(_xlfn.RANK.EQ(P58,$P$15:$P$61,0)+COUNTIF($P$15:P58,P58)-1,"-")</f>
        <v>-</v>
      </c>
      <c r="S58" s="42" t="str">
        <f t="shared" si="3"/>
        <v>-</v>
      </c>
      <c r="T58" s="42" t="str">
        <f t="shared" si="4"/>
        <v>-</v>
      </c>
      <c r="U58" s="42" t="str">
        <f t="shared" si="5"/>
        <v>-</v>
      </c>
      <c r="V58" s="37" t="str">
        <f t="shared" si="6"/>
        <v>-</v>
      </c>
      <c r="X58" s="32">
        <v>44</v>
      </c>
      <c r="Y58" s="5" t="s">
        <v>76</v>
      </c>
      <c r="Z58" s="33" t="str">
        <f t="shared" si="1"/>
        <v>…</v>
      </c>
      <c r="AA58" s="34" t="str">
        <f>IFERROR(_xlfn.RANK.EQ(Z58,$Z$15:$Z$61,0)+COUNTIF($Z$15:Z58,Z58)-1,"-")</f>
        <v>-</v>
      </c>
      <c r="AC58" s="42" t="str">
        <f t="shared" si="7"/>
        <v>-</v>
      </c>
      <c r="AD58" s="42" t="str">
        <f t="shared" si="8"/>
        <v>-</v>
      </c>
      <c r="AE58" s="42" t="str">
        <f t="shared" si="9"/>
        <v>-</v>
      </c>
      <c r="AF58" s="37" t="str">
        <f t="shared" si="10"/>
        <v>-</v>
      </c>
      <c r="AG58" s="37"/>
      <c r="AH58" s="32">
        <v>44</v>
      </c>
      <c r="AI58" s="5" t="s">
        <v>76</v>
      </c>
      <c r="AJ58" s="33" t="str">
        <f t="shared" si="2"/>
        <v>…</v>
      </c>
      <c r="AK58" s="34" t="str">
        <f>IFERROR(_xlfn.RANK.EQ(AJ58,$AJ$15:$AJ$61,0)+COUNTIF($AJ$15:AJ58,AJ58)-1,"-")</f>
        <v>-</v>
      </c>
      <c r="AM58" s="42" t="str">
        <f t="shared" si="11"/>
        <v>-</v>
      </c>
      <c r="AN58" s="42" t="str">
        <f t="shared" si="12"/>
        <v>-</v>
      </c>
      <c r="AO58" s="42" t="str">
        <f t="shared" si="13"/>
        <v>-</v>
      </c>
      <c r="AP58" s="37" t="str">
        <f t="shared" si="14"/>
        <v>-</v>
      </c>
    </row>
    <row r="59" spans="1:42" ht="11.25" customHeight="1">
      <c r="A59" s="41" t="s">
        <v>63</v>
      </c>
      <c r="B59" s="39"/>
      <c r="C59" s="51" t="s">
        <v>924</v>
      </c>
      <c r="D59" s="52" t="s">
        <v>924</v>
      </c>
      <c r="E59" s="52" t="s">
        <v>924</v>
      </c>
      <c r="F59" s="52" t="s">
        <v>924</v>
      </c>
      <c r="G59" s="52" t="s">
        <v>26</v>
      </c>
      <c r="H59" s="52" t="s">
        <v>26</v>
      </c>
      <c r="I59" s="52" t="s">
        <v>26</v>
      </c>
      <c r="J59" s="52" t="s">
        <v>26</v>
      </c>
      <c r="K59" s="52" t="s">
        <v>26</v>
      </c>
      <c r="N59" s="32">
        <v>45</v>
      </c>
      <c r="O59" s="5" t="s">
        <v>77</v>
      </c>
      <c r="P59" s="33" t="str">
        <f t="shared" si="0"/>
        <v>…</v>
      </c>
      <c r="Q59" s="34" t="str">
        <f>IFERROR(_xlfn.RANK.EQ(P59,$P$15:$P$61,0)+COUNTIF($P$15:P59,P59)-1,"-")</f>
        <v>-</v>
      </c>
      <c r="S59" s="42" t="str">
        <f t="shared" si="3"/>
        <v>-</v>
      </c>
      <c r="T59" s="42" t="str">
        <f t="shared" si="4"/>
        <v>-</v>
      </c>
      <c r="U59" s="42" t="str">
        <f t="shared" si="5"/>
        <v>-</v>
      </c>
      <c r="V59" s="37" t="str">
        <f t="shared" si="6"/>
        <v>-</v>
      </c>
      <c r="X59" s="32">
        <v>45</v>
      </c>
      <c r="Y59" s="5" t="s">
        <v>77</v>
      </c>
      <c r="Z59" s="33" t="str">
        <f t="shared" si="1"/>
        <v>…</v>
      </c>
      <c r="AA59" s="34" t="str">
        <f>IFERROR(_xlfn.RANK.EQ(Z59,$Z$15:$Z$61,0)+COUNTIF($Z$15:Z59,Z59)-1,"-")</f>
        <v>-</v>
      </c>
      <c r="AC59" s="42" t="str">
        <f t="shared" si="7"/>
        <v>-</v>
      </c>
      <c r="AD59" s="42" t="str">
        <f t="shared" si="8"/>
        <v>-</v>
      </c>
      <c r="AE59" s="42" t="str">
        <f t="shared" si="9"/>
        <v>-</v>
      </c>
      <c r="AF59" s="37" t="str">
        <f t="shared" si="10"/>
        <v>-</v>
      </c>
      <c r="AG59" s="37"/>
      <c r="AH59" s="32">
        <v>45</v>
      </c>
      <c r="AI59" s="5" t="s">
        <v>77</v>
      </c>
      <c r="AJ59" s="33" t="str">
        <f t="shared" si="2"/>
        <v>…</v>
      </c>
      <c r="AK59" s="34" t="str">
        <f>IFERROR(_xlfn.RANK.EQ(AJ59,$AJ$15:$AJ$61,0)+COUNTIF($AJ$15:AJ59,AJ59)-1,"-")</f>
        <v>-</v>
      </c>
      <c r="AM59" s="42" t="str">
        <f t="shared" si="11"/>
        <v>-</v>
      </c>
      <c r="AN59" s="42" t="str">
        <f t="shared" si="12"/>
        <v>-</v>
      </c>
      <c r="AO59" s="42" t="str">
        <f t="shared" si="13"/>
        <v>-</v>
      </c>
      <c r="AP59" s="37" t="str">
        <f t="shared" si="14"/>
        <v>-</v>
      </c>
    </row>
    <row r="60" spans="1:42" ht="11.25" customHeight="1">
      <c r="A60" s="41" t="s">
        <v>64</v>
      </c>
      <c r="B60" s="39"/>
      <c r="C60" s="51">
        <v>154</v>
      </c>
      <c r="D60" s="52">
        <v>2520</v>
      </c>
      <c r="E60" s="52">
        <v>3880</v>
      </c>
      <c r="F60" s="52">
        <v>2640</v>
      </c>
      <c r="G60" s="52">
        <v>111</v>
      </c>
      <c r="H60" s="52">
        <v>97</v>
      </c>
      <c r="I60" s="52">
        <v>107</v>
      </c>
      <c r="J60" s="52">
        <v>112</v>
      </c>
      <c r="K60" s="52">
        <v>97</v>
      </c>
      <c r="N60" s="32">
        <v>46</v>
      </c>
      <c r="O60" s="5" t="s">
        <v>78</v>
      </c>
      <c r="P60" s="33" t="str">
        <f t="shared" si="0"/>
        <v>…</v>
      </c>
      <c r="Q60" s="34" t="str">
        <f>IFERROR(_xlfn.RANK.EQ(P60,$P$15:$P$61,0)+COUNTIF($P$15:P60,P60)-1,"-")</f>
        <v>-</v>
      </c>
      <c r="S60" s="42" t="str">
        <f t="shared" si="3"/>
        <v>-</v>
      </c>
      <c r="T60" s="42" t="str">
        <f t="shared" si="4"/>
        <v>-</v>
      </c>
      <c r="U60" s="42" t="str">
        <f t="shared" si="5"/>
        <v>-</v>
      </c>
      <c r="V60" s="37" t="str">
        <f t="shared" si="6"/>
        <v>-</v>
      </c>
      <c r="X60" s="32">
        <v>46</v>
      </c>
      <c r="Y60" s="5" t="s">
        <v>78</v>
      </c>
      <c r="Z60" s="33" t="str">
        <f t="shared" si="1"/>
        <v>…</v>
      </c>
      <c r="AA60" s="34" t="str">
        <f>IFERROR(_xlfn.RANK.EQ(Z60,$Z$15:$Z$61,0)+COUNTIF($Z$15:Z60,Z60)-1,"-")</f>
        <v>-</v>
      </c>
      <c r="AC60" s="42" t="str">
        <f t="shared" si="7"/>
        <v>-</v>
      </c>
      <c r="AD60" s="42" t="str">
        <f t="shared" si="8"/>
        <v>-</v>
      </c>
      <c r="AE60" s="42" t="str">
        <f t="shared" si="9"/>
        <v>-</v>
      </c>
      <c r="AF60" s="37" t="str">
        <f t="shared" si="10"/>
        <v>-</v>
      </c>
      <c r="AG60" s="37"/>
      <c r="AH60" s="32">
        <v>46</v>
      </c>
      <c r="AI60" s="5" t="s">
        <v>78</v>
      </c>
      <c r="AJ60" s="33" t="str">
        <f t="shared" si="2"/>
        <v>…</v>
      </c>
      <c r="AK60" s="34" t="str">
        <f>IFERROR(_xlfn.RANK.EQ(AJ60,$AJ$15:$AJ$61,0)+COUNTIF($AJ$15:AJ60,AJ60)-1,"-")</f>
        <v>-</v>
      </c>
      <c r="AM60" s="42" t="str">
        <f t="shared" si="11"/>
        <v>-</v>
      </c>
      <c r="AN60" s="42" t="str">
        <f t="shared" si="12"/>
        <v>-</v>
      </c>
      <c r="AO60" s="42" t="str">
        <f t="shared" si="13"/>
        <v>-</v>
      </c>
      <c r="AP60" s="37" t="str">
        <f t="shared" si="14"/>
        <v>-</v>
      </c>
    </row>
    <row r="61" spans="1:42" ht="11.25" customHeight="1">
      <c r="A61" s="41" t="s">
        <v>65</v>
      </c>
      <c r="B61" s="39"/>
      <c r="C61" s="51">
        <v>174</v>
      </c>
      <c r="D61" s="52">
        <v>3520</v>
      </c>
      <c r="E61" s="52">
        <v>6120</v>
      </c>
      <c r="F61" s="52">
        <v>4590</v>
      </c>
      <c r="G61" s="52">
        <v>118</v>
      </c>
      <c r="H61" s="52">
        <v>115</v>
      </c>
      <c r="I61" s="52">
        <v>136</v>
      </c>
      <c r="J61" s="52">
        <v>136</v>
      </c>
      <c r="K61" s="52">
        <v>105</v>
      </c>
      <c r="N61" s="32">
        <v>47</v>
      </c>
      <c r="O61" s="5" t="s">
        <v>44</v>
      </c>
      <c r="P61" s="33" t="str">
        <f t="shared" si="0"/>
        <v>…</v>
      </c>
      <c r="Q61" s="34" t="str">
        <f>IFERROR(_xlfn.RANK.EQ(P61,$P$15:$P$61,0)+COUNTIF($P$15:P61,P61)-1,"-")</f>
        <v>-</v>
      </c>
      <c r="S61" s="42" t="str">
        <f t="shared" si="3"/>
        <v>-</v>
      </c>
      <c r="T61" s="42" t="str">
        <f t="shared" si="4"/>
        <v>-</v>
      </c>
      <c r="U61" s="42" t="str">
        <f t="shared" si="5"/>
        <v>-</v>
      </c>
      <c r="V61" s="37" t="str">
        <f t="shared" si="6"/>
        <v>-</v>
      </c>
      <c r="X61" s="32">
        <v>47</v>
      </c>
      <c r="Y61" s="5" t="s">
        <v>44</v>
      </c>
      <c r="Z61" s="33" t="str">
        <f t="shared" si="1"/>
        <v>…</v>
      </c>
      <c r="AA61" s="34" t="str">
        <f>IFERROR(_xlfn.RANK.EQ(Z61,$Z$15:$Z$61,0)+COUNTIF($Z$15:Z61,Z61)-1,"-")</f>
        <v>-</v>
      </c>
      <c r="AC61" s="42" t="str">
        <f t="shared" si="7"/>
        <v>-</v>
      </c>
      <c r="AD61" s="42" t="str">
        <f t="shared" si="8"/>
        <v>-</v>
      </c>
      <c r="AE61" s="42" t="str">
        <f t="shared" si="9"/>
        <v>-</v>
      </c>
      <c r="AF61" s="37" t="str">
        <f t="shared" si="10"/>
        <v>-</v>
      </c>
      <c r="AG61" s="37"/>
      <c r="AH61" s="32">
        <v>47</v>
      </c>
      <c r="AI61" s="5" t="s">
        <v>44</v>
      </c>
      <c r="AJ61" s="33" t="str">
        <f t="shared" si="2"/>
        <v>…</v>
      </c>
      <c r="AK61" s="34" t="str">
        <f>IFERROR(_xlfn.RANK.EQ(AJ61,$AJ$15:$AJ$61,0)+COUNTIF($AJ$15:AJ61,AJ61)-1,"-")</f>
        <v>-</v>
      </c>
      <c r="AM61" s="42" t="str">
        <f t="shared" si="11"/>
        <v>-</v>
      </c>
      <c r="AN61" s="42" t="str">
        <f t="shared" si="12"/>
        <v>-</v>
      </c>
      <c r="AO61" s="42" t="str">
        <f t="shared" si="13"/>
        <v>-</v>
      </c>
      <c r="AP61" s="37" t="str">
        <f t="shared" si="14"/>
        <v>-</v>
      </c>
    </row>
    <row r="62" spans="1:42" ht="11.25" customHeight="1">
      <c r="A62" s="41" t="s">
        <v>66</v>
      </c>
      <c r="B62" s="39"/>
      <c r="C62" s="51" t="s">
        <v>924</v>
      </c>
      <c r="D62" s="52" t="s">
        <v>924</v>
      </c>
      <c r="E62" s="52" t="s">
        <v>924</v>
      </c>
      <c r="F62" s="52" t="s">
        <v>924</v>
      </c>
      <c r="G62" s="52" t="s">
        <v>26</v>
      </c>
      <c r="H62" s="52" t="s">
        <v>26</v>
      </c>
      <c r="I62" s="52" t="s">
        <v>26</v>
      </c>
      <c r="J62" s="52" t="s">
        <v>26</v>
      </c>
      <c r="K62" s="52" t="s">
        <v>26</v>
      </c>
    </row>
    <row r="63" spans="1:42" ht="11.25" customHeight="1">
      <c r="A63" s="41" t="s">
        <v>67</v>
      </c>
      <c r="B63" s="39"/>
      <c r="C63" s="51">
        <v>166</v>
      </c>
      <c r="D63" s="52">
        <v>2900</v>
      </c>
      <c r="E63" s="52">
        <v>4810</v>
      </c>
      <c r="F63" s="52">
        <v>3520</v>
      </c>
      <c r="G63" s="52">
        <v>98</v>
      </c>
      <c r="H63" s="52">
        <v>109</v>
      </c>
      <c r="I63" s="52">
        <v>106</v>
      </c>
      <c r="J63" s="52">
        <v>106</v>
      </c>
      <c r="K63" s="52">
        <v>99</v>
      </c>
    </row>
    <row r="64" spans="1:42" ht="11.25" customHeight="1">
      <c r="A64" s="41" t="s">
        <v>68</v>
      </c>
      <c r="B64" s="39"/>
      <c r="C64" s="51" t="s">
        <v>924</v>
      </c>
      <c r="D64" s="52" t="s">
        <v>924</v>
      </c>
      <c r="E64" s="52" t="s">
        <v>924</v>
      </c>
      <c r="F64" s="52" t="s">
        <v>924</v>
      </c>
      <c r="G64" s="52" t="s">
        <v>26</v>
      </c>
      <c r="H64" s="52" t="s">
        <v>26</v>
      </c>
      <c r="I64" s="52" t="s">
        <v>26</v>
      </c>
      <c r="J64" s="52" t="s">
        <v>26</v>
      </c>
      <c r="K64" s="52" t="s">
        <v>26</v>
      </c>
      <c r="N64" s="780" t="s">
        <v>123</v>
      </c>
      <c r="O64" s="780"/>
      <c r="P64" s="780"/>
      <c r="Q64" s="780"/>
      <c r="R64" s="780"/>
      <c r="S64" s="780"/>
      <c r="T64" s="780"/>
      <c r="U64" s="780"/>
      <c r="V64" s="780"/>
      <c r="W64" s="780"/>
      <c r="X64" s="780"/>
      <c r="Y64" s="780"/>
      <c r="Z64" s="780"/>
      <c r="AA64" s="780"/>
      <c r="AB64" s="780"/>
      <c r="AC64" s="780"/>
      <c r="AD64" s="780"/>
      <c r="AE64" s="780"/>
      <c r="AF64" s="780"/>
      <c r="AG64" s="780"/>
      <c r="AH64" s="780"/>
      <c r="AI64" s="780"/>
      <c r="AJ64" s="780"/>
      <c r="AK64" s="780"/>
      <c r="AL64" s="780"/>
      <c r="AM64" s="780"/>
      <c r="AN64" s="780"/>
      <c r="AO64" s="780"/>
      <c r="AP64" s="780"/>
    </row>
    <row r="65" spans="1:42" ht="11.25" customHeight="1">
      <c r="A65" s="41" t="s">
        <v>69</v>
      </c>
      <c r="B65" s="39"/>
      <c r="C65" s="51">
        <v>190</v>
      </c>
      <c r="D65" s="52">
        <v>5020</v>
      </c>
      <c r="E65" s="52">
        <v>9540</v>
      </c>
      <c r="F65" s="52">
        <v>8480</v>
      </c>
      <c r="G65" s="52">
        <v>108</v>
      </c>
      <c r="H65" s="52">
        <v>103</v>
      </c>
      <c r="I65" s="52">
        <v>111</v>
      </c>
      <c r="J65" s="52">
        <v>111</v>
      </c>
      <c r="K65" s="52">
        <v>111</v>
      </c>
      <c r="N65" s="780"/>
      <c r="O65" s="780"/>
      <c r="P65" s="780"/>
      <c r="Q65" s="780"/>
      <c r="R65" s="780"/>
      <c r="S65" s="780"/>
      <c r="T65" s="780"/>
      <c r="U65" s="780"/>
      <c r="V65" s="780"/>
      <c r="W65" s="780"/>
      <c r="X65" s="780"/>
      <c r="Y65" s="780"/>
      <c r="Z65" s="780"/>
      <c r="AA65" s="780"/>
      <c r="AB65" s="780"/>
      <c r="AC65" s="780"/>
      <c r="AD65" s="780"/>
      <c r="AE65" s="780"/>
      <c r="AF65" s="780"/>
      <c r="AG65" s="780"/>
      <c r="AH65" s="780"/>
      <c r="AI65" s="780"/>
      <c r="AJ65" s="780"/>
      <c r="AK65" s="780"/>
      <c r="AL65" s="780"/>
      <c r="AM65" s="780"/>
      <c r="AN65" s="780"/>
      <c r="AO65" s="780"/>
      <c r="AP65" s="780"/>
    </row>
    <row r="66" spans="1:42" ht="11.25" customHeight="1">
      <c r="A66" s="41" t="s">
        <v>70</v>
      </c>
      <c r="B66" s="39"/>
      <c r="C66" s="51">
        <v>215</v>
      </c>
      <c r="D66" s="52">
        <v>3330</v>
      </c>
      <c r="E66" s="52">
        <v>7160</v>
      </c>
      <c r="F66" s="52">
        <v>5550</v>
      </c>
      <c r="G66" s="52">
        <v>82</v>
      </c>
      <c r="H66" s="52">
        <v>112</v>
      </c>
      <c r="I66" s="52">
        <v>92</v>
      </c>
      <c r="J66" s="52">
        <v>91</v>
      </c>
      <c r="K66" s="52">
        <v>106</v>
      </c>
      <c r="N66" s="779" t="s">
        <v>12</v>
      </c>
      <c r="O66" s="779"/>
      <c r="P66" s="779"/>
      <c r="Q66" s="779"/>
      <c r="R66" s="779"/>
      <c r="S66" s="779"/>
      <c r="T66" s="779"/>
      <c r="U66" s="779"/>
      <c r="V66" s="779"/>
      <c r="W66" s="20"/>
      <c r="X66" s="779" t="s">
        <v>13</v>
      </c>
      <c r="Y66" s="779"/>
      <c r="Z66" s="779"/>
      <c r="AA66" s="779"/>
      <c r="AB66" s="779"/>
      <c r="AC66" s="779"/>
      <c r="AD66" s="779"/>
      <c r="AE66" s="779"/>
      <c r="AF66" s="779"/>
      <c r="AG66" s="20"/>
      <c r="AH66" s="779" t="s">
        <v>14</v>
      </c>
      <c r="AI66" s="779"/>
      <c r="AJ66" s="779"/>
      <c r="AK66" s="779"/>
      <c r="AL66" s="779"/>
      <c r="AM66" s="779"/>
      <c r="AN66" s="779"/>
      <c r="AO66" s="779"/>
      <c r="AP66" s="779"/>
    </row>
    <row r="67" spans="1:42" ht="11.25" customHeight="1">
      <c r="A67" s="41" t="s">
        <v>71</v>
      </c>
      <c r="B67" s="39"/>
      <c r="C67" s="51" t="s">
        <v>924</v>
      </c>
      <c r="D67" s="52" t="s">
        <v>924</v>
      </c>
      <c r="E67" s="52" t="s">
        <v>924</v>
      </c>
      <c r="F67" s="52" t="s">
        <v>924</v>
      </c>
      <c r="G67" s="52" t="s">
        <v>26</v>
      </c>
      <c r="H67" s="52" t="s">
        <v>26</v>
      </c>
      <c r="I67" s="52" t="s">
        <v>26</v>
      </c>
      <c r="J67" s="52" t="s">
        <v>26</v>
      </c>
      <c r="K67" s="52" t="s">
        <v>26</v>
      </c>
      <c r="N67" s="779"/>
      <c r="O67" s="779"/>
      <c r="P67" s="779"/>
      <c r="Q67" s="779"/>
      <c r="R67" s="779"/>
      <c r="S67" s="779"/>
      <c r="T67" s="779"/>
      <c r="U67" s="779"/>
      <c r="V67" s="779"/>
      <c r="W67" s="20"/>
      <c r="X67" s="779"/>
      <c r="Y67" s="779"/>
      <c r="Z67" s="779"/>
      <c r="AA67" s="779"/>
      <c r="AB67" s="779"/>
      <c r="AC67" s="779"/>
      <c r="AD67" s="779"/>
      <c r="AE67" s="779"/>
      <c r="AF67" s="779"/>
      <c r="AG67" s="20"/>
      <c r="AH67" s="779"/>
      <c r="AI67" s="779"/>
      <c r="AJ67" s="779"/>
      <c r="AK67" s="779"/>
      <c r="AL67" s="779"/>
      <c r="AM67" s="779"/>
      <c r="AN67" s="779"/>
      <c r="AO67" s="779"/>
      <c r="AP67" s="779"/>
    </row>
    <row r="68" spans="1:42" ht="11.25" customHeight="1">
      <c r="A68" s="41" t="s">
        <v>72</v>
      </c>
      <c r="B68" s="39"/>
      <c r="C68" s="51">
        <v>141</v>
      </c>
      <c r="D68" s="52">
        <v>3040</v>
      </c>
      <c r="E68" s="52">
        <v>4290</v>
      </c>
      <c r="F68" s="52">
        <v>2510</v>
      </c>
      <c r="G68" s="52">
        <v>101</v>
      </c>
      <c r="H68" s="52">
        <v>107</v>
      </c>
      <c r="I68" s="52">
        <v>109</v>
      </c>
      <c r="J68" s="52">
        <v>113</v>
      </c>
      <c r="K68" s="52">
        <v>99</v>
      </c>
      <c r="N68" s="32">
        <v>1</v>
      </c>
      <c r="O68" s="5" t="s">
        <v>20</v>
      </c>
      <c r="P68" s="33">
        <f t="shared" ref="P68:P114" si="15">IFERROR(VLOOKUP(O68,$A$29:$E$75,3,FALSE),"-")</f>
        <v>14900</v>
      </c>
      <c r="Q68" s="34">
        <f>IFERROR(_xlfn.RANK.EQ(P68,$P$68:$P$114,0)+COUNTIF($P$68:P68,P68)-1,"-")</f>
        <v>1</v>
      </c>
      <c r="R68" s="32"/>
      <c r="S68" s="35">
        <f>IFERROR(RANK(U68,$U$68:$U$114,0),"-")</f>
        <v>1</v>
      </c>
      <c r="T68" s="35" t="str">
        <f>IFERROR(INDEX($O$68:$O$114,MATCH(N68,$Q$68:$Q$114,0)),"-")</f>
        <v>北海道</v>
      </c>
      <c r="U68" s="35">
        <f>IFERROR(LARGE($P$68:$P$114,N68),"-")</f>
        <v>14900</v>
      </c>
      <c r="V68" s="36">
        <f>IFERROR(ROUND(U68/$C$15*100,1),"-")</f>
        <v>58.4</v>
      </c>
      <c r="W68" s="32"/>
      <c r="X68" s="32">
        <v>1</v>
      </c>
      <c r="Y68" s="5" t="s">
        <v>20</v>
      </c>
      <c r="Z68" s="33">
        <f t="shared" ref="Z68:Z114" si="16">IFERROR(VLOOKUP(Y68,$A$29:$E$75,4,FALSE),"-")</f>
        <v>5050</v>
      </c>
      <c r="AA68" s="34">
        <f>IFERROR(_xlfn.RANK.EQ(Z68,$Z$68:$Z$114,0)+COUNTIF($Z$68:Z68,Z68)-1,"-")</f>
        <v>3</v>
      </c>
      <c r="AB68" s="32"/>
      <c r="AC68" s="35">
        <f>IFERROR(RANK(AE68,$AE$68:$AE$114,0),"-")</f>
        <v>1</v>
      </c>
      <c r="AD68" s="35" t="str">
        <f>IFERROR(INDEX($Y$68:$Y$114,MATCH(X68,$AA$68:$AA$114,0)),"-")</f>
        <v>兵庫</v>
      </c>
      <c r="AE68" s="35">
        <f>IFERROR(LARGE($Z$68:$Z$114,X68),"-")</f>
        <v>5930</v>
      </c>
      <c r="AF68" s="36">
        <f>IFERROR(ROUND(AE68/$D$15*100,1),"-")</f>
        <v>128.9</v>
      </c>
      <c r="AG68" s="37"/>
      <c r="AH68" s="32">
        <v>1</v>
      </c>
      <c r="AI68" s="5" t="s">
        <v>20</v>
      </c>
      <c r="AJ68" s="33">
        <f t="shared" ref="AJ68:AJ114" si="17">IFERROR(VLOOKUP(AI68,$A$29:$E$75,5,FALSE),"-")</f>
        <v>752500</v>
      </c>
      <c r="AK68" s="34">
        <f>IFERROR(_xlfn.RANK.EQ(AJ68,$AJ$68:$AJ$114,0)+COUNTIF($AJ$68:AJ68,AJ68)-1,"-")</f>
        <v>1</v>
      </c>
      <c r="AL68" s="32"/>
      <c r="AM68" s="35">
        <f>IFERROR(RANK(AO68,$AO$68:$AO$114,0),"-")</f>
        <v>1</v>
      </c>
      <c r="AN68" s="35" t="str">
        <f>IFERROR(INDEX($AI$68:$AI$114,MATCH(AH68,$AK$68:$AK$114,0)),"-")</f>
        <v>北海道</v>
      </c>
      <c r="AO68" s="35">
        <f>IFERROR(LARGE($AJ$68:$AJ$114,AH68),"-")</f>
        <v>752500</v>
      </c>
      <c r="AP68" s="36">
        <f>IFERROR(ROUND(AO68/$E$15*100,1),"-")</f>
        <v>64.099999999999994</v>
      </c>
    </row>
    <row r="69" spans="1:42" ht="11.25" customHeight="1">
      <c r="A69" s="41" t="s">
        <v>73</v>
      </c>
      <c r="B69" s="39"/>
      <c r="C69" s="51">
        <v>2130</v>
      </c>
      <c r="D69" s="52">
        <v>4580</v>
      </c>
      <c r="E69" s="52">
        <v>97600</v>
      </c>
      <c r="F69" s="52">
        <v>90700</v>
      </c>
      <c r="G69" s="52">
        <v>106</v>
      </c>
      <c r="H69" s="52">
        <v>110</v>
      </c>
      <c r="I69" s="52">
        <v>116</v>
      </c>
      <c r="J69" s="52">
        <v>116</v>
      </c>
      <c r="K69" s="52">
        <v>94</v>
      </c>
      <c r="N69" s="32">
        <v>2</v>
      </c>
      <c r="O69" s="5" t="s">
        <v>21</v>
      </c>
      <c r="P69" s="33" t="str">
        <f t="shared" si="15"/>
        <v>…</v>
      </c>
      <c r="Q69" s="34" t="str">
        <f>IFERROR(_xlfn.RANK.EQ(P69,$P$68:$P$114,0)+COUNTIF($P$68:P69,P69)-1,"-")</f>
        <v>-</v>
      </c>
      <c r="S69" s="35">
        <f t="shared" ref="S69:S114" si="18">IFERROR(RANK(U69,$U$68:$U$114,0),"-")</f>
        <v>2</v>
      </c>
      <c r="T69" s="35" t="str">
        <f t="shared" ref="T69:T114" si="19">IFERROR(INDEX($O$68:$O$114,MATCH(N69,$Q$68:$Q$114,0)),"-")</f>
        <v>佐賀</v>
      </c>
      <c r="U69" s="35">
        <f t="shared" ref="U69:U114" si="20">IFERROR(LARGE($P$68:$P$114,N69),"-")</f>
        <v>2130</v>
      </c>
      <c r="V69" s="36">
        <f t="shared" ref="V69:V114" si="21">IFERROR(ROUND(U69/$C$15*100,1),"-")</f>
        <v>8.4</v>
      </c>
      <c r="X69" s="32">
        <v>2</v>
      </c>
      <c r="Y69" s="5" t="s">
        <v>21</v>
      </c>
      <c r="Z69" s="33" t="str">
        <f t="shared" si="16"/>
        <v>…</v>
      </c>
      <c r="AA69" s="34" t="str">
        <f>IFERROR(_xlfn.RANK.EQ(Z69,$Z$68:$Z$114,0)+COUNTIF($Z$68:Z69,Z69)-1,"-")</f>
        <v>-</v>
      </c>
      <c r="AC69" s="35">
        <f t="shared" ref="AC69:AC114" si="22">IFERROR(RANK(AE69,$AE$68:$AE$114,0),"-")</f>
        <v>2</v>
      </c>
      <c r="AD69" s="35" t="str">
        <f t="shared" ref="AD69:AD114" si="23">IFERROR(INDEX($Y$68:$Y$114,MATCH(X69,$AA$68:$AA$114,0)),"-")</f>
        <v>愛知</v>
      </c>
      <c r="AE69" s="35">
        <f t="shared" ref="AE69:AE114" si="24">IFERROR(LARGE($Z$68:$Z$114,X69),"-")</f>
        <v>5190</v>
      </c>
      <c r="AF69" s="36">
        <f t="shared" ref="AF69:AF114" si="25">IFERROR(ROUND(AE69/$D$15*100,1),"-")</f>
        <v>112.8</v>
      </c>
      <c r="AG69" s="37"/>
      <c r="AH69" s="32">
        <v>2</v>
      </c>
      <c r="AI69" s="5" t="s">
        <v>21</v>
      </c>
      <c r="AJ69" s="33" t="str">
        <f t="shared" si="17"/>
        <v>…</v>
      </c>
      <c r="AK69" s="34" t="str">
        <f>IFERROR(_xlfn.RANK.EQ(AJ69,$AJ$68:$AJ$114,0)+COUNTIF($AJ$68:AJ69,AJ69)-1,"-")</f>
        <v>-</v>
      </c>
      <c r="AM69" s="35">
        <f t="shared" ref="AM69:AM114" si="26">IFERROR(RANK(AO69,$AO$68:$AO$114,0),"-")</f>
        <v>2</v>
      </c>
      <c r="AN69" s="35" t="str">
        <f t="shared" ref="AN69:AN114" si="27">IFERROR(INDEX($AI$68:$AI$114,MATCH(AH69,$AK$68:$AK$114,0)),"-")</f>
        <v>兵庫</v>
      </c>
      <c r="AO69" s="35">
        <f t="shared" ref="AO69:AO114" si="28">IFERROR(LARGE($AJ$68:$AJ$114,AH69),"-")</f>
        <v>97800</v>
      </c>
      <c r="AP69" s="36">
        <f t="shared" ref="AP69:AP114" si="29">IFERROR(ROUND(AO69/$E$15*100,1),"-")</f>
        <v>8.3000000000000007</v>
      </c>
    </row>
    <row r="70" spans="1:42" ht="11.25" customHeight="1">
      <c r="A70" s="41" t="s">
        <v>74</v>
      </c>
      <c r="B70" s="39"/>
      <c r="C70" s="51">
        <v>762</v>
      </c>
      <c r="D70" s="52">
        <v>3930</v>
      </c>
      <c r="E70" s="52">
        <v>29900</v>
      </c>
      <c r="F70" s="52">
        <v>27300</v>
      </c>
      <c r="G70" s="52">
        <v>101</v>
      </c>
      <c r="H70" s="52">
        <v>103</v>
      </c>
      <c r="I70" s="52">
        <v>104</v>
      </c>
      <c r="J70" s="52">
        <v>103</v>
      </c>
      <c r="K70" s="52">
        <v>105</v>
      </c>
      <c r="N70" s="32">
        <v>3</v>
      </c>
      <c r="O70" s="5" t="s">
        <v>23</v>
      </c>
      <c r="P70" s="33" t="str">
        <f t="shared" si="15"/>
        <v>…</v>
      </c>
      <c r="Q70" s="34" t="str">
        <f>IFERROR(_xlfn.RANK.EQ(P70,$P$68:$P$114,0)+COUNTIF($P$68:P70,P70)-1,"-")</f>
        <v>-</v>
      </c>
      <c r="S70" s="35">
        <f t="shared" si="18"/>
        <v>3</v>
      </c>
      <c r="T70" s="35" t="str">
        <f t="shared" si="19"/>
        <v>兵庫</v>
      </c>
      <c r="U70" s="35">
        <f t="shared" si="20"/>
        <v>1650</v>
      </c>
      <c r="V70" s="36">
        <f t="shared" si="21"/>
        <v>6.5</v>
      </c>
      <c r="X70" s="32">
        <v>3</v>
      </c>
      <c r="Y70" s="5" t="s">
        <v>23</v>
      </c>
      <c r="Z70" s="33" t="str">
        <f t="shared" si="16"/>
        <v>…</v>
      </c>
      <c r="AA70" s="34" t="str">
        <f>IFERROR(_xlfn.RANK.EQ(Z70,$Z$68:$Z$114,0)+COUNTIF($Z$68:Z70,Z70)-1,"-")</f>
        <v>-</v>
      </c>
      <c r="AC70" s="35">
        <f t="shared" si="22"/>
        <v>3</v>
      </c>
      <c r="AD70" s="35" t="str">
        <f t="shared" si="23"/>
        <v>北海道</v>
      </c>
      <c r="AE70" s="35">
        <f t="shared" si="24"/>
        <v>5050</v>
      </c>
      <c r="AF70" s="36">
        <f t="shared" si="25"/>
        <v>109.8</v>
      </c>
      <c r="AG70" s="37"/>
      <c r="AH70" s="32">
        <v>3</v>
      </c>
      <c r="AI70" s="5" t="s">
        <v>23</v>
      </c>
      <c r="AJ70" s="33" t="str">
        <f t="shared" si="17"/>
        <v>…</v>
      </c>
      <c r="AK70" s="34" t="str">
        <f>IFERROR(_xlfn.RANK.EQ(AJ70,$AJ$68:$AJ$114,0)+COUNTIF($AJ$68:AJ70,AJ70)-1,"-")</f>
        <v>-</v>
      </c>
      <c r="AM70" s="35">
        <f t="shared" si="26"/>
        <v>3</v>
      </c>
      <c r="AN70" s="35" t="str">
        <f t="shared" si="27"/>
        <v>佐賀</v>
      </c>
      <c r="AO70" s="35">
        <f t="shared" si="28"/>
        <v>97600</v>
      </c>
      <c r="AP70" s="36">
        <f t="shared" si="29"/>
        <v>8.3000000000000007</v>
      </c>
    </row>
    <row r="71" spans="1:42" ht="11.25" customHeight="1">
      <c r="A71" s="41" t="s">
        <v>75</v>
      </c>
      <c r="B71" s="39"/>
      <c r="C71" s="51">
        <v>305</v>
      </c>
      <c r="D71" s="52">
        <v>3850</v>
      </c>
      <c r="E71" s="52">
        <v>11700</v>
      </c>
      <c r="F71" s="52">
        <v>9980</v>
      </c>
      <c r="G71" s="52">
        <v>97</v>
      </c>
      <c r="H71" s="52">
        <v>97</v>
      </c>
      <c r="I71" s="52">
        <v>94</v>
      </c>
      <c r="J71" s="52">
        <v>94</v>
      </c>
      <c r="K71" s="52">
        <v>102</v>
      </c>
      <c r="N71" s="32">
        <v>4</v>
      </c>
      <c r="O71" s="5" t="s">
        <v>24</v>
      </c>
      <c r="P71" s="33" t="str">
        <f t="shared" si="15"/>
        <v>…</v>
      </c>
      <c r="Q71" s="34" t="str">
        <f>IFERROR(_xlfn.RANK.EQ(P71,$P$68:$P$114,0)+COUNTIF($P$68:P71,P71)-1,"-")</f>
        <v>-</v>
      </c>
      <c r="S71" s="35">
        <f t="shared" si="18"/>
        <v>4</v>
      </c>
      <c r="T71" s="35" t="str">
        <f t="shared" si="19"/>
        <v>長崎</v>
      </c>
      <c r="U71" s="35">
        <f t="shared" si="20"/>
        <v>762</v>
      </c>
      <c r="V71" s="36">
        <f t="shared" si="21"/>
        <v>3</v>
      </c>
      <c r="X71" s="32">
        <v>4</v>
      </c>
      <c r="Y71" s="5" t="s">
        <v>24</v>
      </c>
      <c r="Z71" s="33" t="str">
        <f t="shared" si="16"/>
        <v>…</v>
      </c>
      <c r="AA71" s="34" t="str">
        <f>IFERROR(_xlfn.RANK.EQ(Z71,$Z$68:$Z$114,0)+COUNTIF($Z$68:Z71,Z71)-1,"-")</f>
        <v>-</v>
      </c>
      <c r="AC71" s="35">
        <f t="shared" si="22"/>
        <v>4</v>
      </c>
      <c r="AD71" s="35" t="str">
        <f t="shared" si="23"/>
        <v>香川</v>
      </c>
      <c r="AE71" s="35">
        <f t="shared" si="24"/>
        <v>5020</v>
      </c>
      <c r="AF71" s="36">
        <f t="shared" si="25"/>
        <v>109.1</v>
      </c>
      <c r="AG71" s="37"/>
      <c r="AH71" s="32">
        <v>4</v>
      </c>
      <c r="AI71" s="5" t="s">
        <v>24</v>
      </c>
      <c r="AJ71" s="33" t="str">
        <f t="shared" si="17"/>
        <v>…</v>
      </c>
      <c r="AK71" s="34" t="str">
        <f>IFERROR(_xlfn.RANK.EQ(AJ71,$AJ$68:$AJ$114,0)+COUNTIF($AJ$68:AJ71,AJ71)-1,"-")</f>
        <v>-</v>
      </c>
      <c r="AM71" s="35">
        <f t="shared" si="26"/>
        <v>4</v>
      </c>
      <c r="AN71" s="35" t="str">
        <f t="shared" si="27"/>
        <v>長崎</v>
      </c>
      <c r="AO71" s="35">
        <f t="shared" si="28"/>
        <v>29900</v>
      </c>
      <c r="AP71" s="36">
        <f t="shared" si="29"/>
        <v>2.5</v>
      </c>
    </row>
    <row r="72" spans="1:42" ht="11.25" customHeight="1">
      <c r="A72" s="41" t="s">
        <v>76</v>
      </c>
      <c r="B72" s="39"/>
      <c r="C72" s="51" t="s">
        <v>924</v>
      </c>
      <c r="D72" s="52" t="s">
        <v>924</v>
      </c>
      <c r="E72" s="52" t="s">
        <v>924</v>
      </c>
      <c r="F72" s="52" t="s">
        <v>924</v>
      </c>
      <c r="G72" s="52" t="s">
        <v>26</v>
      </c>
      <c r="H72" s="52" t="s">
        <v>26</v>
      </c>
      <c r="I72" s="52" t="s">
        <v>26</v>
      </c>
      <c r="J72" s="52" t="s">
        <v>26</v>
      </c>
      <c r="K72" s="52" t="s">
        <v>26</v>
      </c>
      <c r="N72" s="32">
        <v>5</v>
      </c>
      <c r="O72" s="5" t="s">
        <v>27</v>
      </c>
      <c r="P72" s="33" t="str">
        <f t="shared" si="15"/>
        <v>…</v>
      </c>
      <c r="Q72" s="34" t="str">
        <f>IFERROR(_xlfn.RANK.EQ(P72,$P$68:$P$114,0)+COUNTIF($P$68:P72,P72)-1,"-")</f>
        <v>-</v>
      </c>
      <c r="S72" s="35">
        <f t="shared" si="18"/>
        <v>5</v>
      </c>
      <c r="T72" s="35" t="str">
        <f t="shared" si="19"/>
        <v>愛知</v>
      </c>
      <c r="U72" s="35">
        <f t="shared" si="20"/>
        <v>468</v>
      </c>
      <c r="V72" s="36">
        <f t="shared" si="21"/>
        <v>1.8</v>
      </c>
      <c r="X72" s="32">
        <v>5</v>
      </c>
      <c r="Y72" s="5" t="s">
        <v>27</v>
      </c>
      <c r="Z72" s="33" t="str">
        <f t="shared" si="16"/>
        <v>…</v>
      </c>
      <c r="AA72" s="34" t="str">
        <f>IFERROR(_xlfn.RANK.EQ(Z72,$Z$68:$Z$114,0)+COUNTIF($Z$68:Z72,Z72)-1,"-")</f>
        <v>-</v>
      </c>
      <c r="AC72" s="35">
        <f t="shared" si="22"/>
        <v>5</v>
      </c>
      <c r="AD72" s="35" t="str">
        <f t="shared" si="23"/>
        <v>富山</v>
      </c>
      <c r="AE72" s="35">
        <f t="shared" si="24"/>
        <v>4950</v>
      </c>
      <c r="AF72" s="36">
        <f t="shared" si="25"/>
        <v>107.6</v>
      </c>
      <c r="AG72" s="37"/>
      <c r="AH72" s="32">
        <v>5</v>
      </c>
      <c r="AI72" s="5" t="s">
        <v>27</v>
      </c>
      <c r="AJ72" s="33" t="str">
        <f t="shared" si="17"/>
        <v>…</v>
      </c>
      <c r="AK72" s="34" t="str">
        <f>IFERROR(_xlfn.RANK.EQ(AJ72,$AJ$68:$AJ$114,0)+COUNTIF($AJ$68:AJ72,AJ72)-1,"-")</f>
        <v>-</v>
      </c>
      <c r="AM72" s="35">
        <f t="shared" si="26"/>
        <v>5</v>
      </c>
      <c r="AN72" s="35" t="str">
        <f t="shared" si="27"/>
        <v>愛知</v>
      </c>
      <c r="AO72" s="35">
        <f t="shared" si="28"/>
        <v>24300</v>
      </c>
      <c r="AP72" s="36">
        <f t="shared" si="29"/>
        <v>2.1</v>
      </c>
    </row>
    <row r="73" spans="1:42" ht="11.25" customHeight="1">
      <c r="A73" s="41" t="s">
        <v>77</v>
      </c>
      <c r="B73" s="39"/>
      <c r="C73" s="51" t="s">
        <v>924</v>
      </c>
      <c r="D73" s="52" t="s">
        <v>924</v>
      </c>
      <c r="E73" s="52" t="s">
        <v>924</v>
      </c>
      <c r="F73" s="52" t="s">
        <v>924</v>
      </c>
      <c r="G73" s="52" t="s">
        <v>26</v>
      </c>
      <c r="H73" s="52" t="s">
        <v>26</v>
      </c>
      <c r="I73" s="52" t="s">
        <v>26</v>
      </c>
      <c r="J73" s="52" t="s">
        <v>26</v>
      </c>
      <c r="K73" s="52" t="s">
        <v>26</v>
      </c>
      <c r="N73" s="32">
        <v>6</v>
      </c>
      <c r="O73" s="5" t="s">
        <v>29</v>
      </c>
      <c r="P73" s="33" t="str">
        <f t="shared" si="15"/>
        <v>…</v>
      </c>
      <c r="Q73" s="34" t="str">
        <f>IFERROR(_xlfn.RANK.EQ(P73,$P$68:$P$114,0)+COUNTIF($P$68:P73,P73)-1,"-")</f>
        <v>-</v>
      </c>
      <c r="S73" s="42">
        <f t="shared" si="18"/>
        <v>6</v>
      </c>
      <c r="T73" s="42" t="str">
        <f t="shared" si="19"/>
        <v>静岡</v>
      </c>
      <c r="U73" s="42">
        <f t="shared" si="20"/>
        <v>324</v>
      </c>
      <c r="V73" s="37">
        <f t="shared" si="21"/>
        <v>1.3</v>
      </c>
      <c r="X73" s="32">
        <v>6</v>
      </c>
      <c r="Y73" s="5" t="s">
        <v>29</v>
      </c>
      <c r="Z73" s="33" t="str">
        <f t="shared" si="16"/>
        <v>…</v>
      </c>
      <c r="AA73" s="34" t="str">
        <f>IFERROR(_xlfn.RANK.EQ(Z73,$Z$68:$Z$114,0)+COUNTIF($Z$68:Z73,Z73)-1,"-")</f>
        <v>-</v>
      </c>
      <c r="AC73" s="42">
        <f t="shared" si="22"/>
        <v>6</v>
      </c>
      <c r="AD73" s="42" t="str">
        <f t="shared" si="23"/>
        <v>栃木</v>
      </c>
      <c r="AE73" s="42">
        <f t="shared" si="24"/>
        <v>4580</v>
      </c>
      <c r="AF73" s="37">
        <f t="shared" si="25"/>
        <v>99.6</v>
      </c>
      <c r="AG73" s="37"/>
      <c r="AH73" s="32">
        <v>6</v>
      </c>
      <c r="AI73" s="5" t="s">
        <v>29</v>
      </c>
      <c r="AJ73" s="33" t="str">
        <f t="shared" si="17"/>
        <v>…</v>
      </c>
      <c r="AK73" s="34" t="str">
        <f>IFERROR(_xlfn.RANK.EQ(AJ73,$AJ$68:$AJ$114,0)+COUNTIF($AJ$68:AJ73,AJ73)-1,"-")</f>
        <v>-</v>
      </c>
      <c r="AM73" s="42">
        <f t="shared" si="26"/>
        <v>6</v>
      </c>
      <c r="AN73" s="42" t="str">
        <f t="shared" si="27"/>
        <v>静岡</v>
      </c>
      <c r="AO73" s="42">
        <f t="shared" si="28"/>
        <v>13200</v>
      </c>
      <c r="AP73" s="37">
        <f t="shared" si="29"/>
        <v>1.1000000000000001</v>
      </c>
    </row>
    <row r="74" spans="1:42" ht="11.25" customHeight="1">
      <c r="A74" s="41" t="s">
        <v>78</v>
      </c>
      <c r="B74" s="39"/>
      <c r="C74" s="51" t="s">
        <v>924</v>
      </c>
      <c r="D74" s="52" t="s">
        <v>924</v>
      </c>
      <c r="E74" s="52" t="s">
        <v>924</v>
      </c>
      <c r="F74" s="52" t="s">
        <v>924</v>
      </c>
      <c r="G74" s="52" t="s">
        <v>26</v>
      </c>
      <c r="H74" s="52" t="s">
        <v>26</v>
      </c>
      <c r="I74" s="52" t="s">
        <v>26</v>
      </c>
      <c r="J74" s="52" t="s">
        <v>26</v>
      </c>
      <c r="K74" s="52" t="s">
        <v>26</v>
      </c>
      <c r="N74" s="32">
        <v>7</v>
      </c>
      <c r="O74" s="5" t="s">
        <v>31</v>
      </c>
      <c r="P74" s="33">
        <f t="shared" si="15"/>
        <v>170</v>
      </c>
      <c r="Q74" s="34">
        <f>IFERROR(_xlfn.RANK.EQ(P74,$P$68:$P$114,0)+COUNTIF($P$68:P74,P74)-1,"-")</f>
        <v>15</v>
      </c>
      <c r="S74" s="42">
        <f t="shared" si="18"/>
        <v>7</v>
      </c>
      <c r="T74" s="42" t="str">
        <f t="shared" si="19"/>
        <v>熊本</v>
      </c>
      <c r="U74" s="42">
        <f t="shared" si="20"/>
        <v>305</v>
      </c>
      <c r="V74" s="37">
        <f t="shared" si="21"/>
        <v>1.2</v>
      </c>
      <c r="X74" s="32">
        <v>7</v>
      </c>
      <c r="Y74" s="5" t="s">
        <v>31</v>
      </c>
      <c r="Z74" s="33">
        <f t="shared" si="16"/>
        <v>1730</v>
      </c>
      <c r="AA74" s="34">
        <f>IFERROR(_xlfn.RANK.EQ(Z74,$Z$68:$Z$114,0)+COUNTIF($Z$68:Z74,Z74)-1,"-")</f>
        <v>25</v>
      </c>
      <c r="AC74" s="42">
        <f t="shared" si="22"/>
        <v>6</v>
      </c>
      <c r="AD74" s="42" t="str">
        <f t="shared" si="23"/>
        <v>佐賀</v>
      </c>
      <c r="AE74" s="42">
        <f t="shared" si="24"/>
        <v>4580</v>
      </c>
      <c r="AF74" s="37">
        <f t="shared" si="25"/>
        <v>99.6</v>
      </c>
      <c r="AG74" s="37"/>
      <c r="AH74" s="32">
        <v>7</v>
      </c>
      <c r="AI74" s="5" t="s">
        <v>31</v>
      </c>
      <c r="AJ74" s="33">
        <f t="shared" si="17"/>
        <v>2940</v>
      </c>
      <c r="AK74" s="34">
        <f>IFERROR(_xlfn.RANK.EQ(AJ74,$AJ$68:$AJ$114,0)+COUNTIF($AJ$68:AJ74,AJ74)-1,"-")</f>
        <v>24</v>
      </c>
      <c r="AM74" s="42">
        <f t="shared" si="26"/>
        <v>7</v>
      </c>
      <c r="AN74" s="42" t="str">
        <f t="shared" si="27"/>
        <v>熊本</v>
      </c>
      <c r="AO74" s="42">
        <f t="shared" si="28"/>
        <v>11700</v>
      </c>
      <c r="AP74" s="37">
        <f t="shared" si="29"/>
        <v>1</v>
      </c>
    </row>
    <row r="75" spans="1:42" ht="11.25" customHeight="1">
      <c r="A75" s="41" t="s">
        <v>44</v>
      </c>
      <c r="B75" s="39"/>
      <c r="C75" s="51" t="s">
        <v>924</v>
      </c>
      <c r="D75" s="52" t="s">
        <v>924</v>
      </c>
      <c r="E75" s="52" t="s">
        <v>924</v>
      </c>
      <c r="F75" s="52" t="s">
        <v>924</v>
      </c>
      <c r="G75" s="52" t="s">
        <v>26</v>
      </c>
      <c r="H75" s="52" t="s">
        <v>26</v>
      </c>
      <c r="I75" s="52" t="s">
        <v>26</v>
      </c>
      <c r="J75" s="52" t="s">
        <v>26</v>
      </c>
      <c r="K75" s="52" t="s">
        <v>26</v>
      </c>
      <c r="N75" s="32">
        <v>8</v>
      </c>
      <c r="O75" s="5" t="s">
        <v>33</v>
      </c>
      <c r="P75" s="33">
        <f t="shared" si="15"/>
        <v>175</v>
      </c>
      <c r="Q75" s="34">
        <f>IFERROR(_xlfn.RANK.EQ(P75,$P$68:$P$114,0)+COUNTIF($P$68:P75,P75)-1,"-")</f>
        <v>13</v>
      </c>
      <c r="S75" s="42">
        <f t="shared" si="18"/>
        <v>8</v>
      </c>
      <c r="T75" s="42" t="str">
        <f t="shared" si="19"/>
        <v>栃木</v>
      </c>
      <c r="U75" s="42">
        <f t="shared" si="20"/>
        <v>230</v>
      </c>
      <c r="V75" s="37">
        <f t="shared" si="21"/>
        <v>0.9</v>
      </c>
      <c r="X75" s="32">
        <v>8</v>
      </c>
      <c r="Y75" s="5" t="s">
        <v>33</v>
      </c>
      <c r="Z75" s="33">
        <f t="shared" si="16"/>
        <v>3260</v>
      </c>
      <c r="AA75" s="34">
        <f>IFERROR(_xlfn.RANK.EQ(Z75,$Z$68:$Z$114,0)+COUNTIF($Z$68:Z75,Z75)-1,"-")</f>
        <v>18</v>
      </c>
      <c r="AC75" s="42">
        <f t="shared" si="22"/>
        <v>8</v>
      </c>
      <c r="AD75" s="42" t="str">
        <f t="shared" si="23"/>
        <v>和歌山</v>
      </c>
      <c r="AE75" s="42">
        <f t="shared" si="24"/>
        <v>4460</v>
      </c>
      <c r="AF75" s="37">
        <f t="shared" si="25"/>
        <v>97</v>
      </c>
      <c r="AG75" s="37"/>
      <c r="AH75" s="32">
        <v>8</v>
      </c>
      <c r="AI75" s="5" t="s">
        <v>33</v>
      </c>
      <c r="AJ75" s="33">
        <f t="shared" si="17"/>
        <v>5710</v>
      </c>
      <c r="AK75" s="34">
        <f>IFERROR(_xlfn.RANK.EQ(AJ75,$AJ$68:$AJ$114,0)+COUNTIF($AJ$68:AJ75,AJ75)-1,"-")</f>
        <v>15</v>
      </c>
      <c r="AM75" s="42">
        <f t="shared" si="26"/>
        <v>8</v>
      </c>
      <c r="AN75" s="42" t="str">
        <f t="shared" si="27"/>
        <v>栃木</v>
      </c>
      <c r="AO75" s="42">
        <f t="shared" si="28"/>
        <v>10500</v>
      </c>
      <c r="AP75" s="37">
        <f t="shared" si="29"/>
        <v>0.9</v>
      </c>
    </row>
    <row r="76" spans="1:42" ht="11.85" customHeight="1">
      <c r="A76" s="41"/>
      <c r="B76" s="39"/>
      <c r="C76" s="51"/>
      <c r="D76" s="52"/>
      <c r="E76" s="52"/>
      <c r="F76" s="52"/>
      <c r="G76" s="52"/>
      <c r="H76" s="52"/>
      <c r="I76" s="52"/>
      <c r="J76" s="52"/>
      <c r="K76" s="52"/>
      <c r="N76" s="32">
        <v>9</v>
      </c>
      <c r="O76" s="5" t="s">
        <v>35</v>
      </c>
      <c r="P76" s="33">
        <f t="shared" si="15"/>
        <v>230</v>
      </c>
      <c r="Q76" s="34">
        <f>IFERROR(_xlfn.RANK.EQ(P76,$P$68:$P$114,0)+COUNTIF($P$68:P76,P76)-1,"-")</f>
        <v>8</v>
      </c>
      <c r="S76" s="42">
        <f t="shared" si="18"/>
        <v>9</v>
      </c>
      <c r="T76" s="42" t="str">
        <f t="shared" si="19"/>
        <v>愛媛</v>
      </c>
      <c r="U76" s="42">
        <f t="shared" si="20"/>
        <v>215</v>
      </c>
      <c r="V76" s="37">
        <f t="shared" si="21"/>
        <v>0.8</v>
      </c>
      <c r="X76" s="32">
        <v>9</v>
      </c>
      <c r="Y76" s="5" t="s">
        <v>35</v>
      </c>
      <c r="Z76" s="33">
        <f t="shared" si="16"/>
        <v>4580</v>
      </c>
      <c r="AA76" s="34">
        <f>IFERROR(_xlfn.RANK.EQ(Z76,$Z$68:$Z$114,0)+COUNTIF($Z$68:Z76,Z76)-1,"-")</f>
        <v>6</v>
      </c>
      <c r="AC76" s="42">
        <f t="shared" si="22"/>
        <v>9</v>
      </c>
      <c r="AD76" s="42" t="str">
        <f t="shared" si="23"/>
        <v>群馬</v>
      </c>
      <c r="AE76" s="42">
        <f t="shared" si="24"/>
        <v>4250</v>
      </c>
      <c r="AF76" s="37">
        <f t="shared" si="25"/>
        <v>92.4</v>
      </c>
      <c r="AG76" s="37"/>
      <c r="AH76" s="32">
        <v>9</v>
      </c>
      <c r="AI76" s="5" t="s">
        <v>35</v>
      </c>
      <c r="AJ76" s="33">
        <f t="shared" si="17"/>
        <v>10500</v>
      </c>
      <c r="AK76" s="34">
        <f>IFERROR(_xlfn.RANK.EQ(AJ76,$AJ$68:$AJ$114,0)+COUNTIF($AJ$68:AJ76,AJ76)-1,"-")</f>
        <v>8</v>
      </c>
      <c r="AM76" s="42">
        <f t="shared" si="26"/>
        <v>9</v>
      </c>
      <c r="AN76" s="42" t="str">
        <f t="shared" si="27"/>
        <v>香川</v>
      </c>
      <c r="AO76" s="42">
        <f t="shared" si="28"/>
        <v>9540</v>
      </c>
      <c r="AP76" s="37">
        <f t="shared" si="29"/>
        <v>0.8</v>
      </c>
    </row>
    <row r="77" spans="1:42" ht="11.85" customHeight="1">
      <c r="A77" s="41" t="s">
        <v>79</v>
      </c>
      <c r="B77" s="39"/>
      <c r="C77" s="51" t="s">
        <v>924</v>
      </c>
      <c r="D77" s="52" t="s">
        <v>924</v>
      </c>
      <c r="E77" s="52" t="s">
        <v>924</v>
      </c>
      <c r="F77" s="52" t="s">
        <v>924</v>
      </c>
      <c r="G77" s="52" t="s">
        <v>26</v>
      </c>
      <c r="H77" s="52" t="s">
        <v>26</v>
      </c>
      <c r="I77" s="52" t="s">
        <v>26</v>
      </c>
      <c r="J77" s="52" t="s">
        <v>26</v>
      </c>
      <c r="K77" s="52" t="s">
        <v>26</v>
      </c>
      <c r="N77" s="32">
        <v>10</v>
      </c>
      <c r="O77" s="5" t="s">
        <v>37</v>
      </c>
      <c r="P77" s="33">
        <f t="shared" si="15"/>
        <v>187</v>
      </c>
      <c r="Q77" s="34">
        <f>IFERROR(_xlfn.RANK.EQ(P77,$P$68:$P$114,0)+COUNTIF($P$68:P77,P77)-1,"-")</f>
        <v>12</v>
      </c>
      <c r="S77" s="42">
        <f t="shared" si="18"/>
        <v>10</v>
      </c>
      <c r="T77" s="42" t="str">
        <f t="shared" si="19"/>
        <v>香川</v>
      </c>
      <c r="U77" s="42">
        <f t="shared" si="20"/>
        <v>190</v>
      </c>
      <c r="V77" s="37">
        <f t="shared" si="21"/>
        <v>0.7</v>
      </c>
      <c r="X77" s="32">
        <v>10</v>
      </c>
      <c r="Y77" s="5" t="s">
        <v>37</v>
      </c>
      <c r="Z77" s="33">
        <f t="shared" si="16"/>
        <v>4250</v>
      </c>
      <c r="AA77" s="34">
        <f>IFERROR(_xlfn.RANK.EQ(Z77,$Z$68:$Z$114,0)+COUNTIF($Z$68:Z77,Z77)-1,"-")</f>
        <v>9</v>
      </c>
      <c r="AC77" s="42">
        <f t="shared" si="22"/>
        <v>10</v>
      </c>
      <c r="AD77" s="42" t="str">
        <f t="shared" si="23"/>
        <v>静岡</v>
      </c>
      <c r="AE77" s="42">
        <f t="shared" si="24"/>
        <v>4080</v>
      </c>
      <c r="AF77" s="37">
        <f t="shared" si="25"/>
        <v>88.7</v>
      </c>
      <c r="AG77" s="37"/>
      <c r="AH77" s="32">
        <v>10</v>
      </c>
      <c r="AI77" s="5" t="s">
        <v>37</v>
      </c>
      <c r="AJ77" s="33">
        <f t="shared" si="17"/>
        <v>7950</v>
      </c>
      <c r="AK77" s="34">
        <f>IFERROR(_xlfn.RANK.EQ(AJ77,$AJ$68:$AJ$114,0)+COUNTIF($AJ$68:AJ77,AJ77)-1,"-")</f>
        <v>11</v>
      </c>
      <c r="AM77" s="42">
        <f t="shared" si="26"/>
        <v>10</v>
      </c>
      <c r="AN77" s="42" t="str">
        <f t="shared" si="27"/>
        <v>富山</v>
      </c>
      <c r="AO77" s="42">
        <f t="shared" si="28"/>
        <v>9360</v>
      </c>
      <c r="AP77" s="37">
        <f t="shared" si="29"/>
        <v>0.8</v>
      </c>
    </row>
    <row r="78" spans="1:42" ht="11.85" customHeight="1">
      <c r="A78" s="41" t="s">
        <v>80</v>
      </c>
      <c r="B78" s="39"/>
      <c r="C78" s="51">
        <v>685</v>
      </c>
      <c r="D78" s="52">
        <v>4350</v>
      </c>
      <c r="E78" s="52">
        <v>29800</v>
      </c>
      <c r="F78" s="52">
        <v>25000</v>
      </c>
      <c r="G78" s="52">
        <v>99</v>
      </c>
      <c r="H78" s="52">
        <v>98</v>
      </c>
      <c r="I78" s="52">
        <v>97</v>
      </c>
      <c r="J78" s="52">
        <v>98</v>
      </c>
      <c r="K78" s="52">
        <v>99</v>
      </c>
      <c r="N78" s="32">
        <v>11</v>
      </c>
      <c r="O78" s="5" t="s">
        <v>39</v>
      </c>
      <c r="P78" s="33">
        <f t="shared" si="15"/>
        <v>141</v>
      </c>
      <c r="Q78" s="34">
        <f>IFERROR(_xlfn.RANK.EQ(P78,$P$68:$P$114,0)+COUNTIF($P$68:P78,P78)-1,"-")</f>
        <v>20</v>
      </c>
      <c r="S78" s="42">
        <f t="shared" si="18"/>
        <v>11</v>
      </c>
      <c r="T78" s="42" t="str">
        <f t="shared" si="19"/>
        <v>富山</v>
      </c>
      <c r="U78" s="42">
        <f t="shared" si="20"/>
        <v>189</v>
      </c>
      <c r="V78" s="37">
        <f t="shared" si="21"/>
        <v>0.7</v>
      </c>
      <c r="X78" s="32">
        <v>11</v>
      </c>
      <c r="Y78" s="5" t="s">
        <v>39</v>
      </c>
      <c r="Z78" s="33">
        <f t="shared" si="16"/>
        <v>3460</v>
      </c>
      <c r="AA78" s="34">
        <f>IFERROR(_xlfn.RANK.EQ(Z78,$Z$68:$Z$114,0)+COUNTIF($Z$68:Z78,Z78)-1,"-")</f>
        <v>15</v>
      </c>
      <c r="AC78" s="42">
        <f t="shared" si="22"/>
        <v>11</v>
      </c>
      <c r="AD78" s="42" t="str">
        <f t="shared" si="23"/>
        <v>長崎</v>
      </c>
      <c r="AE78" s="42">
        <f t="shared" si="24"/>
        <v>3930</v>
      </c>
      <c r="AF78" s="37">
        <f t="shared" si="25"/>
        <v>85.4</v>
      </c>
      <c r="AG78" s="37"/>
      <c r="AH78" s="32">
        <v>11</v>
      </c>
      <c r="AI78" s="5" t="s">
        <v>39</v>
      </c>
      <c r="AJ78" s="33">
        <f t="shared" si="17"/>
        <v>4880</v>
      </c>
      <c r="AK78" s="34">
        <f>IFERROR(_xlfn.RANK.EQ(AJ78,$AJ$68:$AJ$114,0)+COUNTIF($AJ$68:AJ78,AJ78)-1,"-")</f>
        <v>17</v>
      </c>
      <c r="AM78" s="42">
        <f t="shared" si="26"/>
        <v>11</v>
      </c>
      <c r="AN78" s="42" t="str">
        <f t="shared" si="27"/>
        <v>群馬</v>
      </c>
      <c r="AO78" s="42">
        <f t="shared" si="28"/>
        <v>7950</v>
      </c>
      <c r="AP78" s="37">
        <f t="shared" si="29"/>
        <v>0.7</v>
      </c>
    </row>
    <row r="79" spans="1:42" ht="11.85" customHeight="1">
      <c r="A79" s="44" t="s">
        <v>81</v>
      </c>
      <c r="B79" s="39"/>
      <c r="C79" s="51" t="s">
        <v>924</v>
      </c>
      <c r="D79" s="52" t="s">
        <v>924</v>
      </c>
      <c r="E79" s="52" t="s">
        <v>924</v>
      </c>
      <c r="F79" s="52" t="s">
        <v>924</v>
      </c>
      <c r="G79" s="52" t="s">
        <v>26</v>
      </c>
      <c r="H79" s="52" t="s">
        <v>26</v>
      </c>
      <c r="I79" s="52" t="s">
        <v>26</v>
      </c>
      <c r="J79" s="52" t="s">
        <v>26</v>
      </c>
      <c r="K79" s="52" t="s">
        <v>26</v>
      </c>
      <c r="N79" s="32">
        <v>12</v>
      </c>
      <c r="O79" s="5" t="s">
        <v>41</v>
      </c>
      <c r="P79" s="33">
        <f t="shared" si="15"/>
        <v>168</v>
      </c>
      <c r="Q79" s="34">
        <f>IFERROR(_xlfn.RANK.EQ(P79,$P$68:$P$114,0)+COUNTIF($P$68:P79,P79)-1,"-")</f>
        <v>16</v>
      </c>
      <c r="S79" s="42">
        <f t="shared" si="18"/>
        <v>12</v>
      </c>
      <c r="T79" s="42" t="str">
        <f t="shared" si="19"/>
        <v>群馬</v>
      </c>
      <c r="U79" s="42">
        <f t="shared" si="20"/>
        <v>187</v>
      </c>
      <c r="V79" s="37">
        <f t="shared" si="21"/>
        <v>0.7</v>
      </c>
      <c r="X79" s="32">
        <v>12</v>
      </c>
      <c r="Y79" s="5" t="s">
        <v>41</v>
      </c>
      <c r="Z79" s="33">
        <f t="shared" si="16"/>
        <v>3420</v>
      </c>
      <c r="AA79" s="34">
        <f>IFERROR(_xlfn.RANK.EQ(Z79,$Z$68:$Z$114,0)+COUNTIF($Z$68:Z79,Z79)-1,"-")</f>
        <v>16</v>
      </c>
      <c r="AC79" s="42">
        <f t="shared" si="22"/>
        <v>12</v>
      </c>
      <c r="AD79" s="42" t="str">
        <f t="shared" si="23"/>
        <v>熊本</v>
      </c>
      <c r="AE79" s="42">
        <f t="shared" si="24"/>
        <v>3850</v>
      </c>
      <c r="AF79" s="37">
        <f t="shared" si="25"/>
        <v>83.7</v>
      </c>
      <c r="AG79" s="37"/>
      <c r="AH79" s="32">
        <v>12</v>
      </c>
      <c r="AI79" s="5" t="s">
        <v>41</v>
      </c>
      <c r="AJ79" s="33">
        <f t="shared" si="17"/>
        <v>5750</v>
      </c>
      <c r="AK79" s="34">
        <f>IFERROR(_xlfn.RANK.EQ(AJ79,$AJ$68:$AJ$114,0)+COUNTIF($AJ$68:AJ79,AJ79)-1,"-")</f>
        <v>14</v>
      </c>
      <c r="AM79" s="42">
        <f t="shared" si="26"/>
        <v>12</v>
      </c>
      <c r="AN79" s="42" t="str">
        <f t="shared" si="27"/>
        <v>愛媛</v>
      </c>
      <c r="AO79" s="42">
        <f t="shared" si="28"/>
        <v>7160</v>
      </c>
      <c r="AP79" s="37">
        <f t="shared" si="29"/>
        <v>0.6</v>
      </c>
    </row>
    <row r="80" spans="1:42" ht="11.85" customHeight="1">
      <c r="A80" s="45"/>
      <c r="B80" s="46"/>
      <c r="C80" s="47"/>
      <c r="D80" s="48"/>
      <c r="E80" s="48"/>
      <c r="F80" s="48"/>
      <c r="G80" s="48"/>
      <c r="H80" s="48"/>
      <c r="I80" s="48"/>
      <c r="J80" s="48"/>
      <c r="K80" s="48"/>
      <c r="N80" s="32">
        <v>13</v>
      </c>
      <c r="O80" s="5" t="s">
        <v>43</v>
      </c>
      <c r="P80" s="33" t="str">
        <f t="shared" si="15"/>
        <v>…</v>
      </c>
      <c r="Q80" s="34" t="str">
        <f>IFERROR(_xlfn.RANK.EQ(P80,$P$68:$P$114,0)+COUNTIF($P$68:P80,P80)-1,"-")</f>
        <v>-</v>
      </c>
      <c r="S80" s="42">
        <f t="shared" si="18"/>
        <v>13</v>
      </c>
      <c r="T80" s="42" t="str">
        <f t="shared" si="19"/>
        <v>茨城</v>
      </c>
      <c r="U80" s="42">
        <f t="shared" si="20"/>
        <v>175</v>
      </c>
      <c r="V80" s="37">
        <f t="shared" si="21"/>
        <v>0.7</v>
      </c>
      <c r="X80" s="32">
        <v>13</v>
      </c>
      <c r="Y80" s="5" t="s">
        <v>43</v>
      </c>
      <c r="Z80" s="33" t="str">
        <f t="shared" si="16"/>
        <v>…</v>
      </c>
      <c r="AA80" s="34" t="str">
        <f>IFERROR(_xlfn.RANK.EQ(Z80,$Z$68:$Z$114,0)+COUNTIF($Z$68:Z80,Z80)-1,"-")</f>
        <v>-</v>
      </c>
      <c r="AC80" s="42">
        <f t="shared" si="22"/>
        <v>13</v>
      </c>
      <c r="AD80" s="42" t="str">
        <f t="shared" si="23"/>
        <v>大阪</v>
      </c>
      <c r="AE80" s="42">
        <f t="shared" si="24"/>
        <v>3630</v>
      </c>
      <c r="AF80" s="37">
        <f t="shared" si="25"/>
        <v>78.900000000000006</v>
      </c>
      <c r="AG80" s="37"/>
      <c r="AH80" s="32">
        <v>13</v>
      </c>
      <c r="AI80" s="5" t="s">
        <v>43</v>
      </c>
      <c r="AJ80" s="33" t="str">
        <f t="shared" si="17"/>
        <v>…</v>
      </c>
      <c r="AK80" s="34" t="str">
        <f>IFERROR(_xlfn.RANK.EQ(AJ80,$AJ$68:$AJ$114,0)+COUNTIF($AJ$68:AJ80,AJ80)-1,"-")</f>
        <v>-</v>
      </c>
      <c r="AM80" s="42">
        <f t="shared" si="26"/>
        <v>13</v>
      </c>
      <c r="AN80" s="42" t="str">
        <f t="shared" si="27"/>
        <v>岡山</v>
      </c>
      <c r="AO80" s="42">
        <f t="shared" si="28"/>
        <v>6120</v>
      </c>
      <c r="AP80" s="37">
        <f t="shared" si="29"/>
        <v>0.5</v>
      </c>
    </row>
    <row r="81" spans="1:42" ht="11.85" customHeight="1">
      <c r="A81" s="596" t="s">
        <v>943</v>
      </c>
      <c r="B81" s="597"/>
      <c r="C81" s="598"/>
      <c r="D81" s="598"/>
      <c r="E81" s="598"/>
      <c r="F81" s="598"/>
      <c r="G81" s="598"/>
      <c r="H81" s="598"/>
      <c r="I81" s="598"/>
      <c r="J81" s="598"/>
      <c r="K81" s="598"/>
      <c r="N81" s="32">
        <v>14</v>
      </c>
      <c r="O81" s="5" t="s">
        <v>45</v>
      </c>
      <c r="P81" s="33" t="str">
        <f t="shared" si="15"/>
        <v>…</v>
      </c>
      <c r="Q81" s="34" t="str">
        <f>IFERROR(_xlfn.RANK.EQ(P81,$P$68:$P$114,0)+COUNTIF($P$68:P81,P81)-1,"-")</f>
        <v>-</v>
      </c>
      <c r="S81" s="42">
        <f t="shared" si="18"/>
        <v>14</v>
      </c>
      <c r="T81" s="42" t="str">
        <f t="shared" si="19"/>
        <v>岡山</v>
      </c>
      <c r="U81" s="42">
        <f t="shared" si="20"/>
        <v>174</v>
      </c>
      <c r="V81" s="37">
        <f t="shared" si="21"/>
        <v>0.7</v>
      </c>
      <c r="X81" s="32">
        <v>14</v>
      </c>
      <c r="Y81" s="5" t="s">
        <v>45</v>
      </c>
      <c r="Z81" s="33" t="str">
        <f t="shared" si="16"/>
        <v>…</v>
      </c>
      <c r="AA81" s="34" t="str">
        <f>IFERROR(_xlfn.RANK.EQ(Z81,$Z$68:$Z$114,0)+COUNTIF($Z$68:Z81,Z81)-1,"-")</f>
        <v>-</v>
      </c>
      <c r="AC81" s="42">
        <f t="shared" si="22"/>
        <v>14</v>
      </c>
      <c r="AD81" s="42" t="str">
        <f t="shared" si="23"/>
        <v>岡山</v>
      </c>
      <c r="AE81" s="42">
        <f t="shared" si="24"/>
        <v>3520</v>
      </c>
      <c r="AF81" s="37">
        <f t="shared" si="25"/>
        <v>76.5</v>
      </c>
      <c r="AG81" s="37"/>
      <c r="AH81" s="32">
        <v>14</v>
      </c>
      <c r="AI81" s="5" t="s">
        <v>45</v>
      </c>
      <c r="AJ81" s="33" t="str">
        <f t="shared" si="17"/>
        <v>…</v>
      </c>
      <c r="AK81" s="34" t="str">
        <f>IFERROR(_xlfn.RANK.EQ(AJ81,$AJ$68:$AJ$114,0)+COUNTIF($AJ$68:AJ81,AJ81)-1,"-")</f>
        <v>-</v>
      </c>
      <c r="AM81" s="42">
        <f t="shared" si="26"/>
        <v>14</v>
      </c>
      <c r="AN81" s="42" t="str">
        <f t="shared" si="27"/>
        <v>千葉</v>
      </c>
      <c r="AO81" s="42">
        <f t="shared" si="28"/>
        <v>5750</v>
      </c>
      <c r="AP81" s="37">
        <f t="shared" si="29"/>
        <v>0.5</v>
      </c>
    </row>
    <row r="82" spans="1:42" ht="11.85" customHeight="1">
      <c r="A82" s="599" t="s">
        <v>944</v>
      </c>
      <c r="B82" s="597"/>
      <c r="C82" s="598"/>
      <c r="D82" s="598"/>
      <c r="E82" s="598"/>
      <c r="F82" s="598"/>
      <c r="G82" s="598"/>
      <c r="H82" s="598"/>
      <c r="I82" s="598"/>
      <c r="J82" s="598"/>
      <c r="K82" s="598"/>
      <c r="N82" s="32">
        <v>15</v>
      </c>
      <c r="O82" s="5" t="s">
        <v>46</v>
      </c>
      <c r="P82" s="33" t="str">
        <f t="shared" si="15"/>
        <v>…</v>
      </c>
      <c r="Q82" s="34" t="str">
        <f>IFERROR(_xlfn.RANK.EQ(P82,$P$68:$P$114,0)+COUNTIF($P$68:P82,P82)-1,"-")</f>
        <v>-</v>
      </c>
      <c r="S82" s="42">
        <f t="shared" si="18"/>
        <v>15</v>
      </c>
      <c r="T82" s="42" t="str">
        <f t="shared" si="19"/>
        <v>福島</v>
      </c>
      <c r="U82" s="42">
        <f t="shared" si="20"/>
        <v>170</v>
      </c>
      <c r="V82" s="37">
        <f t="shared" si="21"/>
        <v>0.7</v>
      </c>
      <c r="X82" s="32">
        <v>15</v>
      </c>
      <c r="Y82" s="5" t="s">
        <v>46</v>
      </c>
      <c r="Z82" s="33" t="str">
        <f t="shared" si="16"/>
        <v>…</v>
      </c>
      <c r="AA82" s="34" t="str">
        <f>IFERROR(_xlfn.RANK.EQ(Z82,$Z$68:$Z$114,0)+COUNTIF($Z$68:Z82,Z82)-1,"-")</f>
        <v>-</v>
      </c>
      <c r="AC82" s="42">
        <f t="shared" si="22"/>
        <v>15</v>
      </c>
      <c r="AD82" s="42" t="str">
        <f t="shared" si="23"/>
        <v>埼玉</v>
      </c>
      <c r="AE82" s="42">
        <f t="shared" si="24"/>
        <v>3460</v>
      </c>
      <c r="AF82" s="37">
        <f t="shared" si="25"/>
        <v>75.2</v>
      </c>
      <c r="AG82" s="37"/>
      <c r="AH82" s="32">
        <v>15</v>
      </c>
      <c r="AI82" s="5" t="s">
        <v>46</v>
      </c>
      <c r="AJ82" s="33" t="str">
        <f t="shared" si="17"/>
        <v>…</v>
      </c>
      <c r="AK82" s="34" t="str">
        <f>IFERROR(_xlfn.RANK.EQ(AJ82,$AJ$68:$AJ$114,0)+COUNTIF($AJ$68:AJ82,AJ82)-1,"-")</f>
        <v>-</v>
      </c>
      <c r="AM82" s="42">
        <f t="shared" si="26"/>
        <v>15</v>
      </c>
      <c r="AN82" s="42" t="str">
        <f t="shared" si="27"/>
        <v>茨城</v>
      </c>
      <c r="AO82" s="42">
        <f t="shared" si="28"/>
        <v>5710</v>
      </c>
      <c r="AP82" s="37">
        <f t="shared" si="29"/>
        <v>0.5</v>
      </c>
    </row>
    <row r="83" spans="1:42" ht="11.85" customHeight="1">
      <c r="A83" s="596" t="s">
        <v>945</v>
      </c>
      <c r="B83" s="597"/>
      <c r="C83" s="598"/>
      <c r="D83" s="598"/>
      <c r="E83" s="598"/>
      <c r="F83" s="598"/>
      <c r="G83" s="598"/>
      <c r="H83" s="598"/>
      <c r="I83" s="598"/>
      <c r="J83" s="598"/>
      <c r="K83" s="598"/>
      <c r="N83" s="32">
        <v>16</v>
      </c>
      <c r="O83" s="5" t="s">
        <v>48</v>
      </c>
      <c r="P83" s="33">
        <f t="shared" si="15"/>
        <v>189</v>
      </c>
      <c r="Q83" s="34">
        <f>IFERROR(_xlfn.RANK.EQ(P83,$P$68:$P$114,0)+COUNTIF($P$68:P83,P83)-1,"-")</f>
        <v>11</v>
      </c>
      <c r="S83" s="42">
        <f t="shared" si="18"/>
        <v>16</v>
      </c>
      <c r="T83" s="42" t="str">
        <f t="shared" si="19"/>
        <v>千葉</v>
      </c>
      <c r="U83" s="42">
        <f t="shared" si="20"/>
        <v>168</v>
      </c>
      <c r="V83" s="37">
        <f t="shared" si="21"/>
        <v>0.7</v>
      </c>
      <c r="X83" s="32">
        <v>16</v>
      </c>
      <c r="Y83" s="5" t="s">
        <v>48</v>
      </c>
      <c r="Z83" s="33">
        <f t="shared" si="16"/>
        <v>4950</v>
      </c>
      <c r="AA83" s="34">
        <f>IFERROR(_xlfn.RANK.EQ(Z83,$Z$68:$Z$114,0)+COUNTIF($Z$68:Z83,Z83)-1,"-")</f>
        <v>5</v>
      </c>
      <c r="AC83" s="42">
        <f t="shared" si="22"/>
        <v>16</v>
      </c>
      <c r="AD83" s="42" t="str">
        <f t="shared" si="23"/>
        <v>千葉</v>
      </c>
      <c r="AE83" s="42">
        <f t="shared" si="24"/>
        <v>3420</v>
      </c>
      <c r="AF83" s="37">
        <f t="shared" si="25"/>
        <v>74.3</v>
      </c>
      <c r="AG83" s="37"/>
      <c r="AH83" s="32">
        <v>16</v>
      </c>
      <c r="AI83" s="5" t="s">
        <v>48</v>
      </c>
      <c r="AJ83" s="33">
        <f t="shared" si="17"/>
        <v>9360</v>
      </c>
      <c r="AK83" s="34">
        <f>IFERROR(_xlfn.RANK.EQ(AJ83,$AJ$68:$AJ$114,0)+COUNTIF($AJ$68:AJ83,AJ83)-1,"-")</f>
        <v>10</v>
      </c>
      <c r="AM83" s="42">
        <f t="shared" si="26"/>
        <v>16</v>
      </c>
      <c r="AN83" s="42" t="str">
        <f t="shared" si="27"/>
        <v>長野</v>
      </c>
      <c r="AO83" s="42">
        <f t="shared" si="28"/>
        <v>5170</v>
      </c>
      <c r="AP83" s="37">
        <f t="shared" si="29"/>
        <v>0.4</v>
      </c>
    </row>
    <row r="84" spans="1:42" ht="11.85" customHeight="1">
      <c r="N84" s="32">
        <v>17</v>
      </c>
      <c r="O84" s="5" t="s">
        <v>49</v>
      </c>
      <c r="P84" s="33" t="str">
        <f t="shared" si="15"/>
        <v>…</v>
      </c>
      <c r="Q84" s="34" t="str">
        <f>IFERROR(_xlfn.RANK.EQ(P84,$P$68:$P$114,0)+COUNTIF($P$68:P84,P84)-1,"-")</f>
        <v>-</v>
      </c>
      <c r="S84" s="42">
        <f t="shared" si="18"/>
        <v>16</v>
      </c>
      <c r="T84" s="42" t="str">
        <f t="shared" si="19"/>
        <v>長野</v>
      </c>
      <c r="U84" s="42">
        <f t="shared" si="20"/>
        <v>168</v>
      </c>
      <c r="V84" s="37">
        <f t="shared" si="21"/>
        <v>0.7</v>
      </c>
      <c r="X84" s="32">
        <v>17</v>
      </c>
      <c r="Y84" s="5" t="s">
        <v>49</v>
      </c>
      <c r="Z84" s="33" t="str">
        <f t="shared" si="16"/>
        <v>…</v>
      </c>
      <c r="AA84" s="34" t="str">
        <f>IFERROR(_xlfn.RANK.EQ(Z84,$Z$68:$Z$114,0)+COUNTIF($Z$68:Z84,Z84)-1,"-")</f>
        <v>-</v>
      </c>
      <c r="AC84" s="42">
        <f t="shared" si="22"/>
        <v>17</v>
      </c>
      <c r="AD84" s="42" t="str">
        <f t="shared" si="23"/>
        <v>愛媛</v>
      </c>
      <c r="AE84" s="42">
        <f t="shared" si="24"/>
        <v>3330</v>
      </c>
      <c r="AF84" s="37">
        <f t="shared" si="25"/>
        <v>72.400000000000006</v>
      </c>
      <c r="AG84" s="37"/>
      <c r="AH84" s="32">
        <v>17</v>
      </c>
      <c r="AI84" s="5" t="s">
        <v>49</v>
      </c>
      <c r="AJ84" s="33" t="str">
        <f t="shared" si="17"/>
        <v>…</v>
      </c>
      <c r="AK84" s="34" t="str">
        <f>IFERROR(_xlfn.RANK.EQ(AJ84,$AJ$68:$AJ$114,0)+COUNTIF($AJ$68:AJ84,AJ84)-1,"-")</f>
        <v>-</v>
      </c>
      <c r="AM84" s="42">
        <f t="shared" si="26"/>
        <v>17</v>
      </c>
      <c r="AN84" s="42" t="str">
        <f t="shared" si="27"/>
        <v>埼玉</v>
      </c>
      <c r="AO84" s="42">
        <f t="shared" si="28"/>
        <v>4880</v>
      </c>
      <c r="AP84" s="37">
        <f t="shared" si="29"/>
        <v>0.4</v>
      </c>
    </row>
    <row r="85" spans="1:42" ht="11.85" customHeight="1">
      <c r="N85" s="32">
        <v>18</v>
      </c>
      <c r="O85" s="5" t="s">
        <v>50</v>
      </c>
      <c r="P85" s="33" t="str">
        <f t="shared" si="15"/>
        <v>…</v>
      </c>
      <c r="Q85" s="34" t="str">
        <f>IFERROR(_xlfn.RANK.EQ(P85,$P$68:$P$114,0)+COUNTIF($P$68:P85,P85)-1,"-")</f>
        <v>-</v>
      </c>
      <c r="S85" s="42">
        <f t="shared" si="18"/>
        <v>18</v>
      </c>
      <c r="T85" s="42" t="str">
        <f t="shared" si="19"/>
        <v>山口</v>
      </c>
      <c r="U85" s="42">
        <f t="shared" si="20"/>
        <v>166</v>
      </c>
      <c r="V85" s="37">
        <f t="shared" si="21"/>
        <v>0.7</v>
      </c>
      <c r="X85" s="32">
        <v>18</v>
      </c>
      <c r="Y85" s="5" t="s">
        <v>50</v>
      </c>
      <c r="Z85" s="33" t="str">
        <f t="shared" si="16"/>
        <v>…</v>
      </c>
      <c r="AA85" s="34" t="str">
        <f>IFERROR(_xlfn.RANK.EQ(Z85,$Z$68:$Z$114,0)+COUNTIF($Z$68:Z85,Z85)-1,"-")</f>
        <v>-</v>
      </c>
      <c r="AC85" s="42">
        <f t="shared" si="22"/>
        <v>18</v>
      </c>
      <c r="AD85" s="42" t="str">
        <f t="shared" si="23"/>
        <v>茨城</v>
      </c>
      <c r="AE85" s="42">
        <f t="shared" si="24"/>
        <v>3260</v>
      </c>
      <c r="AF85" s="37">
        <f t="shared" si="25"/>
        <v>70.900000000000006</v>
      </c>
      <c r="AG85" s="37"/>
      <c r="AH85" s="32">
        <v>18</v>
      </c>
      <c r="AI85" s="5" t="s">
        <v>50</v>
      </c>
      <c r="AJ85" s="33" t="str">
        <f t="shared" si="17"/>
        <v>…</v>
      </c>
      <c r="AK85" s="34" t="str">
        <f>IFERROR(_xlfn.RANK.EQ(AJ85,$AJ$68:$AJ$114,0)+COUNTIF($AJ$68:AJ85,AJ85)-1,"-")</f>
        <v>-</v>
      </c>
      <c r="AM85" s="42">
        <f t="shared" si="26"/>
        <v>18</v>
      </c>
      <c r="AN85" s="42" t="str">
        <f t="shared" si="27"/>
        <v>山口</v>
      </c>
      <c r="AO85" s="42">
        <f t="shared" si="28"/>
        <v>4810</v>
      </c>
      <c r="AP85" s="37">
        <f t="shared" si="29"/>
        <v>0.4</v>
      </c>
    </row>
    <row r="86" spans="1:42" ht="11.85" customHeight="1">
      <c r="N86" s="32">
        <v>19</v>
      </c>
      <c r="O86" s="5" t="s">
        <v>51</v>
      </c>
      <c r="P86" s="33" t="str">
        <f t="shared" si="15"/>
        <v>…</v>
      </c>
      <c r="Q86" s="34" t="str">
        <f>IFERROR(_xlfn.RANK.EQ(P86,$P$68:$P$114,0)+COUNTIF($P$68:P86,P86)-1,"-")</f>
        <v>-</v>
      </c>
      <c r="S86" s="42">
        <f t="shared" si="18"/>
        <v>19</v>
      </c>
      <c r="T86" s="42" t="str">
        <f t="shared" si="19"/>
        <v>島根</v>
      </c>
      <c r="U86" s="42">
        <f t="shared" si="20"/>
        <v>154</v>
      </c>
      <c r="V86" s="37">
        <f t="shared" si="21"/>
        <v>0.6</v>
      </c>
      <c r="X86" s="32">
        <v>19</v>
      </c>
      <c r="Y86" s="5" t="s">
        <v>51</v>
      </c>
      <c r="Z86" s="33" t="str">
        <f t="shared" si="16"/>
        <v>…</v>
      </c>
      <c r="AA86" s="34" t="str">
        <f>IFERROR(_xlfn.RANK.EQ(Z86,$Z$68:$Z$114,0)+COUNTIF($Z$68:Z86,Z86)-1,"-")</f>
        <v>-</v>
      </c>
      <c r="AC86" s="42">
        <f t="shared" si="22"/>
        <v>19</v>
      </c>
      <c r="AD86" s="42" t="str">
        <f t="shared" si="23"/>
        <v>長野</v>
      </c>
      <c r="AE86" s="42">
        <f t="shared" si="24"/>
        <v>3080</v>
      </c>
      <c r="AF86" s="37">
        <f t="shared" si="25"/>
        <v>67</v>
      </c>
      <c r="AG86" s="37"/>
      <c r="AH86" s="32">
        <v>19</v>
      </c>
      <c r="AI86" s="5" t="s">
        <v>51</v>
      </c>
      <c r="AJ86" s="33" t="str">
        <f t="shared" si="17"/>
        <v>…</v>
      </c>
      <c r="AK86" s="34" t="str">
        <f>IFERROR(_xlfn.RANK.EQ(AJ86,$AJ$68:$AJ$114,0)+COUNTIF($AJ$68:AJ86,AJ86)-1,"-")</f>
        <v>-</v>
      </c>
      <c r="AM86" s="42">
        <f t="shared" si="26"/>
        <v>19</v>
      </c>
      <c r="AN86" s="42" t="str">
        <f t="shared" si="27"/>
        <v>福岡</v>
      </c>
      <c r="AO86" s="42">
        <f t="shared" si="28"/>
        <v>4290</v>
      </c>
      <c r="AP86" s="37">
        <f t="shared" si="29"/>
        <v>0.4</v>
      </c>
    </row>
    <row r="87" spans="1:42" ht="11.85" customHeight="1">
      <c r="N87" s="32">
        <v>20</v>
      </c>
      <c r="O87" s="5" t="s">
        <v>52</v>
      </c>
      <c r="P87" s="33">
        <f t="shared" si="15"/>
        <v>168</v>
      </c>
      <c r="Q87" s="34">
        <f>IFERROR(_xlfn.RANK.EQ(P87,$P$68:$P$114,0)+COUNTIF($P$68:P87,P87)-1,"-")</f>
        <v>17</v>
      </c>
      <c r="S87" s="42">
        <f t="shared" si="18"/>
        <v>20</v>
      </c>
      <c r="T87" s="42" t="str">
        <f t="shared" si="19"/>
        <v>埼玉</v>
      </c>
      <c r="U87" s="42">
        <f t="shared" si="20"/>
        <v>141</v>
      </c>
      <c r="V87" s="37">
        <f t="shared" si="21"/>
        <v>0.6</v>
      </c>
      <c r="X87" s="32">
        <v>20</v>
      </c>
      <c r="Y87" s="5" t="s">
        <v>52</v>
      </c>
      <c r="Z87" s="33">
        <f t="shared" si="16"/>
        <v>3080</v>
      </c>
      <c r="AA87" s="34">
        <f>IFERROR(_xlfn.RANK.EQ(Z87,$Z$68:$Z$114,0)+COUNTIF($Z$68:Z87,Z87)-1,"-")</f>
        <v>19</v>
      </c>
      <c r="AC87" s="42">
        <f t="shared" si="22"/>
        <v>20</v>
      </c>
      <c r="AD87" s="42" t="str">
        <f t="shared" si="23"/>
        <v>福岡</v>
      </c>
      <c r="AE87" s="42">
        <f t="shared" si="24"/>
        <v>3040</v>
      </c>
      <c r="AF87" s="37">
        <f t="shared" si="25"/>
        <v>66.099999999999994</v>
      </c>
      <c r="AG87" s="37"/>
      <c r="AH87" s="32">
        <v>20</v>
      </c>
      <c r="AI87" s="5" t="s">
        <v>52</v>
      </c>
      <c r="AJ87" s="33">
        <f t="shared" si="17"/>
        <v>5170</v>
      </c>
      <c r="AK87" s="34">
        <f>IFERROR(_xlfn.RANK.EQ(AJ87,$AJ$68:$AJ$114,0)+COUNTIF($AJ$68:AJ87,AJ87)-1,"-")</f>
        <v>16</v>
      </c>
      <c r="AM87" s="42">
        <f t="shared" si="26"/>
        <v>20</v>
      </c>
      <c r="AN87" s="42" t="str">
        <f t="shared" si="27"/>
        <v>和歌山</v>
      </c>
      <c r="AO87" s="42">
        <f t="shared" si="28"/>
        <v>4100</v>
      </c>
      <c r="AP87" s="37">
        <f t="shared" si="29"/>
        <v>0.3</v>
      </c>
    </row>
    <row r="88" spans="1:42" ht="11.85" customHeight="1">
      <c r="N88" s="32">
        <v>21</v>
      </c>
      <c r="O88" s="5" t="s">
        <v>53</v>
      </c>
      <c r="P88" s="33">
        <f t="shared" si="15"/>
        <v>100</v>
      </c>
      <c r="Q88" s="34">
        <f>IFERROR(_xlfn.RANK.EQ(P88,$P$68:$P$114,0)+COUNTIF($P$68:P88,P88)-1,"-")</f>
        <v>23</v>
      </c>
      <c r="S88" s="42">
        <f t="shared" si="18"/>
        <v>20</v>
      </c>
      <c r="T88" s="42" t="str">
        <f t="shared" si="19"/>
        <v>福岡</v>
      </c>
      <c r="U88" s="42">
        <f t="shared" si="20"/>
        <v>141</v>
      </c>
      <c r="V88" s="37">
        <f t="shared" si="21"/>
        <v>0.6</v>
      </c>
      <c r="X88" s="32">
        <v>21</v>
      </c>
      <c r="Y88" s="5" t="s">
        <v>53</v>
      </c>
      <c r="Z88" s="33">
        <f t="shared" si="16"/>
        <v>2390</v>
      </c>
      <c r="AA88" s="34">
        <f>IFERROR(_xlfn.RANK.EQ(Z88,$Z$68:$Z$114,0)+COUNTIF($Z$68:Z88,Z88)-1,"-")</f>
        <v>24</v>
      </c>
      <c r="AC88" s="42">
        <f t="shared" si="22"/>
        <v>21</v>
      </c>
      <c r="AD88" s="42" t="str">
        <f t="shared" si="23"/>
        <v>山口</v>
      </c>
      <c r="AE88" s="42">
        <f t="shared" si="24"/>
        <v>2900</v>
      </c>
      <c r="AF88" s="37">
        <f t="shared" si="25"/>
        <v>63</v>
      </c>
      <c r="AG88" s="37"/>
      <c r="AH88" s="32">
        <v>21</v>
      </c>
      <c r="AI88" s="5" t="s">
        <v>53</v>
      </c>
      <c r="AJ88" s="33">
        <f t="shared" si="17"/>
        <v>2390</v>
      </c>
      <c r="AK88" s="34">
        <f>IFERROR(_xlfn.RANK.EQ(AJ88,$AJ$68:$AJ$114,0)+COUNTIF($AJ$68:AJ88,AJ88)-1,"-")</f>
        <v>25</v>
      </c>
      <c r="AM88" s="42">
        <f t="shared" si="26"/>
        <v>21</v>
      </c>
      <c r="AN88" s="42" t="str">
        <f t="shared" si="27"/>
        <v>島根</v>
      </c>
      <c r="AO88" s="42">
        <f t="shared" si="28"/>
        <v>3880</v>
      </c>
      <c r="AP88" s="37">
        <f t="shared" si="29"/>
        <v>0.3</v>
      </c>
    </row>
    <row r="89" spans="1:42" ht="11.85" customHeight="1">
      <c r="N89" s="32">
        <v>22</v>
      </c>
      <c r="O89" s="5" t="s">
        <v>54</v>
      </c>
      <c r="P89" s="33">
        <f t="shared" si="15"/>
        <v>324</v>
      </c>
      <c r="Q89" s="34">
        <f>IFERROR(_xlfn.RANK.EQ(P89,$P$68:$P$114,0)+COUNTIF($P$68:P89,P89)-1,"-")</f>
        <v>6</v>
      </c>
      <c r="S89" s="42">
        <f t="shared" si="18"/>
        <v>22</v>
      </c>
      <c r="T89" s="42" t="str">
        <f t="shared" si="19"/>
        <v>三重</v>
      </c>
      <c r="U89" s="42">
        <f t="shared" si="20"/>
        <v>117</v>
      </c>
      <c r="V89" s="37">
        <f t="shared" si="21"/>
        <v>0.5</v>
      </c>
      <c r="X89" s="32">
        <v>22</v>
      </c>
      <c r="Y89" s="5" t="s">
        <v>54</v>
      </c>
      <c r="Z89" s="33">
        <f t="shared" si="16"/>
        <v>4080</v>
      </c>
      <c r="AA89" s="34">
        <f>IFERROR(_xlfn.RANK.EQ(Z89,$Z$68:$Z$114,0)+COUNTIF($Z$68:Z89,Z89)-1,"-")</f>
        <v>10</v>
      </c>
      <c r="AC89" s="42">
        <f t="shared" si="22"/>
        <v>22</v>
      </c>
      <c r="AD89" s="42" t="str">
        <f t="shared" si="23"/>
        <v>三重</v>
      </c>
      <c r="AE89" s="42">
        <f t="shared" si="24"/>
        <v>2640</v>
      </c>
      <c r="AF89" s="37">
        <f t="shared" si="25"/>
        <v>57.4</v>
      </c>
      <c r="AG89" s="37"/>
      <c r="AH89" s="32">
        <v>22</v>
      </c>
      <c r="AI89" s="5" t="s">
        <v>54</v>
      </c>
      <c r="AJ89" s="33">
        <f t="shared" si="17"/>
        <v>13200</v>
      </c>
      <c r="AK89" s="34">
        <f>IFERROR(_xlfn.RANK.EQ(AJ89,$AJ$68:$AJ$114,0)+COUNTIF($AJ$68:AJ89,AJ89)-1,"-")</f>
        <v>6</v>
      </c>
      <c r="AM89" s="42">
        <f t="shared" si="26"/>
        <v>22</v>
      </c>
      <c r="AN89" s="42" t="str">
        <f t="shared" si="27"/>
        <v>大阪</v>
      </c>
      <c r="AO89" s="42">
        <f t="shared" si="28"/>
        <v>3520</v>
      </c>
      <c r="AP89" s="37">
        <f t="shared" si="29"/>
        <v>0.3</v>
      </c>
    </row>
    <row r="90" spans="1:42" ht="11.85" customHeight="1">
      <c r="N90" s="32">
        <v>23</v>
      </c>
      <c r="O90" s="5" t="s">
        <v>55</v>
      </c>
      <c r="P90" s="33">
        <f t="shared" si="15"/>
        <v>468</v>
      </c>
      <c r="Q90" s="34">
        <f>IFERROR(_xlfn.RANK.EQ(P90,$P$68:$P$114,0)+COUNTIF($P$68:P90,P90)-1,"-")</f>
        <v>5</v>
      </c>
      <c r="S90" s="42">
        <f t="shared" si="18"/>
        <v>23</v>
      </c>
      <c r="T90" s="42" t="str">
        <f t="shared" si="19"/>
        <v>岐阜</v>
      </c>
      <c r="U90" s="42">
        <f t="shared" si="20"/>
        <v>100</v>
      </c>
      <c r="V90" s="37">
        <f t="shared" si="21"/>
        <v>0.4</v>
      </c>
      <c r="X90" s="32">
        <v>23</v>
      </c>
      <c r="Y90" s="5" t="s">
        <v>55</v>
      </c>
      <c r="Z90" s="33">
        <f t="shared" si="16"/>
        <v>5190</v>
      </c>
      <c r="AA90" s="34">
        <f>IFERROR(_xlfn.RANK.EQ(Z90,$Z$68:$Z$114,0)+COUNTIF($Z$68:Z90,Z90)-1,"-")</f>
        <v>2</v>
      </c>
      <c r="AC90" s="42">
        <f t="shared" si="22"/>
        <v>23</v>
      </c>
      <c r="AD90" s="42" t="str">
        <f t="shared" si="23"/>
        <v>島根</v>
      </c>
      <c r="AE90" s="42">
        <f t="shared" si="24"/>
        <v>2520</v>
      </c>
      <c r="AF90" s="37">
        <f t="shared" si="25"/>
        <v>54.8</v>
      </c>
      <c r="AG90" s="37"/>
      <c r="AH90" s="32">
        <v>23</v>
      </c>
      <c r="AI90" s="5" t="s">
        <v>55</v>
      </c>
      <c r="AJ90" s="33">
        <f t="shared" si="17"/>
        <v>24300</v>
      </c>
      <c r="AK90" s="34">
        <f>IFERROR(_xlfn.RANK.EQ(AJ90,$AJ$68:$AJ$114,0)+COUNTIF($AJ$68:AJ90,AJ90)-1,"-")</f>
        <v>5</v>
      </c>
      <c r="AM90" s="42">
        <f t="shared" si="26"/>
        <v>23</v>
      </c>
      <c r="AN90" s="42" t="str">
        <f t="shared" si="27"/>
        <v>三重</v>
      </c>
      <c r="AO90" s="42">
        <f t="shared" si="28"/>
        <v>3090</v>
      </c>
      <c r="AP90" s="37">
        <f t="shared" si="29"/>
        <v>0.3</v>
      </c>
    </row>
    <row r="91" spans="1:42" ht="11.85" customHeight="1">
      <c r="N91" s="32">
        <v>24</v>
      </c>
      <c r="O91" s="5" t="s">
        <v>56</v>
      </c>
      <c r="P91" s="33">
        <f t="shared" si="15"/>
        <v>117</v>
      </c>
      <c r="Q91" s="34">
        <f>IFERROR(_xlfn.RANK.EQ(P91,$P$68:$P$114,0)+COUNTIF($P$68:P91,P91)-1,"-")</f>
        <v>22</v>
      </c>
      <c r="S91" s="42">
        <f t="shared" si="18"/>
        <v>24</v>
      </c>
      <c r="T91" s="42" t="str">
        <f t="shared" si="19"/>
        <v>大阪</v>
      </c>
      <c r="U91" s="42">
        <f t="shared" si="20"/>
        <v>97</v>
      </c>
      <c r="V91" s="37">
        <f t="shared" si="21"/>
        <v>0.4</v>
      </c>
      <c r="X91" s="32">
        <v>24</v>
      </c>
      <c r="Y91" s="5" t="s">
        <v>56</v>
      </c>
      <c r="Z91" s="33">
        <f t="shared" si="16"/>
        <v>2640</v>
      </c>
      <c r="AA91" s="34">
        <f>IFERROR(_xlfn.RANK.EQ(Z91,$Z$68:$Z$114,0)+COUNTIF($Z$68:Z91,Z91)-1,"-")</f>
        <v>22</v>
      </c>
      <c r="AC91" s="42">
        <f t="shared" si="22"/>
        <v>24</v>
      </c>
      <c r="AD91" s="42" t="str">
        <f t="shared" si="23"/>
        <v>岐阜</v>
      </c>
      <c r="AE91" s="42">
        <f t="shared" si="24"/>
        <v>2390</v>
      </c>
      <c r="AF91" s="37">
        <f t="shared" si="25"/>
        <v>52</v>
      </c>
      <c r="AG91" s="37"/>
      <c r="AH91" s="32">
        <v>24</v>
      </c>
      <c r="AI91" s="5" t="s">
        <v>56</v>
      </c>
      <c r="AJ91" s="33">
        <f t="shared" si="17"/>
        <v>3090</v>
      </c>
      <c r="AK91" s="34">
        <f>IFERROR(_xlfn.RANK.EQ(AJ91,$AJ$68:$AJ$114,0)+COUNTIF($AJ$68:AJ91,AJ91)-1,"-")</f>
        <v>23</v>
      </c>
      <c r="AM91" s="42">
        <f t="shared" si="26"/>
        <v>24</v>
      </c>
      <c r="AN91" s="42" t="str">
        <f t="shared" si="27"/>
        <v>福島</v>
      </c>
      <c r="AO91" s="42">
        <f t="shared" si="28"/>
        <v>2940</v>
      </c>
      <c r="AP91" s="37">
        <f t="shared" si="29"/>
        <v>0.3</v>
      </c>
    </row>
    <row r="92" spans="1:42" ht="11.85" customHeight="1">
      <c r="N92" s="32">
        <v>25</v>
      </c>
      <c r="O92" s="5" t="s">
        <v>57</v>
      </c>
      <c r="P92" s="33" t="str">
        <f t="shared" si="15"/>
        <v>…</v>
      </c>
      <c r="Q92" s="34" t="str">
        <f>IFERROR(_xlfn.RANK.EQ(P92,$P$68:$P$114,0)+COUNTIF($P$68:P92,P92)-1,"-")</f>
        <v>-</v>
      </c>
      <c r="S92" s="42">
        <f t="shared" si="18"/>
        <v>25</v>
      </c>
      <c r="T92" s="42" t="str">
        <f t="shared" si="19"/>
        <v>和歌山</v>
      </c>
      <c r="U92" s="42">
        <f t="shared" si="20"/>
        <v>92</v>
      </c>
      <c r="V92" s="37">
        <f t="shared" si="21"/>
        <v>0.4</v>
      </c>
      <c r="X92" s="32">
        <v>25</v>
      </c>
      <c r="Y92" s="5" t="s">
        <v>57</v>
      </c>
      <c r="Z92" s="33" t="str">
        <f t="shared" si="16"/>
        <v>…</v>
      </c>
      <c r="AA92" s="34" t="str">
        <f>IFERROR(_xlfn.RANK.EQ(Z92,$Z$68:$Z$114,0)+COUNTIF($Z$68:Z92,Z92)-1,"-")</f>
        <v>-</v>
      </c>
      <c r="AC92" s="42">
        <f t="shared" si="22"/>
        <v>25</v>
      </c>
      <c r="AD92" s="42" t="str">
        <f t="shared" si="23"/>
        <v>福島</v>
      </c>
      <c r="AE92" s="42">
        <f t="shared" si="24"/>
        <v>1730</v>
      </c>
      <c r="AF92" s="37">
        <f t="shared" si="25"/>
        <v>37.6</v>
      </c>
      <c r="AG92" s="37"/>
      <c r="AH92" s="32">
        <v>25</v>
      </c>
      <c r="AI92" s="5" t="s">
        <v>57</v>
      </c>
      <c r="AJ92" s="33" t="str">
        <f t="shared" si="17"/>
        <v>…</v>
      </c>
      <c r="AK92" s="34" t="str">
        <f>IFERROR(_xlfn.RANK.EQ(AJ92,$AJ$68:$AJ$114,0)+COUNTIF($AJ$68:AJ92,AJ92)-1,"-")</f>
        <v>-</v>
      </c>
      <c r="AM92" s="42">
        <f t="shared" si="26"/>
        <v>25</v>
      </c>
      <c r="AN92" s="42" t="str">
        <f t="shared" si="27"/>
        <v>岐阜</v>
      </c>
      <c r="AO92" s="42">
        <f t="shared" si="28"/>
        <v>2390</v>
      </c>
      <c r="AP92" s="37">
        <f t="shared" si="29"/>
        <v>0.2</v>
      </c>
    </row>
    <row r="93" spans="1:42" ht="11.85" customHeight="1">
      <c r="N93" s="32">
        <v>26</v>
      </c>
      <c r="O93" s="5" t="s">
        <v>58</v>
      </c>
      <c r="P93" s="33" t="str">
        <f t="shared" si="15"/>
        <v>…</v>
      </c>
      <c r="Q93" s="34" t="str">
        <f>IFERROR(_xlfn.RANK.EQ(P93,$P$68:$P$114,0)+COUNTIF($P$68:P93,P93)-1,"-")</f>
        <v>-</v>
      </c>
      <c r="S93" s="42" t="str">
        <f t="shared" si="18"/>
        <v>-</v>
      </c>
      <c r="T93" s="42" t="str">
        <f t="shared" si="19"/>
        <v>-</v>
      </c>
      <c r="U93" s="42" t="str">
        <f t="shared" si="20"/>
        <v>-</v>
      </c>
      <c r="V93" s="37" t="str">
        <f t="shared" si="21"/>
        <v>-</v>
      </c>
      <c r="X93" s="32">
        <v>26</v>
      </c>
      <c r="Y93" s="5" t="s">
        <v>58</v>
      </c>
      <c r="Z93" s="33" t="str">
        <f t="shared" si="16"/>
        <v>…</v>
      </c>
      <c r="AA93" s="34" t="str">
        <f>IFERROR(_xlfn.RANK.EQ(Z93,$Z$68:$Z$114,0)+COUNTIF($Z$68:Z93,Z93)-1,"-")</f>
        <v>-</v>
      </c>
      <c r="AC93" s="42" t="str">
        <f t="shared" si="22"/>
        <v>-</v>
      </c>
      <c r="AD93" s="42" t="str">
        <f t="shared" si="23"/>
        <v>-</v>
      </c>
      <c r="AE93" s="42" t="str">
        <f t="shared" si="24"/>
        <v>-</v>
      </c>
      <c r="AF93" s="37" t="str">
        <f t="shared" si="25"/>
        <v>-</v>
      </c>
      <c r="AG93" s="37"/>
      <c r="AH93" s="32">
        <v>26</v>
      </c>
      <c r="AI93" s="5" t="s">
        <v>58</v>
      </c>
      <c r="AJ93" s="33" t="str">
        <f t="shared" si="17"/>
        <v>…</v>
      </c>
      <c r="AK93" s="34" t="str">
        <f>IFERROR(_xlfn.RANK.EQ(AJ93,$AJ$68:$AJ$114,0)+COUNTIF($AJ$68:AJ93,AJ93)-1,"-")</f>
        <v>-</v>
      </c>
      <c r="AM93" s="42" t="str">
        <f t="shared" si="26"/>
        <v>-</v>
      </c>
      <c r="AN93" s="42" t="str">
        <f t="shared" si="27"/>
        <v>-</v>
      </c>
      <c r="AO93" s="42" t="str">
        <f t="shared" si="28"/>
        <v>-</v>
      </c>
      <c r="AP93" s="37" t="str">
        <f t="shared" si="29"/>
        <v>-</v>
      </c>
    </row>
    <row r="94" spans="1:42">
      <c r="N94" s="32">
        <v>27</v>
      </c>
      <c r="O94" s="5" t="s">
        <v>59</v>
      </c>
      <c r="P94" s="33">
        <f t="shared" si="15"/>
        <v>97</v>
      </c>
      <c r="Q94" s="34">
        <f>IFERROR(_xlfn.RANK.EQ(P94,$P$68:$P$114,0)+COUNTIF($P$68:P94,P94)-1,"-")</f>
        <v>24</v>
      </c>
      <c r="S94" s="42" t="str">
        <f t="shared" si="18"/>
        <v>-</v>
      </c>
      <c r="T94" s="42" t="str">
        <f t="shared" si="19"/>
        <v>-</v>
      </c>
      <c r="U94" s="42" t="str">
        <f t="shared" si="20"/>
        <v>-</v>
      </c>
      <c r="V94" s="37" t="str">
        <f t="shared" si="21"/>
        <v>-</v>
      </c>
      <c r="X94" s="32">
        <v>27</v>
      </c>
      <c r="Y94" s="5" t="s">
        <v>59</v>
      </c>
      <c r="Z94" s="33">
        <f t="shared" si="16"/>
        <v>3630</v>
      </c>
      <c r="AA94" s="34">
        <f>IFERROR(_xlfn.RANK.EQ(Z94,$Z$68:$Z$114,0)+COUNTIF($Z$68:Z94,Z94)-1,"-")</f>
        <v>13</v>
      </c>
      <c r="AC94" s="42" t="str">
        <f t="shared" si="22"/>
        <v>-</v>
      </c>
      <c r="AD94" s="42" t="str">
        <f t="shared" si="23"/>
        <v>-</v>
      </c>
      <c r="AE94" s="42" t="str">
        <f t="shared" si="24"/>
        <v>-</v>
      </c>
      <c r="AF94" s="37" t="str">
        <f t="shared" si="25"/>
        <v>-</v>
      </c>
      <c r="AG94" s="37"/>
      <c r="AH94" s="32">
        <v>27</v>
      </c>
      <c r="AI94" s="5" t="s">
        <v>59</v>
      </c>
      <c r="AJ94" s="33">
        <f t="shared" si="17"/>
        <v>3520</v>
      </c>
      <c r="AK94" s="34">
        <f>IFERROR(_xlfn.RANK.EQ(AJ94,$AJ$68:$AJ$114,0)+COUNTIF($AJ$68:AJ94,AJ94)-1,"-")</f>
        <v>22</v>
      </c>
      <c r="AM94" s="42" t="str">
        <f t="shared" si="26"/>
        <v>-</v>
      </c>
      <c r="AN94" s="42" t="str">
        <f t="shared" si="27"/>
        <v>-</v>
      </c>
      <c r="AO94" s="42" t="str">
        <f t="shared" si="28"/>
        <v>-</v>
      </c>
      <c r="AP94" s="37" t="str">
        <f t="shared" si="29"/>
        <v>-</v>
      </c>
    </row>
    <row r="95" spans="1:42">
      <c r="N95" s="32">
        <v>28</v>
      </c>
      <c r="O95" s="5" t="s">
        <v>60</v>
      </c>
      <c r="P95" s="33">
        <f t="shared" si="15"/>
        <v>1650</v>
      </c>
      <c r="Q95" s="34">
        <f>IFERROR(_xlfn.RANK.EQ(P95,$P$68:$P$114,0)+COUNTIF($P$68:P95,P95)-1,"-")</f>
        <v>3</v>
      </c>
      <c r="S95" s="42" t="str">
        <f t="shared" si="18"/>
        <v>-</v>
      </c>
      <c r="T95" s="42" t="str">
        <f t="shared" si="19"/>
        <v>-</v>
      </c>
      <c r="U95" s="42" t="str">
        <f t="shared" si="20"/>
        <v>-</v>
      </c>
      <c r="V95" s="37" t="str">
        <f t="shared" si="21"/>
        <v>-</v>
      </c>
      <c r="X95" s="32">
        <v>28</v>
      </c>
      <c r="Y95" s="5" t="s">
        <v>60</v>
      </c>
      <c r="Z95" s="33">
        <f t="shared" si="16"/>
        <v>5930</v>
      </c>
      <c r="AA95" s="34">
        <f>IFERROR(_xlfn.RANK.EQ(Z95,$Z$68:$Z$114,0)+COUNTIF($Z$68:Z95,Z95)-1,"-")</f>
        <v>1</v>
      </c>
      <c r="AC95" s="42" t="str">
        <f t="shared" si="22"/>
        <v>-</v>
      </c>
      <c r="AD95" s="42" t="str">
        <f t="shared" si="23"/>
        <v>-</v>
      </c>
      <c r="AE95" s="42" t="str">
        <f t="shared" si="24"/>
        <v>-</v>
      </c>
      <c r="AF95" s="37" t="str">
        <f t="shared" si="25"/>
        <v>-</v>
      </c>
      <c r="AG95" s="37"/>
      <c r="AH95" s="32">
        <v>28</v>
      </c>
      <c r="AI95" s="5" t="s">
        <v>60</v>
      </c>
      <c r="AJ95" s="33">
        <f t="shared" si="17"/>
        <v>97800</v>
      </c>
      <c r="AK95" s="34">
        <f>IFERROR(_xlfn.RANK.EQ(AJ95,$AJ$68:$AJ$114,0)+COUNTIF($AJ$68:AJ95,AJ95)-1,"-")</f>
        <v>2</v>
      </c>
      <c r="AM95" s="42" t="str">
        <f t="shared" si="26"/>
        <v>-</v>
      </c>
      <c r="AN95" s="42" t="str">
        <f t="shared" si="27"/>
        <v>-</v>
      </c>
      <c r="AO95" s="42" t="str">
        <f t="shared" si="28"/>
        <v>-</v>
      </c>
      <c r="AP95" s="37" t="str">
        <f t="shared" si="29"/>
        <v>-</v>
      </c>
    </row>
    <row r="96" spans="1:42">
      <c r="N96" s="32">
        <v>29</v>
      </c>
      <c r="O96" s="5" t="s">
        <v>61</v>
      </c>
      <c r="P96" s="33" t="str">
        <f t="shared" si="15"/>
        <v>…</v>
      </c>
      <c r="Q96" s="34" t="str">
        <f>IFERROR(_xlfn.RANK.EQ(P96,$P$68:$P$114,0)+COUNTIF($P$68:P96,P96)-1,"-")</f>
        <v>-</v>
      </c>
      <c r="S96" s="42" t="str">
        <f t="shared" si="18"/>
        <v>-</v>
      </c>
      <c r="T96" s="42" t="str">
        <f t="shared" si="19"/>
        <v>-</v>
      </c>
      <c r="U96" s="42" t="str">
        <f t="shared" si="20"/>
        <v>-</v>
      </c>
      <c r="V96" s="37" t="str">
        <f t="shared" si="21"/>
        <v>-</v>
      </c>
      <c r="X96" s="32">
        <v>29</v>
      </c>
      <c r="Y96" s="5" t="s">
        <v>61</v>
      </c>
      <c r="Z96" s="33" t="str">
        <f t="shared" si="16"/>
        <v>…</v>
      </c>
      <c r="AA96" s="34" t="str">
        <f>IFERROR(_xlfn.RANK.EQ(Z96,$Z$68:$Z$114,0)+COUNTIF($Z$68:Z96,Z96)-1,"-")</f>
        <v>-</v>
      </c>
      <c r="AC96" s="42" t="str">
        <f t="shared" si="22"/>
        <v>-</v>
      </c>
      <c r="AD96" s="42" t="str">
        <f t="shared" si="23"/>
        <v>-</v>
      </c>
      <c r="AE96" s="42" t="str">
        <f t="shared" si="24"/>
        <v>-</v>
      </c>
      <c r="AF96" s="37" t="str">
        <f t="shared" si="25"/>
        <v>-</v>
      </c>
      <c r="AG96" s="37"/>
      <c r="AH96" s="32">
        <v>29</v>
      </c>
      <c r="AI96" s="5" t="s">
        <v>61</v>
      </c>
      <c r="AJ96" s="33" t="str">
        <f t="shared" si="17"/>
        <v>…</v>
      </c>
      <c r="AK96" s="34" t="str">
        <f>IFERROR(_xlfn.RANK.EQ(AJ96,$AJ$68:$AJ$114,0)+COUNTIF($AJ$68:AJ96,AJ96)-1,"-")</f>
        <v>-</v>
      </c>
      <c r="AM96" s="42" t="str">
        <f t="shared" si="26"/>
        <v>-</v>
      </c>
      <c r="AN96" s="42" t="str">
        <f t="shared" si="27"/>
        <v>-</v>
      </c>
      <c r="AO96" s="42" t="str">
        <f t="shared" si="28"/>
        <v>-</v>
      </c>
      <c r="AP96" s="37" t="str">
        <f t="shared" si="29"/>
        <v>-</v>
      </c>
    </row>
    <row r="97" spans="14:42">
      <c r="N97" s="32">
        <v>30</v>
      </c>
      <c r="O97" s="5" t="s">
        <v>62</v>
      </c>
      <c r="P97" s="33">
        <f t="shared" si="15"/>
        <v>92</v>
      </c>
      <c r="Q97" s="34">
        <f>IFERROR(_xlfn.RANK.EQ(P97,$P$68:$P$114,0)+COUNTIF($P$68:P97,P97)-1,"-")</f>
        <v>25</v>
      </c>
      <c r="S97" s="42" t="str">
        <f t="shared" si="18"/>
        <v>-</v>
      </c>
      <c r="T97" s="42" t="str">
        <f t="shared" si="19"/>
        <v>-</v>
      </c>
      <c r="U97" s="42" t="str">
        <f t="shared" si="20"/>
        <v>-</v>
      </c>
      <c r="V97" s="37" t="str">
        <f t="shared" si="21"/>
        <v>-</v>
      </c>
      <c r="X97" s="32">
        <v>30</v>
      </c>
      <c r="Y97" s="5" t="s">
        <v>62</v>
      </c>
      <c r="Z97" s="33">
        <f t="shared" si="16"/>
        <v>4460</v>
      </c>
      <c r="AA97" s="34">
        <f>IFERROR(_xlfn.RANK.EQ(Z97,$Z$68:$Z$114,0)+COUNTIF($Z$68:Z97,Z97)-1,"-")</f>
        <v>8</v>
      </c>
      <c r="AC97" s="42" t="str">
        <f t="shared" si="22"/>
        <v>-</v>
      </c>
      <c r="AD97" s="42" t="str">
        <f t="shared" si="23"/>
        <v>-</v>
      </c>
      <c r="AE97" s="42" t="str">
        <f t="shared" si="24"/>
        <v>-</v>
      </c>
      <c r="AF97" s="37" t="str">
        <f t="shared" si="25"/>
        <v>-</v>
      </c>
      <c r="AG97" s="37"/>
      <c r="AH97" s="32">
        <v>30</v>
      </c>
      <c r="AI97" s="5" t="s">
        <v>62</v>
      </c>
      <c r="AJ97" s="33">
        <f t="shared" si="17"/>
        <v>4100</v>
      </c>
      <c r="AK97" s="34">
        <f>IFERROR(_xlfn.RANK.EQ(AJ97,$AJ$68:$AJ$114,0)+COUNTIF($AJ$68:AJ97,AJ97)-1,"-")</f>
        <v>20</v>
      </c>
      <c r="AM97" s="42" t="str">
        <f t="shared" si="26"/>
        <v>-</v>
      </c>
      <c r="AN97" s="42" t="str">
        <f t="shared" si="27"/>
        <v>-</v>
      </c>
      <c r="AO97" s="42" t="str">
        <f t="shared" si="28"/>
        <v>-</v>
      </c>
      <c r="AP97" s="37" t="str">
        <f t="shared" si="29"/>
        <v>-</v>
      </c>
    </row>
    <row r="98" spans="14:42">
      <c r="N98" s="32">
        <v>31</v>
      </c>
      <c r="O98" s="5" t="s">
        <v>63</v>
      </c>
      <c r="P98" s="33" t="str">
        <f t="shared" si="15"/>
        <v>…</v>
      </c>
      <c r="Q98" s="34" t="str">
        <f>IFERROR(_xlfn.RANK.EQ(P98,$P$68:$P$114,0)+COUNTIF($P$68:P98,P98)-1,"-")</f>
        <v>-</v>
      </c>
      <c r="S98" s="42" t="str">
        <f t="shared" si="18"/>
        <v>-</v>
      </c>
      <c r="T98" s="42" t="str">
        <f t="shared" si="19"/>
        <v>-</v>
      </c>
      <c r="U98" s="42" t="str">
        <f t="shared" si="20"/>
        <v>-</v>
      </c>
      <c r="V98" s="37" t="str">
        <f t="shared" si="21"/>
        <v>-</v>
      </c>
      <c r="X98" s="32">
        <v>31</v>
      </c>
      <c r="Y98" s="5" t="s">
        <v>63</v>
      </c>
      <c r="Z98" s="33" t="str">
        <f t="shared" si="16"/>
        <v>…</v>
      </c>
      <c r="AA98" s="34" t="str">
        <f>IFERROR(_xlfn.RANK.EQ(Z98,$Z$68:$Z$114,0)+COUNTIF($Z$68:Z98,Z98)-1,"-")</f>
        <v>-</v>
      </c>
      <c r="AC98" s="42" t="str">
        <f t="shared" si="22"/>
        <v>-</v>
      </c>
      <c r="AD98" s="42" t="str">
        <f t="shared" si="23"/>
        <v>-</v>
      </c>
      <c r="AE98" s="42" t="str">
        <f t="shared" si="24"/>
        <v>-</v>
      </c>
      <c r="AF98" s="37" t="str">
        <f t="shared" si="25"/>
        <v>-</v>
      </c>
      <c r="AG98" s="37"/>
      <c r="AH98" s="32">
        <v>31</v>
      </c>
      <c r="AI98" s="5" t="s">
        <v>63</v>
      </c>
      <c r="AJ98" s="33" t="str">
        <f t="shared" si="17"/>
        <v>…</v>
      </c>
      <c r="AK98" s="34" t="str">
        <f>IFERROR(_xlfn.RANK.EQ(AJ98,$AJ$68:$AJ$114,0)+COUNTIF($AJ$68:AJ98,AJ98)-1,"-")</f>
        <v>-</v>
      </c>
      <c r="AM98" s="42" t="str">
        <f t="shared" si="26"/>
        <v>-</v>
      </c>
      <c r="AN98" s="42" t="str">
        <f t="shared" si="27"/>
        <v>-</v>
      </c>
      <c r="AO98" s="42" t="str">
        <f t="shared" si="28"/>
        <v>-</v>
      </c>
      <c r="AP98" s="37" t="str">
        <f t="shared" si="29"/>
        <v>-</v>
      </c>
    </row>
    <row r="99" spans="14:42">
      <c r="N99" s="32">
        <v>32</v>
      </c>
      <c r="O99" s="5" t="s">
        <v>64</v>
      </c>
      <c r="P99" s="33">
        <f t="shared" si="15"/>
        <v>154</v>
      </c>
      <c r="Q99" s="34">
        <f>IFERROR(_xlfn.RANK.EQ(P99,$P$68:$P$114,0)+COUNTIF($P$68:P99,P99)-1,"-")</f>
        <v>19</v>
      </c>
      <c r="S99" s="42" t="str">
        <f t="shared" si="18"/>
        <v>-</v>
      </c>
      <c r="T99" s="42" t="str">
        <f t="shared" si="19"/>
        <v>-</v>
      </c>
      <c r="U99" s="42" t="str">
        <f t="shared" si="20"/>
        <v>-</v>
      </c>
      <c r="V99" s="37" t="str">
        <f t="shared" si="21"/>
        <v>-</v>
      </c>
      <c r="X99" s="32">
        <v>32</v>
      </c>
      <c r="Y99" s="5" t="s">
        <v>64</v>
      </c>
      <c r="Z99" s="33">
        <f t="shared" si="16"/>
        <v>2520</v>
      </c>
      <c r="AA99" s="34">
        <f>IFERROR(_xlfn.RANK.EQ(Z99,$Z$68:$Z$114,0)+COUNTIF($Z$68:Z99,Z99)-1,"-")</f>
        <v>23</v>
      </c>
      <c r="AC99" s="42" t="str">
        <f t="shared" si="22"/>
        <v>-</v>
      </c>
      <c r="AD99" s="42" t="str">
        <f t="shared" si="23"/>
        <v>-</v>
      </c>
      <c r="AE99" s="42" t="str">
        <f t="shared" si="24"/>
        <v>-</v>
      </c>
      <c r="AF99" s="37" t="str">
        <f t="shared" si="25"/>
        <v>-</v>
      </c>
      <c r="AG99" s="37"/>
      <c r="AH99" s="32">
        <v>32</v>
      </c>
      <c r="AI99" s="5" t="s">
        <v>64</v>
      </c>
      <c r="AJ99" s="33">
        <f t="shared" si="17"/>
        <v>3880</v>
      </c>
      <c r="AK99" s="34">
        <f>IFERROR(_xlfn.RANK.EQ(AJ99,$AJ$68:$AJ$114,0)+COUNTIF($AJ$68:AJ99,AJ99)-1,"-")</f>
        <v>21</v>
      </c>
      <c r="AM99" s="42" t="str">
        <f t="shared" si="26"/>
        <v>-</v>
      </c>
      <c r="AN99" s="42" t="str">
        <f t="shared" si="27"/>
        <v>-</v>
      </c>
      <c r="AO99" s="42" t="str">
        <f t="shared" si="28"/>
        <v>-</v>
      </c>
      <c r="AP99" s="37" t="str">
        <f t="shared" si="29"/>
        <v>-</v>
      </c>
    </row>
    <row r="100" spans="14:42">
      <c r="N100" s="32">
        <v>33</v>
      </c>
      <c r="O100" s="5" t="s">
        <v>65</v>
      </c>
      <c r="P100" s="33">
        <f t="shared" si="15"/>
        <v>174</v>
      </c>
      <c r="Q100" s="34">
        <f>IFERROR(_xlfn.RANK.EQ(P100,$P$68:$P$114,0)+COUNTIF($P$68:P100,P100)-1,"-")</f>
        <v>14</v>
      </c>
      <c r="S100" s="42" t="str">
        <f t="shared" si="18"/>
        <v>-</v>
      </c>
      <c r="T100" s="42" t="str">
        <f t="shared" si="19"/>
        <v>-</v>
      </c>
      <c r="U100" s="42" t="str">
        <f t="shared" si="20"/>
        <v>-</v>
      </c>
      <c r="V100" s="37" t="str">
        <f t="shared" si="21"/>
        <v>-</v>
      </c>
      <c r="X100" s="32">
        <v>33</v>
      </c>
      <c r="Y100" s="5" t="s">
        <v>65</v>
      </c>
      <c r="Z100" s="33">
        <f t="shared" si="16"/>
        <v>3520</v>
      </c>
      <c r="AA100" s="34">
        <f>IFERROR(_xlfn.RANK.EQ(Z100,$Z$68:$Z$114,0)+COUNTIF($Z$68:Z100,Z100)-1,"-")</f>
        <v>14</v>
      </c>
      <c r="AC100" s="42" t="str">
        <f t="shared" si="22"/>
        <v>-</v>
      </c>
      <c r="AD100" s="42" t="str">
        <f t="shared" si="23"/>
        <v>-</v>
      </c>
      <c r="AE100" s="42" t="str">
        <f t="shared" si="24"/>
        <v>-</v>
      </c>
      <c r="AF100" s="37" t="str">
        <f t="shared" si="25"/>
        <v>-</v>
      </c>
      <c r="AG100" s="37"/>
      <c r="AH100" s="32">
        <v>33</v>
      </c>
      <c r="AI100" s="5" t="s">
        <v>65</v>
      </c>
      <c r="AJ100" s="33">
        <f t="shared" si="17"/>
        <v>6120</v>
      </c>
      <c r="AK100" s="34">
        <f>IFERROR(_xlfn.RANK.EQ(AJ100,$AJ$68:$AJ$114,0)+COUNTIF($AJ$68:AJ100,AJ100)-1,"-")</f>
        <v>13</v>
      </c>
      <c r="AM100" s="42" t="str">
        <f t="shared" si="26"/>
        <v>-</v>
      </c>
      <c r="AN100" s="42" t="str">
        <f t="shared" si="27"/>
        <v>-</v>
      </c>
      <c r="AO100" s="42" t="str">
        <f t="shared" si="28"/>
        <v>-</v>
      </c>
      <c r="AP100" s="37" t="str">
        <f t="shared" si="29"/>
        <v>-</v>
      </c>
    </row>
    <row r="101" spans="14:42">
      <c r="N101" s="32">
        <v>34</v>
      </c>
      <c r="O101" s="5" t="s">
        <v>66</v>
      </c>
      <c r="P101" s="33" t="str">
        <f t="shared" si="15"/>
        <v>…</v>
      </c>
      <c r="Q101" s="34" t="str">
        <f>IFERROR(_xlfn.RANK.EQ(P101,$P$68:$P$114,0)+COUNTIF($P$68:P101,P101)-1,"-")</f>
        <v>-</v>
      </c>
      <c r="S101" s="42" t="str">
        <f t="shared" si="18"/>
        <v>-</v>
      </c>
      <c r="T101" s="42" t="str">
        <f t="shared" si="19"/>
        <v>-</v>
      </c>
      <c r="U101" s="42" t="str">
        <f t="shared" si="20"/>
        <v>-</v>
      </c>
      <c r="V101" s="37" t="str">
        <f t="shared" si="21"/>
        <v>-</v>
      </c>
      <c r="X101" s="32">
        <v>34</v>
      </c>
      <c r="Y101" s="5" t="s">
        <v>66</v>
      </c>
      <c r="Z101" s="33" t="str">
        <f t="shared" si="16"/>
        <v>…</v>
      </c>
      <c r="AA101" s="34" t="str">
        <f>IFERROR(_xlfn.RANK.EQ(Z101,$Z$68:$Z$114,0)+COUNTIF($Z$68:Z101,Z101)-1,"-")</f>
        <v>-</v>
      </c>
      <c r="AC101" s="42" t="str">
        <f t="shared" si="22"/>
        <v>-</v>
      </c>
      <c r="AD101" s="42" t="str">
        <f t="shared" si="23"/>
        <v>-</v>
      </c>
      <c r="AE101" s="42" t="str">
        <f t="shared" si="24"/>
        <v>-</v>
      </c>
      <c r="AF101" s="37" t="str">
        <f t="shared" si="25"/>
        <v>-</v>
      </c>
      <c r="AG101" s="37"/>
      <c r="AH101" s="32">
        <v>34</v>
      </c>
      <c r="AI101" s="5" t="s">
        <v>66</v>
      </c>
      <c r="AJ101" s="33" t="str">
        <f t="shared" si="17"/>
        <v>…</v>
      </c>
      <c r="AK101" s="34" t="str">
        <f>IFERROR(_xlfn.RANK.EQ(AJ101,$AJ$68:$AJ$114,0)+COUNTIF($AJ$68:AJ101,AJ101)-1,"-")</f>
        <v>-</v>
      </c>
      <c r="AM101" s="42" t="str">
        <f t="shared" si="26"/>
        <v>-</v>
      </c>
      <c r="AN101" s="42" t="str">
        <f t="shared" si="27"/>
        <v>-</v>
      </c>
      <c r="AO101" s="42" t="str">
        <f t="shared" si="28"/>
        <v>-</v>
      </c>
      <c r="AP101" s="37" t="str">
        <f t="shared" si="29"/>
        <v>-</v>
      </c>
    </row>
    <row r="102" spans="14:42">
      <c r="N102" s="32">
        <v>35</v>
      </c>
      <c r="O102" s="5" t="s">
        <v>67</v>
      </c>
      <c r="P102" s="33">
        <f t="shared" si="15"/>
        <v>166</v>
      </c>
      <c r="Q102" s="34">
        <f>IFERROR(_xlfn.RANK.EQ(P102,$P$68:$P$114,0)+COUNTIF($P$68:P102,P102)-1,"-")</f>
        <v>18</v>
      </c>
      <c r="S102" s="42" t="str">
        <f t="shared" si="18"/>
        <v>-</v>
      </c>
      <c r="T102" s="42" t="str">
        <f t="shared" si="19"/>
        <v>-</v>
      </c>
      <c r="U102" s="42" t="str">
        <f t="shared" si="20"/>
        <v>-</v>
      </c>
      <c r="V102" s="37" t="str">
        <f t="shared" si="21"/>
        <v>-</v>
      </c>
      <c r="X102" s="32">
        <v>35</v>
      </c>
      <c r="Y102" s="5" t="s">
        <v>67</v>
      </c>
      <c r="Z102" s="33">
        <f t="shared" si="16"/>
        <v>2900</v>
      </c>
      <c r="AA102" s="34">
        <f>IFERROR(_xlfn.RANK.EQ(Z102,$Z$68:$Z$114,0)+COUNTIF($Z$68:Z102,Z102)-1,"-")</f>
        <v>21</v>
      </c>
      <c r="AC102" s="42" t="str">
        <f t="shared" si="22"/>
        <v>-</v>
      </c>
      <c r="AD102" s="42" t="str">
        <f t="shared" si="23"/>
        <v>-</v>
      </c>
      <c r="AE102" s="42" t="str">
        <f t="shared" si="24"/>
        <v>-</v>
      </c>
      <c r="AF102" s="37" t="str">
        <f t="shared" si="25"/>
        <v>-</v>
      </c>
      <c r="AG102" s="37"/>
      <c r="AH102" s="32">
        <v>35</v>
      </c>
      <c r="AI102" s="5" t="s">
        <v>67</v>
      </c>
      <c r="AJ102" s="33">
        <f t="shared" si="17"/>
        <v>4810</v>
      </c>
      <c r="AK102" s="34">
        <f>IFERROR(_xlfn.RANK.EQ(AJ102,$AJ$68:$AJ$114,0)+COUNTIF($AJ$68:AJ102,AJ102)-1,"-")</f>
        <v>18</v>
      </c>
      <c r="AM102" s="42" t="str">
        <f t="shared" si="26"/>
        <v>-</v>
      </c>
      <c r="AN102" s="42" t="str">
        <f t="shared" si="27"/>
        <v>-</v>
      </c>
      <c r="AO102" s="42" t="str">
        <f t="shared" si="28"/>
        <v>-</v>
      </c>
      <c r="AP102" s="37" t="str">
        <f t="shared" si="29"/>
        <v>-</v>
      </c>
    </row>
    <row r="103" spans="14:42">
      <c r="N103" s="32">
        <v>36</v>
      </c>
      <c r="O103" s="5" t="s">
        <v>68</v>
      </c>
      <c r="P103" s="33" t="str">
        <f t="shared" si="15"/>
        <v>…</v>
      </c>
      <c r="Q103" s="34" t="str">
        <f>IFERROR(_xlfn.RANK.EQ(P103,$P$68:$P$114,0)+COUNTIF($P$68:P103,P103)-1,"-")</f>
        <v>-</v>
      </c>
      <c r="S103" s="42" t="str">
        <f t="shared" si="18"/>
        <v>-</v>
      </c>
      <c r="T103" s="42" t="str">
        <f t="shared" si="19"/>
        <v>-</v>
      </c>
      <c r="U103" s="42" t="str">
        <f t="shared" si="20"/>
        <v>-</v>
      </c>
      <c r="V103" s="37" t="str">
        <f t="shared" si="21"/>
        <v>-</v>
      </c>
      <c r="X103" s="32">
        <v>36</v>
      </c>
      <c r="Y103" s="5" t="s">
        <v>68</v>
      </c>
      <c r="Z103" s="33" t="str">
        <f t="shared" si="16"/>
        <v>…</v>
      </c>
      <c r="AA103" s="34" t="str">
        <f>IFERROR(_xlfn.RANK.EQ(Z103,$Z$68:$Z$114,0)+COUNTIF($Z$68:Z103,Z103)-1,"-")</f>
        <v>-</v>
      </c>
      <c r="AC103" s="42" t="str">
        <f t="shared" si="22"/>
        <v>-</v>
      </c>
      <c r="AD103" s="42" t="str">
        <f t="shared" si="23"/>
        <v>-</v>
      </c>
      <c r="AE103" s="42" t="str">
        <f t="shared" si="24"/>
        <v>-</v>
      </c>
      <c r="AF103" s="37" t="str">
        <f t="shared" si="25"/>
        <v>-</v>
      </c>
      <c r="AG103" s="37"/>
      <c r="AH103" s="32">
        <v>36</v>
      </c>
      <c r="AI103" s="5" t="s">
        <v>68</v>
      </c>
      <c r="AJ103" s="33" t="str">
        <f t="shared" si="17"/>
        <v>…</v>
      </c>
      <c r="AK103" s="34" t="str">
        <f>IFERROR(_xlfn.RANK.EQ(AJ103,$AJ$68:$AJ$114,0)+COUNTIF($AJ$68:AJ103,AJ103)-1,"-")</f>
        <v>-</v>
      </c>
      <c r="AM103" s="42" t="str">
        <f t="shared" si="26"/>
        <v>-</v>
      </c>
      <c r="AN103" s="42" t="str">
        <f t="shared" si="27"/>
        <v>-</v>
      </c>
      <c r="AO103" s="42" t="str">
        <f t="shared" si="28"/>
        <v>-</v>
      </c>
      <c r="AP103" s="37" t="str">
        <f t="shared" si="29"/>
        <v>-</v>
      </c>
    </row>
    <row r="104" spans="14:42">
      <c r="N104" s="32">
        <v>37</v>
      </c>
      <c r="O104" s="5" t="s">
        <v>69</v>
      </c>
      <c r="P104" s="33">
        <f t="shared" si="15"/>
        <v>190</v>
      </c>
      <c r="Q104" s="34">
        <f>IFERROR(_xlfn.RANK.EQ(P104,$P$68:$P$114,0)+COUNTIF($P$68:P104,P104)-1,"-")</f>
        <v>10</v>
      </c>
      <c r="S104" s="42" t="str">
        <f t="shared" si="18"/>
        <v>-</v>
      </c>
      <c r="T104" s="42" t="str">
        <f t="shared" si="19"/>
        <v>-</v>
      </c>
      <c r="U104" s="42" t="str">
        <f t="shared" si="20"/>
        <v>-</v>
      </c>
      <c r="V104" s="37" t="str">
        <f t="shared" si="21"/>
        <v>-</v>
      </c>
      <c r="X104" s="32">
        <v>37</v>
      </c>
      <c r="Y104" s="5" t="s">
        <v>69</v>
      </c>
      <c r="Z104" s="33">
        <f t="shared" si="16"/>
        <v>5020</v>
      </c>
      <c r="AA104" s="34">
        <f>IFERROR(_xlfn.RANK.EQ(Z104,$Z$68:$Z$114,0)+COUNTIF($Z$68:Z104,Z104)-1,"-")</f>
        <v>4</v>
      </c>
      <c r="AC104" s="42" t="str">
        <f t="shared" si="22"/>
        <v>-</v>
      </c>
      <c r="AD104" s="42" t="str">
        <f t="shared" si="23"/>
        <v>-</v>
      </c>
      <c r="AE104" s="42" t="str">
        <f t="shared" si="24"/>
        <v>-</v>
      </c>
      <c r="AF104" s="37" t="str">
        <f t="shared" si="25"/>
        <v>-</v>
      </c>
      <c r="AG104" s="37"/>
      <c r="AH104" s="32">
        <v>37</v>
      </c>
      <c r="AI104" s="5" t="s">
        <v>69</v>
      </c>
      <c r="AJ104" s="33">
        <f t="shared" si="17"/>
        <v>9540</v>
      </c>
      <c r="AK104" s="34">
        <f>IFERROR(_xlfn.RANK.EQ(AJ104,$AJ$68:$AJ$114,0)+COUNTIF($AJ$68:AJ104,AJ104)-1,"-")</f>
        <v>9</v>
      </c>
      <c r="AM104" s="42" t="str">
        <f t="shared" si="26"/>
        <v>-</v>
      </c>
      <c r="AN104" s="42" t="str">
        <f t="shared" si="27"/>
        <v>-</v>
      </c>
      <c r="AO104" s="42" t="str">
        <f t="shared" si="28"/>
        <v>-</v>
      </c>
      <c r="AP104" s="37" t="str">
        <f t="shared" si="29"/>
        <v>-</v>
      </c>
    </row>
    <row r="105" spans="14:42">
      <c r="N105" s="32">
        <v>38</v>
      </c>
      <c r="O105" s="5" t="s">
        <v>70</v>
      </c>
      <c r="P105" s="33">
        <f t="shared" si="15"/>
        <v>215</v>
      </c>
      <c r="Q105" s="34">
        <f>IFERROR(_xlfn.RANK.EQ(P105,$P$68:$P$114,0)+COUNTIF($P$68:P105,P105)-1,"-")</f>
        <v>9</v>
      </c>
      <c r="S105" s="42" t="str">
        <f t="shared" si="18"/>
        <v>-</v>
      </c>
      <c r="T105" s="42" t="str">
        <f t="shared" si="19"/>
        <v>-</v>
      </c>
      <c r="U105" s="42" t="str">
        <f t="shared" si="20"/>
        <v>-</v>
      </c>
      <c r="V105" s="37" t="str">
        <f t="shared" si="21"/>
        <v>-</v>
      </c>
      <c r="X105" s="32">
        <v>38</v>
      </c>
      <c r="Y105" s="5" t="s">
        <v>70</v>
      </c>
      <c r="Z105" s="33">
        <f t="shared" si="16"/>
        <v>3330</v>
      </c>
      <c r="AA105" s="34">
        <f>IFERROR(_xlfn.RANK.EQ(Z105,$Z$68:$Z$114,0)+COUNTIF($Z$68:Z105,Z105)-1,"-")</f>
        <v>17</v>
      </c>
      <c r="AC105" s="42" t="str">
        <f t="shared" si="22"/>
        <v>-</v>
      </c>
      <c r="AD105" s="42" t="str">
        <f t="shared" si="23"/>
        <v>-</v>
      </c>
      <c r="AE105" s="42" t="str">
        <f t="shared" si="24"/>
        <v>-</v>
      </c>
      <c r="AF105" s="37" t="str">
        <f t="shared" si="25"/>
        <v>-</v>
      </c>
      <c r="AG105" s="37"/>
      <c r="AH105" s="32">
        <v>38</v>
      </c>
      <c r="AI105" s="5" t="s">
        <v>70</v>
      </c>
      <c r="AJ105" s="33">
        <f t="shared" si="17"/>
        <v>7160</v>
      </c>
      <c r="AK105" s="34">
        <f>IFERROR(_xlfn.RANK.EQ(AJ105,$AJ$68:$AJ$114,0)+COUNTIF($AJ$68:AJ105,AJ105)-1,"-")</f>
        <v>12</v>
      </c>
      <c r="AM105" s="42" t="str">
        <f t="shared" si="26"/>
        <v>-</v>
      </c>
      <c r="AN105" s="42" t="str">
        <f t="shared" si="27"/>
        <v>-</v>
      </c>
      <c r="AO105" s="42" t="str">
        <f t="shared" si="28"/>
        <v>-</v>
      </c>
      <c r="AP105" s="37" t="str">
        <f t="shared" si="29"/>
        <v>-</v>
      </c>
    </row>
    <row r="106" spans="14:42">
      <c r="N106" s="32">
        <v>39</v>
      </c>
      <c r="O106" s="5" t="s">
        <v>71</v>
      </c>
      <c r="P106" s="33" t="str">
        <f t="shared" si="15"/>
        <v>…</v>
      </c>
      <c r="Q106" s="34" t="str">
        <f>IFERROR(_xlfn.RANK.EQ(P106,$P$68:$P$114,0)+COUNTIF($P$68:P106,P106)-1,"-")</f>
        <v>-</v>
      </c>
      <c r="S106" s="42" t="str">
        <f t="shared" si="18"/>
        <v>-</v>
      </c>
      <c r="T106" s="42" t="str">
        <f t="shared" si="19"/>
        <v>-</v>
      </c>
      <c r="U106" s="42" t="str">
        <f t="shared" si="20"/>
        <v>-</v>
      </c>
      <c r="V106" s="37" t="str">
        <f t="shared" si="21"/>
        <v>-</v>
      </c>
      <c r="X106" s="32">
        <v>39</v>
      </c>
      <c r="Y106" s="5" t="s">
        <v>71</v>
      </c>
      <c r="Z106" s="33" t="str">
        <f t="shared" si="16"/>
        <v>…</v>
      </c>
      <c r="AA106" s="34" t="str">
        <f>IFERROR(_xlfn.RANK.EQ(Z106,$Z$68:$Z$114,0)+COUNTIF($Z$68:Z106,Z106)-1,"-")</f>
        <v>-</v>
      </c>
      <c r="AC106" s="42" t="str">
        <f t="shared" si="22"/>
        <v>-</v>
      </c>
      <c r="AD106" s="42" t="str">
        <f t="shared" si="23"/>
        <v>-</v>
      </c>
      <c r="AE106" s="42" t="str">
        <f t="shared" si="24"/>
        <v>-</v>
      </c>
      <c r="AF106" s="37" t="str">
        <f t="shared" si="25"/>
        <v>-</v>
      </c>
      <c r="AG106" s="37"/>
      <c r="AH106" s="32">
        <v>39</v>
      </c>
      <c r="AI106" s="5" t="s">
        <v>71</v>
      </c>
      <c r="AJ106" s="33" t="str">
        <f t="shared" si="17"/>
        <v>…</v>
      </c>
      <c r="AK106" s="34" t="str">
        <f>IFERROR(_xlfn.RANK.EQ(AJ106,$AJ$68:$AJ$114,0)+COUNTIF($AJ$68:AJ106,AJ106)-1,"-")</f>
        <v>-</v>
      </c>
      <c r="AM106" s="42" t="str">
        <f t="shared" si="26"/>
        <v>-</v>
      </c>
      <c r="AN106" s="42" t="str">
        <f t="shared" si="27"/>
        <v>-</v>
      </c>
      <c r="AO106" s="42" t="str">
        <f t="shared" si="28"/>
        <v>-</v>
      </c>
      <c r="AP106" s="37" t="str">
        <f t="shared" si="29"/>
        <v>-</v>
      </c>
    </row>
    <row r="107" spans="14:42">
      <c r="N107" s="32">
        <v>40</v>
      </c>
      <c r="O107" s="5" t="s">
        <v>72</v>
      </c>
      <c r="P107" s="33">
        <f t="shared" si="15"/>
        <v>141</v>
      </c>
      <c r="Q107" s="34">
        <f>IFERROR(_xlfn.RANK.EQ(P107,$P$68:$P$114,0)+COUNTIF($P$68:P107,P107)-1,"-")</f>
        <v>21</v>
      </c>
      <c r="S107" s="42" t="str">
        <f t="shared" si="18"/>
        <v>-</v>
      </c>
      <c r="T107" s="42" t="str">
        <f t="shared" si="19"/>
        <v>-</v>
      </c>
      <c r="U107" s="42" t="str">
        <f t="shared" si="20"/>
        <v>-</v>
      </c>
      <c r="V107" s="37" t="str">
        <f t="shared" si="21"/>
        <v>-</v>
      </c>
      <c r="X107" s="32">
        <v>40</v>
      </c>
      <c r="Y107" s="5" t="s">
        <v>72</v>
      </c>
      <c r="Z107" s="33">
        <f t="shared" si="16"/>
        <v>3040</v>
      </c>
      <c r="AA107" s="34">
        <f>IFERROR(_xlfn.RANK.EQ(Z107,$Z$68:$Z$114,0)+COUNTIF($Z$68:Z107,Z107)-1,"-")</f>
        <v>20</v>
      </c>
      <c r="AC107" s="42" t="str">
        <f t="shared" si="22"/>
        <v>-</v>
      </c>
      <c r="AD107" s="42" t="str">
        <f t="shared" si="23"/>
        <v>-</v>
      </c>
      <c r="AE107" s="42" t="str">
        <f t="shared" si="24"/>
        <v>-</v>
      </c>
      <c r="AF107" s="37" t="str">
        <f t="shared" si="25"/>
        <v>-</v>
      </c>
      <c r="AG107" s="37"/>
      <c r="AH107" s="32">
        <v>40</v>
      </c>
      <c r="AI107" s="5" t="s">
        <v>72</v>
      </c>
      <c r="AJ107" s="33">
        <f t="shared" si="17"/>
        <v>4290</v>
      </c>
      <c r="AK107" s="34">
        <f>IFERROR(_xlfn.RANK.EQ(AJ107,$AJ$68:$AJ$114,0)+COUNTIF($AJ$68:AJ107,AJ107)-1,"-")</f>
        <v>19</v>
      </c>
      <c r="AM107" s="42" t="str">
        <f t="shared" si="26"/>
        <v>-</v>
      </c>
      <c r="AN107" s="42" t="str">
        <f t="shared" si="27"/>
        <v>-</v>
      </c>
      <c r="AO107" s="42" t="str">
        <f t="shared" si="28"/>
        <v>-</v>
      </c>
      <c r="AP107" s="37" t="str">
        <f t="shared" si="29"/>
        <v>-</v>
      </c>
    </row>
    <row r="108" spans="14:42">
      <c r="N108" s="32">
        <v>41</v>
      </c>
      <c r="O108" s="5" t="s">
        <v>73</v>
      </c>
      <c r="P108" s="33">
        <f t="shared" si="15"/>
        <v>2130</v>
      </c>
      <c r="Q108" s="34">
        <f>IFERROR(_xlfn.RANK.EQ(P108,$P$68:$P$114,0)+COUNTIF($P$68:P108,P108)-1,"-")</f>
        <v>2</v>
      </c>
      <c r="S108" s="42" t="str">
        <f t="shared" si="18"/>
        <v>-</v>
      </c>
      <c r="T108" s="42" t="str">
        <f t="shared" si="19"/>
        <v>-</v>
      </c>
      <c r="U108" s="42" t="str">
        <f t="shared" si="20"/>
        <v>-</v>
      </c>
      <c r="V108" s="37" t="str">
        <f t="shared" si="21"/>
        <v>-</v>
      </c>
      <c r="X108" s="32">
        <v>41</v>
      </c>
      <c r="Y108" s="5" t="s">
        <v>73</v>
      </c>
      <c r="Z108" s="33">
        <f t="shared" si="16"/>
        <v>4580</v>
      </c>
      <c r="AA108" s="34">
        <f>IFERROR(_xlfn.RANK.EQ(Z108,$Z$68:$Z$114,0)+COUNTIF($Z$68:Z108,Z108)-1,"-")</f>
        <v>7</v>
      </c>
      <c r="AC108" s="42" t="str">
        <f t="shared" si="22"/>
        <v>-</v>
      </c>
      <c r="AD108" s="42" t="str">
        <f t="shared" si="23"/>
        <v>-</v>
      </c>
      <c r="AE108" s="42" t="str">
        <f t="shared" si="24"/>
        <v>-</v>
      </c>
      <c r="AF108" s="37" t="str">
        <f t="shared" si="25"/>
        <v>-</v>
      </c>
      <c r="AG108" s="37"/>
      <c r="AH108" s="32">
        <v>41</v>
      </c>
      <c r="AI108" s="5" t="s">
        <v>73</v>
      </c>
      <c r="AJ108" s="33">
        <f t="shared" si="17"/>
        <v>97600</v>
      </c>
      <c r="AK108" s="34">
        <f>IFERROR(_xlfn.RANK.EQ(AJ108,$AJ$68:$AJ$114,0)+COUNTIF($AJ$68:AJ108,AJ108)-1,"-")</f>
        <v>3</v>
      </c>
      <c r="AM108" s="42" t="str">
        <f t="shared" si="26"/>
        <v>-</v>
      </c>
      <c r="AN108" s="42" t="str">
        <f t="shared" si="27"/>
        <v>-</v>
      </c>
      <c r="AO108" s="42" t="str">
        <f t="shared" si="28"/>
        <v>-</v>
      </c>
      <c r="AP108" s="37" t="str">
        <f t="shared" si="29"/>
        <v>-</v>
      </c>
    </row>
    <row r="109" spans="14:42">
      <c r="N109" s="32">
        <v>42</v>
      </c>
      <c r="O109" s="5" t="s">
        <v>74</v>
      </c>
      <c r="P109" s="33">
        <f t="shared" si="15"/>
        <v>762</v>
      </c>
      <c r="Q109" s="34">
        <f>IFERROR(_xlfn.RANK.EQ(P109,$P$68:$P$114,0)+COUNTIF($P$68:P109,P109)-1,"-")</f>
        <v>4</v>
      </c>
      <c r="S109" s="42" t="str">
        <f t="shared" si="18"/>
        <v>-</v>
      </c>
      <c r="T109" s="42" t="str">
        <f t="shared" si="19"/>
        <v>-</v>
      </c>
      <c r="U109" s="42" t="str">
        <f t="shared" si="20"/>
        <v>-</v>
      </c>
      <c r="V109" s="37" t="str">
        <f t="shared" si="21"/>
        <v>-</v>
      </c>
      <c r="X109" s="32">
        <v>42</v>
      </c>
      <c r="Y109" s="5" t="s">
        <v>74</v>
      </c>
      <c r="Z109" s="33">
        <f t="shared" si="16"/>
        <v>3930</v>
      </c>
      <c r="AA109" s="34">
        <f>IFERROR(_xlfn.RANK.EQ(Z109,$Z$68:$Z$114,0)+COUNTIF($Z$68:Z109,Z109)-1,"-")</f>
        <v>11</v>
      </c>
      <c r="AC109" s="42" t="str">
        <f t="shared" si="22"/>
        <v>-</v>
      </c>
      <c r="AD109" s="42" t="str">
        <f t="shared" si="23"/>
        <v>-</v>
      </c>
      <c r="AE109" s="42" t="str">
        <f t="shared" si="24"/>
        <v>-</v>
      </c>
      <c r="AF109" s="37" t="str">
        <f t="shared" si="25"/>
        <v>-</v>
      </c>
      <c r="AG109" s="37"/>
      <c r="AH109" s="32">
        <v>42</v>
      </c>
      <c r="AI109" s="5" t="s">
        <v>74</v>
      </c>
      <c r="AJ109" s="33">
        <f t="shared" si="17"/>
        <v>29900</v>
      </c>
      <c r="AK109" s="34">
        <f>IFERROR(_xlfn.RANK.EQ(AJ109,$AJ$68:$AJ$114,0)+COUNTIF($AJ$68:AJ109,AJ109)-1,"-")</f>
        <v>4</v>
      </c>
      <c r="AM109" s="42" t="str">
        <f t="shared" si="26"/>
        <v>-</v>
      </c>
      <c r="AN109" s="42" t="str">
        <f t="shared" si="27"/>
        <v>-</v>
      </c>
      <c r="AO109" s="42" t="str">
        <f t="shared" si="28"/>
        <v>-</v>
      </c>
      <c r="AP109" s="37" t="str">
        <f t="shared" si="29"/>
        <v>-</v>
      </c>
    </row>
    <row r="110" spans="14:42">
      <c r="N110" s="32">
        <v>43</v>
      </c>
      <c r="O110" s="5" t="s">
        <v>75</v>
      </c>
      <c r="P110" s="33">
        <f t="shared" si="15"/>
        <v>305</v>
      </c>
      <c r="Q110" s="34">
        <f>IFERROR(_xlfn.RANK.EQ(P110,$P$68:$P$114,0)+COUNTIF($P$68:P110,P110)-1,"-")</f>
        <v>7</v>
      </c>
      <c r="S110" s="42" t="str">
        <f t="shared" si="18"/>
        <v>-</v>
      </c>
      <c r="T110" s="42" t="str">
        <f t="shared" si="19"/>
        <v>-</v>
      </c>
      <c r="U110" s="42" t="str">
        <f t="shared" si="20"/>
        <v>-</v>
      </c>
      <c r="V110" s="37" t="str">
        <f t="shared" si="21"/>
        <v>-</v>
      </c>
      <c r="X110" s="32">
        <v>43</v>
      </c>
      <c r="Y110" s="5" t="s">
        <v>75</v>
      </c>
      <c r="Z110" s="33">
        <f t="shared" si="16"/>
        <v>3850</v>
      </c>
      <c r="AA110" s="34">
        <f>IFERROR(_xlfn.RANK.EQ(Z110,$Z$68:$Z$114,0)+COUNTIF($Z$68:Z110,Z110)-1,"-")</f>
        <v>12</v>
      </c>
      <c r="AC110" s="42" t="str">
        <f t="shared" si="22"/>
        <v>-</v>
      </c>
      <c r="AD110" s="42" t="str">
        <f t="shared" si="23"/>
        <v>-</v>
      </c>
      <c r="AE110" s="42" t="str">
        <f t="shared" si="24"/>
        <v>-</v>
      </c>
      <c r="AF110" s="37" t="str">
        <f t="shared" si="25"/>
        <v>-</v>
      </c>
      <c r="AG110" s="37"/>
      <c r="AH110" s="32">
        <v>43</v>
      </c>
      <c r="AI110" s="5" t="s">
        <v>75</v>
      </c>
      <c r="AJ110" s="33">
        <f t="shared" si="17"/>
        <v>11700</v>
      </c>
      <c r="AK110" s="34">
        <f>IFERROR(_xlfn.RANK.EQ(AJ110,$AJ$68:$AJ$114,0)+COUNTIF($AJ$68:AJ110,AJ110)-1,"-")</f>
        <v>7</v>
      </c>
      <c r="AM110" s="42" t="str">
        <f t="shared" si="26"/>
        <v>-</v>
      </c>
      <c r="AN110" s="42" t="str">
        <f t="shared" si="27"/>
        <v>-</v>
      </c>
      <c r="AO110" s="42" t="str">
        <f t="shared" si="28"/>
        <v>-</v>
      </c>
      <c r="AP110" s="37" t="str">
        <f t="shared" si="29"/>
        <v>-</v>
      </c>
    </row>
    <row r="111" spans="14:42">
      <c r="N111" s="32">
        <v>44</v>
      </c>
      <c r="O111" s="5" t="s">
        <v>76</v>
      </c>
      <c r="P111" s="33" t="str">
        <f t="shared" si="15"/>
        <v>…</v>
      </c>
      <c r="Q111" s="34" t="str">
        <f>IFERROR(_xlfn.RANK.EQ(P111,$P$68:$P$114,0)+COUNTIF($P$68:P111,P111)-1,"-")</f>
        <v>-</v>
      </c>
      <c r="S111" s="42" t="str">
        <f t="shared" si="18"/>
        <v>-</v>
      </c>
      <c r="T111" s="42" t="str">
        <f t="shared" si="19"/>
        <v>-</v>
      </c>
      <c r="U111" s="42" t="str">
        <f t="shared" si="20"/>
        <v>-</v>
      </c>
      <c r="V111" s="37" t="str">
        <f t="shared" si="21"/>
        <v>-</v>
      </c>
      <c r="X111" s="32">
        <v>44</v>
      </c>
      <c r="Y111" s="5" t="s">
        <v>76</v>
      </c>
      <c r="Z111" s="33" t="str">
        <f t="shared" si="16"/>
        <v>…</v>
      </c>
      <c r="AA111" s="34" t="str">
        <f>IFERROR(_xlfn.RANK.EQ(Z111,$Z$68:$Z$114,0)+COUNTIF($Z$68:Z111,Z111)-1,"-")</f>
        <v>-</v>
      </c>
      <c r="AC111" s="42" t="str">
        <f t="shared" si="22"/>
        <v>-</v>
      </c>
      <c r="AD111" s="42" t="str">
        <f t="shared" si="23"/>
        <v>-</v>
      </c>
      <c r="AE111" s="42" t="str">
        <f t="shared" si="24"/>
        <v>-</v>
      </c>
      <c r="AF111" s="37" t="str">
        <f t="shared" si="25"/>
        <v>-</v>
      </c>
      <c r="AG111" s="37"/>
      <c r="AH111" s="32">
        <v>44</v>
      </c>
      <c r="AI111" s="5" t="s">
        <v>76</v>
      </c>
      <c r="AJ111" s="33" t="str">
        <f t="shared" si="17"/>
        <v>…</v>
      </c>
      <c r="AK111" s="34" t="str">
        <f>IFERROR(_xlfn.RANK.EQ(AJ111,$AJ$68:$AJ$114,0)+COUNTIF($AJ$68:AJ111,AJ111)-1,"-")</f>
        <v>-</v>
      </c>
      <c r="AM111" s="42" t="str">
        <f t="shared" si="26"/>
        <v>-</v>
      </c>
      <c r="AN111" s="42" t="str">
        <f t="shared" si="27"/>
        <v>-</v>
      </c>
      <c r="AO111" s="42" t="str">
        <f t="shared" si="28"/>
        <v>-</v>
      </c>
      <c r="AP111" s="37" t="str">
        <f t="shared" si="29"/>
        <v>-</v>
      </c>
    </row>
    <row r="112" spans="14:42">
      <c r="N112" s="32">
        <v>45</v>
      </c>
      <c r="O112" s="5" t="s">
        <v>77</v>
      </c>
      <c r="P112" s="33" t="str">
        <f t="shared" si="15"/>
        <v>…</v>
      </c>
      <c r="Q112" s="34" t="str">
        <f>IFERROR(_xlfn.RANK.EQ(P112,$P$68:$P$114,0)+COUNTIF($P$68:P112,P112)-1,"-")</f>
        <v>-</v>
      </c>
      <c r="S112" s="42" t="str">
        <f t="shared" si="18"/>
        <v>-</v>
      </c>
      <c r="T112" s="42" t="str">
        <f t="shared" si="19"/>
        <v>-</v>
      </c>
      <c r="U112" s="42" t="str">
        <f t="shared" si="20"/>
        <v>-</v>
      </c>
      <c r="V112" s="37" t="str">
        <f t="shared" si="21"/>
        <v>-</v>
      </c>
      <c r="X112" s="32">
        <v>45</v>
      </c>
      <c r="Y112" s="5" t="s">
        <v>77</v>
      </c>
      <c r="Z112" s="33" t="str">
        <f t="shared" si="16"/>
        <v>…</v>
      </c>
      <c r="AA112" s="34" t="str">
        <f>IFERROR(_xlfn.RANK.EQ(Z112,$Z$68:$Z$114,0)+COUNTIF($Z$68:Z112,Z112)-1,"-")</f>
        <v>-</v>
      </c>
      <c r="AC112" s="42" t="str">
        <f t="shared" si="22"/>
        <v>-</v>
      </c>
      <c r="AD112" s="42" t="str">
        <f t="shared" si="23"/>
        <v>-</v>
      </c>
      <c r="AE112" s="42" t="str">
        <f t="shared" si="24"/>
        <v>-</v>
      </c>
      <c r="AF112" s="37" t="str">
        <f t="shared" si="25"/>
        <v>-</v>
      </c>
      <c r="AG112" s="37"/>
      <c r="AH112" s="32">
        <v>45</v>
      </c>
      <c r="AI112" s="5" t="s">
        <v>77</v>
      </c>
      <c r="AJ112" s="33" t="str">
        <f t="shared" si="17"/>
        <v>…</v>
      </c>
      <c r="AK112" s="34" t="str">
        <f>IFERROR(_xlfn.RANK.EQ(AJ112,$AJ$68:$AJ$114,0)+COUNTIF($AJ$68:AJ112,AJ112)-1,"-")</f>
        <v>-</v>
      </c>
      <c r="AM112" s="42" t="str">
        <f t="shared" si="26"/>
        <v>-</v>
      </c>
      <c r="AN112" s="42" t="str">
        <f t="shared" si="27"/>
        <v>-</v>
      </c>
      <c r="AO112" s="42" t="str">
        <f t="shared" si="28"/>
        <v>-</v>
      </c>
      <c r="AP112" s="37" t="str">
        <f t="shared" si="29"/>
        <v>-</v>
      </c>
    </row>
    <row r="113" spans="14:42">
      <c r="N113" s="32">
        <v>46</v>
      </c>
      <c r="O113" s="5" t="s">
        <v>78</v>
      </c>
      <c r="P113" s="33" t="str">
        <f t="shared" si="15"/>
        <v>…</v>
      </c>
      <c r="Q113" s="34" t="str">
        <f>IFERROR(_xlfn.RANK.EQ(P113,$P$68:$P$114,0)+COUNTIF($P$68:P113,P113)-1,"-")</f>
        <v>-</v>
      </c>
      <c r="S113" s="42" t="str">
        <f t="shared" si="18"/>
        <v>-</v>
      </c>
      <c r="T113" s="42" t="str">
        <f t="shared" si="19"/>
        <v>-</v>
      </c>
      <c r="U113" s="42" t="str">
        <f t="shared" si="20"/>
        <v>-</v>
      </c>
      <c r="V113" s="37" t="str">
        <f t="shared" si="21"/>
        <v>-</v>
      </c>
      <c r="X113" s="32">
        <v>46</v>
      </c>
      <c r="Y113" s="5" t="s">
        <v>78</v>
      </c>
      <c r="Z113" s="33" t="str">
        <f t="shared" si="16"/>
        <v>…</v>
      </c>
      <c r="AA113" s="34" t="str">
        <f>IFERROR(_xlfn.RANK.EQ(Z113,$Z$68:$Z$114,0)+COUNTIF($Z$68:Z113,Z113)-1,"-")</f>
        <v>-</v>
      </c>
      <c r="AC113" s="42" t="str">
        <f t="shared" si="22"/>
        <v>-</v>
      </c>
      <c r="AD113" s="42" t="str">
        <f t="shared" si="23"/>
        <v>-</v>
      </c>
      <c r="AE113" s="42" t="str">
        <f t="shared" si="24"/>
        <v>-</v>
      </c>
      <c r="AF113" s="37" t="str">
        <f t="shared" si="25"/>
        <v>-</v>
      </c>
      <c r="AG113" s="37"/>
      <c r="AH113" s="32">
        <v>46</v>
      </c>
      <c r="AI113" s="5" t="s">
        <v>78</v>
      </c>
      <c r="AJ113" s="33" t="str">
        <f t="shared" si="17"/>
        <v>…</v>
      </c>
      <c r="AK113" s="34" t="str">
        <f>IFERROR(_xlfn.RANK.EQ(AJ113,$AJ$68:$AJ$114,0)+COUNTIF($AJ$68:AJ113,AJ113)-1,"-")</f>
        <v>-</v>
      </c>
      <c r="AM113" s="42" t="str">
        <f t="shared" si="26"/>
        <v>-</v>
      </c>
      <c r="AN113" s="42" t="str">
        <f t="shared" si="27"/>
        <v>-</v>
      </c>
      <c r="AO113" s="42" t="str">
        <f t="shared" si="28"/>
        <v>-</v>
      </c>
      <c r="AP113" s="37" t="str">
        <f t="shared" si="29"/>
        <v>-</v>
      </c>
    </row>
    <row r="114" spans="14:42">
      <c r="N114" s="32">
        <v>47</v>
      </c>
      <c r="O114" s="5" t="s">
        <v>44</v>
      </c>
      <c r="P114" s="33" t="str">
        <f t="shared" si="15"/>
        <v>…</v>
      </c>
      <c r="Q114" s="34" t="str">
        <f>IFERROR(_xlfn.RANK.EQ(P114,$P$68:$P$114,0)+COUNTIF($P$68:P114,P114)-1,"-")</f>
        <v>-</v>
      </c>
      <c r="S114" s="42" t="str">
        <f t="shared" si="18"/>
        <v>-</v>
      </c>
      <c r="T114" s="42" t="str">
        <f t="shared" si="19"/>
        <v>-</v>
      </c>
      <c r="U114" s="42" t="str">
        <f t="shared" si="20"/>
        <v>-</v>
      </c>
      <c r="V114" s="37" t="str">
        <f t="shared" si="21"/>
        <v>-</v>
      </c>
      <c r="X114" s="32">
        <v>47</v>
      </c>
      <c r="Y114" s="5" t="s">
        <v>44</v>
      </c>
      <c r="Z114" s="33" t="str">
        <f t="shared" si="16"/>
        <v>…</v>
      </c>
      <c r="AA114" s="34" t="str">
        <f>IFERROR(_xlfn.RANK.EQ(Z114,$Z$68:$Z$114,0)+COUNTIF($Z$68:Z114,Z114)-1,"-")</f>
        <v>-</v>
      </c>
      <c r="AC114" s="42" t="str">
        <f t="shared" si="22"/>
        <v>-</v>
      </c>
      <c r="AD114" s="42" t="str">
        <f t="shared" si="23"/>
        <v>-</v>
      </c>
      <c r="AE114" s="42" t="str">
        <f t="shared" si="24"/>
        <v>-</v>
      </c>
      <c r="AF114" s="37" t="str">
        <f t="shared" si="25"/>
        <v>-</v>
      </c>
      <c r="AG114" s="37"/>
      <c r="AH114" s="32">
        <v>47</v>
      </c>
      <c r="AI114" s="5" t="s">
        <v>44</v>
      </c>
      <c r="AJ114" s="33" t="str">
        <f t="shared" si="17"/>
        <v>…</v>
      </c>
      <c r="AK114" s="34" t="str">
        <f>IFERROR(_xlfn.RANK.EQ(AJ114,$AJ$68:$AJ$114,0)+COUNTIF($AJ$68:AJ114,AJ114)-1,"-")</f>
        <v>-</v>
      </c>
      <c r="AM114" s="42" t="str">
        <f t="shared" si="26"/>
        <v>-</v>
      </c>
      <c r="AN114" s="42" t="str">
        <f t="shared" si="27"/>
        <v>-</v>
      </c>
      <c r="AO114" s="42" t="str">
        <f t="shared" si="28"/>
        <v>-</v>
      </c>
      <c r="AP114" s="37" t="str">
        <f t="shared" si="29"/>
        <v>-</v>
      </c>
    </row>
    <row r="117" spans="14:42">
      <c r="N117" s="780" t="s">
        <v>124</v>
      </c>
      <c r="O117" s="780"/>
      <c r="P117" s="780"/>
      <c r="Q117" s="780"/>
      <c r="R117" s="780"/>
      <c r="S117" s="780"/>
      <c r="T117" s="780"/>
      <c r="U117" s="780"/>
      <c r="V117" s="780"/>
      <c r="W117" s="780"/>
      <c r="X117" s="780"/>
      <c r="Y117" s="780"/>
      <c r="Z117" s="780"/>
      <c r="AA117" s="780"/>
      <c r="AB117" s="780"/>
      <c r="AC117" s="780"/>
      <c r="AD117" s="780"/>
      <c r="AE117" s="780"/>
      <c r="AF117" s="780"/>
      <c r="AG117" s="780"/>
      <c r="AH117" s="780"/>
      <c r="AI117" s="780"/>
      <c r="AJ117" s="780"/>
      <c r="AK117" s="780"/>
      <c r="AL117" s="780"/>
      <c r="AM117" s="780"/>
      <c r="AN117" s="780"/>
      <c r="AO117" s="780"/>
      <c r="AP117" s="780"/>
    </row>
    <row r="118" spans="14:42">
      <c r="N118" s="780"/>
      <c r="O118" s="780"/>
      <c r="P118" s="780"/>
      <c r="Q118" s="780"/>
      <c r="R118" s="780"/>
      <c r="S118" s="780"/>
      <c r="T118" s="780"/>
      <c r="U118" s="780"/>
      <c r="V118" s="780"/>
      <c r="W118" s="780"/>
      <c r="X118" s="780"/>
      <c r="Y118" s="780"/>
      <c r="Z118" s="780"/>
      <c r="AA118" s="780"/>
      <c r="AB118" s="780"/>
      <c r="AC118" s="780"/>
      <c r="AD118" s="780"/>
      <c r="AE118" s="780"/>
      <c r="AF118" s="780"/>
      <c r="AG118" s="780"/>
      <c r="AH118" s="780"/>
      <c r="AI118" s="780"/>
      <c r="AJ118" s="780"/>
      <c r="AK118" s="780"/>
      <c r="AL118" s="780"/>
      <c r="AM118" s="780"/>
      <c r="AN118" s="780"/>
      <c r="AO118" s="780"/>
      <c r="AP118" s="780"/>
    </row>
    <row r="119" spans="14:42">
      <c r="N119" s="779" t="s">
        <v>12</v>
      </c>
      <c r="O119" s="779"/>
      <c r="P119" s="779"/>
      <c r="Q119" s="779"/>
      <c r="R119" s="779"/>
      <c r="S119" s="779"/>
      <c r="T119" s="779"/>
      <c r="U119" s="779"/>
      <c r="V119" s="779"/>
      <c r="W119" s="20"/>
      <c r="X119" s="779" t="s">
        <v>13</v>
      </c>
      <c r="Y119" s="779"/>
      <c r="Z119" s="779"/>
      <c r="AA119" s="779"/>
      <c r="AB119" s="779"/>
      <c r="AC119" s="779"/>
      <c r="AD119" s="779"/>
      <c r="AE119" s="779"/>
      <c r="AF119" s="779"/>
      <c r="AG119" s="20"/>
      <c r="AH119" s="779" t="s">
        <v>14</v>
      </c>
      <c r="AI119" s="779"/>
      <c r="AJ119" s="779"/>
      <c r="AK119" s="779"/>
      <c r="AL119" s="779"/>
      <c r="AM119" s="779"/>
      <c r="AN119" s="779"/>
      <c r="AO119" s="779"/>
      <c r="AP119" s="779"/>
    </row>
    <row r="120" spans="14:42">
      <c r="N120" s="779"/>
      <c r="O120" s="779"/>
      <c r="P120" s="779"/>
      <c r="Q120" s="779"/>
      <c r="R120" s="779"/>
      <c r="S120" s="779"/>
      <c r="T120" s="779"/>
      <c r="U120" s="779"/>
      <c r="V120" s="779"/>
      <c r="W120" s="20"/>
      <c r="X120" s="779"/>
      <c r="Y120" s="779"/>
      <c r="Z120" s="779"/>
      <c r="AA120" s="779"/>
      <c r="AB120" s="779"/>
      <c r="AC120" s="779"/>
      <c r="AD120" s="779"/>
      <c r="AE120" s="779"/>
      <c r="AF120" s="779"/>
      <c r="AG120" s="20"/>
      <c r="AH120" s="779"/>
      <c r="AI120" s="779"/>
      <c r="AJ120" s="779"/>
      <c r="AK120" s="779"/>
      <c r="AL120" s="779"/>
      <c r="AM120" s="779"/>
      <c r="AN120" s="779"/>
      <c r="AO120" s="779"/>
      <c r="AP120" s="779"/>
    </row>
    <row r="121" spans="14:42">
      <c r="N121" s="32" t="str">
        <f>IF(EXACT(N15,N68),"〇","NG")</f>
        <v>〇</v>
      </c>
      <c r="O121" s="32" t="str">
        <f t="shared" ref="O121:AP121" si="30">IF(EXACT(O15,O68),"〇","NG")</f>
        <v>〇</v>
      </c>
      <c r="P121" s="32" t="str">
        <f t="shared" si="30"/>
        <v>〇</v>
      </c>
      <c r="Q121" s="32" t="str">
        <f t="shared" si="30"/>
        <v>〇</v>
      </c>
      <c r="R121" s="32" t="str">
        <f t="shared" si="30"/>
        <v>〇</v>
      </c>
      <c r="S121" s="32" t="str">
        <f t="shared" si="30"/>
        <v>〇</v>
      </c>
      <c r="T121" s="32" t="str">
        <f t="shared" si="30"/>
        <v>〇</v>
      </c>
      <c r="U121" s="32" t="str">
        <f t="shared" si="30"/>
        <v>〇</v>
      </c>
      <c r="V121" s="32" t="str">
        <f t="shared" si="30"/>
        <v>〇</v>
      </c>
      <c r="W121" s="32" t="str">
        <f t="shared" si="30"/>
        <v>〇</v>
      </c>
      <c r="X121" s="32" t="str">
        <f t="shared" si="30"/>
        <v>〇</v>
      </c>
      <c r="Y121" s="32" t="str">
        <f t="shared" si="30"/>
        <v>〇</v>
      </c>
      <c r="Z121" s="32" t="str">
        <f t="shared" si="30"/>
        <v>〇</v>
      </c>
      <c r="AA121" s="32" t="str">
        <f t="shared" si="30"/>
        <v>〇</v>
      </c>
      <c r="AB121" s="32" t="str">
        <f t="shared" si="30"/>
        <v>〇</v>
      </c>
      <c r="AC121" s="32" t="str">
        <f t="shared" si="30"/>
        <v>〇</v>
      </c>
      <c r="AD121" s="32" t="str">
        <f t="shared" si="30"/>
        <v>〇</v>
      </c>
      <c r="AE121" s="32" t="str">
        <f t="shared" si="30"/>
        <v>〇</v>
      </c>
      <c r="AF121" s="32" t="str">
        <f t="shared" si="30"/>
        <v>〇</v>
      </c>
      <c r="AG121" s="32" t="str">
        <f t="shared" si="30"/>
        <v>〇</v>
      </c>
      <c r="AH121" s="32" t="str">
        <f t="shared" si="30"/>
        <v>〇</v>
      </c>
      <c r="AI121" s="32" t="str">
        <f t="shared" si="30"/>
        <v>〇</v>
      </c>
      <c r="AJ121" s="32" t="str">
        <f t="shared" si="30"/>
        <v>〇</v>
      </c>
      <c r="AK121" s="32" t="str">
        <f t="shared" si="30"/>
        <v>〇</v>
      </c>
      <c r="AL121" s="32" t="str">
        <f t="shared" si="30"/>
        <v>〇</v>
      </c>
      <c r="AM121" s="32" t="str">
        <f t="shared" si="30"/>
        <v>〇</v>
      </c>
      <c r="AN121" s="32" t="str">
        <f t="shared" si="30"/>
        <v>〇</v>
      </c>
      <c r="AO121" s="32" t="str">
        <f t="shared" si="30"/>
        <v>〇</v>
      </c>
      <c r="AP121" s="32" t="str">
        <f t="shared" si="30"/>
        <v>〇</v>
      </c>
    </row>
    <row r="122" spans="14:42">
      <c r="N122" s="32" t="str">
        <f t="shared" ref="N122:AP122" si="31">IF(EXACT(N16,N69),"〇","NG")</f>
        <v>〇</v>
      </c>
      <c r="O122" s="32" t="str">
        <f t="shared" si="31"/>
        <v>〇</v>
      </c>
      <c r="P122" s="32" t="str">
        <f t="shared" si="31"/>
        <v>〇</v>
      </c>
      <c r="Q122" s="32" t="str">
        <f t="shared" si="31"/>
        <v>〇</v>
      </c>
      <c r="R122" s="32" t="str">
        <f t="shared" si="31"/>
        <v>〇</v>
      </c>
      <c r="S122" s="32" t="str">
        <f t="shared" si="31"/>
        <v>〇</v>
      </c>
      <c r="T122" s="32" t="str">
        <f t="shared" si="31"/>
        <v>〇</v>
      </c>
      <c r="U122" s="32" t="str">
        <f t="shared" si="31"/>
        <v>〇</v>
      </c>
      <c r="V122" s="32" t="str">
        <f t="shared" si="31"/>
        <v>〇</v>
      </c>
      <c r="W122" s="32" t="str">
        <f t="shared" si="31"/>
        <v>〇</v>
      </c>
      <c r="X122" s="32" t="str">
        <f t="shared" si="31"/>
        <v>〇</v>
      </c>
      <c r="Y122" s="32" t="str">
        <f t="shared" si="31"/>
        <v>〇</v>
      </c>
      <c r="Z122" s="32" t="str">
        <f t="shared" si="31"/>
        <v>〇</v>
      </c>
      <c r="AA122" s="32" t="str">
        <f t="shared" si="31"/>
        <v>〇</v>
      </c>
      <c r="AB122" s="32" t="str">
        <f t="shared" si="31"/>
        <v>〇</v>
      </c>
      <c r="AC122" s="32" t="str">
        <f t="shared" si="31"/>
        <v>〇</v>
      </c>
      <c r="AD122" s="32" t="str">
        <f t="shared" si="31"/>
        <v>〇</v>
      </c>
      <c r="AE122" s="32" t="str">
        <f t="shared" si="31"/>
        <v>〇</v>
      </c>
      <c r="AF122" s="32" t="str">
        <f t="shared" si="31"/>
        <v>〇</v>
      </c>
      <c r="AG122" s="32" t="str">
        <f t="shared" si="31"/>
        <v>〇</v>
      </c>
      <c r="AH122" s="32" t="str">
        <f t="shared" si="31"/>
        <v>〇</v>
      </c>
      <c r="AI122" s="32" t="str">
        <f t="shared" si="31"/>
        <v>〇</v>
      </c>
      <c r="AJ122" s="32" t="str">
        <f t="shared" si="31"/>
        <v>〇</v>
      </c>
      <c r="AK122" s="32" t="str">
        <f t="shared" si="31"/>
        <v>〇</v>
      </c>
      <c r="AL122" s="32" t="str">
        <f t="shared" si="31"/>
        <v>〇</v>
      </c>
      <c r="AM122" s="32" t="str">
        <f t="shared" si="31"/>
        <v>〇</v>
      </c>
      <c r="AN122" s="32" t="str">
        <f t="shared" si="31"/>
        <v>〇</v>
      </c>
      <c r="AO122" s="32" t="str">
        <f t="shared" si="31"/>
        <v>〇</v>
      </c>
      <c r="AP122" s="32" t="str">
        <f t="shared" si="31"/>
        <v>〇</v>
      </c>
    </row>
    <row r="123" spans="14:42">
      <c r="N123" s="32" t="str">
        <f t="shared" ref="N123:AP123" si="32">IF(EXACT(N17,N70),"〇","NG")</f>
        <v>〇</v>
      </c>
      <c r="O123" s="32" t="str">
        <f t="shared" si="32"/>
        <v>〇</v>
      </c>
      <c r="P123" s="32" t="str">
        <f t="shared" si="32"/>
        <v>〇</v>
      </c>
      <c r="Q123" s="32" t="str">
        <f t="shared" si="32"/>
        <v>〇</v>
      </c>
      <c r="R123" s="32" t="str">
        <f t="shared" si="32"/>
        <v>〇</v>
      </c>
      <c r="S123" s="32" t="str">
        <f t="shared" si="32"/>
        <v>〇</v>
      </c>
      <c r="T123" s="32" t="str">
        <f t="shared" si="32"/>
        <v>〇</v>
      </c>
      <c r="U123" s="32" t="str">
        <f t="shared" si="32"/>
        <v>〇</v>
      </c>
      <c r="V123" s="32" t="str">
        <f t="shared" si="32"/>
        <v>〇</v>
      </c>
      <c r="W123" s="32" t="str">
        <f t="shared" si="32"/>
        <v>〇</v>
      </c>
      <c r="X123" s="32" t="str">
        <f t="shared" si="32"/>
        <v>〇</v>
      </c>
      <c r="Y123" s="32" t="str">
        <f t="shared" si="32"/>
        <v>〇</v>
      </c>
      <c r="Z123" s="32" t="str">
        <f t="shared" si="32"/>
        <v>〇</v>
      </c>
      <c r="AA123" s="32" t="str">
        <f t="shared" si="32"/>
        <v>〇</v>
      </c>
      <c r="AB123" s="32" t="str">
        <f t="shared" si="32"/>
        <v>〇</v>
      </c>
      <c r="AC123" s="32" t="str">
        <f t="shared" si="32"/>
        <v>〇</v>
      </c>
      <c r="AD123" s="32" t="str">
        <f t="shared" si="32"/>
        <v>〇</v>
      </c>
      <c r="AE123" s="32" t="str">
        <f t="shared" si="32"/>
        <v>〇</v>
      </c>
      <c r="AF123" s="32" t="str">
        <f t="shared" si="32"/>
        <v>〇</v>
      </c>
      <c r="AG123" s="32" t="str">
        <f t="shared" si="32"/>
        <v>〇</v>
      </c>
      <c r="AH123" s="32" t="str">
        <f t="shared" si="32"/>
        <v>〇</v>
      </c>
      <c r="AI123" s="32" t="str">
        <f t="shared" si="32"/>
        <v>〇</v>
      </c>
      <c r="AJ123" s="32" t="str">
        <f t="shared" si="32"/>
        <v>〇</v>
      </c>
      <c r="AK123" s="32" t="str">
        <f t="shared" si="32"/>
        <v>〇</v>
      </c>
      <c r="AL123" s="32" t="str">
        <f t="shared" si="32"/>
        <v>〇</v>
      </c>
      <c r="AM123" s="32" t="str">
        <f t="shared" si="32"/>
        <v>〇</v>
      </c>
      <c r="AN123" s="32" t="str">
        <f t="shared" si="32"/>
        <v>〇</v>
      </c>
      <c r="AO123" s="32" t="str">
        <f t="shared" si="32"/>
        <v>〇</v>
      </c>
      <c r="AP123" s="32" t="str">
        <f t="shared" si="32"/>
        <v>〇</v>
      </c>
    </row>
    <row r="124" spans="14:42">
      <c r="N124" s="32" t="str">
        <f t="shared" ref="N124:AP124" si="33">IF(EXACT(N18,N71),"〇","NG")</f>
        <v>〇</v>
      </c>
      <c r="O124" s="32" t="str">
        <f t="shared" si="33"/>
        <v>〇</v>
      </c>
      <c r="P124" s="32" t="str">
        <f t="shared" si="33"/>
        <v>〇</v>
      </c>
      <c r="Q124" s="32" t="str">
        <f t="shared" si="33"/>
        <v>〇</v>
      </c>
      <c r="R124" s="32" t="str">
        <f t="shared" si="33"/>
        <v>〇</v>
      </c>
      <c r="S124" s="32" t="str">
        <f t="shared" si="33"/>
        <v>〇</v>
      </c>
      <c r="T124" s="32" t="str">
        <f t="shared" si="33"/>
        <v>〇</v>
      </c>
      <c r="U124" s="32" t="str">
        <f t="shared" si="33"/>
        <v>〇</v>
      </c>
      <c r="V124" s="32" t="str">
        <f t="shared" si="33"/>
        <v>〇</v>
      </c>
      <c r="W124" s="32" t="str">
        <f t="shared" si="33"/>
        <v>〇</v>
      </c>
      <c r="X124" s="32" t="str">
        <f t="shared" si="33"/>
        <v>〇</v>
      </c>
      <c r="Y124" s="32" t="str">
        <f t="shared" si="33"/>
        <v>〇</v>
      </c>
      <c r="Z124" s="32" t="str">
        <f t="shared" si="33"/>
        <v>〇</v>
      </c>
      <c r="AA124" s="32" t="str">
        <f t="shared" si="33"/>
        <v>〇</v>
      </c>
      <c r="AB124" s="32" t="str">
        <f t="shared" si="33"/>
        <v>〇</v>
      </c>
      <c r="AC124" s="32" t="str">
        <f t="shared" si="33"/>
        <v>〇</v>
      </c>
      <c r="AD124" s="32" t="str">
        <f t="shared" si="33"/>
        <v>〇</v>
      </c>
      <c r="AE124" s="32" t="str">
        <f t="shared" si="33"/>
        <v>〇</v>
      </c>
      <c r="AF124" s="32" t="str">
        <f t="shared" si="33"/>
        <v>〇</v>
      </c>
      <c r="AG124" s="32" t="str">
        <f t="shared" si="33"/>
        <v>〇</v>
      </c>
      <c r="AH124" s="32" t="str">
        <f t="shared" si="33"/>
        <v>〇</v>
      </c>
      <c r="AI124" s="32" t="str">
        <f t="shared" si="33"/>
        <v>〇</v>
      </c>
      <c r="AJ124" s="32" t="str">
        <f t="shared" si="33"/>
        <v>〇</v>
      </c>
      <c r="AK124" s="32" t="str">
        <f t="shared" si="33"/>
        <v>〇</v>
      </c>
      <c r="AL124" s="32" t="str">
        <f t="shared" si="33"/>
        <v>〇</v>
      </c>
      <c r="AM124" s="32" t="str">
        <f t="shared" si="33"/>
        <v>〇</v>
      </c>
      <c r="AN124" s="32" t="str">
        <f t="shared" si="33"/>
        <v>〇</v>
      </c>
      <c r="AO124" s="32" t="str">
        <f t="shared" si="33"/>
        <v>〇</v>
      </c>
      <c r="AP124" s="32" t="str">
        <f t="shared" si="33"/>
        <v>〇</v>
      </c>
    </row>
    <row r="125" spans="14:42">
      <c r="N125" s="32" t="str">
        <f t="shared" ref="N125:AP125" si="34">IF(EXACT(N19,N72),"〇","NG")</f>
        <v>〇</v>
      </c>
      <c r="O125" s="32" t="str">
        <f t="shared" si="34"/>
        <v>〇</v>
      </c>
      <c r="P125" s="32" t="str">
        <f t="shared" si="34"/>
        <v>〇</v>
      </c>
      <c r="Q125" s="32" t="str">
        <f t="shared" si="34"/>
        <v>〇</v>
      </c>
      <c r="R125" s="32" t="str">
        <f t="shared" si="34"/>
        <v>〇</v>
      </c>
      <c r="S125" s="32" t="str">
        <f t="shared" si="34"/>
        <v>〇</v>
      </c>
      <c r="T125" s="32" t="str">
        <f t="shared" si="34"/>
        <v>〇</v>
      </c>
      <c r="U125" s="32" t="str">
        <f t="shared" si="34"/>
        <v>〇</v>
      </c>
      <c r="V125" s="32" t="str">
        <f t="shared" si="34"/>
        <v>〇</v>
      </c>
      <c r="W125" s="32" t="str">
        <f t="shared" si="34"/>
        <v>〇</v>
      </c>
      <c r="X125" s="32" t="str">
        <f t="shared" si="34"/>
        <v>〇</v>
      </c>
      <c r="Y125" s="32" t="str">
        <f t="shared" si="34"/>
        <v>〇</v>
      </c>
      <c r="Z125" s="32" t="str">
        <f t="shared" si="34"/>
        <v>〇</v>
      </c>
      <c r="AA125" s="32" t="str">
        <f t="shared" si="34"/>
        <v>〇</v>
      </c>
      <c r="AB125" s="32" t="str">
        <f t="shared" si="34"/>
        <v>〇</v>
      </c>
      <c r="AC125" s="32" t="str">
        <f t="shared" si="34"/>
        <v>〇</v>
      </c>
      <c r="AD125" s="32" t="str">
        <f t="shared" si="34"/>
        <v>〇</v>
      </c>
      <c r="AE125" s="32" t="str">
        <f t="shared" si="34"/>
        <v>〇</v>
      </c>
      <c r="AF125" s="32" t="str">
        <f t="shared" si="34"/>
        <v>〇</v>
      </c>
      <c r="AG125" s="32" t="str">
        <f t="shared" si="34"/>
        <v>〇</v>
      </c>
      <c r="AH125" s="32" t="str">
        <f t="shared" si="34"/>
        <v>〇</v>
      </c>
      <c r="AI125" s="32" t="str">
        <f t="shared" si="34"/>
        <v>〇</v>
      </c>
      <c r="AJ125" s="32" t="str">
        <f t="shared" si="34"/>
        <v>〇</v>
      </c>
      <c r="AK125" s="32" t="str">
        <f t="shared" si="34"/>
        <v>〇</v>
      </c>
      <c r="AL125" s="32" t="str">
        <f t="shared" si="34"/>
        <v>〇</v>
      </c>
      <c r="AM125" s="32" t="str">
        <f t="shared" si="34"/>
        <v>〇</v>
      </c>
      <c r="AN125" s="32" t="str">
        <f t="shared" si="34"/>
        <v>〇</v>
      </c>
      <c r="AO125" s="32" t="str">
        <f t="shared" si="34"/>
        <v>〇</v>
      </c>
      <c r="AP125" s="32" t="str">
        <f t="shared" si="34"/>
        <v>〇</v>
      </c>
    </row>
    <row r="126" spans="14:42">
      <c r="N126" s="32" t="str">
        <f t="shared" ref="N126:AP126" si="35">IF(EXACT(N20,N73),"〇","NG")</f>
        <v>〇</v>
      </c>
      <c r="O126" s="32" t="str">
        <f t="shared" si="35"/>
        <v>〇</v>
      </c>
      <c r="P126" s="32" t="str">
        <f t="shared" si="35"/>
        <v>〇</v>
      </c>
      <c r="Q126" s="32" t="str">
        <f t="shared" si="35"/>
        <v>〇</v>
      </c>
      <c r="R126" s="32" t="str">
        <f t="shared" si="35"/>
        <v>〇</v>
      </c>
      <c r="S126" s="32" t="str">
        <f t="shared" si="35"/>
        <v>〇</v>
      </c>
      <c r="T126" s="32" t="str">
        <f t="shared" si="35"/>
        <v>〇</v>
      </c>
      <c r="U126" s="32" t="str">
        <f t="shared" si="35"/>
        <v>〇</v>
      </c>
      <c r="V126" s="32" t="str">
        <f t="shared" si="35"/>
        <v>〇</v>
      </c>
      <c r="W126" s="32" t="str">
        <f t="shared" si="35"/>
        <v>〇</v>
      </c>
      <c r="X126" s="32" t="str">
        <f t="shared" si="35"/>
        <v>〇</v>
      </c>
      <c r="Y126" s="32" t="str">
        <f t="shared" si="35"/>
        <v>〇</v>
      </c>
      <c r="Z126" s="32" t="str">
        <f t="shared" si="35"/>
        <v>〇</v>
      </c>
      <c r="AA126" s="32" t="str">
        <f t="shared" si="35"/>
        <v>〇</v>
      </c>
      <c r="AB126" s="32" t="str">
        <f t="shared" si="35"/>
        <v>〇</v>
      </c>
      <c r="AC126" s="32" t="str">
        <f t="shared" si="35"/>
        <v>〇</v>
      </c>
      <c r="AD126" s="32" t="str">
        <f t="shared" si="35"/>
        <v>〇</v>
      </c>
      <c r="AE126" s="32" t="str">
        <f t="shared" si="35"/>
        <v>〇</v>
      </c>
      <c r="AF126" s="32" t="str">
        <f t="shared" si="35"/>
        <v>〇</v>
      </c>
      <c r="AG126" s="32" t="str">
        <f t="shared" si="35"/>
        <v>〇</v>
      </c>
      <c r="AH126" s="32" t="str">
        <f t="shared" si="35"/>
        <v>〇</v>
      </c>
      <c r="AI126" s="32" t="str">
        <f t="shared" si="35"/>
        <v>〇</v>
      </c>
      <c r="AJ126" s="32" t="str">
        <f t="shared" si="35"/>
        <v>〇</v>
      </c>
      <c r="AK126" s="32" t="str">
        <f t="shared" si="35"/>
        <v>〇</v>
      </c>
      <c r="AL126" s="32" t="str">
        <f t="shared" si="35"/>
        <v>〇</v>
      </c>
      <c r="AM126" s="32" t="str">
        <f t="shared" si="35"/>
        <v>〇</v>
      </c>
      <c r="AN126" s="32" t="str">
        <f t="shared" si="35"/>
        <v>〇</v>
      </c>
      <c r="AO126" s="32" t="str">
        <f t="shared" si="35"/>
        <v>〇</v>
      </c>
      <c r="AP126" s="32" t="str">
        <f t="shared" si="35"/>
        <v>〇</v>
      </c>
    </row>
    <row r="127" spans="14:42">
      <c r="N127" s="32" t="str">
        <f t="shared" ref="N127:AP127" si="36">IF(EXACT(N21,N74),"〇","NG")</f>
        <v>〇</v>
      </c>
      <c r="O127" s="32" t="str">
        <f t="shared" si="36"/>
        <v>〇</v>
      </c>
      <c r="P127" s="32" t="str">
        <f t="shared" si="36"/>
        <v>〇</v>
      </c>
      <c r="Q127" s="32" t="str">
        <f t="shared" si="36"/>
        <v>〇</v>
      </c>
      <c r="R127" s="32" t="str">
        <f t="shared" si="36"/>
        <v>〇</v>
      </c>
      <c r="S127" s="32" t="str">
        <f t="shared" si="36"/>
        <v>〇</v>
      </c>
      <c r="T127" s="32" t="str">
        <f t="shared" si="36"/>
        <v>〇</v>
      </c>
      <c r="U127" s="32" t="str">
        <f t="shared" si="36"/>
        <v>〇</v>
      </c>
      <c r="V127" s="32" t="str">
        <f t="shared" si="36"/>
        <v>〇</v>
      </c>
      <c r="W127" s="32" t="str">
        <f t="shared" si="36"/>
        <v>〇</v>
      </c>
      <c r="X127" s="32" t="str">
        <f t="shared" si="36"/>
        <v>〇</v>
      </c>
      <c r="Y127" s="32" t="str">
        <f t="shared" si="36"/>
        <v>〇</v>
      </c>
      <c r="Z127" s="32" t="str">
        <f t="shared" si="36"/>
        <v>〇</v>
      </c>
      <c r="AA127" s="32" t="str">
        <f t="shared" si="36"/>
        <v>〇</v>
      </c>
      <c r="AB127" s="32" t="str">
        <f t="shared" si="36"/>
        <v>〇</v>
      </c>
      <c r="AC127" s="32" t="str">
        <f t="shared" si="36"/>
        <v>〇</v>
      </c>
      <c r="AD127" s="32" t="str">
        <f t="shared" si="36"/>
        <v>〇</v>
      </c>
      <c r="AE127" s="32" t="str">
        <f t="shared" si="36"/>
        <v>〇</v>
      </c>
      <c r="AF127" s="32" t="str">
        <f t="shared" si="36"/>
        <v>〇</v>
      </c>
      <c r="AG127" s="32" t="str">
        <f t="shared" si="36"/>
        <v>〇</v>
      </c>
      <c r="AH127" s="32" t="str">
        <f t="shared" si="36"/>
        <v>〇</v>
      </c>
      <c r="AI127" s="32" t="str">
        <f t="shared" si="36"/>
        <v>〇</v>
      </c>
      <c r="AJ127" s="32" t="str">
        <f t="shared" si="36"/>
        <v>〇</v>
      </c>
      <c r="AK127" s="32" t="str">
        <f t="shared" si="36"/>
        <v>〇</v>
      </c>
      <c r="AL127" s="32" t="str">
        <f t="shared" si="36"/>
        <v>〇</v>
      </c>
      <c r="AM127" s="32" t="str">
        <f t="shared" si="36"/>
        <v>〇</v>
      </c>
      <c r="AN127" s="32" t="str">
        <f t="shared" si="36"/>
        <v>〇</v>
      </c>
      <c r="AO127" s="32" t="str">
        <f t="shared" si="36"/>
        <v>〇</v>
      </c>
      <c r="AP127" s="32" t="str">
        <f t="shared" si="36"/>
        <v>〇</v>
      </c>
    </row>
    <row r="128" spans="14:42">
      <c r="N128" s="32" t="str">
        <f t="shared" ref="N128:AP128" si="37">IF(EXACT(N22,N75),"〇","NG")</f>
        <v>〇</v>
      </c>
      <c r="O128" s="32" t="str">
        <f t="shared" si="37"/>
        <v>〇</v>
      </c>
      <c r="P128" s="32" t="str">
        <f t="shared" si="37"/>
        <v>〇</v>
      </c>
      <c r="Q128" s="32" t="str">
        <f t="shared" si="37"/>
        <v>〇</v>
      </c>
      <c r="R128" s="32" t="str">
        <f t="shared" si="37"/>
        <v>〇</v>
      </c>
      <c r="S128" s="32" t="str">
        <f t="shared" si="37"/>
        <v>〇</v>
      </c>
      <c r="T128" s="32" t="str">
        <f t="shared" si="37"/>
        <v>〇</v>
      </c>
      <c r="U128" s="32" t="str">
        <f t="shared" si="37"/>
        <v>〇</v>
      </c>
      <c r="V128" s="32" t="str">
        <f t="shared" si="37"/>
        <v>〇</v>
      </c>
      <c r="W128" s="32" t="str">
        <f t="shared" si="37"/>
        <v>〇</v>
      </c>
      <c r="X128" s="32" t="str">
        <f t="shared" si="37"/>
        <v>〇</v>
      </c>
      <c r="Y128" s="32" t="str">
        <f t="shared" si="37"/>
        <v>〇</v>
      </c>
      <c r="Z128" s="32" t="str">
        <f t="shared" si="37"/>
        <v>〇</v>
      </c>
      <c r="AA128" s="32" t="str">
        <f t="shared" si="37"/>
        <v>〇</v>
      </c>
      <c r="AB128" s="32" t="str">
        <f t="shared" si="37"/>
        <v>〇</v>
      </c>
      <c r="AC128" s="32" t="str">
        <f t="shared" si="37"/>
        <v>〇</v>
      </c>
      <c r="AD128" s="32" t="str">
        <f t="shared" si="37"/>
        <v>〇</v>
      </c>
      <c r="AE128" s="32" t="str">
        <f t="shared" si="37"/>
        <v>〇</v>
      </c>
      <c r="AF128" s="32" t="str">
        <f t="shared" si="37"/>
        <v>〇</v>
      </c>
      <c r="AG128" s="32" t="str">
        <f t="shared" si="37"/>
        <v>〇</v>
      </c>
      <c r="AH128" s="32" t="str">
        <f t="shared" si="37"/>
        <v>〇</v>
      </c>
      <c r="AI128" s="32" t="str">
        <f t="shared" si="37"/>
        <v>〇</v>
      </c>
      <c r="AJ128" s="32" t="str">
        <f t="shared" si="37"/>
        <v>〇</v>
      </c>
      <c r="AK128" s="32" t="str">
        <f t="shared" si="37"/>
        <v>〇</v>
      </c>
      <c r="AL128" s="32" t="str">
        <f t="shared" si="37"/>
        <v>〇</v>
      </c>
      <c r="AM128" s="32" t="str">
        <f t="shared" si="37"/>
        <v>〇</v>
      </c>
      <c r="AN128" s="32" t="str">
        <f t="shared" si="37"/>
        <v>〇</v>
      </c>
      <c r="AO128" s="32" t="str">
        <f t="shared" si="37"/>
        <v>〇</v>
      </c>
      <c r="AP128" s="32" t="str">
        <f t="shared" si="37"/>
        <v>〇</v>
      </c>
    </row>
    <row r="129" spans="14:42">
      <c r="N129" s="32" t="str">
        <f t="shared" ref="N129:AP129" si="38">IF(EXACT(N23,N76),"〇","NG")</f>
        <v>〇</v>
      </c>
      <c r="O129" s="32" t="str">
        <f t="shared" si="38"/>
        <v>〇</v>
      </c>
      <c r="P129" s="32" t="str">
        <f t="shared" si="38"/>
        <v>〇</v>
      </c>
      <c r="Q129" s="32" t="str">
        <f t="shared" si="38"/>
        <v>〇</v>
      </c>
      <c r="R129" s="32" t="str">
        <f t="shared" si="38"/>
        <v>〇</v>
      </c>
      <c r="S129" s="32" t="str">
        <f t="shared" si="38"/>
        <v>〇</v>
      </c>
      <c r="T129" s="32" t="str">
        <f t="shared" si="38"/>
        <v>〇</v>
      </c>
      <c r="U129" s="32" t="str">
        <f t="shared" si="38"/>
        <v>〇</v>
      </c>
      <c r="V129" s="32" t="str">
        <f t="shared" si="38"/>
        <v>〇</v>
      </c>
      <c r="W129" s="32" t="str">
        <f t="shared" si="38"/>
        <v>〇</v>
      </c>
      <c r="X129" s="32" t="str">
        <f t="shared" si="38"/>
        <v>〇</v>
      </c>
      <c r="Y129" s="32" t="str">
        <f t="shared" si="38"/>
        <v>〇</v>
      </c>
      <c r="Z129" s="32" t="str">
        <f t="shared" si="38"/>
        <v>〇</v>
      </c>
      <c r="AA129" s="32" t="str">
        <f t="shared" si="38"/>
        <v>〇</v>
      </c>
      <c r="AB129" s="32" t="str">
        <f t="shared" si="38"/>
        <v>〇</v>
      </c>
      <c r="AC129" s="32" t="str">
        <f t="shared" si="38"/>
        <v>〇</v>
      </c>
      <c r="AD129" s="32" t="str">
        <f t="shared" si="38"/>
        <v>〇</v>
      </c>
      <c r="AE129" s="32" t="str">
        <f t="shared" si="38"/>
        <v>〇</v>
      </c>
      <c r="AF129" s="32" t="str">
        <f t="shared" si="38"/>
        <v>〇</v>
      </c>
      <c r="AG129" s="32" t="str">
        <f t="shared" si="38"/>
        <v>〇</v>
      </c>
      <c r="AH129" s="32" t="str">
        <f t="shared" si="38"/>
        <v>〇</v>
      </c>
      <c r="AI129" s="32" t="str">
        <f t="shared" si="38"/>
        <v>〇</v>
      </c>
      <c r="AJ129" s="32" t="str">
        <f t="shared" si="38"/>
        <v>〇</v>
      </c>
      <c r="AK129" s="32" t="str">
        <f t="shared" si="38"/>
        <v>〇</v>
      </c>
      <c r="AL129" s="32" t="str">
        <f t="shared" si="38"/>
        <v>〇</v>
      </c>
      <c r="AM129" s="32" t="str">
        <f t="shared" si="38"/>
        <v>〇</v>
      </c>
      <c r="AN129" s="32" t="str">
        <f t="shared" si="38"/>
        <v>〇</v>
      </c>
      <c r="AO129" s="32" t="str">
        <f t="shared" si="38"/>
        <v>〇</v>
      </c>
      <c r="AP129" s="32" t="str">
        <f t="shared" si="38"/>
        <v>〇</v>
      </c>
    </row>
    <row r="130" spans="14:42">
      <c r="N130" s="32" t="str">
        <f t="shared" ref="N130:AP130" si="39">IF(EXACT(N24,N77),"〇","NG")</f>
        <v>〇</v>
      </c>
      <c r="O130" s="32" t="str">
        <f t="shared" si="39"/>
        <v>〇</v>
      </c>
      <c r="P130" s="32" t="str">
        <f t="shared" si="39"/>
        <v>〇</v>
      </c>
      <c r="Q130" s="32" t="str">
        <f t="shared" si="39"/>
        <v>〇</v>
      </c>
      <c r="R130" s="32" t="str">
        <f t="shared" si="39"/>
        <v>〇</v>
      </c>
      <c r="S130" s="32" t="str">
        <f t="shared" si="39"/>
        <v>〇</v>
      </c>
      <c r="T130" s="32" t="str">
        <f t="shared" si="39"/>
        <v>〇</v>
      </c>
      <c r="U130" s="32" t="str">
        <f t="shared" si="39"/>
        <v>〇</v>
      </c>
      <c r="V130" s="32" t="str">
        <f t="shared" si="39"/>
        <v>〇</v>
      </c>
      <c r="W130" s="32" t="str">
        <f t="shared" si="39"/>
        <v>〇</v>
      </c>
      <c r="X130" s="32" t="str">
        <f t="shared" si="39"/>
        <v>〇</v>
      </c>
      <c r="Y130" s="32" t="str">
        <f t="shared" si="39"/>
        <v>〇</v>
      </c>
      <c r="Z130" s="32" t="str">
        <f t="shared" si="39"/>
        <v>〇</v>
      </c>
      <c r="AA130" s="32" t="str">
        <f t="shared" si="39"/>
        <v>〇</v>
      </c>
      <c r="AB130" s="32" t="str">
        <f t="shared" si="39"/>
        <v>〇</v>
      </c>
      <c r="AC130" s="32" t="str">
        <f t="shared" si="39"/>
        <v>〇</v>
      </c>
      <c r="AD130" s="32" t="str">
        <f t="shared" si="39"/>
        <v>〇</v>
      </c>
      <c r="AE130" s="32" t="str">
        <f t="shared" si="39"/>
        <v>〇</v>
      </c>
      <c r="AF130" s="32" t="str">
        <f t="shared" si="39"/>
        <v>〇</v>
      </c>
      <c r="AG130" s="32" t="str">
        <f t="shared" si="39"/>
        <v>〇</v>
      </c>
      <c r="AH130" s="32" t="str">
        <f t="shared" si="39"/>
        <v>〇</v>
      </c>
      <c r="AI130" s="32" t="str">
        <f t="shared" si="39"/>
        <v>〇</v>
      </c>
      <c r="AJ130" s="32" t="str">
        <f t="shared" si="39"/>
        <v>〇</v>
      </c>
      <c r="AK130" s="32" t="str">
        <f t="shared" si="39"/>
        <v>〇</v>
      </c>
      <c r="AL130" s="32" t="str">
        <f t="shared" si="39"/>
        <v>〇</v>
      </c>
      <c r="AM130" s="32" t="str">
        <f t="shared" si="39"/>
        <v>〇</v>
      </c>
      <c r="AN130" s="32" t="str">
        <f t="shared" si="39"/>
        <v>〇</v>
      </c>
      <c r="AO130" s="32" t="str">
        <f t="shared" si="39"/>
        <v>〇</v>
      </c>
      <c r="AP130" s="32" t="str">
        <f t="shared" si="39"/>
        <v>〇</v>
      </c>
    </row>
    <row r="131" spans="14:42">
      <c r="N131" s="32" t="str">
        <f t="shared" ref="N131:AP131" si="40">IF(EXACT(N25,N78),"〇","NG")</f>
        <v>〇</v>
      </c>
      <c r="O131" s="32" t="str">
        <f t="shared" si="40"/>
        <v>〇</v>
      </c>
      <c r="P131" s="32" t="str">
        <f t="shared" si="40"/>
        <v>〇</v>
      </c>
      <c r="Q131" s="32" t="str">
        <f t="shared" si="40"/>
        <v>〇</v>
      </c>
      <c r="R131" s="32" t="str">
        <f t="shared" si="40"/>
        <v>〇</v>
      </c>
      <c r="S131" s="32" t="str">
        <f t="shared" si="40"/>
        <v>〇</v>
      </c>
      <c r="T131" s="32" t="str">
        <f t="shared" si="40"/>
        <v>〇</v>
      </c>
      <c r="U131" s="32" t="str">
        <f t="shared" si="40"/>
        <v>〇</v>
      </c>
      <c r="V131" s="32" t="str">
        <f t="shared" si="40"/>
        <v>〇</v>
      </c>
      <c r="W131" s="32" t="str">
        <f t="shared" si="40"/>
        <v>〇</v>
      </c>
      <c r="X131" s="32" t="str">
        <f t="shared" si="40"/>
        <v>〇</v>
      </c>
      <c r="Y131" s="32" t="str">
        <f t="shared" si="40"/>
        <v>〇</v>
      </c>
      <c r="Z131" s="32" t="str">
        <f t="shared" si="40"/>
        <v>〇</v>
      </c>
      <c r="AA131" s="32" t="str">
        <f t="shared" si="40"/>
        <v>〇</v>
      </c>
      <c r="AB131" s="32" t="str">
        <f t="shared" si="40"/>
        <v>〇</v>
      </c>
      <c r="AC131" s="32" t="str">
        <f t="shared" si="40"/>
        <v>〇</v>
      </c>
      <c r="AD131" s="32" t="str">
        <f t="shared" si="40"/>
        <v>〇</v>
      </c>
      <c r="AE131" s="32" t="str">
        <f t="shared" si="40"/>
        <v>〇</v>
      </c>
      <c r="AF131" s="32" t="str">
        <f t="shared" si="40"/>
        <v>〇</v>
      </c>
      <c r="AG131" s="32" t="str">
        <f t="shared" si="40"/>
        <v>〇</v>
      </c>
      <c r="AH131" s="32" t="str">
        <f t="shared" si="40"/>
        <v>〇</v>
      </c>
      <c r="AI131" s="32" t="str">
        <f t="shared" si="40"/>
        <v>〇</v>
      </c>
      <c r="AJ131" s="32" t="str">
        <f t="shared" si="40"/>
        <v>〇</v>
      </c>
      <c r="AK131" s="32" t="str">
        <f t="shared" si="40"/>
        <v>〇</v>
      </c>
      <c r="AL131" s="32" t="str">
        <f t="shared" si="40"/>
        <v>〇</v>
      </c>
      <c r="AM131" s="32" t="str">
        <f t="shared" si="40"/>
        <v>〇</v>
      </c>
      <c r="AN131" s="32" t="str">
        <f t="shared" si="40"/>
        <v>〇</v>
      </c>
      <c r="AO131" s="32" t="str">
        <f t="shared" si="40"/>
        <v>〇</v>
      </c>
      <c r="AP131" s="32" t="str">
        <f t="shared" si="40"/>
        <v>〇</v>
      </c>
    </row>
    <row r="132" spans="14:42">
      <c r="N132" s="32" t="str">
        <f t="shared" ref="N132:AP132" si="41">IF(EXACT(N26,N79),"〇","NG")</f>
        <v>〇</v>
      </c>
      <c r="O132" s="32" t="str">
        <f t="shared" si="41"/>
        <v>〇</v>
      </c>
      <c r="P132" s="32" t="str">
        <f t="shared" si="41"/>
        <v>〇</v>
      </c>
      <c r="Q132" s="32" t="str">
        <f t="shared" si="41"/>
        <v>〇</v>
      </c>
      <c r="R132" s="32" t="str">
        <f t="shared" si="41"/>
        <v>〇</v>
      </c>
      <c r="S132" s="32" t="str">
        <f t="shared" si="41"/>
        <v>〇</v>
      </c>
      <c r="T132" s="32" t="str">
        <f t="shared" si="41"/>
        <v>〇</v>
      </c>
      <c r="U132" s="32" t="str">
        <f t="shared" si="41"/>
        <v>〇</v>
      </c>
      <c r="V132" s="32" t="str">
        <f t="shared" si="41"/>
        <v>〇</v>
      </c>
      <c r="W132" s="32" t="str">
        <f t="shared" si="41"/>
        <v>〇</v>
      </c>
      <c r="X132" s="32" t="str">
        <f t="shared" si="41"/>
        <v>〇</v>
      </c>
      <c r="Y132" s="32" t="str">
        <f t="shared" si="41"/>
        <v>〇</v>
      </c>
      <c r="Z132" s="32" t="str">
        <f t="shared" si="41"/>
        <v>〇</v>
      </c>
      <c r="AA132" s="32" t="str">
        <f t="shared" si="41"/>
        <v>〇</v>
      </c>
      <c r="AB132" s="32" t="str">
        <f t="shared" si="41"/>
        <v>〇</v>
      </c>
      <c r="AC132" s="32" t="str">
        <f t="shared" si="41"/>
        <v>〇</v>
      </c>
      <c r="AD132" s="32" t="str">
        <f t="shared" si="41"/>
        <v>〇</v>
      </c>
      <c r="AE132" s="32" t="str">
        <f t="shared" si="41"/>
        <v>〇</v>
      </c>
      <c r="AF132" s="32" t="str">
        <f t="shared" si="41"/>
        <v>〇</v>
      </c>
      <c r="AG132" s="32" t="str">
        <f t="shared" si="41"/>
        <v>〇</v>
      </c>
      <c r="AH132" s="32" t="str">
        <f t="shared" si="41"/>
        <v>〇</v>
      </c>
      <c r="AI132" s="32" t="str">
        <f t="shared" si="41"/>
        <v>〇</v>
      </c>
      <c r="AJ132" s="32" t="str">
        <f t="shared" si="41"/>
        <v>〇</v>
      </c>
      <c r="AK132" s="32" t="str">
        <f t="shared" si="41"/>
        <v>〇</v>
      </c>
      <c r="AL132" s="32" t="str">
        <f t="shared" si="41"/>
        <v>〇</v>
      </c>
      <c r="AM132" s="32" t="str">
        <f t="shared" si="41"/>
        <v>〇</v>
      </c>
      <c r="AN132" s="32" t="str">
        <f t="shared" si="41"/>
        <v>〇</v>
      </c>
      <c r="AO132" s="32" t="str">
        <f t="shared" si="41"/>
        <v>〇</v>
      </c>
      <c r="AP132" s="32" t="str">
        <f t="shared" si="41"/>
        <v>〇</v>
      </c>
    </row>
    <row r="133" spans="14:42">
      <c r="N133" s="32" t="str">
        <f t="shared" ref="N133:AP133" si="42">IF(EXACT(N27,N80),"〇","NG")</f>
        <v>〇</v>
      </c>
      <c r="O133" s="32" t="str">
        <f t="shared" si="42"/>
        <v>〇</v>
      </c>
      <c r="P133" s="32" t="str">
        <f t="shared" si="42"/>
        <v>〇</v>
      </c>
      <c r="Q133" s="32" t="str">
        <f t="shared" si="42"/>
        <v>〇</v>
      </c>
      <c r="R133" s="32" t="str">
        <f t="shared" si="42"/>
        <v>〇</v>
      </c>
      <c r="S133" s="32" t="str">
        <f t="shared" si="42"/>
        <v>〇</v>
      </c>
      <c r="T133" s="32" t="str">
        <f t="shared" si="42"/>
        <v>〇</v>
      </c>
      <c r="U133" s="32" t="str">
        <f t="shared" si="42"/>
        <v>〇</v>
      </c>
      <c r="V133" s="32" t="str">
        <f t="shared" si="42"/>
        <v>〇</v>
      </c>
      <c r="W133" s="32" t="str">
        <f t="shared" si="42"/>
        <v>〇</v>
      </c>
      <c r="X133" s="32" t="str">
        <f t="shared" si="42"/>
        <v>〇</v>
      </c>
      <c r="Y133" s="32" t="str">
        <f t="shared" si="42"/>
        <v>〇</v>
      </c>
      <c r="Z133" s="32" t="str">
        <f t="shared" si="42"/>
        <v>〇</v>
      </c>
      <c r="AA133" s="32" t="str">
        <f t="shared" si="42"/>
        <v>〇</v>
      </c>
      <c r="AB133" s="32" t="str">
        <f t="shared" si="42"/>
        <v>〇</v>
      </c>
      <c r="AC133" s="32" t="str">
        <f t="shared" si="42"/>
        <v>〇</v>
      </c>
      <c r="AD133" s="32" t="str">
        <f t="shared" si="42"/>
        <v>〇</v>
      </c>
      <c r="AE133" s="32" t="str">
        <f t="shared" si="42"/>
        <v>〇</v>
      </c>
      <c r="AF133" s="32" t="str">
        <f t="shared" si="42"/>
        <v>〇</v>
      </c>
      <c r="AG133" s="32" t="str">
        <f t="shared" si="42"/>
        <v>〇</v>
      </c>
      <c r="AH133" s="32" t="str">
        <f t="shared" si="42"/>
        <v>〇</v>
      </c>
      <c r="AI133" s="32" t="str">
        <f t="shared" si="42"/>
        <v>〇</v>
      </c>
      <c r="AJ133" s="32" t="str">
        <f t="shared" si="42"/>
        <v>〇</v>
      </c>
      <c r="AK133" s="32" t="str">
        <f t="shared" si="42"/>
        <v>〇</v>
      </c>
      <c r="AL133" s="32" t="str">
        <f t="shared" si="42"/>
        <v>〇</v>
      </c>
      <c r="AM133" s="32" t="str">
        <f t="shared" si="42"/>
        <v>〇</v>
      </c>
      <c r="AN133" s="32" t="str">
        <f t="shared" si="42"/>
        <v>〇</v>
      </c>
      <c r="AO133" s="32" t="str">
        <f t="shared" si="42"/>
        <v>〇</v>
      </c>
      <c r="AP133" s="32" t="str">
        <f t="shared" si="42"/>
        <v>〇</v>
      </c>
    </row>
    <row r="134" spans="14:42">
      <c r="N134" s="32" t="str">
        <f t="shared" ref="N134:AP134" si="43">IF(EXACT(N28,N81),"〇","NG")</f>
        <v>〇</v>
      </c>
      <c r="O134" s="32" t="str">
        <f t="shared" si="43"/>
        <v>〇</v>
      </c>
      <c r="P134" s="32" t="str">
        <f t="shared" si="43"/>
        <v>〇</v>
      </c>
      <c r="Q134" s="32" t="str">
        <f t="shared" si="43"/>
        <v>〇</v>
      </c>
      <c r="R134" s="32" t="str">
        <f t="shared" si="43"/>
        <v>〇</v>
      </c>
      <c r="S134" s="32" t="str">
        <f t="shared" si="43"/>
        <v>〇</v>
      </c>
      <c r="T134" s="32" t="str">
        <f t="shared" si="43"/>
        <v>〇</v>
      </c>
      <c r="U134" s="32" t="str">
        <f t="shared" si="43"/>
        <v>〇</v>
      </c>
      <c r="V134" s="32" t="str">
        <f t="shared" si="43"/>
        <v>〇</v>
      </c>
      <c r="W134" s="32" t="str">
        <f t="shared" si="43"/>
        <v>〇</v>
      </c>
      <c r="X134" s="32" t="str">
        <f t="shared" si="43"/>
        <v>〇</v>
      </c>
      <c r="Y134" s="32" t="str">
        <f t="shared" si="43"/>
        <v>〇</v>
      </c>
      <c r="Z134" s="32" t="str">
        <f t="shared" si="43"/>
        <v>〇</v>
      </c>
      <c r="AA134" s="32" t="str">
        <f t="shared" si="43"/>
        <v>〇</v>
      </c>
      <c r="AB134" s="32" t="str">
        <f t="shared" si="43"/>
        <v>〇</v>
      </c>
      <c r="AC134" s="32" t="str">
        <f t="shared" si="43"/>
        <v>〇</v>
      </c>
      <c r="AD134" s="32" t="str">
        <f t="shared" si="43"/>
        <v>〇</v>
      </c>
      <c r="AE134" s="32" t="str">
        <f t="shared" si="43"/>
        <v>〇</v>
      </c>
      <c r="AF134" s="32" t="str">
        <f t="shared" si="43"/>
        <v>〇</v>
      </c>
      <c r="AG134" s="32" t="str">
        <f t="shared" si="43"/>
        <v>〇</v>
      </c>
      <c r="AH134" s="32" t="str">
        <f t="shared" si="43"/>
        <v>〇</v>
      </c>
      <c r="AI134" s="32" t="str">
        <f t="shared" si="43"/>
        <v>〇</v>
      </c>
      <c r="AJ134" s="32" t="str">
        <f t="shared" si="43"/>
        <v>〇</v>
      </c>
      <c r="AK134" s="32" t="str">
        <f t="shared" si="43"/>
        <v>〇</v>
      </c>
      <c r="AL134" s="32" t="str">
        <f t="shared" si="43"/>
        <v>〇</v>
      </c>
      <c r="AM134" s="32" t="str">
        <f t="shared" si="43"/>
        <v>〇</v>
      </c>
      <c r="AN134" s="32" t="str">
        <f t="shared" si="43"/>
        <v>〇</v>
      </c>
      <c r="AO134" s="32" t="str">
        <f t="shared" si="43"/>
        <v>〇</v>
      </c>
      <c r="AP134" s="32" t="str">
        <f t="shared" si="43"/>
        <v>〇</v>
      </c>
    </row>
    <row r="135" spans="14:42">
      <c r="N135" s="32" t="str">
        <f t="shared" ref="N135:AP135" si="44">IF(EXACT(N29,N82),"〇","NG")</f>
        <v>〇</v>
      </c>
      <c r="O135" s="32" t="str">
        <f t="shared" si="44"/>
        <v>〇</v>
      </c>
      <c r="P135" s="32" t="str">
        <f t="shared" si="44"/>
        <v>〇</v>
      </c>
      <c r="Q135" s="32" t="str">
        <f t="shared" si="44"/>
        <v>〇</v>
      </c>
      <c r="R135" s="32" t="str">
        <f t="shared" si="44"/>
        <v>〇</v>
      </c>
      <c r="S135" s="32" t="str">
        <f t="shared" si="44"/>
        <v>〇</v>
      </c>
      <c r="T135" s="32" t="str">
        <f t="shared" si="44"/>
        <v>〇</v>
      </c>
      <c r="U135" s="32" t="str">
        <f t="shared" si="44"/>
        <v>〇</v>
      </c>
      <c r="V135" s="32" t="str">
        <f t="shared" si="44"/>
        <v>〇</v>
      </c>
      <c r="W135" s="32" t="str">
        <f t="shared" si="44"/>
        <v>〇</v>
      </c>
      <c r="X135" s="32" t="str">
        <f t="shared" si="44"/>
        <v>〇</v>
      </c>
      <c r="Y135" s="32" t="str">
        <f t="shared" si="44"/>
        <v>〇</v>
      </c>
      <c r="Z135" s="32" t="str">
        <f t="shared" si="44"/>
        <v>〇</v>
      </c>
      <c r="AA135" s="32" t="str">
        <f t="shared" si="44"/>
        <v>〇</v>
      </c>
      <c r="AB135" s="32" t="str">
        <f t="shared" si="44"/>
        <v>〇</v>
      </c>
      <c r="AC135" s="32" t="str">
        <f t="shared" si="44"/>
        <v>〇</v>
      </c>
      <c r="AD135" s="32" t="str">
        <f t="shared" si="44"/>
        <v>〇</v>
      </c>
      <c r="AE135" s="32" t="str">
        <f t="shared" si="44"/>
        <v>〇</v>
      </c>
      <c r="AF135" s="32" t="str">
        <f t="shared" si="44"/>
        <v>〇</v>
      </c>
      <c r="AG135" s="32" t="str">
        <f t="shared" si="44"/>
        <v>〇</v>
      </c>
      <c r="AH135" s="32" t="str">
        <f t="shared" si="44"/>
        <v>〇</v>
      </c>
      <c r="AI135" s="32" t="str">
        <f t="shared" si="44"/>
        <v>〇</v>
      </c>
      <c r="AJ135" s="32" t="str">
        <f t="shared" si="44"/>
        <v>〇</v>
      </c>
      <c r="AK135" s="32" t="str">
        <f t="shared" si="44"/>
        <v>〇</v>
      </c>
      <c r="AL135" s="32" t="str">
        <f t="shared" si="44"/>
        <v>〇</v>
      </c>
      <c r="AM135" s="32" t="str">
        <f t="shared" si="44"/>
        <v>〇</v>
      </c>
      <c r="AN135" s="32" t="str">
        <f t="shared" si="44"/>
        <v>〇</v>
      </c>
      <c r="AO135" s="32" t="str">
        <f t="shared" si="44"/>
        <v>〇</v>
      </c>
      <c r="AP135" s="32" t="str">
        <f t="shared" si="44"/>
        <v>〇</v>
      </c>
    </row>
    <row r="136" spans="14:42">
      <c r="N136" s="32" t="str">
        <f t="shared" ref="N136:AP136" si="45">IF(EXACT(N30,N83),"〇","NG")</f>
        <v>〇</v>
      </c>
      <c r="O136" s="32" t="str">
        <f t="shared" si="45"/>
        <v>〇</v>
      </c>
      <c r="P136" s="32" t="str">
        <f t="shared" si="45"/>
        <v>〇</v>
      </c>
      <c r="Q136" s="32" t="str">
        <f t="shared" si="45"/>
        <v>〇</v>
      </c>
      <c r="R136" s="32" t="str">
        <f t="shared" si="45"/>
        <v>〇</v>
      </c>
      <c r="S136" s="32" t="str">
        <f t="shared" si="45"/>
        <v>〇</v>
      </c>
      <c r="T136" s="32" t="str">
        <f t="shared" si="45"/>
        <v>〇</v>
      </c>
      <c r="U136" s="32" t="str">
        <f t="shared" si="45"/>
        <v>〇</v>
      </c>
      <c r="V136" s="32" t="str">
        <f t="shared" si="45"/>
        <v>〇</v>
      </c>
      <c r="W136" s="32" t="str">
        <f t="shared" si="45"/>
        <v>〇</v>
      </c>
      <c r="X136" s="32" t="str">
        <f t="shared" si="45"/>
        <v>〇</v>
      </c>
      <c r="Y136" s="32" t="str">
        <f t="shared" si="45"/>
        <v>〇</v>
      </c>
      <c r="Z136" s="32" t="str">
        <f t="shared" si="45"/>
        <v>〇</v>
      </c>
      <c r="AA136" s="32" t="str">
        <f t="shared" si="45"/>
        <v>〇</v>
      </c>
      <c r="AB136" s="32" t="str">
        <f t="shared" si="45"/>
        <v>〇</v>
      </c>
      <c r="AC136" s="32" t="str">
        <f t="shared" si="45"/>
        <v>〇</v>
      </c>
      <c r="AD136" s="32" t="str">
        <f t="shared" si="45"/>
        <v>〇</v>
      </c>
      <c r="AE136" s="32" t="str">
        <f t="shared" si="45"/>
        <v>〇</v>
      </c>
      <c r="AF136" s="32" t="str">
        <f t="shared" si="45"/>
        <v>〇</v>
      </c>
      <c r="AG136" s="32" t="str">
        <f t="shared" si="45"/>
        <v>〇</v>
      </c>
      <c r="AH136" s="32" t="str">
        <f t="shared" si="45"/>
        <v>〇</v>
      </c>
      <c r="AI136" s="32" t="str">
        <f t="shared" si="45"/>
        <v>〇</v>
      </c>
      <c r="AJ136" s="32" t="str">
        <f t="shared" si="45"/>
        <v>〇</v>
      </c>
      <c r="AK136" s="32" t="str">
        <f t="shared" si="45"/>
        <v>〇</v>
      </c>
      <c r="AL136" s="32" t="str">
        <f t="shared" si="45"/>
        <v>〇</v>
      </c>
      <c r="AM136" s="32" t="str">
        <f t="shared" si="45"/>
        <v>〇</v>
      </c>
      <c r="AN136" s="32" t="str">
        <f t="shared" si="45"/>
        <v>〇</v>
      </c>
      <c r="AO136" s="32" t="str">
        <f t="shared" si="45"/>
        <v>〇</v>
      </c>
      <c r="AP136" s="32" t="str">
        <f t="shared" si="45"/>
        <v>〇</v>
      </c>
    </row>
    <row r="137" spans="14:42">
      <c r="N137" s="32" t="str">
        <f t="shared" ref="N137:AP137" si="46">IF(EXACT(N31,N84),"〇","NG")</f>
        <v>〇</v>
      </c>
      <c r="O137" s="32" t="str">
        <f t="shared" si="46"/>
        <v>〇</v>
      </c>
      <c r="P137" s="32" t="str">
        <f t="shared" si="46"/>
        <v>〇</v>
      </c>
      <c r="Q137" s="32" t="str">
        <f t="shared" si="46"/>
        <v>〇</v>
      </c>
      <c r="R137" s="32" t="str">
        <f t="shared" si="46"/>
        <v>〇</v>
      </c>
      <c r="S137" s="32" t="str">
        <f t="shared" si="46"/>
        <v>〇</v>
      </c>
      <c r="T137" s="32" t="str">
        <f t="shared" si="46"/>
        <v>〇</v>
      </c>
      <c r="U137" s="32" t="str">
        <f t="shared" si="46"/>
        <v>〇</v>
      </c>
      <c r="V137" s="32" t="str">
        <f t="shared" si="46"/>
        <v>〇</v>
      </c>
      <c r="W137" s="32" t="str">
        <f t="shared" si="46"/>
        <v>〇</v>
      </c>
      <c r="X137" s="32" t="str">
        <f t="shared" si="46"/>
        <v>〇</v>
      </c>
      <c r="Y137" s="32" t="str">
        <f t="shared" si="46"/>
        <v>〇</v>
      </c>
      <c r="Z137" s="32" t="str">
        <f t="shared" si="46"/>
        <v>〇</v>
      </c>
      <c r="AA137" s="32" t="str">
        <f t="shared" si="46"/>
        <v>〇</v>
      </c>
      <c r="AB137" s="32" t="str">
        <f t="shared" si="46"/>
        <v>〇</v>
      </c>
      <c r="AC137" s="32" t="str">
        <f t="shared" si="46"/>
        <v>〇</v>
      </c>
      <c r="AD137" s="32" t="str">
        <f t="shared" si="46"/>
        <v>〇</v>
      </c>
      <c r="AE137" s="32" t="str">
        <f t="shared" si="46"/>
        <v>〇</v>
      </c>
      <c r="AF137" s="32" t="str">
        <f t="shared" si="46"/>
        <v>〇</v>
      </c>
      <c r="AG137" s="32" t="str">
        <f t="shared" si="46"/>
        <v>〇</v>
      </c>
      <c r="AH137" s="32" t="str">
        <f t="shared" si="46"/>
        <v>〇</v>
      </c>
      <c r="AI137" s="32" t="str">
        <f t="shared" si="46"/>
        <v>〇</v>
      </c>
      <c r="AJ137" s="32" t="str">
        <f t="shared" si="46"/>
        <v>〇</v>
      </c>
      <c r="AK137" s="32" t="str">
        <f t="shared" si="46"/>
        <v>〇</v>
      </c>
      <c r="AL137" s="32" t="str">
        <f t="shared" si="46"/>
        <v>〇</v>
      </c>
      <c r="AM137" s="32" t="str">
        <f t="shared" si="46"/>
        <v>〇</v>
      </c>
      <c r="AN137" s="32" t="str">
        <f t="shared" si="46"/>
        <v>〇</v>
      </c>
      <c r="AO137" s="32" t="str">
        <f t="shared" si="46"/>
        <v>〇</v>
      </c>
      <c r="AP137" s="32" t="str">
        <f t="shared" si="46"/>
        <v>〇</v>
      </c>
    </row>
    <row r="138" spans="14:42">
      <c r="N138" s="32" t="str">
        <f t="shared" ref="N138:AP138" si="47">IF(EXACT(N32,N85),"〇","NG")</f>
        <v>〇</v>
      </c>
      <c r="O138" s="32" t="str">
        <f t="shared" si="47"/>
        <v>〇</v>
      </c>
      <c r="P138" s="32" t="str">
        <f t="shared" si="47"/>
        <v>〇</v>
      </c>
      <c r="Q138" s="32" t="str">
        <f t="shared" si="47"/>
        <v>〇</v>
      </c>
      <c r="R138" s="32" t="str">
        <f t="shared" si="47"/>
        <v>〇</v>
      </c>
      <c r="S138" s="32" t="str">
        <f t="shared" si="47"/>
        <v>〇</v>
      </c>
      <c r="T138" s="32" t="str">
        <f t="shared" si="47"/>
        <v>〇</v>
      </c>
      <c r="U138" s="32" t="str">
        <f t="shared" si="47"/>
        <v>〇</v>
      </c>
      <c r="V138" s="32" t="str">
        <f t="shared" si="47"/>
        <v>〇</v>
      </c>
      <c r="W138" s="32" t="str">
        <f t="shared" si="47"/>
        <v>〇</v>
      </c>
      <c r="X138" s="32" t="str">
        <f t="shared" si="47"/>
        <v>〇</v>
      </c>
      <c r="Y138" s="32" t="str">
        <f t="shared" si="47"/>
        <v>〇</v>
      </c>
      <c r="Z138" s="32" t="str">
        <f t="shared" si="47"/>
        <v>〇</v>
      </c>
      <c r="AA138" s="32" t="str">
        <f t="shared" si="47"/>
        <v>〇</v>
      </c>
      <c r="AB138" s="32" t="str">
        <f t="shared" si="47"/>
        <v>〇</v>
      </c>
      <c r="AC138" s="32" t="str">
        <f t="shared" si="47"/>
        <v>〇</v>
      </c>
      <c r="AD138" s="32" t="str">
        <f t="shared" si="47"/>
        <v>〇</v>
      </c>
      <c r="AE138" s="32" t="str">
        <f t="shared" si="47"/>
        <v>〇</v>
      </c>
      <c r="AF138" s="32" t="str">
        <f t="shared" si="47"/>
        <v>〇</v>
      </c>
      <c r="AG138" s="32" t="str">
        <f t="shared" si="47"/>
        <v>〇</v>
      </c>
      <c r="AH138" s="32" t="str">
        <f t="shared" si="47"/>
        <v>〇</v>
      </c>
      <c r="AI138" s="32" t="str">
        <f t="shared" si="47"/>
        <v>〇</v>
      </c>
      <c r="AJ138" s="32" t="str">
        <f t="shared" si="47"/>
        <v>〇</v>
      </c>
      <c r="AK138" s="32" t="str">
        <f t="shared" si="47"/>
        <v>〇</v>
      </c>
      <c r="AL138" s="32" t="str">
        <f t="shared" si="47"/>
        <v>〇</v>
      </c>
      <c r="AM138" s="32" t="str">
        <f t="shared" si="47"/>
        <v>〇</v>
      </c>
      <c r="AN138" s="32" t="str">
        <f t="shared" si="47"/>
        <v>〇</v>
      </c>
      <c r="AO138" s="32" t="str">
        <f t="shared" si="47"/>
        <v>〇</v>
      </c>
      <c r="AP138" s="32" t="str">
        <f t="shared" si="47"/>
        <v>〇</v>
      </c>
    </row>
    <row r="139" spans="14:42">
      <c r="N139" s="32" t="str">
        <f t="shared" ref="N139:AP139" si="48">IF(EXACT(N33,N86),"〇","NG")</f>
        <v>〇</v>
      </c>
      <c r="O139" s="32" t="str">
        <f t="shared" si="48"/>
        <v>〇</v>
      </c>
      <c r="P139" s="32" t="str">
        <f t="shared" si="48"/>
        <v>〇</v>
      </c>
      <c r="Q139" s="32" t="str">
        <f t="shared" si="48"/>
        <v>〇</v>
      </c>
      <c r="R139" s="32" t="str">
        <f t="shared" si="48"/>
        <v>〇</v>
      </c>
      <c r="S139" s="32" t="str">
        <f t="shared" si="48"/>
        <v>〇</v>
      </c>
      <c r="T139" s="32" t="str">
        <f t="shared" si="48"/>
        <v>〇</v>
      </c>
      <c r="U139" s="32" t="str">
        <f t="shared" si="48"/>
        <v>〇</v>
      </c>
      <c r="V139" s="32" t="str">
        <f t="shared" si="48"/>
        <v>〇</v>
      </c>
      <c r="W139" s="32" t="str">
        <f t="shared" si="48"/>
        <v>〇</v>
      </c>
      <c r="X139" s="32" t="str">
        <f t="shared" si="48"/>
        <v>〇</v>
      </c>
      <c r="Y139" s="32" t="str">
        <f t="shared" si="48"/>
        <v>〇</v>
      </c>
      <c r="Z139" s="32" t="str">
        <f t="shared" si="48"/>
        <v>〇</v>
      </c>
      <c r="AA139" s="32" t="str">
        <f t="shared" si="48"/>
        <v>〇</v>
      </c>
      <c r="AB139" s="32" t="str">
        <f t="shared" si="48"/>
        <v>〇</v>
      </c>
      <c r="AC139" s="32" t="str">
        <f t="shared" si="48"/>
        <v>〇</v>
      </c>
      <c r="AD139" s="32" t="str">
        <f t="shared" si="48"/>
        <v>〇</v>
      </c>
      <c r="AE139" s="32" t="str">
        <f t="shared" si="48"/>
        <v>〇</v>
      </c>
      <c r="AF139" s="32" t="str">
        <f t="shared" si="48"/>
        <v>〇</v>
      </c>
      <c r="AG139" s="32" t="str">
        <f t="shared" si="48"/>
        <v>〇</v>
      </c>
      <c r="AH139" s="32" t="str">
        <f t="shared" si="48"/>
        <v>〇</v>
      </c>
      <c r="AI139" s="32" t="str">
        <f t="shared" si="48"/>
        <v>〇</v>
      </c>
      <c r="AJ139" s="32" t="str">
        <f t="shared" si="48"/>
        <v>〇</v>
      </c>
      <c r="AK139" s="32" t="str">
        <f t="shared" si="48"/>
        <v>〇</v>
      </c>
      <c r="AL139" s="32" t="str">
        <f t="shared" si="48"/>
        <v>〇</v>
      </c>
      <c r="AM139" s="32" t="str">
        <f t="shared" si="48"/>
        <v>〇</v>
      </c>
      <c r="AN139" s="32" t="str">
        <f t="shared" si="48"/>
        <v>〇</v>
      </c>
      <c r="AO139" s="32" t="str">
        <f t="shared" si="48"/>
        <v>〇</v>
      </c>
      <c r="AP139" s="32" t="str">
        <f t="shared" si="48"/>
        <v>〇</v>
      </c>
    </row>
    <row r="140" spans="14:42">
      <c r="N140" s="32" t="str">
        <f t="shared" ref="N140:AP140" si="49">IF(EXACT(N34,N87),"〇","NG")</f>
        <v>〇</v>
      </c>
      <c r="O140" s="32" t="str">
        <f t="shared" si="49"/>
        <v>〇</v>
      </c>
      <c r="P140" s="32" t="str">
        <f t="shared" si="49"/>
        <v>〇</v>
      </c>
      <c r="Q140" s="32" t="str">
        <f t="shared" si="49"/>
        <v>〇</v>
      </c>
      <c r="R140" s="32" t="str">
        <f t="shared" si="49"/>
        <v>〇</v>
      </c>
      <c r="S140" s="32" t="str">
        <f t="shared" si="49"/>
        <v>〇</v>
      </c>
      <c r="T140" s="32" t="str">
        <f t="shared" si="49"/>
        <v>〇</v>
      </c>
      <c r="U140" s="32" t="str">
        <f t="shared" si="49"/>
        <v>〇</v>
      </c>
      <c r="V140" s="32" t="str">
        <f t="shared" si="49"/>
        <v>〇</v>
      </c>
      <c r="W140" s="32" t="str">
        <f t="shared" si="49"/>
        <v>〇</v>
      </c>
      <c r="X140" s="32" t="str">
        <f t="shared" si="49"/>
        <v>〇</v>
      </c>
      <c r="Y140" s="32" t="str">
        <f t="shared" si="49"/>
        <v>〇</v>
      </c>
      <c r="Z140" s="32" t="str">
        <f t="shared" si="49"/>
        <v>〇</v>
      </c>
      <c r="AA140" s="32" t="str">
        <f t="shared" si="49"/>
        <v>〇</v>
      </c>
      <c r="AB140" s="32" t="str">
        <f t="shared" si="49"/>
        <v>〇</v>
      </c>
      <c r="AC140" s="32" t="str">
        <f t="shared" si="49"/>
        <v>〇</v>
      </c>
      <c r="AD140" s="32" t="str">
        <f t="shared" si="49"/>
        <v>〇</v>
      </c>
      <c r="AE140" s="32" t="str">
        <f t="shared" si="49"/>
        <v>〇</v>
      </c>
      <c r="AF140" s="32" t="str">
        <f t="shared" si="49"/>
        <v>〇</v>
      </c>
      <c r="AG140" s="32" t="str">
        <f t="shared" si="49"/>
        <v>〇</v>
      </c>
      <c r="AH140" s="32" t="str">
        <f t="shared" si="49"/>
        <v>〇</v>
      </c>
      <c r="AI140" s="32" t="str">
        <f t="shared" si="49"/>
        <v>〇</v>
      </c>
      <c r="AJ140" s="32" t="str">
        <f t="shared" si="49"/>
        <v>〇</v>
      </c>
      <c r="AK140" s="32" t="str">
        <f t="shared" si="49"/>
        <v>〇</v>
      </c>
      <c r="AL140" s="32" t="str">
        <f t="shared" si="49"/>
        <v>〇</v>
      </c>
      <c r="AM140" s="32" t="str">
        <f t="shared" si="49"/>
        <v>〇</v>
      </c>
      <c r="AN140" s="32" t="str">
        <f t="shared" si="49"/>
        <v>〇</v>
      </c>
      <c r="AO140" s="32" t="str">
        <f t="shared" si="49"/>
        <v>〇</v>
      </c>
      <c r="AP140" s="32" t="str">
        <f t="shared" si="49"/>
        <v>〇</v>
      </c>
    </row>
    <row r="141" spans="14:42">
      <c r="N141" s="32" t="str">
        <f t="shared" ref="N141:AP141" si="50">IF(EXACT(N35,N88),"〇","NG")</f>
        <v>〇</v>
      </c>
      <c r="O141" s="32" t="str">
        <f t="shared" si="50"/>
        <v>〇</v>
      </c>
      <c r="P141" s="32" t="str">
        <f t="shared" si="50"/>
        <v>〇</v>
      </c>
      <c r="Q141" s="32" t="str">
        <f t="shared" si="50"/>
        <v>〇</v>
      </c>
      <c r="R141" s="32" t="str">
        <f t="shared" si="50"/>
        <v>〇</v>
      </c>
      <c r="S141" s="32" t="str">
        <f t="shared" si="50"/>
        <v>〇</v>
      </c>
      <c r="T141" s="32" t="str">
        <f t="shared" si="50"/>
        <v>〇</v>
      </c>
      <c r="U141" s="32" t="str">
        <f t="shared" si="50"/>
        <v>〇</v>
      </c>
      <c r="V141" s="32" t="str">
        <f t="shared" si="50"/>
        <v>〇</v>
      </c>
      <c r="W141" s="32" t="str">
        <f t="shared" si="50"/>
        <v>〇</v>
      </c>
      <c r="X141" s="32" t="str">
        <f t="shared" si="50"/>
        <v>〇</v>
      </c>
      <c r="Y141" s="32" t="str">
        <f t="shared" si="50"/>
        <v>〇</v>
      </c>
      <c r="Z141" s="32" t="str">
        <f t="shared" si="50"/>
        <v>〇</v>
      </c>
      <c r="AA141" s="32" t="str">
        <f t="shared" si="50"/>
        <v>〇</v>
      </c>
      <c r="AB141" s="32" t="str">
        <f t="shared" si="50"/>
        <v>〇</v>
      </c>
      <c r="AC141" s="32" t="str">
        <f t="shared" si="50"/>
        <v>〇</v>
      </c>
      <c r="AD141" s="32" t="str">
        <f t="shared" si="50"/>
        <v>〇</v>
      </c>
      <c r="AE141" s="32" t="str">
        <f t="shared" si="50"/>
        <v>〇</v>
      </c>
      <c r="AF141" s="32" t="str">
        <f t="shared" si="50"/>
        <v>〇</v>
      </c>
      <c r="AG141" s="32" t="str">
        <f t="shared" si="50"/>
        <v>〇</v>
      </c>
      <c r="AH141" s="32" t="str">
        <f t="shared" si="50"/>
        <v>〇</v>
      </c>
      <c r="AI141" s="32" t="str">
        <f t="shared" si="50"/>
        <v>〇</v>
      </c>
      <c r="AJ141" s="32" t="str">
        <f t="shared" si="50"/>
        <v>〇</v>
      </c>
      <c r="AK141" s="32" t="str">
        <f t="shared" si="50"/>
        <v>〇</v>
      </c>
      <c r="AL141" s="32" t="str">
        <f t="shared" si="50"/>
        <v>〇</v>
      </c>
      <c r="AM141" s="32" t="str">
        <f t="shared" si="50"/>
        <v>〇</v>
      </c>
      <c r="AN141" s="32" t="str">
        <f t="shared" si="50"/>
        <v>〇</v>
      </c>
      <c r="AO141" s="32" t="str">
        <f t="shared" si="50"/>
        <v>〇</v>
      </c>
      <c r="AP141" s="32" t="str">
        <f t="shared" si="50"/>
        <v>〇</v>
      </c>
    </row>
    <row r="142" spans="14:42">
      <c r="N142" s="32" t="str">
        <f t="shared" ref="N142:AP142" si="51">IF(EXACT(N36,N89),"〇","NG")</f>
        <v>〇</v>
      </c>
      <c r="O142" s="32" t="str">
        <f t="shared" si="51"/>
        <v>〇</v>
      </c>
      <c r="P142" s="32" t="str">
        <f t="shared" si="51"/>
        <v>〇</v>
      </c>
      <c r="Q142" s="32" t="str">
        <f t="shared" si="51"/>
        <v>〇</v>
      </c>
      <c r="R142" s="32" t="str">
        <f t="shared" si="51"/>
        <v>〇</v>
      </c>
      <c r="S142" s="32" t="str">
        <f t="shared" si="51"/>
        <v>〇</v>
      </c>
      <c r="T142" s="32" t="str">
        <f t="shared" si="51"/>
        <v>〇</v>
      </c>
      <c r="U142" s="32" t="str">
        <f t="shared" si="51"/>
        <v>〇</v>
      </c>
      <c r="V142" s="32" t="str">
        <f t="shared" si="51"/>
        <v>〇</v>
      </c>
      <c r="W142" s="32" t="str">
        <f t="shared" si="51"/>
        <v>〇</v>
      </c>
      <c r="X142" s="32" t="str">
        <f t="shared" si="51"/>
        <v>〇</v>
      </c>
      <c r="Y142" s="32" t="str">
        <f t="shared" si="51"/>
        <v>〇</v>
      </c>
      <c r="Z142" s="32" t="str">
        <f t="shared" si="51"/>
        <v>〇</v>
      </c>
      <c r="AA142" s="32" t="str">
        <f t="shared" si="51"/>
        <v>〇</v>
      </c>
      <c r="AB142" s="32" t="str">
        <f t="shared" si="51"/>
        <v>〇</v>
      </c>
      <c r="AC142" s="32" t="str">
        <f t="shared" si="51"/>
        <v>〇</v>
      </c>
      <c r="AD142" s="32" t="str">
        <f t="shared" si="51"/>
        <v>〇</v>
      </c>
      <c r="AE142" s="32" t="str">
        <f t="shared" si="51"/>
        <v>〇</v>
      </c>
      <c r="AF142" s="32" t="str">
        <f t="shared" si="51"/>
        <v>〇</v>
      </c>
      <c r="AG142" s="32" t="str">
        <f t="shared" si="51"/>
        <v>〇</v>
      </c>
      <c r="AH142" s="32" t="str">
        <f t="shared" si="51"/>
        <v>〇</v>
      </c>
      <c r="AI142" s="32" t="str">
        <f t="shared" si="51"/>
        <v>〇</v>
      </c>
      <c r="AJ142" s="32" t="str">
        <f t="shared" si="51"/>
        <v>〇</v>
      </c>
      <c r="AK142" s="32" t="str">
        <f t="shared" si="51"/>
        <v>〇</v>
      </c>
      <c r="AL142" s="32" t="str">
        <f t="shared" si="51"/>
        <v>〇</v>
      </c>
      <c r="AM142" s="32" t="str">
        <f t="shared" si="51"/>
        <v>〇</v>
      </c>
      <c r="AN142" s="32" t="str">
        <f t="shared" si="51"/>
        <v>〇</v>
      </c>
      <c r="AO142" s="32" t="str">
        <f t="shared" si="51"/>
        <v>〇</v>
      </c>
      <c r="AP142" s="32" t="str">
        <f t="shared" si="51"/>
        <v>〇</v>
      </c>
    </row>
    <row r="143" spans="14:42">
      <c r="N143" s="32" t="str">
        <f t="shared" ref="N143:AP143" si="52">IF(EXACT(N37,N90),"〇","NG")</f>
        <v>〇</v>
      </c>
      <c r="O143" s="32" t="str">
        <f t="shared" si="52"/>
        <v>〇</v>
      </c>
      <c r="P143" s="32" t="str">
        <f t="shared" si="52"/>
        <v>〇</v>
      </c>
      <c r="Q143" s="32" t="str">
        <f t="shared" si="52"/>
        <v>〇</v>
      </c>
      <c r="R143" s="32" t="str">
        <f t="shared" si="52"/>
        <v>〇</v>
      </c>
      <c r="S143" s="32" t="str">
        <f t="shared" si="52"/>
        <v>〇</v>
      </c>
      <c r="T143" s="32" t="str">
        <f t="shared" si="52"/>
        <v>〇</v>
      </c>
      <c r="U143" s="32" t="str">
        <f t="shared" si="52"/>
        <v>〇</v>
      </c>
      <c r="V143" s="32" t="str">
        <f t="shared" si="52"/>
        <v>〇</v>
      </c>
      <c r="W143" s="32" t="str">
        <f t="shared" si="52"/>
        <v>〇</v>
      </c>
      <c r="X143" s="32" t="str">
        <f t="shared" si="52"/>
        <v>〇</v>
      </c>
      <c r="Y143" s="32" t="str">
        <f t="shared" si="52"/>
        <v>〇</v>
      </c>
      <c r="Z143" s="32" t="str">
        <f t="shared" si="52"/>
        <v>〇</v>
      </c>
      <c r="AA143" s="32" t="str">
        <f t="shared" si="52"/>
        <v>〇</v>
      </c>
      <c r="AB143" s="32" t="str">
        <f t="shared" si="52"/>
        <v>〇</v>
      </c>
      <c r="AC143" s="32" t="str">
        <f t="shared" si="52"/>
        <v>〇</v>
      </c>
      <c r="AD143" s="32" t="str">
        <f t="shared" si="52"/>
        <v>〇</v>
      </c>
      <c r="AE143" s="32" t="str">
        <f t="shared" si="52"/>
        <v>〇</v>
      </c>
      <c r="AF143" s="32" t="str">
        <f t="shared" si="52"/>
        <v>〇</v>
      </c>
      <c r="AG143" s="32" t="str">
        <f t="shared" si="52"/>
        <v>〇</v>
      </c>
      <c r="AH143" s="32" t="str">
        <f t="shared" si="52"/>
        <v>〇</v>
      </c>
      <c r="AI143" s="32" t="str">
        <f t="shared" si="52"/>
        <v>〇</v>
      </c>
      <c r="AJ143" s="32" t="str">
        <f t="shared" si="52"/>
        <v>〇</v>
      </c>
      <c r="AK143" s="32" t="str">
        <f t="shared" si="52"/>
        <v>〇</v>
      </c>
      <c r="AL143" s="32" t="str">
        <f t="shared" si="52"/>
        <v>〇</v>
      </c>
      <c r="AM143" s="32" t="str">
        <f t="shared" si="52"/>
        <v>〇</v>
      </c>
      <c r="AN143" s="32" t="str">
        <f t="shared" si="52"/>
        <v>〇</v>
      </c>
      <c r="AO143" s="32" t="str">
        <f t="shared" si="52"/>
        <v>〇</v>
      </c>
      <c r="AP143" s="32" t="str">
        <f t="shared" si="52"/>
        <v>〇</v>
      </c>
    </row>
    <row r="144" spans="14:42">
      <c r="N144" s="32" t="str">
        <f t="shared" ref="N144:AP144" si="53">IF(EXACT(N38,N91),"〇","NG")</f>
        <v>〇</v>
      </c>
      <c r="O144" s="32" t="str">
        <f t="shared" si="53"/>
        <v>〇</v>
      </c>
      <c r="P144" s="32" t="str">
        <f t="shared" si="53"/>
        <v>〇</v>
      </c>
      <c r="Q144" s="32" t="str">
        <f t="shared" si="53"/>
        <v>〇</v>
      </c>
      <c r="R144" s="32" t="str">
        <f t="shared" si="53"/>
        <v>〇</v>
      </c>
      <c r="S144" s="32" t="str">
        <f t="shared" si="53"/>
        <v>〇</v>
      </c>
      <c r="T144" s="32" t="str">
        <f t="shared" si="53"/>
        <v>〇</v>
      </c>
      <c r="U144" s="32" t="str">
        <f t="shared" si="53"/>
        <v>〇</v>
      </c>
      <c r="V144" s="32" t="str">
        <f t="shared" si="53"/>
        <v>〇</v>
      </c>
      <c r="W144" s="32" t="str">
        <f t="shared" si="53"/>
        <v>〇</v>
      </c>
      <c r="X144" s="32" t="str">
        <f t="shared" si="53"/>
        <v>〇</v>
      </c>
      <c r="Y144" s="32" t="str">
        <f t="shared" si="53"/>
        <v>〇</v>
      </c>
      <c r="Z144" s="32" t="str">
        <f t="shared" si="53"/>
        <v>〇</v>
      </c>
      <c r="AA144" s="32" t="str">
        <f t="shared" si="53"/>
        <v>〇</v>
      </c>
      <c r="AB144" s="32" t="str">
        <f t="shared" si="53"/>
        <v>〇</v>
      </c>
      <c r="AC144" s="32" t="str">
        <f t="shared" si="53"/>
        <v>〇</v>
      </c>
      <c r="AD144" s="32" t="str">
        <f t="shared" si="53"/>
        <v>〇</v>
      </c>
      <c r="AE144" s="32" t="str">
        <f t="shared" si="53"/>
        <v>〇</v>
      </c>
      <c r="AF144" s="32" t="str">
        <f t="shared" si="53"/>
        <v>〇</v>
      </c>
      <c r="AG144" s="32" t="str">
        <f t="shared" si="53"/>
        <v>〇</v>
      </c>
      <c r="AH144" s="32" t="str">
        <f t="shared" si="53"/>
        <v>〇</v>
      </c>
      <c r="AI144" s="32" t="str">
        <f t="shared" si="53"/>
        <v>〇</v>
      </c>
      <c r="AJ144" s="32" t="str">
        <f t="shared" si="53"/>
        <v>〇</v>
      </c>
      <c r="AK144" s="32" t="str">
        <f t="shared" si="53"/>
        <v>〇</v>
      </c>
      <c r="AL144" s="32" t="str">
        <f t="shared" si="53"/>
        <v>〇</v>
      </c>
      <c r="AM144" s="32" t="str">
        <f t="shared" si="53"/>
        <v>〇</v>
      </c>
      <c r="AN144" s="32" t="str">
        <f t="shared" si="53"/>
        <v>〇</v>
      </c>
      <c r="AO144" s="32" t="str">
        <f t="shared" si="53"/>
        <v>〇</v>
      </c>
      <c r="AP144" s="32" t="str">
        <f t="shared" si="53"/>
        <v>〇</v>
      </c>
    </row>
    <row r="145" spans="14:42">
      <c r="N145" s="32" t="str">
        <f t="shared" ref="N145:AP145" si="54">IF(EXACT(N39,N92),"〇","NG")</f>
        <v>〇</v>
      </c>
      <c r="O145" s="32" t="str">
        <f t="shared" si="54"/>
        <v>〇</v>
      </c>
      <c r="P145" s="32" t="str">
        <f t="shared" si="54"/>
        <v>〇</v>
      </c>
      <c r="Q145" s="32" t="str">
        <f t="shared" si="54"/>
        <v>〇</v>
      </c>
      <c r="R145" s="32" t="str">
        <f t="shared" si="54"/>
        <v>〇</v>
      </c>
      <c r="S145" s="32" t="str">
        <f t="shared" si="54"/>
        <v>〇</v>
      </c>
      <c r="T145" s="32" t="str">
        <f t="shared" si="54"/>
        <v>〇</v>
      </c>
      <c r="U145" s="32" t="str">
        <f t="shared" si="54"/>
        <v>〇</v>
      </c>
      <c r="V145" s="32" t="str">
        <f t="shared" si="54"/>
        <v>〇</v>
      </c>
      <c r="W145" s="32" t="str">
        <f t="shared" si="54"/>
        <v>〇</v>
      </c>
      <c r="X145" s="32" t="str">
        <f t="shared" si="54"/>
        <v>〇</v>
      </c>
      <c r="Y145" s="32" t="str">
        <f t="shared" si="54"/>
        <v>〇</v>
      </c>
      <c r="Z145" s="32" t="str">
        <f t="shared" si="54"/>
        <v>〇</v>
      </c>
      <c r="AA145" s="32" t="str">
        <f t="shared" si="54"/>
        <v>〇</v>
      </c>
      <c r="AB145" s="32" t="str">
        <f t="shared" si="54"/>
        <v>〇</v>
      </c>
      <c r="AC145" s="32" t="str">
        <f t="shared" si="54"/>
        <v>〇</v>
      </c>
      <c r="AD145" s="32" t="str">
        <f t="shared" si="54"/>
        <v>〇</v>
      </c>
      <c r="AE145" s="32" t="str">
        <f t="shared" si="54"/>
        <v>〇</v>
      </c>
      <c r="AF145" s="32" t="str">
        <f t="shared" si="54"/>
        <v>〇</v>
      </c>
      <c r="AG145" s="32" t="str">
        <f t="shared" si="54"/>
        <v>〇</v>
      </c>
      <c r="AH145" s="32" t="str">
        <f t="shared" si="54"/>
        <v>〇</v>
      </c>
      <c r="AI145" s="32" t="str">
        <f t="shared" si="54"/>
        <v>〇</v>
      </c>
      <c r="AJ145" s="32" t="str">
        <f t="shared" si="54"/>
        <v>〇</v>
      </c>
      <c r="AK145" s="32" t="str">
        <f t="shared" si="54"/>
        <v>〇</v>
      </c>
      <c r="AL145" s="32" t="str">
        <f t="shared" si="54"/>
        <v>〇</v>
      </c>
      <c r="AM145" s="32" t="str">
        <f t="shared" si="54"/>
        <v>〇</v>
      </c>
      <c r="AN145" s="32" t="str">
        <f t="shared" si="54"/>
        <v>〇</v>
      </c>
      <c r="AO145" s="32" t="str">
        <f t="shared" si="54"/>
        <v>〇</v>
      </c>
      <c r="AP145" s="32" t="str">
        <f t="shared" si="54"/>
        <v>〇</v>
      </c>
    </row>
    <row r="146" spans="14:42">
      <c r="N146" s="32" t="str">
        <f t="shared" ref="N146:AP146" si="55">IF(EXACT(N40,N93),"〇","NG")</f>
        <v>〇</v>
      </c>
      <c r="O146" s="32" t="str">
        <f t="shared" si="55"/>
        <v>〇</v>
      </c>
      <c r="P146" s="32" t="str">
        <f t="shared" si="55"/>
        <v>〇</v>
      </c>
      <c r="Q146" s="32" t="str">
        <f t="shared" si="55"/>
        <v>〇</v>
      </c>
      <c r="R146" s="32" t="str">
        <f t="shared" si="55"/>
        <v>〇</v>
      </c>
      <c r="S146" s="32" t="str">
        <f t="shared" si="55"/>
        <v>〇</v>
      </c>
      <c r="T146" s="32" t="str">
        <f t="shared" si="55"/>
        <v>〇</v>
      </c>
      <c r="U146" s="32" t="str">
        <f t="shared" si="55"/>
        <v>〇</v>
      </c>
      <c r="V146" s="32" t="str">
        <f t="shared" si="55"/>
        <v>〇</v>
      </c>
      <c r="W146" s="32" t="str">
        <f t="shared" si="55"/>
        <v>〇</v>
      </c>
      <c r="X146" s="32" t="str">
        <f t="shared" si="55"/>
        <v>〇</v>
      </c>
      <c r="Y146" s="32" t="str">
        <f t="shared" si="55"/>
        <v>〇</v>
      </c>
      <c r="Z146" s="32" t="str">
        <f t="shared" si="55"/>
        <v>〇</v>
      </c>
      <c r="AA146" s="32" t="str">
        <f t="shared" si="55"/>
        <v>〇</v>
      </c>
      <c r="AB146" s="32" t="str">
        <f t="shared" si="55"/>
        <v>〇</v>
      </c>
      <c r="AC146" s="32" t="str">
        <f t="shared" si="55"/>
        <v>〇</v>
      </c>
      <c r="AD146" s="32" t="str">
        <f t="shared" si="55"/>
        <v>〇</v>
      </c>
      <c r="AE146" s="32" t="str">
        <f t="shared" si="55"/>
        <v>〇</v>
      </c>
      <c r="AF146" s="32" t="str">
        <f t="shared" si="55"/>
        <v>〇</v>
      </c>
      <c r="AG146" s="32" t="str">
        <f t="shared" si="55"/>
        <v>〇</v>
      </c>
      <c r="AH146" s="32" t="str">
        <f t="shared" si="55"/>
        <v>〇</v>
      </c>
      <c r="AI146" s="32" t="str">
        <f t="shared" si="55"/>
        <v>〇</v>
      </c>
      <c r="AJ146" s="32" t="str">
        <f t="shared" si="55"/>
        <v>〇</v>
      </c>
      <c r="AK146" s="32" t="str">
        <f t="shared" si="55"/>
        <v>〇</v>
      </c>
      <c r="AL146" s="32" t="str">
        <f t="shared" si="55"/>
        <v>〇</v>
      </c>
      <c r="AM146" s="32" t="str">
        <f t="shared" si="55"/>
        <v>〇</v>
      </c>
      <c r="AN146" s="32" t="str">
        <f t="shared" si="55"/>
        <v>〇</v>
      </c>
      <c r="AO146" s="32" t="str">
        <f t="shared" si="55"/>
        <v>〇</v>
      </c>
      <c r="AP146" s="32" t="str">
        <f t="shared" si="55"/>
        <v>〇</v>
      </c>
    </row>
    <row r="147" spans="14:42">
      <c r="N147" s="32" t="str">
        <f t="shared" ref="N147:AP147" si="56">IF(EXACT(N41,N94),"〇","NG")</f>
        <v>〇</v>
      </c>
      <c r="O147" s="32" t="str">
        <f t="shared" si="56"/>
        <v>〇</v>
      </c>
      <c r="P147" s="32" t="str">
        <f t="shared" si="56"/>
        <v>〇</v>
      </c>
      <c r="Q147" s="32" t="str">
        <f t="shared" si="56"/>
        <v>〇</v>
      </c>
      <c r="R147" s="32" t="str">
        <f t="shared" si="56"/>
        <v>〇</v>
      </c>
      <c r="S147" s="32" t="str">
        <f t="shared" si="56"/>
        <v>〇</v>
      </c>
      <c r="T147" s="32" t="str">
        <f t="shared" si="56"/>
        <v>〇</v>
      </c>
      <c r="U147" s="32" t="str">
        <f t="shared" si="56"/>
        <v>〇</v>
      </c>
      <c r="V147" s="32" t="str">
        <f t="shared" si="56"/>
        <v>〇</v>
      </c>
      <c r="W147" s="32" t="str">
        <f t="shared" si="56"/>
        <v>〇</v>
      </c>
      <c r="X147" s="32" t="str">
        <f t="shared" si="56"/>
        <v>〇</v>
      </c>
      <c r="Y147" s="32" t="str">
        <f t="shared" si="56"/>
        <v>〇</v>
      </c>
      <c r="Z147" s="32" t="str">
        <f t="shared" si="56"/>
        <v>〇</v>
      </c>
      <c r="AA147" s="32" t="str">
        <f t="shared" si="56"/>
        <v>〇</v>
      </c>
      <c r="AB147" s="32" t="str">
        <f t="shared" si="56"/>
        <v>〇</v>
      </c>
      <c r="AC147" s="32" t="str">
        <f t="shared" si="56"/>
        <v>〇</v>
      </c>
      <c r="AD147" s="32" t="str">
        <f t="shared" si="56"/>
        <v>〇</v>
      </c>
      <c r="AE147" s="32" t="str">
        <f t="shared" si="56"/>
        <v>〇</v>
      </c>
      <c r="AF147" s="32" t="str">
        <f t="shared" si="56"/>
        <v>〇</v>
      </c>
      <c r="AG147" s="32" t="str">
        <f t="shared" si="56"/>
        <v>〇</v>
      </c>
      <c r="AH147" s="32" t="str">
        <f t="shared" si="56"/>
        <v>〇</v>
      </c>
      <c r="AI147" s="32" t="str">
        <f t="shared" si="56"/>
        <v>〇</v>
      </c>
      <c r="AJ147" s="32" t="str">
        <f t="shared" si="56"/>
        <v>〇</v>
      </c>
      <c r="AK147" s="32" t="str">
        <f t="shared" si="56"/>
        <v>〇</v>
      </c>
      <c r="AL147" s="32" t="str">
        <f t="shared" si="56"/>
        <v>〇</v>
      </c>
      <c r="AM147" s="32" t="str">
        <f t="shared" si="56"/>
        <v>〇</v>
      </c>
      <c r="AN147" s="32" t="str">
        <f t="shared" si="56"/>
        <v>〇</v>
      </c>
      <c r="AO147" s="32" t="str">
        <f t="shared" si="56"/>
        <v>〇</v>
      </c>
      <c r="AP147" s="32" t="str">
        <f t="shared" si="56"/>
        <v>〇</v>
      </c>
    </row>
    <row r="148" spans="14:42">
      <c r="N148" s="32" t="str">
        <f t="shared" ref="N148:AP148" si="57">IF(EXACT(N42,N95),"〇","NG")</f>
        <v>〇</v>
      </c>
      <c r="O148" s="32" t="str">
        <f t="shared" si="57"/>
        <v>〇</v>
      </c>
      <c r="P148" s="32" t="str">
        <f t="shared" si="57"/>
        <v>〇</v>
      </c>
      <c r="Q148" s="32" t="str">
        <f t="shared" si="57"/>
        <v>〇</v>
      </c>
      <c r="R148" s="32" t="str">
        <f t="shared" si="57"/>
        <v>〇</v>
      </c>
      <c r="S148" s="32" t="str">
        <f t="shared" si="57"/>
        <v>〇</v>
      </c>
      <c r="T148" s="32" t="str">
        <f t="shared" si="57"/>
        <v>〇</v>
      </c>
      <c r="U148" s="32" t="str">
        <f t="shared" si="57"/>
        <v>〇</v>
      </c>
      <c r="V148" s="32" t="str">
        <f t="shared" si="57"/>
        <v>〇</v>
      </c>
      <c r="W148" s="32" t="str">
        <f t="shared" si="57"/>
        <v>〇</v>
      </c>
      <c r="X148" s="32" t="str">
        <f t="shared" si="57"/>
        <v>〇</v>
      </c>
      <c r="Y148" s="32" t="str">
        <f t="shared" si="57"/>
        <v>〇</v>
      </c>
      <c r="Z148" s="32" t="str">
        <f t="shared" si="57"/>
        <v>〇</v>
      </c>
      <c r="AA148" s="32" t="str">
        <f t="shared" si="57"/>
        <v>〇</v>
      </c>
      <c r="AB148" s="32" t="str">
        <f t="shared" si="57"/>
        <v>〇</v>
      </c>
      <c r="AC148" s="32" t="str">
        <f t="shared" si="57"/>
        <v>〇</v>
      </c>
      <c r="AD148" s="32" t="str">
        <f t="shared" si="57"/>
        <v>〇</v>
      </c>
      <c r="AE148" s="32" t="str">
        <f t="shared" si="57"/>
        <v>〇</v>
      </c>
      <c r="AF148" s="32" t="str">
        <f t="shared" si="57"/>
        <v>〇</v>
      </c>
      <c r="AG148" s="32" t="str">
        <f t="shared" si="57"/>
        <v>〇</v>
      </c>
      <c r="AH148" s="32" t="str">
        <f t="shared" si="57"/>
        <v>〇</v>
      </c>
      <c r="AI148" s="32" t="str">
        <f t="shared" si="57"/>
        <v>〇</v>
      </c>
      <c r="AJ148" s="32" t="str">
        <f t="shared" si="57"/>
        <v>〇</v>
      </c>
      <c r="AK148" s="32" t="str">
        <f t="shared" si="57"/>
        <v>〇</v>
      </c>
      <c r="AL148" s="32" t="str">
        <f t="shared" si="57"/>
        <v>〇</v>
      </c>
      <c r="AM148" s="32" t="str">
        <f t="shared" si="57"/>
        <v>〇</v>
      </c>
      <c r="AN148" s="32" t="str">
        <f t="shared" si="57"/>
        <v>〇</v>
      </c>
      <c r="AO148" s="32" t="str">
        <f t="shared" si="57"/>
        <v>〇</v>
      </c>
      <c r="AP148" s="32" t="str">
        <f t="shared" si="57"/>
        <v>〇</v>
      </c>
    </row>
    <row r="149" spans="14:42">
      <c r="N149" s="32" t="str">
        <f t="shared" ref="N149:AP149" si="58">IF(EXACT(N43,N96),"〇","NG")</f>
        <v>〇</v>
      </c>
      <c r="O149" s="32" t="str">
        <f t="shared" si="58"/>
        <v>〇</v>
      </c>
      <c r="P149" s="32" t="str">
        <f t="shared" si="58"/>
        <v>〇</v>
      </c>
      <c r="Q149" s="32" t="str">
        <f t="shared" si="58"/>
        <v>〇</v>
      </c>
      <c r="R149" s="32" t="str">
        <f t="shared" si="58"/>
        <v>〇</v>
      </c>
      <c r="S149" s="32" t="str">
        <f t="shared" si="58"/>
        <v>〇</v>
      </c>
      <c r="T149" s="32" t="str">
        <f t="shared" si="58"/>
        <v>〇</v>
      </c>
      <c r="U149" s="32" t="str">
        <f t="shared" si="58"/>
        <v>〇</v>
      </c>
      <c r="V149" s="32" t="str">
        <f t="shared" si="58"/>
        <v>〇</v>
      </c>
      <c r="W149" s="32" t="str">
        <f t="shared" si="58"/>
        <v>〇</v>
      </c>
      <c r="X149" s="32" t="str">
        <f t="shared" si="58"/>
        <v>〇</v>
      </c>
      <c r="Y149" s="32" t="str">
        <f t="shared" si="58"/>
        <v>〇</v>
      </c>
      <c r="Z149" s="32" t="str">
        <f t="shared" si="58"/>
        <v>〇</v>
      </c>
      <c r="AA149" s="32" t="str">
        <f t="shared" si="58"/>
        <v>〇</v>
      </c>
      <c r="AB149" s="32" t="str">
        <f t="shared" si="58"/>
        <v>〇</v>
      </c>
      <c r="AC149" s="32" t="str">
        <f t="shared" si="58"/>
        <v>〇</v>
      </c>
      <c r="AD149" s="32" t="str">
        <f t="shared" si="58"/>
        <v>〇</v>
      </c>
      <c r="AE149" s="32" t="str">
        <f t="shared" si="58"/>
        <v>〇</v>
      </c>
      <c r="AF149" s="32" t="str">
        <f t="shared" si="58"/>
        <v>〇</v>
      </c>
      <c r="AG149" s="32" t="str">
        <f t="shared" si="58"/>
        <v>〇</v>
      </c>
      <c r="AH149" s="32" t="str">
        <f t="shared" si="58"/>
        <v>〇</v>
      </c>
      <c r="AI149" s="32" t="str">
        <f t="shared" si="58"/>
        <v>〇</v>
      </c>
      <c r="AJ149" s="32" t="str">
        <f t="shared" si="58"/>
        <v>〇</v>
      </c>
      <c r="AK149" s="32" t="str">
        <f t="shared" si="58"/>
        <v>〇</v>
      </c>
      <c r="AL149" s="32" t="str">
        <f t="shared" si="58"/>
        <v>〇</v>
      </c>
      <c r="AM149" s="32" t="str">
        <f t="shared" si="58"/>
        <v>〇</v>
      </c>
      <c r="AN149" s="32" t="str">
        <f t="shared" si="58"/>
        <v>〇</v>
      </c>
      <c r="AO149" s="32" t="str">
        <f t="shared" si="58"/>
        <v>〇</v>
      </c>
      <c r="AP149" s="32" t="str">
        <f t="shared" si="58"/>
        <v>〇</v>
      </c>
    </row>
    <row r="150" spans="14:42">
      <c r="N150" s="32" t="str">
        <f t="shared" ref="N150:AP150" si="59">IF(EXACT(N44,N97),"〇","NG")</f>
        <v>〇</v>
      </c>
      <c r="O150" s="32" t="str">
        <f t="shared" si="59"/>
        <v>〇</v>
      </c>
      <c r="P150" s="32" t="str">
        <f t="shared" si="59"/>
        <v>〇</v>
      </c>
      <c r="Q150" s="32" t="str">
        <f t="shared" si="59"/>
        <v>〇</v>
      </c>
      <c r="R150" s="32" t="str">
        <f t="shared" si="59"/>
        <v>〇</v>
      </c>
      <c r="S150" s="32" t="str">
        <f t="shared" si="59"/>
        <v>〇</v>
      </c>
      <c r="T150" s="32" t="str">
        <f t="shared" si="59"/>
        <v>〇</v>
      </c>
      <c r="U150" s="32" t="str">
        <f t="shared" si="59"/>
        <v>〇</v>
      </c>
      <c r="V150" s="32" t="str">
        <f t="shared" si="59"/>
        <v>〇</v>
      </c>
      <c r="W150" s="32" t="str">
        <f t="shared" si="59"/>
        <v>〇</v>
      </c>
      <c r="X150" s="32" t="str">
        <f t="shared" si="59"/>
        <v>〇</v>
      </c>
      <c r="Y150" s="32" t="str">
        <f t="shared" si="59"/>
        <v>〇</v>
      </c>
      <c r="Z150" s="32" t="str">
        <f t="shared" si="59"/>
        <v>〇</v>
      </c>
      <c r="AA150" s="32" t="str">
        <f t="shared" si="59"/>
        <v>〇</v>
      </c>
      <c r="AB150" s="32" t="str">
        <f t="shared" si="59"/>
        <v>〇</v>
      </c>
      <c r="AC150" s="32" t="str">
        <f t="shared" si="59"/>
        <v>〇</v>
      </c>
      <c r="AD150" s="32" t="str">
        <f t="shared" si="59"/>
        <v>〇</v>
      </c>
      <c r="AE150" s="32" t="str">
        <f t="shared" si="59"/>
        <v>〇</v>
      </c>
      <c r="AF150" s="32" t="str">
        <f t="shared" si="59"/>
        <v>〇</v>
      </c>
      <c r="AG150" s="32" t="str">
        <f t="shared" si="59"/>
        <v>〇</v>
      </c>
      <c r="AH150" s="32" t="str">
        <f t="shared" si="59"/>
        <v>〇</v>
      </c>
      <c r="AI150" s="32" t="str">
        <f t="shared" si="59"/>
        <v>〇</v>
      </c>
      <c r="AJ150" s="32" t="str">
        <f t="shared" si="59"/>
        <v>〇</v>
      </c>
      <c r="AK150" s="32" t="str">
        <f t="shared" si="59"/>
        <v>〇</v>
      </c>
      <c r="AL150" s="32" t="str">
        <f t="shared" si="59"/>
        <v>〇</v>
      </c>
      <c r="AM150" s="32" t="str">
        <f t="shared" si="59"/>
        <v>〇</v>
      </c>
      <c r="AN150" s="32" t="str">
        <f t="shared" si="59"/>
        <v>〇</v>
      </c>
      <c r="AO150" s="32" t="str">
        <f t="shared" si="59"/>
        <v>〇</v>
      </c>
      <c r="AP150" s="32" t="str">
        <f t="shared" si="59"/>
        <v>〇</v>
      </c>
    </row>
    <row r="151" spans="14:42">
      <c r="N151" s="32" t="str">
        <f t="shared" ref="N151:AP151" si="60">IF(EXACT(N45,N98),"〇","NG")</f>
        <v>〇</v>
      </c>
      <c r="O151" s="32" t="str">
        <f t="shared" si="60"/>
        <v>〇</v>
      </c>
      <c r="P151" s="32" t="str">
        <f t="shared" si="60"/>
        <v>〇</v>
      </c>
      <c r="Q151" s="32" t="str">
        <f t="shared" si="60"/>
        <v>〇</v>
      </c>
      <c r="R151" s="32" t="str">
        <f t="shared" si="60"/>
        <v>〇</v>
      </c>
      <c r="S151" s="32" t="str">
        <f t="shared" si="60"/>
        <v>〇</v>
      </c>
      <c r="T151" s="32" t="str">
        <f t="shared" si="60"/>
        <v>〇</v>
      </c>
      <c r="U151" s="32" t="str">
        <f t="shared" si="60"/>
        <v>〇</v>
      </c>
      <c r="V151" s="32" t="str">
        <f t="shared" si="60"/>
        <v>〇</v>
      </c>
      <c r="W151" s="32" t="str">
        <f t="shared" si="60"/>
        <v>〇</v>
      </c>
      <c r="X151" s="32" t="str">
        <f t="shared" si="60"/>
        <v>〇</v>
      </c>
      <c r="Y151" s="32" t="str">
        <f t="shared" si="60"/>
        <v>〇</v>
      </c>
      <c r="Z151" s="32" t="str">
        <f t="shared" si="60"/>
        <v>〇</v>
      </c>
      <c r="AA151" s="32" t="str">
        <f t="shared" si="60"/>
        <v>〇</v>
      </c>
      <c r="AB151" s="32" t="str">
        <f t="shared" si="60"/>
        <v>〇</v>
      </c>
      <c r="AC151" s="32" t="str">
        <f t="shared" si="60"/>
        <v>〇</v>
      </c>
      <c r="AD151" s="32" t="str">
        <f t="shared" si="60"/>
        <v>〇</v>
      </c>
      <c r="AE151" s="32" t="str">
        <f t="shared" si="60"/>
        <v>〇</v>
      </c>
      <c r="AF151" s="32" t="str">
        <f t="shared" si="60"/>
        <v>〇</v>
      </c>
      <c r="AG151" s="32" t="str">
        <f t="shared" si="60"/>
        <v>〇</v>
      </c>
      <c r="AH151" s="32" t="str">
        <f t="shared" si="60"/>
        <v>〇</v>
      </c>
      <c r="AI151" s="32" t="str">
        <f t="shared" si="60"/>
        <v>〇</v>
      </c>
      <c r="AJ151" s="32" t="str">
        <f t="shared" si="60"/>
        <v>〇</v>
      </c>
      <c r="AK151" s="32" t="str">
        <f t="shared" si="60"/>
        <v>〇</v>
      </c>
      <c r="AL151" s="32" t="str">
        <f t="shared" si="60"/>
        <v>〇</v>
      </c>
      <c r="AM151" s="32" t="str">
        <f t="shared" si="60"/>
        <v>〇</v>
      </c>
      <c r="AN151" s="32" t="str">
        <f t="shared" si="60"/>
        <v>〇</v>
      </c>
      <c r="AO151" s="32" t="str">
        <f t="shared" si="60"/>
        <v>〇</v>
      </c>
      <c r="AP151" s="32" t="str">
        <f t="shared" si="60"/>
        <v>〇</v>
      </c>
    </row>
    <row r="152" spans="14:42">
      <c r="N152" s="32" t="str">
        <f t="shared" ref="N152:AP152" si="61">IF(EXACT(N46,N99),"〇","NG")</f>
        <v>〇</v>
      </c>
      <c r="O152" s="32" t="str">
        <f t="shared" si="61"/>
        <v>〇</v>
      </c>
      <c r="P152" s="32" t="str">
        <f t="shared" si="61"/>
        <v>〇</v>
      </c>
      <c r="Q152" s="32" t="str">
        <f t="shared" si="61"/>
        <v>〇</v>
      </c>
      <c r="R152" s="32" t="str">
        <f t="shared" si="61"/>
        <v>〇</v>
      </c>
      <c r="S152" s="32" t="str">
        <f t="shared" si="61"/>
        <v>〇</v>
      </c>
      <c r="T152" s="32" t="str">
        <f t="shared" si="61"/>
        <v>〇</v>
      </c>
      <c r="U152" s="32" t="str">
        <f t="shared" si="61"/>
        <v>〇</v>
      </c>
      <c r="V152" s="32" t="str">
        <f t="shared" si="61"/>
        <v>〇</v>
      </c>
      <c r="W152" s="32" t="str">
        <f t="shared" si="61"/>
        <v>〇</v>
      </c>
      <c r="X152" s="32" t="str">
        <f t="shared" si="61"/>
        <v>〇</v>
      </c>
      <c r="Y152" s="32" t="str">
        <f t="shared" si="61"/>
        <v>〇</v>
      </c>
      <c r="Z152" s="32" t="str">
        <f t="shared" si="61"/>
        <v>〇</v>
      </c>
      <c r="AA152" s="32" t="str">
        <f t="shared" si="61"/>
        <v>〇</v>
      </c>
      <c r="AB152" s="32" t="str">
        <f t="shared" si="61"/>
        <v>〇</v>
      </c>
      <c r="AC152" s="32" t="str">
        <f t="shared" si="61"/>
        <v>〇</v>
      </c>
      <c r="AD152" s="32" t="str">
        <f t="shared" si="61"/>
        <v>〇</v>
      </c>
      <c r="AE152" s="32" t="str">
        <f t="shared" si="61"/>
        <v>〇</v>
      </c>
      <c r="AF152" s="32" t="str">
        <f t="shared" si="61"/>
        <v>〇</v>
      </c>
      <c r="AG152" s="32" t="str">
        <f t="shared" si="61"/>
        <v>〇</v>
      </c>
      <c r="AH152" s="32" t="str">
        <f t="shared" si="61"/>
        <v>〇</v>
      </c>
      <c r="AI152" s="32" t="str">
        <f t="shared" si="61"/>
        <v>〇</v>
      </c>
      <c r="AJ152" s="32" t="str">
        <f t="shared" si="61"/>
        <v>〇</v>
      </c>
      <c r="AK152" s="32" t="str">
        <f t="shared" si="61"/>
        <v>〇</v>
      </c>
      <c r="AL152" s="32" t="str">
        <f t="shared" si="61"/>
        <v>〇</v>
      </c>
      <c r="AM152" s="32" t="str">
        <f t="shared" si="61"/>
        <v>〇</v>
      </c>
      <c r="AN152" s="32" t="str">
        <f t="shared" si="61"/>
        <v>〇</v>
      </c>
      <c r="AO152" s="32" t="str">
        <f t="shared" si="61"/>
        <v>〇</v>
      </c>
      <c r="AP152" s="32" t="str">
        <f t="shared" si="61"/>
        <v>〇</v>
      </c>
    </row>
    <row r="153" spans="14:42">
      <c r="N153" s="32" t="str">
        <f t="shared" ref="N153:AP153" si="62">IF(EXACT(N47,N100),"〇","NG")</f>
        <v>〇</v>
      </c>
      <c r="O153" s="32" t="str">
        <f t="shared" si="62"/>
        <v>〇</v>
      </c>
      <c r="P153" s="32" t="str">
        <f t="shared" si="62"/>
        <v>〇</v>
      </c>
      <c r="Q153" s="32" t="str">
        <f t="shared" si="62"/>
        <v>〇</v>
      </c>
      <c r="R153" s="32" t="str">
        <f t="shared" si="62"/>
        <v>〇</v>
      </c>
      <c r="S153" s="32" t="str">
        <f t="shared" si="62"/>
        <v>〇</v>
      </c>
      <c r="T153" s="32" t="str">
        <f t="shared" si="62"/>
        <v>〇</v>
      </c>
      <c r="U153" s="32" t="str">
        <f t="shared" si="62"/>
        <v>〇</v>
      </c>
      <c r="V153" s="32" t="str">
        <f t="shared" si="62"/>
        <v>〇</v>
      </c>
      <c r="W153" s="32" t="str">
        <f t="shared" si="62"/>
        <v>〇</v>
      </c>
      <c r="X153" s="32" t="str">
        <f t="shared" si="62"/>
        <v>〇</v>
      </c>
      <c r="Y153" s="32" t="str">
        <f t="shared" si="62"/>
        <v>〇</v>
      </c>
      <c r="Z153" s="32" t="str">
        <f t="shared" si="62"/>
        <v>〇</v>
      </c>
      <c r="AA153" s="32" t="str">
        <f t="shared" si="62"/>
        <v>〇</v>
      </c>
      <c r="AB153" s="32" t="str">
        <f t="shared" si="62"/>
        <v>〇</v>
      </c>
      <c r="AC153" s="32" t="str">
        <f t="shared" si="62"/>
        <v>〇</v>
      </c>
      <c r="AD153" s="32" t="str">
        <f t="shared" si="62"/>
        <v>〇</v>
      </c>
      <c r="AE153" s="32" t="str">
        <f t="shared" si="62"/>
        <v>〇</v>
      </c>
      <c r="AF153" s="32" t="str">
        <f t="shared" si="62"/>
        <v>〇</v>
      </c>
      <c r="AG153" s="32" t="str">
        <f t="shared" si="62"/>
        <v>〇</v>
      </c>
      <c r="AH153" s="32" t="str">
        <f t="shared" si="62"/>
        <v>〇</v>
      </c>
      <c r="AI153" s="32" t="str">
        <f t="shared" si="62"/>
        <v>〇</v>
      </c>
      <c r="AJ153" s="32" t="str">
        <f t="shared" si="62"/>
        <v>〇</v>
      </c>
      <c r="AK153" s="32" t="str">
        <f t="shared" si="62"/>
        <v>〇</v>
      </c>
      <c r="AL153" s="32" t="str">
        <f t="shared" si="62"/>
        <v>〇</v>
      </c>
      <c r="AM153" s="32" t="str">
        <f t="shared" si="62"/>
        <v>〇</v>
      </c>
      <c r="AN153" s="32" t="str">
        <f t="shared" si="62"/>
        <v>〇</v>
      </c>
      <c r="AO153" s="32" t="str">
        <f t="shared" si="62"/>
        <v>〇</v>
      </c>
      <c r="AP153" s="32" t="str">
        <f t="shared" si="62"/>
        <v>〇</v>
      </c>
    </row>
    <row r="154" spans="14:42">
      <c r="N154" s="32" t="str">
        <f t="shared" ref="N154:AP154" si="63">IF(EXACT(N48,N101),"〇","NG")</f>
        <v>〇</v>
      </c>
      <c r="O154" s="32" t="str">
        <f t="shared" si="63"/>
        <v>〇</v>
      </c>
      <c r="P154" s="32" t="str">
        <f t="shared" si="63"/>
        <v>〇</v>
      </c>
      <c r="Q154" s="32" t="str">
        <f t="shared" si="63"/>
        <v>〇</v>
      </c>
      <c r="R154" s="32" t="str">
        <f t="shared" si="63"/>
        <v>〇</v>
      </c>
      <c r="S154" s="32" t="str">
        <f t="shared" si="63"/>
        <v>〇</v>
      </c>
      <c r="T154" s="32" t="str">
        <f t="shared" si="63"/>
        <v>〇</v>
      </c>
      <c r="U154" s="32" t="str">
        <f t="shared" si="63"/>
        <v>〇</v>
      </c>
      <c r="V154" s="32" t="str">
        <f t="shared" si="63"/>
        <v>〇</v>
      </c>
      <c r="W154" s="32" t="str">
        <f t="shared" si="63"/>
        <v>〇</v>
      </c>
      <c r="X154" s="32" t="str">
        <f t="shared" si="63"/>
        <v>〇</v>
      </c>
      <c r="Y154" s="32" t="str">
        <f t="shared" si="63"/>
        <v>〇</v>
      </c>
      <c r="Z154" s="32" t="str">
        <f t="shared" si="63"/>
        <v>〇</v>
      </c>
      <c r="AA154" s="32" t="str">
        <f t="shared" si="63"/>
        <v>〇</v>
      </c>
      <c r="AB154" s="32" t="str">
        <f t="shared" si="63"/>
        <v>〇</v>
      </c>
      <c r="AC154" s="32" t="str">
        <f t="shared" si="63"/>
        <v>〇</v>
      </c>
      <c r="AD154" s="32" t="str">
        <f t="shared" si="63"/>
        <v>〇</v>
      </c>
      <c r="AE154" s="32" t="str">
        <f t="shared" si="63"/>
        <v>〇</v>
      </c>
      <c r="AF154" s="32" t="str">
        <f t="shared" si="63"/>
        <v>〇</v>
      </c>
      <c r="AG154" s="32" t="str">
        <f t="shared" si="63"/>
        <v>〇</v>
      </c>
      <c r="AH154" s="32" t="str">
        <f t="shared" si="63"/>
        <v>〇</v>
      </c>
      <c r="AI154" s="32" t="str">
        <f t="shared" si="63"/>
        <v>〇</v>
      </c>
      <c r="AJ154" s="32" t="str">
        <f t="shared" si="63"/>
        <v>〇</v>
      </c>
      <c r="AK154" s="32" t="str">
        <f t="shared" si="63"/>
        <v>〇</v>
      </c>
      <c r="AL154" s="32" t="str">
        <f t="shared" si="63"/>
        <v>〇</v>
      </c>
      <c r="AM154" s="32" t="str">
        <f t="shared" si="63"/>
        <v>〇</v>
      </c>
      <c r="AN154" s="32" t="str">
        <f t="shared" si="63"/>
        <v>〇</v>
      </c>
      <c r="AO154" s="32" t="str">
        <f t="shared" si="63"/>
        <v>〇</v>
      </c>
      <c r="AP154" s="32" t="str">
        <f t="shared" si="63"/>
        <v>〇</v>
      </c>
    </row>
    <row r="155" spans="14:42">
      <c r="N155" s="32" t="str">
        <f t="shared" ref="N155:AP155" si="64">IF(EXACT(N49,N102),"〇","NG")</f>
        <v>〇</v>
      </c>
      <c r="O155" s="32" t="str">
        <f t="shared" si="64"/>
        <v>〇</v>
      </c>
      <c r="P155" s="32" t="str">
        <f t="shared" si="64"/>
        <v>〇</v>
      </c>
      <c r="Q155" s="32" t="str">
        <f t="shared" si="64"/>
        <v>〇</v>
      </c>
      <c r="R155" s="32" t="str">
        <f t="shared" si="64"/>
        <v>〇</v>
      </c>
      <c r="S155" s="32" t="str">
        <f t="shared" si="64"/>
        <v>〇</v>
      </c>
      <c r="T155" s="32" t="str">
        <f t="shared" si="64"/>
        <v>〇</v>
      </c>
      <c r="U155" s="32" t="str">
        <f t="shared" si="64"/>
        <v>〇</v>
      </c>
      <c r="V155" s="32" t="str">
        <f t="shared" si="64"/>
        <v>〇</v>
      </c>
      <c r="W155" s="32" t="str">
        <f t="shared" si="64"/>
        <v>〇</v>
      </c>
      <c r="X155" s="32" t="str">
        <f t="shared" si="64"/>
        <v>〇</v>
      </c>
      <c r="Y155" s="32" t="str">
        <f t="shared" si="64"/>
        <v>〇</v>
      </c>
      <c r="Z155" s="32" t="str">
        <f t="shared" si="64"/>
        <v>〇</v>
      </c>
      <c r="AA155" s="32" t="str">
        <f t="shared" si="64"/>
        <v>〇</v>
      </c>
      <c r="AB155" s="32" t="str">
        <f t="shared" si="64"/>
        <v>〇</v>
      </c>
      <c r="AC155" s="32" t="str">
        <f t="shared" si="64"/>
        <v>〇</v>
      </c>
      <c r="AD155" s="32" t="str">
        <f t="shared" si="64"/>
        <v>〇</v>
      </c>
      <c r="AE155" s="32" t="str">
        <f t="shared" si="64"/>
        <v>〇</v>
      </c>
      <c r="AF155" s="32" t="str">
        <f t="shared" si="64"/>
        <v>〇</v>
      </c>
      <c r="AG155" s="32" t="str">
        <f t="shared" si="64"/>
        <v>〇</v>
      </c>
      <c r="AH155" s="32" t="str">
        <f t="shared" si="64"/>
        <v>〇</v>
      </c>
      <c r="AI155" s="32" t="str">
        <f t="shared" si="64"/>
        <v>〇</v>
      </c>
      <c r="AJ155" s="32" t="str">
        <f t="shared" si="64"/>
        <v>〇</v>
      </c>
      <c r="AK155" s="32" t="str">
        <f t="shared" si="64"/>
        <v>〇</v>
      </c>
      <c r="AL155" s="32" t="str">
        <f t="shared" si="64"/>
        <v>〇</v>
      </c>
      <c r="AM155" s="32" t="str">
        <f t="shared" si="64"/>
        <v>〇</v>
      </c>
      <c r="AN155" s="32" t="str">
        <f t="shared" si="64"/>
        <v>〇</v>
      </c>
      <c r="AO155" s="32" t="str">
        <f t="shared" si="64"/>
        <v>〇</v>
      </c>
      <c r="AP155" s="32" t="str">
        <f t="shared" si="64"/>
        <v>〇</v>
      </c>
    </row>
    <row r="156" spans="14:42">
      <c r="N156" s="32" t="str">
        <f t="shared" ref="N156:AP156" si="65">IF(EXACT(N50,N103),"〇","NG")</f>
        <v>〇</v>
      </c>
      <c r="O156" s="32" t="str">
        <f t="shared" si="65"/>
        <v>〇</v>
      </c>
      <c r="P156" s="32" t="str">
        <f t="shared" si="65"/>
        <v>〇</v>
      </c>
      <c r="Q156" s="32" t="str">
        <f t="shared" si="65"/>
        <v>〇</v>
      </c>
      <c r="R156" s="32" t="str">
        <f t="shared" si="65"/>
        <v>〇</v>
      </c>
      <c r="S156" s="32" t="str">
        <f t="shared" si="65"/>
        <v>〇</v>
      </c>
      <c r="T156" s="32" t="str">
        <f t="shared" si="65"/>
        <v>〇</v>
      </c>
      <c r="U156" s="32" t="str">
        <f t="shared" si="65"/>
        <v>〇</v>
      </c>
      <c r="V156" s="32" t="str">
        <f t="shared" si="65"/>
        <v>〇</v>
      </c>
      <c r="W156" s="32" t="str">
        <f t="shared" si="65"/>
        <v>〇</v>
      </c>
      <c r="X156" s="32" t="str">
        <f t="shared" si="65"/>
        <v>〇</v>
      </c>
      <c r="Y156" s="32" t="str">
        <f t="shared" si="65"/>
        <v>〇</v>
      </c>
      <c r="Z156" s="32" t="str">
        <f t="shared" si="65"/>
        <v>〇</v>
      </c>
      <c r="AA156" s="32" t="str">
        <f t="shared" si="65"/>
        <v>〇</v>
      </c>
      <c r="AB156" s="32" t="str">
        <f t="shared" si="65"/>
        <v>〇</v>
      </c>
      <c r="AC156" s="32" t="str">
        <f t="shared" si="65"/>
        <v>〇</v>
      </c>
      <c r="AD156" s="32" t="str">
        <f t="shared" si="65"/>
        <v>〇</v>
      </c>
      <c r="AE156" s="32" t="str">
        <f t="shared" si="65"/>
        <v>〇</v>
      </c>
      <c r="AF156" s="32" t="str">
        <f t="shared" si="65"/>
        <v>〇</v>
      </c>
      <c r="AG156" s="32" t="str">
        <f t="shared" si="65"/>
        <v>〇</v>
      </c>
      <c r="AH156" s="32" t="str">
        <f t="shared" si="65"/>
        <v>〇</v>
      </c>
      <c r="AI156" s="32" t="str">
        <f t="shared" si="65"/>
        <v>〇</v>
      </c>
      <c r="AJ156" s="32" t="str">
        <f t="shared" si="65"/>
        <v>〇</v>
      </c>
      <c r="AK156" s="32" t="str">
        <f t="shared" si="65"/>
        <v>〇</v>
      </c>
      <c r="AL156" s="32" t="str">
        <f t="shared" si="65"/>
        <v>〇</v>
      </c>
      <c r="AM156" s="32" t="str">
        <f t="shared" si="65"/>
        <v>〇</v>
      </c>
      <c r="AN156" s="32" t="str">
        <f t="shared" si="65"/>
        <v>〇</v>
      </c>
      <c r="AO156" s="32" t="str">
        <f t="shared" si="65"/>
        <v>〇</v>
      </c>
      <c r="AP156" s="32" t="str">
        <f t="shared" si="65"/>
        <v>〇</v>
      </c>
    </row>
    <row r="157" spans="14:42">
      <c r="N157" s="32" t="str">
        <f t="shared" ref="N157:AP157" si="66">IF(EXACT(N51,N104),"〇","NG")</f>
        <v>〇</v>
      </c>
      <c r="O157" s="32" t="str">
        <f t="shared" si="66"/>
        <v>〇</v>
      </c>
      <c r="P157" s="32" t="str">
        <f t="shared" si="66"/>
        <v>〇</v>
      </c>
      <c r="Q157" s="32" t="str">
        <f t="shared" si="66"/>
        <v>〇</v>
      </c>
      <c r="R157" s="32" t="str">
        <f t="shared" si="66"/>
        <v>〇</v>
      </c>
      <c r="S157" s="32" t="str">
        <f t="shared" si="66"/>
        <v>〇</v>
      </c>
      <c r="T157" s="32" t="str">
        <f t="shared" si="66"/>
        <v>〇</v>
      </c>
      <c r="U157" s="32" t="str">
        <f t="shared" si="66"/>
        <v>〇</v>
      </c>
      <c r="V157" s="32" t="str">
        <f t="shared" si="66"/>
        <v>〇</v>
      </c>
      <c r="W157" s="32" t="str">
        <f t="shared" si="66"/>
        <v>〇</v>
      </c>
      <c r="X157" s="32" t="str">
        <f t="shared" si="66"/>
        <v>〇</v>
      </c>
      <c r="Y157" s="32" t="str">
        <f t="shared" si="66"/>
        <v>〇</v>
      </c>
      <c r="Z157" s="32" t="str">
        <f t="shared" si="66"/>
        <v>〇</v>
      </c>
      <c r="AA157" s="32" t="str">
        <f t="shared" si="66"/>
        <v>〇</v>
      </c>
      <c r="AB157" s="32" t="str">
        <f t="shared" si="66"/>
        <v>〇</v>
      </c>
      <c r="AC157" s="32" t="str">
        <f t="shared" si="66"/>
        <v>〇</v>
      </c>
      <c r="AD157" s="32" t="str">
        <f t="shared" si="66"/>
        <v>〇</v>
      </c>
      <c r="AE157" s="32" t="str">
        <f t="shared" si="66"/>
        <v>〇</v>
      </c>
      <c r="AF157" s="32" t="str">
        <f t="shared" si="66"/>
        <v>〇</v>
      </c>
      <c r="AG157" s="32" t="str">
        <f t="shared" si="66"/>
        <v>〇</v>
      </c>
      <c r="AH157" s="32" t="str">
        <f t="shared" si="66"/>
        <v>〇</v>
      </c>
      <c r="AI157" s="32" t="str">
        <f t="shared" si="66"/>
        <v>〇</v>
      </c>
      <c r="AJ157" s="32" t="str">
        <f t="shared" si="66"/>
        <v>〇</v>
      </c>
      <c r="AK157" s="32" t="str">
        <f t="shared" si="66"/>
        <v>〇</v>
      </c>
      <c r="AL157" s="32" t="str">
        <f t="shared" si="66"/>
        <v>〇</v>
      </c>
      <c r="AM157" s="32" t="str">
        <f t="shared" si="66"/>
        <v>〇</v>
      </c>
      <c r="AN157" s="32" t="str">
        <f t="shared" si="66"/>
        <v>〇</v>
      </c>
      <c r="AO157" s="32" t="str">
        <f t="shared" si="66"/>
        <v>〇</v>
      </c>
      <c r="AP157" s="32" t="str">
        <f t="shared" si="66"/>
        <v>〇</v>
      </c>
    </row>
    <row r="158" spans="14:42">
      <c r="N158" s="32" t="str">
        <f t="shared" ref="N158:AP158" si="67">IF(EXACT(N52,N105),"〇","NG")</f>
        <v>〇</v>
      </c>
      <c r="O158" s="32" t="str">
        <f t="shared" si="67"/>
        <v>〇</v>
      </c>
      <c r="P158" s="32" t="str">
        <f t="shared" si="67"/>
        <v>〇</v>
      </c>
      <c r="Q158" s="32" t="str">
        <f t="shared" si="67"/>
        <v>〇</v>
      </c>
      <c r="R158" s="32" t="str">
        <f t="shared" si="67"/>
        <v>〇</v>
      </c>
      <c r="S158" s="32" t="str">
        <f t="shared" si="67"/>
        <v>〇</v>
      </c>
      <c r="T158" s="32" t="str">
        <f t="shared" si="67"/>
        <v>〇</v>
      </c>
      <c r="U158" s="32" t="str">
        <f t="shared" si="67"/>
        <v>〇</v>
      </c>
      <c r="V158" s="32" t="str">
        <f t="shared" si="67"/>
        <v>〇</v>
      </c>
      <c r="W158" s="32" t="str">
        <f t="shared" si="67"/>
        <v>〇</v>
      </c>
      <c r="X158" s="32" t="str">
        <f t="shared" si="67"/>
        <v>〇</v>
      </c>
      <c r="Y158" s="32" t="str">
        <f t="shared" si="67"/>
        <v>〇</v>
      </c>
      <c r="Z158" s="32" t="str">
        <f t="shared" si="67"/>
        <v>〇</v>
      </c>
      <c r="AA158" s="32" t="str">
        <f t="shared" si="67"/>
        <v>〇</v>
      </c>
      <c r="AB158" s="32" t="str">
        <f t="shared" si="67"/>
        <v>〇</v>
      </c>
      <c r="AC158" s="32" t="str">
        <f t="shared" si="67"/>
        <v>〇</v>
      </c>
      <c r="AD158" s="32" t="str">
        <f t="shared" si="67"/>
        <v>〇</v>
      </c>
      <c r="AE158" s="32" t="str">
        <f t="shared" si="67"/>
        <v>〇</v>
      </c>
      <c r="AF158" s="32" t="str">
        <f t="shared" si="67"/>
        <v>〇</v>
      </c>
      <c r="AG158" s="32" t="str">
        <f t="shared" si="67"/>
        <v>〇</v>
      </c>
      <c r="AH158" s="32" t="str">
        <f t="shared" si="67"/>
        <v>〇</v>
      </c>
      <c r="AI158" s="32" t="str">
        <f t="shared" si="67"/>
        <v>〇</v>
      </c>
      <c r="AJ158" s="32" t="str">
        <f t="shared" si="67"/>
        <v>〇</v>
      </c>
      <c r="AK158" s="32" t="str">
        <f t="shared" si="67"/>
        <v>〇</v>
      </c>
      <c r="AL158" s="32" t="str">
        <f t="shared" si="67"/>
        <v>〇</v>
      </c>
      <c r="AM158" s="32" t="str">
        <f t="shared" si="67"/>
        <v>〇</v>
      </c>
      <c r="AN158" s="32" t="str">
        <f t="shared" si="67"/>
        <v>〇</v>
      </c>
      <c r="AO158" s="32" t="str">
        <f t="shared" si="67"/>
        <v>〇</v>
      </c>
      <c r="AP158" s="32" t="str">
        <f t="shared" si="67"/>
        <v>〇</v>
      </c>
    </row>
    <row r="159" spans="14:42">
      <c r="N159" s="32" t="str">
        <f t="shared" ref="N159:AP159" si="68">IF(EXACT(N53,N106),"〇","NG")</f>
        <v>〇</v>
      </c>
      <c r="O159" s="32" t="str">
        <f t="shared" si="68"/>
        <v>〇</v>
      </c>
      <c r="P159" s="32" t="str">
        <f t="shared" si="68"/>
        <v>〇</v>
      </c>
      <c r="Q159" s="32" t="str">
        <f t="shared" si="68"/>
        <v>〇</v>
      </c>
      <c r="R159" s="32" t="str">
        <f t="shared" si="68"/>
        <v>〇</v>
      </c>
      <c r="S159" s="32" t="str">
        <f t="shared" si="68"/>
        <v>〇</v>
      </c>
      <c r="T159" s="32" t="str">
        <f t="shared" si="68"/>
        <v>〇</v>
      </c>
      <c r="U159" s="32" t="str">
        <f t="shared" si="68"/>
        <v>〇</v>
      </c>
      <c r="V159" s="32" t="str">
        <f t="shared" si="68"/>
        <v>〇</v>
      </c>
      <c r="W159" s="32" t="str">
        <f t="shared" si="68"/>
        <v>〇</v>
      </c>
      <c r="X159" s="32" t="str">
        <f t="shared" si="68"/>
        <v>〇</v>
      </c>
      <c r="Y159" s="32" t="str">
        <f t="shared" si="68"/>
        <v>〇</v>
      </c>
      <c r="Z159" s="32" t="str">
        <f t="shared" si="68"/>
        <v>〇</v>
      </c>
      <c r="AA159" s="32" t="str">
        <f t="shared" si="68"/>
        <v>〇</v>
      </c>
      <c r="AB159" s="32" t="str">
        <f t="shared" si="68"/>
        <v>〇</v>
      </c>
      <c r="AC159" s="32" t="str">
        <f t="shared" si="68"/>
        <v>〇</v>
      </c>
      <c r="AD159" s="32" t="str">
        <f t="shared" si="68"/>
        <v>〇</v>
      </c>
      <c r="AE159" s="32" t="str">
        <f t="shared" si="68"/>
        <v>〇</v>
      </c>
      <c r="AF159" s="32" t="str">
        <f t="shared" si="68"/>
        <v>〇</v>
      </c>
      <c r="AG159" s="32" t="str">
        <f t="shared" si="68"/>
        <v>〇</v>
      </c>
      <c r="AH159" s="32" t="str">
        <f t="shared" si="68"/>
        <v>〇</v>
      </c>
      <c r="AI159" s="32" t="str">
        <f t="shared" si="68"/>
        <v>〇</v>
      </c>
      <c r="AJ159" s="32" t="str">
        <f t="shared" si="68"/>
        <v>〇</v>
      </c>
      <c r="AK159" s="32" t="str">
        <f t="shared" si="68"/>
        <v>〇</v>
      </c>
      <c r="AL159" s="32" t="str">
        <f t="shared" si="68"/>
        <v>〇</v>
      </c>
      <c r="AM159" s="32" t="str">
        <f t="shared" si="68"/>
        <v>〇</v>
      </c>
      <c r="AN159" s="32" t="str">
        <f t="shared" si="68"/>
        <v>〇</v>
      </c>
      <c r="AO159" s="32" t="str">
        <f t="shared" si="68"/>
        <v>〇</v>
      </c>
      <c r="AP159" s="32" t="str">
        <f t="shared" si="68"/>
        <v>〇</v>
      </c>
    </row>
    <row r="160" spans="14:42">
      <c r="N160" s="32" t="str">
        <f t="shared" ref="N160:AP160" si="69">IF(EXACT(N54,N107),"〇","NG")</f>
        <v>〇</v>
      </c>
      <c r="O160" s="32" t="str">
        <f t="shared" si="69"/>
        <v>〇</v>
      </c>
      <c r="P160" s="32" t="str">
        <f t="shared" si="69"/>
        <v>〇</v>
      </c>
      <c r="Q160" s="32" t="str">
        <f t="shared" si="69"/>
        <v>〇</v>
      </c>
      <c r="R160" s="32" t="str">
        <f t="shared" si="69"/>
        <v>〇</v>
      </c>
      <c r="S160" s="32" t="str">
        <f t="shared" si="69"/>
        <v>〇</v>
      </c>
      <c r="T160" s="32" t="str">
        <f t="shared" si="69"/>
        <v>〇</v>
      </c>
      <c r="U160" s="32" t="str">
        <f t="shared" si="69"/>
        <v>〇</v>
      </c>
      <c r="V160" s="32" t="str">
        <f t="shared" si="69"/>
        <v>〇</v>
      </c>
      <c r="W160" s="32" t="str">
        <f t="shared" si="69"/>
        <v>〇</v>
      </c>
      <c r="X160" s="32" t="str">
        <f t="shared" si="69"/>
        <v>〇</v>
      </c>
      <c r="Y160" s="32" t="str">
        <f t="shared" si="69"/>
        <v>〇</v>
      </c>
      <c r="Z160" s="32" t="str">
        <f t="shared" si="69"/>
        <v>〇</v>
      </c>
      <c r="AA160" s="32" t="str">
        <f t="shared" si="69"/>
        <v>〇</v>
      </c>
      <c r="AB160" s="32" t="str">
        <f t="shared" si="69"/>
        <v>〇</v>
      </c>
      <c r="AC160" s="32" t="str">
        <f t="shared" si="69"/>
        <v>〇</v>
      </c>
      <c r="AD160" s="32" t="str">
        <f t="shared" si="69"/>
        <v>〇</v>
      </c>
      <c r="AE160" s="32" t="str">
        <f t="shared" si="69"/>
        <v>〇</v>
      </c>
      <c r="AF160" s="32" t="str">
        <f t="shared" si="69"/>
        <v>〇</v>
      </c>
      <c r="AG160" s="32" t="str">
        <f t="shared" si="69"/>
        <v>〇</v>
      </c>
      <c r="AH160" s="32" t="str">
        <f t="shared" si="69"/>
        <v>〇</v>
      </c>
      <c r="AI160" s="32" t="str">
        <f t="shared" si="69"/>
        <v>〇</v>
      </c>
      <c r="AJ160" s="32" t="str">
        <f t="shared" si="69"/>
        <v>〇</v>
      </c>
      <c r="AK160" s="32" t="str">
        <f t="shared" si="69"/>
        <v>〇</v>
      </c>
      <c r="AL160" s="32" t="str">
        <f t="shared" si="69"/>
        <v>〇</v>
      </c>
      <c r="AM160" s="32" t="str">
        <f t="shared" si="69"/>
        <v>〇</v>
      </c>
      <c r="AN160" s="32" t="str">
        <f t="shared" si="69"/>
        <v>〇</v>
      </c>
      <c r="AO160" s="32" t="str">
        <f t="shared" si="69"/>
        <v>〇</v>
      </c>
      <c r="AP160" s="32" t="str">
        <f t="shared" si="69"/>
        <v>〇</v>
      </c>
    </row>
    <row r="161" spans="14:42">
      <c r="N161" s="32" t="str">
        <f t="shared" ref="N161:AP161" si="70">IF(EXACT(N55,N108),"〇","NG")</f>
        <v>〇</v>
      </c>
      <c r="O161" s="32" t="str">
        <f t="shared" si="70"/>
        <v>〇</v>
      </c>
      <c r="P161" s="32" t="str">
        <f t="shared" si="70"/>
        <v>〇</v>
      </c>
      <c r="Q161" s="32" t="str">
        <f t="shared" si="70"/>
        <v>〇</v>
      </c>
      <c r="R161" s="32" t="str">
        <f t="shared" si="70"/>
        <v>〇</v>
      </c>
      <c r="S161" s="32" t="str">
        <f t="shared" si="70"/>
        <v>〇</v>
      </c>
      <c r="T161" s="32" t="str">
        <f t="shared" si="70"/>
        <v>〇</v>
      </c>
      <c r="U161" s="32" t="str">
        <f t="shared" si="70"/>
        <v>〇</v>
      </c>
      <c r="V161" s="32" t="str">
        <f t="shared" si="70"/>
        <v>〇</v>
      </c>
      <c r="W161" s="32" t="str">
        <f t="shared" si="70"/>
        <v>〇</v>
      </c>
      <c r="X161" s="32" t="str">
        <f t="shared" si="70"/>
        <v>〇</v>
      </c>
      <c r="Y161" s="32" t="str">
        <f t="shared" si="70"/>
        <v>〇</v>
      </c>
      <c r="Z161" s="32" t="str">
        <f t="shared" si="70"/>
        <v>〇</v>
      </c>
      <c r="AA161" s="32" t="str">
        <f t="shared" si="70"/>
        <v>〇</v>
      </c>
      <c r="AB161" s="32" t="str">
        <f t="shared" si="70"/>
        <v>〇</v>
      </c>
      <c r="AC161" s="32" t="str">
        <f t="shared" si="70"/>
        <v>〇</v>
      </c>
      <c r="AD161" s="32" t="str">
        <f t="shared" si="70"/>
        <v>〇</v>
      </c>
      <c r="AE161" s="32" t="str">
        <f t="shared" si="70"/>
        <v>〇</v>
      </c>
      <c r="AF161" s="32" t="str">
        <f t="shared" si="70"/>
        <v>〇</v>
      </c>
      <c r="AG161" s="32" t="str">
        <f t="shared" si="70"/>
        <v>〇</v>
      </c>
      <c r="AH161" s="32" t="str">
        <f t="shared" si="70"/>
        <v>〇</v>
      </c>
      <c r="AI161" s="32" t="str">
        <f t="shared" si="70"/>
        <v>〇</v>
      </c>
      <c r="AJ161" s="32" t="str">
        <f t="shared" si="70"/>
        <v>〇</v>
      </c>
      <c r="AK161" s="32" t="str">
        <f t="shared" si="70"/>
        <v>〇</v>
      </c>
      <c r="AL161" s="32" t="str">
        <f t="shared" si="70"/>
        <v>〇</v>
      </c>
      <c r="AM161" s="32" t="str">
        <f t="shared" si="70"/>
        <v>〇</v>
      </c>
      <c r="AN161" s="32" t="str">
        <f t="shared" si="70"/>
        <v>〇</v>
      </c>
      <c r="AO161" s="32" t="str">
        <f t="shared" si="70"/>
        <v>〇</v>
      </c>
      <c r="AP161" s="32" t="str">
        <f t="shared" si="70"/>
        <v>〇</v>
      </c>
    </row>
    <row r="162" spans="14:42">
      <c r="N162" s="32" t="str">
        <f t="shared" ref="N162:AP162" si="71">IF(EXACT(N56,N109),"〇","NG")</f>
        <v>〇</v>
      </c>
      <c r="O162" s="32" t="str">
        <f t="shared" si="71"/>
        <v>〇</v>
      </c>
      <c r="P162" s="32" t="str">
        <f t="shared" si="71"/>
        <v>〇</v>
      </c>
      <c r="Q162" s="32" t="str">
        <f t="shared" si="71"/>
        <v>〇</v>
      </c>
      <c r="R162" s="32" t="str">
        <f t="shared" si="71"/>
        <v>〇</v>
      </c>
      <c r="S162" s="32" t="str">
        <f t="shared" si="71"/>
        <v>〇</v>
      </c>
      <c r="T162" s="32" t="str">
        <f t="shared" si="71"/>
        <v>〇</v>
      </c>
      <c r="U162" s="32" t="str">
        <f t="shared" si="71"/>
        <v>〇</v>
      </c>
      <c r="V162" s="32" t="str">
        <f t="shared" si="71"/>
        <v>〇</v>
      </c>
      <c r="W162" s="32" t="str">
        <f t="shared" si="71"/>
        <v>〇</v>
      </c>
      <c r="X162" s="32" t="str">
        <f t="shared" si="71"/>
        <v>〇</v>
      </c>
      <c r="Y162" s="32" t="str">
        <f t="shared" si="71"/>
        <v>〇</v>
      </c>
      <c r="Z162" s="32" t="str">
        <f t="shared" si="71"/>
        <v>〇</v>
      </c>
      <c r="AA162" s="32" t="str">
        <f t="shared" si="71"/>
        <v>〇</v>
      </c>
      <c r="AB162" s="32" t="str">
        <f t="shared" si="71"/>
        <v>〇</v>
      </c>
      <c r="AC162" s="32" t="str">
        <f t="shared" si="71"/>
        <v>〇</v>
      </c>
      <c r="AD162" s="32" t="str">
        <f t="shared" si="71"/>
        <v>〇</v>
      </c>
      <c r="AE162" s="32" t="str">
        <f t="shared" si="71"/>
        <v>〇</v>
      </c>
      <c r="AF162" s="32" t="str">
        <f t="shared" si="71"/>
        <v>〇</v>
      </c>
      <c r="AG162" s="32" t="str">
        <f t="shared" si="71"/>
        <v>〇</v>
      </c>
      <c r="AH162" s="32" t="str">
        <f t="shared" si="71"/>
        <v>〇</v>
      </c>
      <c r="AI162" s="32" t="str">
        <f t="shared" si="71"/>
        <v>〇</v>
      </c>
      <c r="AJ162" s="32" t="str">
        <f t="shared" si="71"/>
        <v>〇</v>
      </c>
      <c r="AK162" s="32" t="str">
        <f t="shared" si="71"/>
        <v>〇</v>
      </c>
      <c r="AL162" s="32" t="str">
        <f t="shared" si="71"/>
        <v>〇</v>
      </c>
      <c r="AM162" s="32" t="str">
        <f t="shared" si="71"/>
        <v>〇</v>
      </c>
      <c r="AN162" s="32" t="str">
        <f t="shared" si="71"/>
        <v>〇</v>
      </c>
      <c r="AO162" s="32" t="str">
        <f t="shared" si="71"/>
        <v>〇</v>
      </c>
      <c r="AP162" s="32" t="str">
        <f t="shared" si="71"/>
        <v>〇</v>
      </c>
    </row>
    <row r="163" spans="14:42">
      <c r="N163" s="32" t="str">
        <f t="shared" ref="N163:AP163" si="72">IF(EXACT(N57,N110),"〇","NG")</f>
        <v>〇</v>
      </c>
      <c r="O163" s="32" t="str">
        <f t="shared" si="72"/>
        <v>〇</v>
      </c>
      <c r="P163" s="32" t="str">
        <f t="shared" si="72"/>
        <v>〇</v>
      </c>
      <c r="Q163" s="32" t="str">
        <f t="shared" si="72"/>
        <v>〇</v>
      </c>
      <c r="R163" s="32" t="str">
        <f t="shared" si="72"/>
        <v>〇</v>
      </c>
      <c r="S163" s="32" t="str">
        <f t="shared" si="72"/>
        <v>〇</v>
      </c>
      <c r="T163" s="32" t="str">
        <f t="shared" si="72"/>
        <v>〇</v>
      </c>
      <c r="U163" s="32" t="str">
        <f t="shared" si="72"/>
        <v>〇</v>
      </c>
      <c r="V163" s="32" t="str">
        <f t="shared" si="72"/>
        <v>〇</v>
      </c>
      <c r="W163" s="32" t="str">
        <f t="shared" si="72"/>
        <v>〇</v>
      </c>
      <c r="X163" s="32" t="str">
        <f t="shared" si="72"/>
        <v>〇</v>
      </c>
      <c r="Y163" s="32" t="str">
        <f t="shared" si="72"/>
        <v>〇</v>
      </c>
      <c r="Z163" s="32" t="str">
        <f t="shared" si="72"/>
        <v>〇</v>
      </c>
      <c r="AA163" s="32" t="str">
        <f t="shared" si="72"/>
        <v>〇</v>
      </c>
      <c r="AB163" s="32" t="str">
        <f t="shared" si="72"/>
        <v>〇</v>
      </c>
      <c r="AC163" s="32" t="str">
        <f t="shared" si="72"/>
        <v>〇</v>
      </c>
      <c r="AD163" s="32" t="str">
        <f t="shared" si="72"/>
        <v>〇</v>
      </c>
      <c r="AE163" s="32" t="str">
        <f t="shared" si="72"/>
        <v>〇</v>
      </c>
      <c r="AF163" s="32" t="str">
        <f t="shared" si="72"/>
        <v>〇</v>
      </c>
      <c r="AG163" s="32" t="str">
        <f t="shared" si="72"/>
        <v>〇</v>
      </c>
      <c r="AH163" s="32" t="str">
        <f t="shared" si="72"/>
        <v>〇</v>
      </c>
      <c r="AI163" s="32" t="str">
        <f t="shared" si="72"/>
        <v>〇</v>
      </c>
      <c r="AJ163" s="32" t="str">
        <f t="shared" si="72"/>
        <v>〇</v>
      </c>
      <c r="AK163" s="32" t="str">
        <f t="shared" si="72"/>
        <v>〇</v>
      </c>
      <c r="AL163" s="32" t="str">
        <f t="shared" si="72"/>
        <v>〇</v>
      </c>
      <c r="AM163" s="32" t="str">
        <f t="shared" si="72"/>
        <v>〇</v>
      </c>
      <c r="AN163" s="32" t="str">
        <f t="shared" si="72"/>
        <v>〇</v>
      </c>
      <c r="AO163" s="32" t="str">
        <f t="shared" si="72"/>
        <v>〇</v>
      </c>
      <c r="AP163" s="32" t="str">
        <f t="shared" si="72"/>
        <v>〇</v>
      </c>
    </row>
    <row r="164" spans="14:42">
      <c r="N164" s="32" t="str">
        <f t="shared" ref="N164:AP164" si="73">IF(EXACT(N58,N111),"〇","NG")</f>
        <v>〇</v>
      </c>
      <c r="O164" s="32" t="str">
        <f t="shared" si="73"/>
        <v>〇</v>
      </c>
      <c r="P164" s="32" t="str">
        <f t="shared" si="73"/>
        <v>〇</v>
      </c>
      <c r="Q164" s="32" t="str">
        <f t="shared" si="73"/>
        <v>〇</v>
      </c>
      <c r="R164" s="32" t="str">
        <f t="shared" si="73"/>
        <v>〇</v>
      </c>
      <c r="S164" s="32" t="str">
        <f t="shared" si="73"/>
        <v>〇</v>
      </c>
      <c r="T164" s="32" t="str">
        <f t="shared" si="73"/>
        <v>〇</v>
      </c>
      <c r="U164" s="32" t="str">
        <f t="shared" si="73"/>
        <v>〇</v>
      </c>
      <c r="V164" s="32" t="str">
        <f t="shared" si="73"/>
        <v>〇</v>
      </c>
      <c r="W164" s="32" t="str">
        <f t="shared" si="73"/>
        <v>〇</v>
      </c>
      <c r="X164" s="32" t="str">
        <f t="shared" si="73"/>
        <v>〇</v>
      </c>
      <c r="Y164" s="32" t="str">
        <f t="shared" si="73"/>
        <v>〇</v>
      </c>
      <c r="Z164" s="32" t="str">
        <f t="shared" si="73"/>
        <v>〇</v>
      </c>
      <c r="AA164" s="32" t="str">
        <f t="shared" si="73"/>
        <v>〇</v>
      </c>
      <c r="AB164" s="32" t="str">
        <f t="shared" si="73"/>
        <v>〇</v>
      </c>
      <c r="AC164" s="32" t="str">
        <f t="shared" si="73"/>
        <v>〇</v>
      </c>
      <c r="AD164" s="32" t="str">
        <f t="shared" si="73"/>
        <v>〇</v>
      </c>
      <c r="AE164" s="32" t="str">
        <f t="shared" si="73"/>
        <v>〇</v>
      </c>
      <c r="AF164" s="32" t="str">
        <f t="shared" si="73"/>
        <v>〇</v>
      </c>
      <c r="AG164" s="32" t="str">
        <f t="shared" si="73"/>
        <v>〇</v>
      </c>
      <c r="AH164" s="32" t="str">
        <f t="shared" si="73"/>
        <v>〇</v>
      </c>
      <c r="AI164" s="32" t="str">
        <f t="shared" si="73"/>
        <v>〇</v>
      </c>
      <c r="AJ164" s="32" t="str">
        <f t="shared" si="73"/>
        <v>〇</v>
      </c>
      <c r="AK164" s="32" t="str">
        <f t="shared" si="73"/>
        <v>〇</v>
      </c>
      <c r="AL164" s="32" t="str">
        <f t="shared" si="73"/>
        <v>〇</v>
      </c>
      <c r="AM164" s="32" t="str">
        <f t="shared" si="73"/>
        <v>〇</v>
      </c>
      <c r="AN164" s="32" t="str">
        <f t="shared" si="73"/>
        <v>〇</v>
      </c>
      <c r="AO164" s="32" t="str">
        <f t="shared" si="73"/>
        <v>〇</v>
      </c>
      <c r="AP164" s="32" t="str">
        <f t="shared" si="73"/>
        <v>〇</v>
      </c>
    </row>
    <row r="165" spans="14:42">
      <c r="N165" s="32" t="str">
        <f t="shared" ref="N165:AP165" si="74">IF(EXACT(N59,N112),"〇","NG")</f>
        <v>〇</v>
      </c>
      <c r="O165" s="32" t="str">
        <f t="shared" si="74"/>
        <v>〇</v>
      </c>
      <c r="P165" s="32" t="str">
        <f t="shared" si="74"/>
        <v>〇</v>
      </c>
      <c r="Q165" s="32" t="str">
        <f t="shared" si="74"/>
        <v>〇</v>
      </c>
      <c r="R165" s="32" t="str">
        <f t="shared" si="74"/>
        <v>〇</v>
      </c>
      <c r="S165" s="32" t="str">
        <f t="shared" si="74"/>
        <v>〇</v>
      </c>
      <c r="T165" s="32" t="str">
        <f t="shared" si="74"/>
        <v>〇</v>
      </c>
      <c r="U165" s="32" t="str">
        <f t="shared" si="74"/>
        <v>〇</v>
      </c>
      <c r="V165" s="32" t="str">
        <f t="shared" si="74"/>
        <v>〇</v>
      </c>
      <c r="W165" s="32" t="str">
        <f t="shared" si="74"/>
        <v>〇</v>
      </c>
      <c r="X165" s="32" t="str">
        <f t="shared" si="74"/>
        <v>〇</v>
      </c>
      <c r="Y165" s="32" t="str">
        <f t="shared" si="74"/>
        <v>〇</v>
      </c>
      <c r="Z165" s="32" t="str">
        <f t="shared" si="74"/>
        <v>〇</v>
      </c>
      <c r="AA165" s="32" t="str">
        <f t="shared" si="74"/>
        <v>〇</v>
      </c>
      <c r="AB165" s="32" t="str">
        <f t="shared" si="74"/>
        <v>〇</v>
      </c>
      <c r="AC165" s="32" t="str">
        <f t="shared" si="74"/>
        <v>〇</v>
      </c>
      <c r="AD165" s="32" t="str">
        <f t="shared" si="74"/>
        <v>〇</v>
      </c>
      <c r="AE165" s="32" t="str">
        <f t="shared" si="74"/>
        <v>〇</v>
      </c>
      <c r="AF165" s="32" t="str">
        <f t="shared" si="74"/>
        <v>〇</v>
      </c>
      <c r="AG165" s="32" t="str">
        <f t="shared" si="74"/>
        <v>〇</v>
      </c>
      <c r="AH165" s="32" t="str">
        <f t="shared" si="74"/>
        <v>〇</v>
      </c>
      <c r="AI165" s="32" t="str">
        <f t="shared" si="74"/>
        <v>〇</v>
      </c>
      <c r="AJ165" s="32" t="str">
        <f t="shared" si="74"/>
        <v>〇</v>
      </c>
      <c r="AK165" s="32" t="str">
        <f t="shared" si="74"/>
        <v>〇</v>
      </c>
      <c r="AL165" s="32" t="str">
        <f t="shared" si="74"/>
        <v>〇</v>
      </c>
      <c r="AM165" s="32" t="str">
        <f t="shared" si="74"/>
        <v>〇</v>
      </c>
      <c r="AN165" s="32" t="str">
        <f t="shared" si="74"/>
        <v>〇</v>
      </c>
      <c r="AO165" s="32" t="str">
        <f t="shared" si="74"/>
        <v>〇</v>
      </c>
      <c r="AP165" s="32" t="str">
        <f t="shared" si="74"/>
        <v>〇</v>
      </c>
    </row>
    <row r="166" spans="14:42">
      <c r="N166" s="32" t="str">
        <f t="shared" ref="N166:AP166" si="75">IF(EXACT(N60,N113),"〇","NG")</f>
        <v>〇</v>
      </c>
      <c r="O166" s="32" t="str">
        <f t="shared" si="75"/>
        <v>〇</v>
      </c>
      <c r="P166" s="32" t="str">
        <f t="shared" si="75"/>
        <v>〇</v>
      </c>
      <c r="Q166" s="32" t="str">
        <f t="shared" si="75"/>
        <v>〇</v>
      </c>
      <c r="R166" s="32" t="str">
        <f t="shared" si="75"/>
        <v>〇</v>
      </c>
      <c r="S166" s="32" t="str">
        <f t="shared" si="75"/>
        <v>〇</v>
      </c>
      <c r="T166" s="32" t="str">
        <f t="shared" si="75"/>
        <v>〇</v>
      </c>
      <c r="U166" s="32" t="str">
        <f t="shared" si="75"/>
        <v>〇</v>
      </c>
      <c r="V166" s="32" t="str">
        <f t="shared" si="75"/>
        <v>〇</v>
      </c>
      <c r="W166" s="32" t="str">
        <f t="shared" si="75"/>
        <v>〇</v>
      </c>
      <c r="X166" s="32" t="str">
        <f t="shared" si="75"/>
        <v>〇</v>
      </c>
      <c r="Y166" s="32" t="str">
        <f t="shared" si="75"/>
        <v>〇</v>
      </c>
      <c r="Z166" s="32" t="str">
        <f t="shared" si="75"/>
        <v>〇</v>
      </c>
      <c r="AA166" s="32" t="str">
        <f t="shared" si="75"/>
        <v>〇</v>
      </c>
      <c r="AB166" s="32" t="str">
        <f t="shared" si="75"/>
        <v>〇</v>
      </c>
      <c r="AC166" s="32" t="str">
        <f t="shared" si="75"/>
        <v>〇</v>
      </c>
      <c r="AD166" s="32" t="str">
        <f t="shared" si="75"/>
        <v>〇</v>
      </c>
      <c r="AE166" s="32" t="str">
        <f t="shared" si="75"/>
        <v>〇</v>
      </c>
      <c r="AF166" s="32" t="str">
        <f t="shared" si="75"/>
        <v>〇</v>
      </c>
      <c r="AG166" s="32" t="str">
        <f t="shared" si="75"/>
        <v>〇</v>
      </c>
      <c r="AH166" s="32" t="str">
        <f t="shared" si="75"/>
        <v>〇</v>
      </c>
      <c r="AI166" s="32" t="str">
        <f t="shared" si="75"/>
        <v>〇</v>
      </c>
      <c r="AJ166" s="32" t="str">
        <f t="shared" si="75"/>
        <v>〇</v>
      </c>
      <c r="AK166" s="32" t="str">
        <f t="shared" si="75"/>
        <v>〇</v>
      </c>
      <c r="AL166" s="32" t="str">
        <f t="shared" si="75"/>
        <v>〇</v>
      </c>
      <c r="AM166" s="32" t="str">
        <f t="shared" si="75"/>
        <v>〇</v>
      </c>
      <c r="AN166" s="32" t="str">
        <f t="shared" si="75"/>
        <v>〇</v>
      </c>
      <c r="AO166" s="32" t="str">
        <f t="shared" si="75"/>
        <v>〇</v>
      </c>
      <c r="AP166" s="32" t="str">
        <f t="shared" si="75"/>
        <v>〇</v>
      </c>
    </row>
    <row r="167" spans="14:42">
      <c r="N167" s="32" t="str">
        <f t="shared" ref="N167:AP167" si="76">IF(EXACT(N61,N114),"〇","NG")</f>
        <v>〇</v>
      </c>
      <c r="O167" s="32" t="str">
        <f t="shared" si="76"/>
        <v>〇</v>
      </c>
      <c r="P167" s="32" t="str">
        <f t="shared" si="76"/>
        <v>〇</v>
      </c>
      <c r="Q167" s="32" t="str">
        <f t="shared" si="76"/>
        <v>〇</v>
      </c>
      <c r="R167" s="32" t="str">
        <f t="shared" si="76"/>
        <v>〇</v>
      </c>
      <c r="S167" s="32" t="str">
        <f t="shared" si="76"/>
        <v>〇</v>
      </c>
      <c r="T167" s="32" t="str">
        <f t="shared" si="76"/>
        <v>〇</v>
      </c>
      <c r="U167" s="32" t="str">
        <f t="shared" si="76"/>
        <v>〇</v>
      </c>
      <c r="V167" s="32" t="str">
        <f t="shared" si="76"/>
        <v>〇</v>
      </c>
      <c r="W167" s="32" t="str">
        <f t="shared" si="76"/>
        <v>〇</v>
      </c>
      <c r="X167" s="32" t="str">
        <f t="shared" si="76"/>
        <v>〇</v>
      </c>
      <c r="Y167" s="32" t="str">
        <f t="shared" si="76"/>
        <v>〇</v>
      </c>
      <c r="Z167" s="32" t="str">
        <f t="shared" si="76"/>
        <v>〇</v>
      </c>
      <c r="AA167" s="32" t="str">
        <f t="shared" si="76"/>
        <v>〇</v>
      </c>
      <c r="AB167" s="32" t="str">
        <f t="shared" si="76"/>
        <v>〇</v>
      </c>
      <c r="AC167" s="32" t="str">
        <f t="shared" si="76"/>
        <v>〇</v>
      </c>
      <c r="AD167" s="32" t="str">
        <f t="shared" si="76"/>
        <v>〇</v>
      </c>
      <c r="AE167" s="32" t="str">
        <f t="shared" si="76"/>
        <v>〇</v>
      </c>
      <c r="AF167" s="32" t="str">
        <f t="shared" si="76"/>
        <v>〇</v>
      </c>
      <c r="AG167" s="32" t="str">
        <f t="shared" si="76"/>
        <v>〇</v>
      </c>
      <c r="AH167" s="32" t="str">
        <f t="shared" si="76"/>
        <v>〇</v>
      </c>
      <c r="AI167" s="32" t="str">
        <f t="shared" si="76"/>
        <v>〇</v>
      </c>
      <c r="AJ167" s="32" t="str">
        <f t="shared" si="76"/>
        <v>〇</v>
      </c>
      <c r="AK167" s="32" t="str">
        <f t="shared" si="76"/>
        <v>〇</v>
      </c>
      <c r="AL167" s="32" t="str">
        <f t="shared" si="76"/>
        <v>〇</v>
      </c>
      <c r="AM167" s="32" t="str">
        <f t="shared" si="76"/>
        <v>〇</v>
      </c>
      <c r="AN167" s="32" t="str">
        <f t="shared" si="76"/>
        <v>〇</v>
      </c>
      <c r="AO167" s="32" t="str">
        <f t="shared" si="76"/>
        <v>〇</v>
      </c>
      <c r="AP167" s="32" t="str">
        <f t="shared" si="76"/>
        <v>〇</v>
      </c>
    </row>
  </sheetData>
  <mergeCells count="24">
    <mergeCell ref="N13:V14"/>
    <mergeCell ref="X13:AF14"/>
    <mergeCell ref="AH13:AP14"/>
    <mergeCell ref="N11:AP12"/>
    <mergeCell ref="A5:K5"/>
    <mergeCell ref="A6:K6"/>
    <mergeCell ref="C9:C13"/>
    <mergeCell ref="D9:D13"/>
    <mergeCell ref="E9:E13"/>
    <mergeCell ref="F9:F13"/>
    <mergeCell ref="G9:J10"/>
    <mergeCell ref="G11:G13"/>
    <mergeCell ref="H11:H13"/>
    <mergeCell ref="I11:I13"/>
    <mergeCell ref="J11:J13"/>
    <mergeCell ref="K11:K13"/>
    <mergeCell ref="N119:V120"/>
    <mergeCell ref="X119:AF120"/>
    <mergeCell ref="AH119:AP120"/>
    <mergeCell ref="N64:AP65"/>
    <mergeCell ref="N66:V67"/>
    <mergeCell ref="X66:AF67"/>
    <mergeCell ref="AH66:AP67"/>
    <mergeCell ref="N117:AP118"/>
  </mergeCells>
  <phoneticPr fontId="4"/>
  <pageMargins left="0.70866141732283472" right="0.70866141732283472" top="0.23622047244094491" bottom="0.27559055118110237" header="0" footer="0"/>
  <pageSetup paperSize="9" scale="28" pageOrder="overThenDown" orientation="landscape" r:id="rId1"/>
  <headerFooter scaleWithDoc="0" alignWithMargins="0"/>
  <rowBreaks count="1" manualBreakCount="1">
    <brk id="76" max="16383" man="1"/>
  </rowBreaks>
  <colBreaks count="1" manualBreakCount="1">
    <brk id="7"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CA0DD5-3DD2-437B-88D0-8A3E9F8C5474}">
  <sheetPr>
    <tabColor theme="5" tint="0.79998168889431442"/>
    <pageSetUpPr fitToPage="1"/>
  </sheetPr>
  <dimension ref="A1:AP167"/>
  <sheetViews>
    <sheetView zoomScaleNormal="100" zoomScaleSheetLayoutView="80" workbookViewId="0">
      <pane xSplit="2" ySplit="14" topLeftCell="K15" activePane="bottomRight" state="frozen"/>
      <selection activeCell="B5" sqref="B5:D5"/>
      <selection pane="topRight" activeCell="B5" sqref="B5:D5"/>
      <selection pane="bottomLeft" activeCell="B5" sqref="B5:D5"/>
      <selection pane="bottomRight" activeCell="B5" sqref="B5:D5"/>
    </sheetView>
  </sheetViews>
  <sheetFormatPr defaultColWidth="8.25" defaultRowHeight="12"/>
  <cols>
    <col min="1" max="1" width="15.25" style="5" customWidth="1"/>
    <col min="2" max="2" width="0.5" style="6" customWidth="1"/>
    <col min="3" max="6" width="12.25" style="5" customWidth="1"/>
    <col min="7" max="11" width="8.75" style="5" customWidth="1"/>
    <col min="12" max="16384" width="8.25" style="5"/>
  </cols>
  <sheetData>
    <row r="1" spans="1:42" s="1" customFormat="1" ht="15" customHeight="1">
      <c r="B1" s="2"/>
      <c r="F1" s="3"/>
      <c r="J1" s="4"/>
      <c r="K1" s="4"/>
    </row>
    <row r="2" spans="1:42" ht="18" customHeight="1">
      <c r="J2" s="7"/>
      <c r="K2" s="7"/>
    </row>
    <row r="3" spans="1:42" ht="20.100000000000001" customHeight="1">
      <c r="A3" s="595" t="s">
        <v>940</v>
      </c>
      <c r="I3" s="9"/>
    </row>
    <row r="4" spans="1:42" s="11" customFormat="1" ht="9" customHeight="1">
      <c r="A4" s="10"/>
      <c r="I4" s="12"/>
    </row>
    <row r="5" spans="1:42" ht="18" customHeight="1">
      <c r="A5" s="781" t="s">
        <v>87</v>
      </c>
      <c r="B5" s="781"/>
      <c r="C5" s="781"/>
      <c r="D5" s="781"/>
      <c r="E5" s="781"/>
      <c r="F5" s="781"/>
      <c r="G5" s="781"/>
      <c r="H5" s="781"/>
      <c r="I5" s="781"/>
      <c r="J5" s="781"/>
      <c r="K5" s="781"/>
    </row>
    <row r="6" spans="1:42" ht="18" customHeight="1">
      <c r="A6" s="782"/>
      <c r="B6" s="782"/>
      <c r="C6" s="782"/>
      <c r="D6" s="782"/>
      <c r="E6" s="782"/>
      <c r="F6" s="782"/>
      <c r="G6" s="782"/>
      <c r="H6" s="782"/>
      <c r="I6" s="782"/>
      <c r="J6" s="782"/>
      <c r="K6" s="782"/>
    </row>
    <row r="7" spans="1:42" s="15" customFormat="1" ht="18" customHeight="1">
      <c r="A7" s="13"/>
      <c r="B7" s="14"/>
      <c r="C7" s="13"/>
      <c r="D7" s="13"/>
      <c r="J7" s="16"/>
      <c r="K7" s="16"/>
    </row>
    <row r="8" spans="1:42" ht="5.0999999999999996" customHeight="1" thickBot="1">
      <c r="J8" s="7"/>
      <c r="K8" s="7"/>
    </row>
    <row r="9" spans="1:42" s="20" customFormat="1" ht="11.25" customHeight="1" thickTop="1">
      <c r="A9" s="17"/>
      <c r="B9" s="18"/>
      <c r="C9" s="783" t="s">
        <v>1</v>
      </c>
      <c r="D9" s="786" t="s">
        <v>2</v>
      </c>
      <c r="E9" s="783" t="s">
        <v>3</v>
      </c>
      <c r="F9" s="783" t="s">
        <v>4</v>
      </c>
      <c r="G9" s="789" t="s">
        <v>5</v>
      </c>
      <c r="H9" s="790"/>
      <c r="I9" s="790"/>
      <c r="J9" s="790"/>
      <c r="K9" s="19"/>
    </row>
    <row r="10" spans="1:42" s="20" customFormat="1" ht="11.25" customHeight="1">
      <c r="A10" s="21" t="s">
        <v>6</v>
      </c>
      <c r="B10" s="22"/>
      <c r="C10" s="784"/>
      <c r="D10" s="787"/>
      <c r="E10" s="784"/>
      <c r="F10" s="784"/>
      <c r="G10" s="791"/>
      <c r="H10" s="792"/>
      <c r="I10" s="792"/>
      <c r="J10" s="792"/>
      <c r="K10" s="23" t="s">
        <v>7</v>
      </c>
    </row>
    <row r="11" spans="1:42" s="20" customFormat="1" ht="11.25" customHeight="1">
      <c r="A11" s="20" t="s">
        <v>8</v>
      </c>
      <c r="B11" s="24"/>
      <c r="C11" s="784"/>
      <c r="D11" s="787"/>
      <c r="E11" s="784"/>
      <c r="F11" s="784"/>
      <c r="G11" s="793" t="s">
        <v>1</v>
      </c>
      <c r="H11" s="794" t="s">
        <v>9</v>
      </c>
      <c r="I11" s="793" t="s">
        <v>3</v>
      </c>
      <c r="J11" s="797" t="s">
        <v>4</v>
      </c>
      <c r="K11" s="799" t="s">
        <v>10</v>
      </c>
      <c r="N11" s="780" t="s">
        <v>125</v>
      </c>
      <c r="O11" s="780"/>
      <c r="P11" s="780"/>
      <c r="Q11" s="780"/>
      <c r="R11" s="780"/>
      <c r="S11" s="780"/>
      <c r="T11" s="780"/>
      <c r="U11" s="780"/>
      <c r="V11" s="780"/>
      <c r="W11" s="780"/>
      <c r="X11" s="780"/>
      <c r="Y11" s="780"/>
      <c r="Z11" s="780"/>
      <c r="AA11" s="780"/>
      <c r="AB11" s="780"/>
      <c r="AC11" s="780"/>
      <c r="AD11" s="780"/>
      <c r="AE11" s="780"/>
      <c r="AF11" s="780"/>
      <c r="AG11" s="780"/>
      <c r="AH11" s="780"/>
      <c r="AI11" s="780"/>
      <c r="AJ11" s="780"/>
      <c r="AK11" s="780"/>
      <c r="AL11" s="780"/>
      <c r="AM11" s="780"/>
      <c r="AN11" s="780"/>
      <c r="AO11" s="780"/>
      <c r="AP11" s="780"/>
    </row>
    <row r="12" spans="1:42" s="20" customFormat="1" ht="11.25" customHeight="1">
      <c r="A12" s="21" t="s">
        <v>11</v>
      </c>
      <c r="B12" s="22"/>
      <c r="C12" s="784"/>
      <c r="D12" s="787"/>
      <c r="E12" s="784"/>
      <c r="F12" s="784"/>
      <c r="G12" s="784"/>
      <c r="H12" s="795"/>
      <c r="I12" s="784"/>
      <c r="J12" s="798"/>
      <c r="K12" s="799"/>
      <c r="N12" s="780"/>
      <c r="O12" s="780"/>
      <c r="P12" s="780"/>
      <c r="Q12" s="780"/>
      <c r="R12" s="780"/>
      <c r="S12" s="780"/>
      <c r="T12" s="780"/>
      <c r="U12" s="780"/>
      <c r="V12" s="780"/>
      <c r="W12" s="780"/>
      <c r="X12" s="780"/>
      <c r="Y12" s="780"/>
      <c r="Z12" s="780"/>
      <c r="AA12" s="780"/>
      <c r="AB12" s="780"/>
      <c r="AC12" s="780"/>
      <c r="AD12" s="780"/>
      <c r="AE12" s="780"/>
      <c r="AF12" s="780"/>
      <c r="AG12" s="780"/>
      <c r="AH12" s="780"/>
      <c r="AI12" s="780"/>
      <c r="AJ12" s="780"/>
      <c r="AK12" s="780"/>
      <c r="AL12" s="780"/>
      <c r="AM12" s="780"/>
      <c r="AN12" s="780"/>
      <c r="AO12" s="780"/>
      <c r="AP12" s="780"/>
    </row>
    <row r="13" spans="1:42" s="20" customFormat="1" ht="11.25" customHeight="1">
      <c r="A13" s="25"/>
      <c r="B13" s="26"/>
      <c r="C13" s="785"/>
      <c r="D13" s="788"/>
      <c r="E13" s="785"/>
      <c r="F13" s="785"/>
      <c r="G13" s="785"/>
      <c r="H13" s="796"/>
      <c r="I13" s="785"/>
      <c r="J13" s="791"/>
      <c r="K13" s="800"/>
      <c r="N13" s="779" t="s">
        <v>12</v>
      </c>
      <c r="O13" s="779"/>
      <c r="P13" s="779"/>
      <c r="Q13" s="779"/>
      <c r="R13" s="779"/>
      <c r="S13" s="779"/>
      <c r="T13" s="779"/>
      <c r="U13" s="779"/>
      <c r="V13" s="779"/>
      <c r="X13" s="779" t="s">
        <v>13</v>
      </c>
      <c r="Y13" s="779"/>
      <c r="Z13" s="779"/>
      <c r="AA13" s="779"/>
      <c r="AB13" s="779"/>
      <c r="AC13" s="779"/>
      <c r="AD13" s="779"/>
      <c r="AE13" s="779"/>
      <c r="AF13" s="779"/>
      <c r="AH13" s="779" t="s">
        <v>14</v>
      </c>
      <c r="AI13" s="779"/>
      <c r="AJ13" s="779"/>
      <c r="AK13" s="779"/>
      <c r="AL13" s="779"/>
      <c r="AM13" s="779"/>
      <c r="AN13" s="779"/>
      <c r="AO13" s="779"/>
      <c r="AP13" s="779"/>
    </row>
    <row r="14" spans="1:42" s="20" customFormat="1" ht="13.5" customHeight="1">
      <c r="A14" s="27"/>
      <c r="B14" s="28"/>
      <c r="C14" s="29" t="s">
        <v>15</v>
      </c>
      <c r="D14" s="29" t="s">
        <v>16</v>
      </c>
      <c r="E14" s="29" t="s">
        <v>17</v>
      </c>
      <c r="F14" s="29" t="s">
        <v>17</v>
      </c>
      <c r="G14" s="29" t="s">
        <v>18</v>
      </c>
      <c r="H14" s="29" t="s">
        <v>18</v>
      </c>
      <c r="I14" s="29" t="s">
        <v>18</v>
      </c>
      <c r="J14" s="29" t="s">
        <v>18</v>
      </c>
      <c r="K14" s="29" t="s">
        <v>18</v>
      </c>
      <c r="N14" s="779"/>
      <c r="O14" s="779"/>
      <c r="P14" s="779"/>
      <c r="Q14" s="779"/>
      <c r="R14" s="779"/>
      <c r="S14" s="779"/>
      <c r="T14" s="779"/>
      <c r="U14" s="779"/>
      <c r="V14" s="779"/>
      <c r="X14" s="779"/>
      <c r="Y14" s="779"/>
      <c r="Z14" s="779"/>
      <c r="AA14" s="779"/>
      <c r="AB14" s="779"/>
      <c r="AC14" s="779"/>
      <c r="AD14" s="779"/>
      <c r="AE14" s="779"/>
      <c r="AF14" s="779"/>
      <c r="AH14" s="779"/>
      <c r="AI14" s="779"/>
      <c r="AJ14" s="779"/>
      <c r="AK14" s="779"/>
      <c r="AL14" s="779"/>
      <c r="AM14" s="779"/>
      <c r="AN14" s="779"/>
      <c r="AO14" s="779"/>
      <c r="AP14" s="779"/>
    </row>
    <row r="15" spans="1:42" s="32" customFormat="1" ht="11.85" customHeight="1">
      <c r="A15" s="30" t="s">
        <v>19</v>
      </c>
      <c r="B15" s="31"/>
      <c r="C15" s="49">
        <v>13800</v>
      </c>
      <c r="D15" s="50">
        <v>1160</v>
      </c>
      <c r="E15" s="50">
        <v>159900</v>
      </c>
      <c r="F15" s="50">
        <v>132900</v>
      </c>
      <c r="G15" s="50">
        <v>95</v>
      </c>
      <c r="H15" s="50">
        <v>92</v>
      </c>
      <c r="I15" s="50">
        <v>87</v>
      </c>
      <c r="J15" s="50">
        <v>89</v>
      </c>
      <c r="K15" s="50">
        <v>95</v>
      </c>
      <c r="N15" s="32">
        <v>1</v>
      </c>
      <c r="O15" s="5" t="s">
        <v>20</v>
      </c>
      <c r="P15" s="33">
        <f t="shared" ref="P15:P61" si="0">IFERROR(_xlfn.XLOOKUP(O15,$A$29:$A$75,$C$29:$C$75),"-")</f>
        <v>6410</v>
      </c>
      <c r="Q15" s="34">
        <f>IFERROR(_xlfn.RANK.EQ(P15,$P$15:$P$61,0)+COUNTIF($P$15:P15,P15)-1,"-")</f>
        <v>1</v>
      </c>
      <c r="S15" s="35">
        <f>IFERROR(RANK(U15,$U$15:$U$61,0),"-")</f>
        <v>1</v>
      </c>
      <c r="T15" s="35" t="str">
        <f>IFERROR(INDEX($O$15:$O$61,MATCH(N15,$Q$15:$Q$61,0)),"-")</f>
        <v>北海道</v>
      </c>
      <c r="U15" s="35">
        <f>IFERROR(LARGE($P$15:$P$61,N15),"-")</f>
        <v>6410</v>
      </c>
      <c r="V15" s="36">
        <f>IFERROR(ROUND(U15/$C$15*100,1),"-")</f>
        <v>46.4</v>
      </c>
      <c r="X15" s="32">
        <v>1</v>
      </c>
      <c r="Y15" s="5" t="s">
        <v>20</v>
      </c>
      <c r="Z15" s="33">
        <f t="shared" ref="Z15:Z61" si="1">IFERROR(_xlfn.XLOOKUP(Y15,$A$29:$A$75,$D$29:$D$75),"-")</f>
        <v>1190</v>
      </c>
      <c r="AA15" s="34">
        <f>IFERROR(_xlfn.RANK.EQ(Z15,$Z$15:$Z$61,0)+COUNTIF($Z$15:Z15,Z15)-1,"-")</f>
        <v>8</v>
      </c>
      <c r="AC15" s="35">
        <f>IFERROR(RANK(AE15,$AE$15:$AE$61,0),"-")</f>
        <v>1</v>
      </c>
      <c r="AD15" s="35" t="str">
        <f>IFERROR(INDEX($Y$15:$Y$61,MATCH(X15,$AA$15:$AA$61,0)),"-")</f>
        <v>千葉</v>
      </c>
      <c r="AE15" s="35">
        <f>IFERROR(LARGE($Z$15:$Z$61,X15),"-")</f>
        <v>1770</v>
      </c>
      <c r="AF15" s="36">
        <f>IFERROR(ROUND(AE15/$D$15*100,1),"-")</f>
        <v>152.6</v>
      </c>
      <c r="AG15" s="37"/>
      <c r="AH15" s="32">
        <v>1</v>
      </c>
      <c r="AI15" s="5" t="s">
        <v>83</v>
      </c>
      <c r="AJ15" s="33">
        <f t="shared" ref="AJ15:AJ61" si="2">IFERROR(_xlfn.XLOOKUP(AI15,$A$29:$A$75,$E$29:$E$75),"-")</f>
        <v>76300</v>
      </c>
      <c r="AK15" s="34">
        <f>IFERROR(_xlfn.RANK.EQ(AJ15,$AJ$15:$AJ$61,0)+COUNTIF($AJ$15:AJ15,AJ15)-1,"-")</f>
        <v>1</v>
      </c>
      <c r="AM15" s="35">
        <f>IFERROR(RANK(AO15,$AO$15:$AO$61,0),"-")</f>
        <v>1</v>
      </c>
      <c r="AN15" s="35" t="str">
        <f>IFERROR(INDEX($AI$15:$AI$61,MATCH(AH15,$AK$15:$AK$61,0)),"-")</f>
        <v>北海道</v>
      </c>
      <c r="AO15" s="35">
        <f>IFERROR(LARGE($AJ$15:$AJ$61,AH15),"-")</f>
        <v>76300</v>
      </c>
      <c r="AP15" s="36">
        <f>IFERROR(ROUND(AO15/$E$15*100,1),"-")</f>
        <v>47.7</v>
      </c>
    </row>
    <row r="16" spans="1:42" ht="11.85" customHeight="1">
      <c r="A16" s="40" t="s">
        <v>22</v>
      </c>
      <c r="B16" s="39"/>
      <c r="C16" s="51"/>
      <c r="D16" s="52"/>
      <c r="E16" s="52"/>
      <c r="F16" s="52"/>
      <c r="G16" s="52"/>
      <c r="H16" s="52"/>
      <c r="I16" s="52"/>
      <c r="J16" s="52"/>
      <c r="K16" s="52"/>
      <c r="N16" s="32">
        <v>2</v>
      </c>
      <c r="O16" s="5" t="s">
        <v>21</v>
      </c>
      <c r="P16" s="33">
        <f t="shared" si="0"/>
        <v>219</v>
      </c>
      <c r="Q16" s="34">
        <f>IFERROR(_xlfn.RANK.EQ(P16,$P$15:$P$61,0)+COUNTIF($P$15:P16,P16)-1,"-")</f>
        <v>11</v>
      </c>
      <c r="S16" s="35">
        <f t="shared" ref="S16:S61" si="3">IFERROR(RANK(U16,$U$15:$U$61,0),"-")</f>
        <v>2</v>
      </c>
      <c r="T16" s="35" t="str">
        <f t="shared" ref="T16:T61" si="4">IFERROR(INDEX($O$15:$O$61,MATCH(N16,$Q$15:$Q$61,0)),"-")</f>
        <v>鹿児島</v>
      </c>
      <c r="U16" s="35">
        <f t="shared" ref="U16:U61" si="5">IFERROR(LARGE($P$15:$P$61,N16),"-")</f>
        <v>644</v>
      </c>
      <c r="V16" s="36">
        <f t="shared" ref="V16:V61" si="6">IFERROR(ROUND(U16/$C$15*100,1),"-")</f>
        <v>4.7</v>
      </c>
      <c r="X16" s="32">
        <v>2</v>
      </c>
      <c r="Y16" s="5" t="s">
        <v>21</v>
      </c>
      <c r="Z16" s="33">
        <f t="shared" si="1"/>
        <v>849</v>
      </c>
      <c r="AA16" s="34">
        <f>IFERROR(_xlfn.RANK.EQ(Z16,$Z$15:$Z$61,0)+COUNTIF($Z$15:Z16,Z16)-1,"-")</f>
        <v>18</v>
      </c>
      <c r="AC16" s="35">
        <f t="shared" ref="AC16:AC61" si="7">IFERROR(RANK(AE16,$AE$15:$AE$61,0),"-")</f>
        <v>2</v>
      </c>
      <c r="AD16" s="35" t="str">
        <f t="shared" ref="AD16:AD61" si="8">IFERROR(INDEX($Y$15:$Y$61,MATCH(X16,$AA$15:$AA$61,0)),"-")</f>
        <v>茨城</v>
      </c>
      <c r="AE16" s="35">
        <f t="shared" ref="AE16:AE61" si="9">IFERROR(LARGE($Z$15:$Z$61,X16),"-")</f>
        <v>1650</v>
      </c>
      <c r="AF16" s="36">
        <f t="shared" ref="AF16:AF61" si="10">IFERROR(ROUND(AE16/$D$15*100,1),"-")</f>
        <v>142.19999999999999</v>
      </c>
      <c r="AG16" s="37"/>
      <c r="AH16" s="32">
        <v>2</v>
      </c>
      <c r="AI16" s="5" t="s">
        <v>21</v>
      </c>
      <c r="AJ16" s="33">
        <f t="shared" si="2"/>
        <v>1860</v>
      </c>
      <c r="AK16" s="34">
        <f>IFERROR(_xlfn.RANK.EQ(AJ16,$AJ$15:$AJ$61,0)+COUNTIF($AJ$15:AJ16,AJ16)-1,"-")</f>
        <v>13</v>
      </c>
      <c r="AM16" s="35">
        <f t="shared" ref="AM16:AM61" si="11">IFERROR(RANK(AO16,$AO$15:$AO$61,0),"-")</f>
        <v>2</v>
      </c>
      <c r="AN16" s="35" t="str">
        <f t="shared" ref="AN16:AN61" si="12">IFERROR(INDEX($AI$15:$AI$61,MATCH(AH16,$AK$15:$AK$61,0)),"-")</f>
        <v>鹿児島</v>
      </c>
      <c r="AO16" s="35">
        <f t="shared" ref="AO16:AO61" si="13">IFERROR(LARGE($AJ$15:$AJ$61,AH16),"-")</f>
        <v>7730</v>
      </c>
      <c r="AP16" s="36">
        <f t="shared" ref="AP16:AP61" si="14">IFERROR(ROUND(AO16/$E$15*100,1),"-")</f>
        <v>4.8</v>
      </c>
    </row>
    <row r="17" spans="1:42" ht="11.85" customHeight="1">
      <c r="A17" s="41" t="s">
        <v>20</v>
      </c>
      <c r="B17" s="39"/>
      <c r="C17" s="51">
        <v>6410</v>
      </c>
      <c r="D17" s="52">
        <v>1190</v>
      </c>
      <c r="E17" s="52">
        <v>76300</v>
      </c>
      <c r="F17" s="52">
        <v>74700</v>
      </c>
      <c r="G17" s="52">
        <v>94</v>
      </c>
      <c r="H17" s="52">
        <v>86</v>
      </c>
      <c r="I17" s="52">
        <v>81</v>
      </c>
      <c r="J17" s="52">
        <v>85</v>
      </c>
      <c r="K17" s="52">
        <v>96</v>
      </c>
      <c r="N17" s="32">
        <v>3</v>
      </c>
      <c r="O17" s="5" t="s">
        <v>23</v>
      </c>
      <c r="P17" s="33">
        <f t="shared" si="0"/>
        <v>213</v>
      </c>
      <c r="Q17" s="34">
        <f>IFERROR(_xlfn.RANK.EQ(P17,$P$15:$P$61,0)+COUNTIF($P$15:P17,P17)-1,"-")</f>
        <v>13</v>
      </c>
      <c r="S17" s="35">
        <f t="shared" si="3"/>
        <v>3</v>
      </c>
      <c r="T17" s="35" t="str">
        <f t="shared" si="4"/>
        <v>長野</v>
      </c>
      <c r="U17" s="35">
        <f t="shared" si="5"/>
        <v>545</v>
      </c>
      <c r="V17" s="36">
        <f t="shared" si="6"/>
        <v>3.9</v>
      </c>
      <c r="X17" s="32">
        <v>3</v>
      </c>
      <c r="Y17" s="5" t="s">
        <v>23</v>
      </c>
      <c r="Z17" s="33">
        <f t="shared" si="1"/>
        <v>723</v>
      </c>
      <c r="AA17" s="34">
        <f>IFERROR(_xlfn.RANK.EQ(Z17,$Z$15:$Z$61,0)+COUNTIF($Z$15:Z17,Z17)-1,"-")</f>
        <v>22</v>
      </c>
      <c r="AC17" s="35">
        <f t="shared" si="7"/>
        <v>3</v>
      </c>
      <c r="AD17" s="35" t="str">
        <f t="shared" si="8"/>
        <v>神奈川</v>
      </c>
      <c r="AE17" s="35">
        <f t="shared" si="9"/>
        <v>1610</v>
      </c>
      <c r="AF17" s="36">
        <f t="shared" si="10"/>
        <v>138.80000000000001</v>
      </c>
      <c r="AG17" s="37"/>
      <c r="AH17" s="32">
        <v>3</v>
      </c>
      <c r="AI17" s="5" t="s">
        <v>23</v>
      </c>
      <c r="AJ17" s="33">
        <f t="shared" si="2"/>
        <v>1540</v>
      </c>
      <c r="AK17" s="34">
        <f>IFERROR(_xlfn.RANK.EQ(AJ17,$AJ$15:$AJ$61,0)+COUNTIF($AJ$15:AJ17,AJ17)-1,"-")</f>
        <v>18</v>
      </c>
      <c r="AM17" s="35">
        <f t="shared" si="11"/>
        <v>3</v>
      </c>
      <c r="AN17" s="35" t="str">
        <f t="shared" si="12"/>
        <v>長野</v>
      </c>
      <c r="AO17" s="35">
        <f t="shared" si="13"/>
        <v>6650</v>
      </c>
      <c r="AP17" s="36">
        <f t="shared" si="14"/>
        <v>4.2</v>
      </c>
    </row>
    <row r="18" spans="1:42" ht="11.85" customHeight="1">
      <c r="A18" s="41" t="s">
        <v>25</v>
      </c>
      <c r="B18" s="39"/>
      <c r="C18" s="51" t="s">
        <v>924</v>
      </c>
      <c r="D18" s="52" t="s">
        <v>924</v>
      </c>
      <c r="E18" s="52" t="s">
        <v>924</v>
      </c>
      <c r="F18" s="52" t="s">
        <v>924</v>
      </c>
      <c r="G18" s="52" t="s">
        <v>26</v>
      </c>
      <c r="H18" s="52" t="s">
        <v>26</v>
      </c>
      <c r="I18" s="52" t="s">
        <v>26</v>
      </c>
      <c r="J18" s="52" t="s">
        <v>26</v>
      </c>
      <c r="K18" s="52" t="s">
        <v>26</v>
      </c>
      <c r="N18" s="32">
        <v>4</v>
      </c>
      <c r="O18" s="5" t="s">
        <v>24</v>
      </c>
      <c r="P18" s="33">
        <f t="shared" si="0"/>
        <v>207</v>
      </c>
      <c r="Q18" s="34">
        <f>IFERROR(_xlfn.RANK.EQ(P18,$P$15:$P$61,0)+COUNTIF($P$15:P18,P18)-1,"-")</f>
        <v>14</v>
      </c>
      <c r="S18" s="35">
        <f t="shared" si="3"/>
        <v>4</v>
      </c>
      <c r="T18" s="35" t="str">
        <f t="shared" si="4"/>
        <v>茨城</v>
      </c>
      <c r="U18" s="35">
        <f t="shared" si="5"/>
        <v>390</v>
      </c>
      <c r="V18" s="36">
        <f t="shared" si="6"/>
        <v>2.8</v>
      </c>
      <c r="X18" s="32">
        <v>4</v>
      </c>
      <c r="Y18" s="5" t="s">
        <v>24</v>
      </c>
      <c r="Z18" s="33">
        <f t="shared" si="1"/>
        <v>754</v>
      </c>
      <c r="AA18" s="34">
        <f>IFERROR(_xlfn.RANK.EQ(Z18,$Z$15:$Z$61,0)+COUNTIF($Z$15:Z18,Z18)-1,"-")</f>
        <v>20</v>
      </c>
      <c r="AC18" s="35">
        <f t="shared" si="7"/>
        <v>4</v>
      </c>
      <c r="AD18" s="35" t="str">
        <f t="shared" si="8"/>
        <v>岡山</v>
      </c>
      <c r="AE18" s="35">
        <f t="shared" si="9"/>
        <v>1280</v>
      </c>
      <c r="AF18" s="36">
        <f t="shared" si="10"/>
        <v>110.3</v>
      </c>
      <c r="AG18" s="37"/>
      <c r="AH18" s="32">
        <v>4</v>
      </c>
      <c r="AI18" s="5" t="s">
        <v>24</v>
      </c>
      <c r="AJ18" s="33">
        <f t="shared" si="2"/>
        <v>1560</v>
      </c>
      <c r="AK18" s="34">
        <f>IFERROR(_xlfn.RANK.EQ(AJ18,$AJ$15:$AJ$61,0)+COUNTIF($AJ$15:AJ18,AJ18)-1,"-")</f>
        <v>17</v>
      </c>
      <c r="AM18" s="35">
        <f t="shared" si="11"/>
        <v>4</v>
      </c>
      <c r="AN18" s="35" t="str">
        <f t="shared" si="12"/>
        <v>茨城</v>
      </c>
      <c r="AO18" s="35">
        <f t="shared" si="13"/>
        <v>6440</v>
      </c>
      <c r="AP18" s="36">
        <f t="shared" si="14"/>
        <v>4</v>
      </c>
    </row>
    <row r="19" spans="1:42" ht="11.85" customHeight="1">
      <c r="A19" s="41" t="s">
        <v>28</v>
      </c>
      <c r="B19" s="39"/>
      <c r="C19" s="51">
        <v>1550</v>
      </c>
      <c r="D19" s="52">
        <v>755</v>
      </c>
      <c r="E19" s="52">
        <v>11700</v>
      </c>
      <c r="F19" s="52">
        <v>5980</v>
      </c>
      <c r="G19" s="52">
        <v>99</v>
      </c>
      <c r="H19" s="52">
        <v>96</v>
      </c>
      <c r="I19" s="52">
        <v>95</v>
      </c>
      <c r="J19" s="52">
        <v>96</v>
      </c>
      <c r="K19" s="52">
        <v>89</v>
      </c>
      <c r="N19" s="32">
        <v>5</v>
      </c>
      <c r="O19" s="5" t="s">
        <v>27</v>
      </c>
      <c r="P19" s="33">
        <f t="shared" si="0"/>
        <v>347</v>
      </c>
      <c r="Q19" s="34">
        <f>IFERROR(_xlfn.RANK.EQ(P19,$P$15:$P$61,0)+COUNTIF($P$15:P19,P19)-1,"-")</f>
        <v>7</v>
      </c>
      <c r="S19" s="35">
        <f t="shared" si="3"/>
        <v>4</v>
      </c>
      <c r="T19" s="35" t="str">
        <f t="shared" si="4"/>
        <v>長崎</v>
      </c>
      <c r="U19" s="35">
        <f t="shared" si="5"/>
        <v>390</v>
      </c>
      <c r="V19" s="36">
        <f t="shared" si="6"/>
        <v>2.8</v>
      </c>
      <c r="X19" s="32">
        <v>5</v>
      </c>
      <c r="Y19" s="5" t="s">
        <v>27</v>
      </c>
      <c r="Z19" s="33">
        <f t="shared" si="1"/>
        <v>771</v>
      </c>
      <c r="AA19" s="34">
        <f>IFERROR(_xlfn.RANK.EQ(Z19,$Z$15:$Z$61,0)+COUNTIF($Z$15:Z19,Z19)-1,"-")</f>
        <v>19</v>
      </c>
      <c r="AC19" s="42">
        <f t="shared" si="7"/>
        <v>5</v>
      </c>
      <c r="AD19" s="42" t="str">
        <f t="shared" si="8"/>
        <v>大分</v>
      </c>
      <c r="AE19" s="42">
        <f t="shared" si="9"/>
        <v>1270</v>
      </c>
      <c r="AF19" s="37">
        <f t="shared" si="10"/>
        <v>109.5</v>
      </c>
      <c r="AG19" s="37"/>
      <c r="AH19" s="32">
        <v>5</v>
      </c>
      <c r="AI19" s="5" t="s">
        <v>27</v>
      </c>
      <c r="AJ19" s="33">
        <f t="shared" si="2"/>
        <v>2680</v>
      </c>
      <c r="AK19" s="34">
        <f>IFERROR(_xlfn.RANK.EQ(AJ19,$AJ$15:$AJ$61,0)+COUNTIF($AJ$15:AJ19,AJ19)-1,"-")</f>
        <v>8</v>
      </c>
      <c r="AM19" s="35">
        <f t="shared" si="11"/>
        <v>5</v>
      </c>
      <c r="AN19" s="35" t="str">
        <f t="shared" si="12"/>
        <v>長崎</v>
      </c>
      <c r="AO19" s="35">
        <f t="shared" si="13"/>
        <v>4520</v>
      </c>
      <c r="AP19" s="36">
        <f t="shared" si="14"/>
        <v>2.8</v>
      </c>
    </row>
    <row r="20" spans="1:42" ht="11.85" customHeight="1">
      <c r="A20" s="41" t="s">
        <v>30</v>
      </c>
      <c r="B20" s="39"/>
      <c r="C20" s="51" t="s">
        <v>924</v>
      </c>
      <c r="D20" s="52" t="s">
        <v>924</v>
      </c>
      <c r="E20" s="52" t="s">
        <v>924</v>
      </c>
      <c r="F20" s="52" t="s">
        <v>924</v>
      </c>
      <c r="G20" s="52" t="s">
        <v>26</v>
      </c>
      <c r="H20" s="52" t="s">
        <v>26</v>
      </c>
      <c r="I20" s="52" t="s">
        <v>26</v>
      </c>
      <c r="J20" s="52" t="s">
        <v>26</v>
      </c>
      <c r="K20" s="52" t="s">
        <v>26</v>
      </c>
      <c r="N20" s="32">
        <v>6</v>
      </c>
      <c r="O20" s="5" t="s">
        <v>29</v>
      </c>
      <c r="P20" s="33">
        <f t="shared" si="0"/>
        <v>286</v>
      </c>
      <c r="Q20" s="34">
        <f>IFERROR(_xlfn.RANK.EQ(P20,$P$15:$P$61,0)+COUNTIF($P$15:P20,P20)-1,"-")</f>
        <v>8</v>
      </c>
      <c r="S20" s="42">
        <f t="shared" si="3"/>
        <v>6</v>
      </c>
      <c r="T20" s="42" t="str">
        <f t="shared" si="4"/>
        <v>沖縄</v>
      </c>
      <c r="U20" s="42">
        <f t="shared" si="5"/>
        <v>389</v>
      </c>
      <c r="V20" s="37">
        <f t="shared" si="6"/>
        <v>2.8</v>
      </c>
      <c r="X20" s="32">
        <v>6</v>
      </c>
      <c r="Y20" s="5" t="s">
        <v>29</v>
      </c>
      <c r="Z20" s="33">
        <f t="shared" si="1"/>
        <v>752</v>
      </c>
      <c r="AA20" s="34">
        <f>IFERROR(_xlfn.RANK.EQ(Z20,$Z$15:$Z$61,0)+COUNTIF($Z$15:Z20,Z20)-1,"-")</f>
        <v>21</v>
      </c>
      <c r="AC20" s="42">
        <f t="shared" si="7"/>
        <v>6</v>
      </c>
      <c r="AD20" s="42" t="str">
        <f t="shared" si="8"/>
        <v>長野</v>
      </c>
      <c r="AE20" s="42">
        <f t="shared" si="9"/>
        <v>1220</v>
      </c>
      <c r="AF20" s="37">
        <f t="shared" si="10"/>
        <v>105.2</v>
      </c>
      <c r="AG20" s="37"/>
      <c r="AH20" s="32">
        <v>6</v>
      </c>
      <c r="AI20" s="5" t="s">
        <v>29</v>
      </c>
      <c r="AJ20" s="33">
        <f t="shared" si="2"/>
        <v>2150</v>
      </c>
      <c r="AK20" s="34">
        <f>IFERROR(_xlfn.RANK.EQ(AJ20,$AJ$15:$AJ$61,0)+COUNTIF($AJ$15:AJ20,AJ20)-1,"-")</f>
        <v>11</v>
      </c>
      <c r="AM20" s="42">
        <f t="shared" si="11"/>
        <v>6</v>
      </c>
      <c r="AN20" s="42" t="str">
        <f t="shared" si="12"/>
        <v>沖縄</v>
      </c>
      <c r="AO20" s="42">
        <f t="shared" si="13"/>
        <v>3560</v>
      </c>
      <c r="AP20" s="37">
        <f t="shared" si="14"/>
        <v>2.2000000000000002</v>
      </c>
    </row>
    <row r="21" spans="1:42" ht="11.85" customHeight="1">
      <c r="A21" s="41" t="s">
        <v>32</v>
      </c>
      <c r="B21" s="39"/>
      <c r="C21" s="51" t="s">
        <v>924</v>
      </c>
      <c r="D21" s="52" t="s">
        <v>924</v>
      </c>
      <c r="E21" s="52" t="s">
        <v>924</v>
      </c>
      <c r="F21" s="52" t="s">
        <v>924</v>
      </c>
      <c r="G21" s="52" t="s">
        <v>26</v>
      </c>
      <c r="H21" s="52" t="s">
        <v>26</v>
      </c>
      <c r="I21" s="52" t="s">
        <v>26</v>
      </c>
      <c r="J21" s="52" t="s">
        <v>26</v>
      </c>
      <c r="K21" s="52" t="s">
        <v>26</v>
      </c>
      <c r="N21" s="32">
        <v>7</v>
      </c>
      <c r="O21" s="5" t="s">
        <v>31</v>
      </c>
      <c r="P21" s="33">
        <f t="shared" si="0"/>
        <v>275</v>
      </c>
      <c r="Q21" s="34">
        <f>IFERROR(_xlfn.RANK.EQ(P21,$P$15:$P$61,0)+COUNTIF($P$15:P21,P21)-1,"-")</f>
        <v>9</v>
      </c>
      <c r="S21" s="42">
        <f t="shared" si="3"/>
        <v>7</v>
      </c>
      <c r="T21" s="42" t="str">
        <f t="shared" si="4"/>
        <v>秋田</v>
      </c>
      <c r="U21" s="42">
        <f t="shared" si="5"/>
        <v>347</v>
      </c>
      <c r="V21" s="37">
        <f t="shared" si="6"/>
        <v>2.5</v>
      </c>
      <c r="X21" s="32">
        <v>7</v>
      </c>
      <c r="Y21" s="5" t="s">
        <v>31</v>
      </c>
      <c r="Z21" s="33">
        <f t="shared" si="1"/>
        <v>698</v>
      </c>
      <c r="AA21" s="34">
        <f>IFERROR(_xlfn.RANK.EQ(Z21,$Z$15:$Z$61,0)+COUNTIF($Z$15:Z21,Z21)-1,"-")</f>
        <v>23</v>
      </c>
      <c r="AC21" s="42">
        <f t="shared" si="7"/>
        <v>7</v>
      </c>
      <c r="AD21" s="42" t="str">
        <f t="shared" si="8"/>
        <v>鹿児島</v>
      </c>
      <c r="AE21" s="42">
        <f t="shared" si="9"/>
        <v>1200</v>
      </c>
      <c r="AF21" s="37">
        <f t="shared" si="10"/>
        <v>103.4</v>
      </c>
      <c r="AG21" s="37"/>
      <c r="AH21" s="32">
        <v>7</v>
      </c>
      <c r="AI21" s="5" t="s">
        <v>31</v>
      </c>
      <c r="AJ21" s="33">
        <f t="shared" si="2"/>
        <v>1920</v>
      </c>
      <c r="AK21" s="34">
        <f>IFERROR(_xlfn.RANK.EQ(AJ21,$AJ$15:$AJ$61,0)+COUNTIF($AJ$15:AJ21,AJ21)-1,"-")</f>
        <v>12</v>
      </c>
      <c r="AM21" s="42">
        <f t="shared" si="11"/>
        <v>7</v>
      </c>
      <c r="AN21" s="42" t="str">
        <f t="shared" si="12"/>
        <v>神奈川</v>
      </c>
      <c r="AO21" s="42">
        <f t="shared" si="13"/>
        <v>3460</v>
      </c>
      <c r="AP21" s="37">
        <f t="shared" si="14"/>
        <v>2.2000000000000002</v>
      </c>
    </row>
    <row r="22" spans="1:42" ht="11.85" customHeight="1">
      <c r="A22" s="41" t="s">
        <v>34</v>
      </c>
      <c r="B22" s="39"/>
      <c r="C22" s="51" t="s">
        <v>924</v>
      </c>
      <c r="D22" s="52" t="s">
        <v>924</v>
      </c>
      <c r="E22" s="52" t="s">
        <v>924</v>
      </c>
      <c r="F22" s="52" t="s">
        <v>924</v>
      </c>
      <c r="G22" s="52" t="s">
        <v>26</v>
      </c>
      <c r="H22" s="52" t="s">
        <v>26</v>
      </c>
      <c r="I22" s="52" t="s">
        <v>26</v>
      </c>
      <c r="J22" s="52" t="s">
        <v>26</v>
      </c>
      <c r="K22" s="52" t="s">
        <v>26</v>
      </c>
      <c r="N22" s="32">
        <v>8</v>
      </c>
      <c r="O22" s="5" t="s">
        <v>33</v>
      </c>
      <c r="P22" s="33">
        <f t="shared" si="0"/>
        <v>390</v>
      </c>
      <c r="Q22" s="34">
        <f>IFERROR(_xlfn.RANK.EQ(P22,$P$15:$P$61,0)+COUNTIF($P$15:P22,P22)-1,"-")</f>
        <v>4</v>
      </c>
      <c r="S22" s="42">
        <f t="shared" si="3"/>
        <v>8</v>
      </c>
      <c r="T22" s="42" t="str">
        <f t="shared" si="4"/>
        <v>山形</v>
      </c>
      <c r="U22" s="42">
        <f t="shared" si="5"/>
        <v>286</v>
      </c>
      <c r="V22" s="37">
        <f t="shared" si="6"/>
        <v>2.1</v>
      </c>
      <c r="X22" s="32">
        <v>8</v>
      </c>
      <c r="Y22" s="5" t="s">
        <v>33</v>
      </c>
      <c r="Z22" s="33">
        <f t="shared" si="1"/>
        <v>1650</v>
      </c>
      <c r="AA22" s="34">
        <f>IFERROR(_xlfn.RANK.EQ(Z22,$Z$15:$Z$61,0)+COUNTIF($Z$15:Z22,Z22)-1,"-")</f>
        <v>2</v>
      </c>
      <c r="AC22" s="35">
        <f t="shared" si="7"/>
        <v>8</v>
      </c>
      <c r="AD22" s="35" t="str">
        <f t="shared" si="8"/>
        <v>北海道</v>
      </c>
      <c r="AE22" s="35">
        <f t="shared" si="9"/>
        <v>1190</v>
      </c>
      <c r="AF22" s="36">
        <f t="shared" si="10"/>
        <v>102.6</v>
      </c>
      <c r="AG22" s="37"/>
      <c r="AH22" s="32">
        <v>8</v>
      </c>
      <c r="AI22" s="5" t="s">
        <v>33</v>
      </c>
      <c r="AJ22" s="33">
        <f t="shared" si="2"/>
        <v>6440</v>
      </c>
      <c r="AK22" s="34">
        <f>IFERROR(_xlfn.RANK.EQ(AJ22,$AJ$15:$AJ$61,0)+COUNTIF($AJ$15:AJ22,AJ22)-1,"-")</f>
        <v>4</v>
      </c>
      <c r="AM22" s="42">
        <f t="shared" si="11"/>
        <v>8</v>
      </c>
      <c r="AN22" s="42" t="str">
        <f t="shared" si="12"/>
        <v>秋田</v>
      </c>
      <c r="AO22" s="42">
        <f t="shared" si="13"/>
        <v>2680</v>
      </c>
      <c r="AP22" s="37">
        <f t="shared" si="14"/>
        <v>1.7</v>
      </c>
    </row>
    <row r="23" spans="1:42" ht="11.85" customHeight="1">
      <c r="A23" s="41" t="s">
        <v>36</v>
      </c>
      <c r="B23" s="39"/>
      <c r="C23" s="51" t="s">
        <v>924</v>
      </c>
      <c r="D23" s="52" t="s">
        <v>924</v>
      </c>
      <c r="E23" s="52" t="s">
        <v>924</v>
      </c>
      <c r="F23" s="52" t="s">
        <v>924</v>
      </c>
      <c r="G23" s="52" t="s">
        <v>26</v>
      </c>
      <c r="H23" s="52" t="s">
        <v>26</v>
      </c>
      <c r="I23" s="52" t="s">
        <v>26</v>
      </c>
      <c r="J23" s="52" t="s">
        <v>26</v>
      </c>
      <c r="K23" s="52" t="s">
        <v>26</v>
      </c>
      <c r="N23" s="32">
        <v>9</v>
      </c>
      <c r="O23" s="5" t="s">
        <v>35</v>
      </c>
      <c r="P23" s="33" t="str">
        <f t="shared" si="0"/>
        <v>…</v>
      </c>
      <c r="Q23" s="34" t="str">
        <f>IFERROR(_xlfn.RANK.EQ(P23,$P$15:$P$61,0)+COUNTIF($P$15:P23,P23)-1,"-")</f>
        <v>-</v>
      </c>
      <c r="S23" s="42">
        <f t="shared" si="3"/>
        <v>9</v>
      </c>
      <c r="T23" s="42" t="str">
        <f t="shared" si="4"/>
        <v>福島</v>
      </c>
      <c r="U23" s="42">
        <f t="shared" si="5"/>
        <v>275</v>
      </c>
      <c r="V23" s="37">
        <f t="shared" si="6"/>
        <v>2</v>
      </c>
      <c r="X23" s="32">
        <v>9</v>
      </c>
      <c r="Y23" s="5" t="s">
        <v>35</v>
      </c>
      <c r="Z23" s="33" t="str">
        <f t="shared" si="1"/>
        <v>…</v>
      </c>
      <c r="AA23" s="34" t="str">
        <f>IFERROR(_xlfn.RANK.EQ(Z23,$Z$15:$Z$61,0)+COUNTIF($Z$15:Z23,Z23)-1,"-")</f>
        <v>-</v>
      </c>
      <c r="AC23" s="42">
        <f t="shared" si="7"/>
        <v>9</v>
      </c>
      <c r="AD23" s="42" t="str">
        <f t="shared" si="8"/>
        <v>三重</v>
      </c>
      <c r="AE23" s="42">
        <f t="shared" si="9"/>
        <v>1160</v>
      </c>
      <c r="AF23" s="37">
        <f t="shared" si="10"/>
        <v>100</v>
      </c>
      <c r="AG23" s="37"/>
      <c r="AH23" s="32">
        <v>9</v>
      </c>
      <c r="AI23" s="5" t="s">
        <v>35</v>
      </c>
      <c r="AJ23" s="33" t="str">
        <f t="shared" si="2"/>
        <v>…</v>
      </c>
      <c r="AK23" s="34" t="str">
        <f>IFERROR(_xlfn.RANK.EQ(AJ23,$AJ$15:$AJ$61,0)+COUNTIF($AJ$15:AJ23,AJ23)-1,"-")</f>
        <v>-</v>
      </c>
      <c r="AM23" s="42">
        <f t="shared" si="11"/>
        <v>8</v>
      </c>
      <c r="AN23" s="42" t="str">
        <f t="shared" si="12"/>
        <v>新潟</v>
      </c>
      <c r="AO23" s="42">
        <f t="shared" si="13"/>
        <v>2680</v>
      </c>
      <c r="AP23" s="37">
        <f t="shared" si="14"/>
        <v>1.7</v>
      </c>
    </row>
    <row r="24" spans="1:42" ht="11.85" customHeight="1">
      <c r="A24" s="38" t="s">
        <v>38</v>
      </c>
      <c r="B24" s="39"/>
      <c r="C24" s="51" t="s">
        <v>924</v>
      </c>
      <c r="D24" s="52" t="s">
        <v>924</v>
      </c>
      <c r="E24" s="52" t="s">
        <v>924</v>
      </c>
      <c r="F24" s="52" t="s">
        <v>924</v>
      </c>
      <c r="G24" s="52" t="s">
        <v>26</v>
      </c>
      <c r="H24" s="52" t="s">
        <v>26</v>
      </c>
      <c r="I24" s="52" t="s">
        <v>26</v>
      </c>
      <c r="J24" s="52" t="s">
        <v>26</v>
      </c>
      <c r="K24" s="52" t="s">
        <v>26</v>
      </c>
      <c r="N24" s="32">
        <v>10</v>
      </c>
      <c r="O24" s="5" t="s">
        <v>37</v>
      </c>
      <c r="P24" s="33" t="str">
        <f t="shared" si="0"/>
        <v>…</v>
      </c>
      <c r="Q24" s="34" t="str">
        <f>IFERROR(_xlfn.RANK.EQ(P24,$P$15:$P$61,0)+COUNTIF($P$15:P24,P24)-1,"-")</f>
        <v>-</v>
      </c>
      <c r="S24" s="42">
        <f t="shared" si="3"/>
        <v>10</v>
      </c>
      <c r="T24" s="42" t="str">
        <f t="shared" si="4"/>
        <v>新潟</v>
      </c>
      <c r="U24" s="42">
        <f t="shared" si="5"/>
        <v>250</v>
      </c>
      <c r="V24" s="37">
        <f t="shared" si="6"/>
        <v>1.8</v>
      </c>
      <c r="X24" s="32">
        <v>10</v>
      </c>
      <c r="Y24" s="5" t="s">
        <v>37</v>
      </c>
      <c r="Z24" s="33" t="str">
        <f t="shared" si="1"/>
        <v>…</v>
      </c>
      <c r="AA24" s="34" t="str">
        <f>IFERROR(_xlfn.RANK.EQ(Z24,$Z$15:$Z$61,0)+COUNTIF($Z$15:Z24,Z24)-1,"-")</f>
        <v>-</v>
      </c>
      <c r="AC24" s="42">
        <f t="shared" si="7"/>
        <v>9</v>
      </c>
      <c r="AD24" s="42" t="str">
        <f t="shared" si="8"/>
        <v>長崎</v>
      </c>
      <c r="AE24" s="42">
        <f t="shared" si="9"/>
        <v>1160</v>
      </c>
      <c r="AF24" s="37">
        <f t="shared" si="10"/>
        <v>100</v>
      </c>
      <c r="AG24" s="37"/>
      <c r="AH24" s="32">
        <v>10</v>
      </c>
      <c r="AI24" s="5" t="s">
        <v>37</v>
      </c>
      <c r="AJ24" s="33" t="str">
        <f t="shared" si="2"/>
        <v>…</v>
      </c>
      <c r="AK24" s="34" t="str">
        <f>IFERROR(_xlfn.RANK.EQ(AJ24,$AJ$15:$AJ$61,0)+COUNTIF($AJ$15:AJ24,AJ24)-1,"-")</f>
        <v>-</v>
      </c>
      <c r="AM24" s="42">
        <f t="shared" si="11"/>
        <v>10</v>
      </c>
      <c r="AN24" s="42" t="str">
        <f t="shared" si="12"/>
        <v>千葉</v>
      </c>
      <c r="AO24" s="42">
        <f t="shared" si="13"/>
        <v>2300</v>
      </c>
      <c r="AP24" s="37">
        <f t="shared" si="14"/>
        <v>1.4</v>
      </c>
    </row>
    <row r="25" spans="1:42" ht="11.85" customHeight="1">
      <c r="A25" s="41" t="s">
        <v>40</v>
      </c>
      <c r="B25" s="39"/>
      <c r="C25" s="51" t="s">
        <v>924</v>
      </c>
      <c r="D25" s="52" t="s">
        <v>924</v>
      </c>
      <c r="E25" s="52" t="s">
        <v>924</v>
      </c>
      <c r="F25" s="52" t="s">
        <v>924</v>
      </c>
      <c r="G25" s="52" t="s">
        <v>26</v>
      </c>
      <c r="H25" s="52" t="s">
        <v>26</v>
      </c>
      <c r="I25" s="52" t="s">
        <v>26</v>
      </c>
      <c r="J25" s="52" t="s">
        <v>26</v>
      </c>
      <c r="K25" s="52" t="s">
        <v>26</v>
      </c>
      <c r="N25" s="32">
        <v>11</v>
      </c>
      <c r="O25" s="5" t="s">
        <v>39</v>
      </c>
      <c r="P25" s="33" t="str">
        <f t="shared" si="0"/>
        <v>…</v>
      </c>
      <c r="Q25" s="34" t="str">
        <f>IFERROR(_xlfn.RANK.EQ(P25,$P$15:$P$61,0)+COUNTIF($P$15:P25,P25)-1,"-")</f>
        <v>-</v>
      </c>
      <c r="S25" s="42">
        <f t="shared" si="3"/>
        <v>11</v>
      </c>
      <c r="T25" s="42" t="str">
        <f t="shared" si="4"/>
        <v>青森</v>
      </c>
      <c r="U25" s="42">
        <f t="shared" si="5"/>
        <v>219</v>
      </c>
      <c r="V25" s="37">
        <f t="shared" si="6"/>
        <v>1.6</v>
      </c>
      <c r="X25" s="32">
        <v>11</v>
      </c>
      <c r="Y25" s="5" t="s">
        <v>39</v>
      </c>
      <c r="Z25" s="33" t="str">
        <f t="shared" si="1"/>
        <v>…</v>
      </c>
      <c r="AA25" s="34" t="str">
        <f>IFERROR(_xlfn.RANK.EQ(Z25,$Z$15:$Z$61,0)+COUNTIF($Z$15:Z25,Z25)-1,"-")</f>
        <v>-</v>
      </c>
      <c r="AC25" s="42">
        <f t="shared" si="7"/>
        <v>11</v>
      </c>
      <c r="AD25" s="42" t="str">
        <f t="shared" si="8"/>
        <v>広島</v>
      </c>
      <c r="AE25" s="42">
        <f t="shared" si="9"/>
        <v>1120</v>
      </c>
      <c r="AF25" s="37">
        <f t="shared" si="10"/>
        <v>96.6</v>
      </c>
      <c r="AG25" s="37"/>
      <c r="AH25" s="32">
        <v>11</v>
      </c>
      <c r="AI25" s="5" t="s">
        <v>39</v>
      </c>
      <c r="AJ25" s="33" t="str">
        <f t="shared" si="2"/>
        <v>…</v>
      </c>
      <c r="AK25" s="34" t="str">
        <f>IFERROR(_xlfn.RANK.EQ(AJ25,$AJ$15:$AJ$61,0)+COUNTIF($AJ$15:AJ25,AJ25)-1,"-")</f>
        <v>-</v>
      </c>
      <c r="AM25" s="42">
        <f t="shared" si="11"/>
        <v>11</v>
      </c>
      <c r="AN25" s="42" t="str">
        <f t="shared" si="12"/>
        <v>山形</v>
      </c>
      <c r="AO25" s="42">
        <f t="shared" si="13"/>
        <v>2150</v>
      </c>
      <c r="AP25" s="37">
        <f t="shared" si="14"/>
        <v>1.3</v>
      </c>
    </row>
    <row r="26" spans="1:42" ht="11.85" customHeight="1">
      <c r="A26" s="41" t="s">
        <v>42</v>
      </c>
      <c r="B26" s="39"/>
      <c r="C26" s="51" t="s">
        <v>924</v>
      </c>
      <c r="D26" s="52" t="s">
        <v>924</v>
      </c>
      <c r="E26" s="52" t="s">
        <v>924</v>
      </c>
      <c r="F26" s="52" t="s">
        <v>924</v>
      </c>
      <c r="G26" s="52" t="s">
        <v>26</v>
      </c>
      <c r="H26" s="52" t="s">
        <v>26</v>
      </c>
      <c r="I26" s="52" t="s">
        <v>26</v>
      </c>
      <c r="J26" s="52" t="s">
        <v>26</v>
      </c>
      <c r="K26" s="52" t="s">
        <v>26</v>
      </c>
      <c r="N26" s="32">
        <v>12</v>
      </c>
      <c r="O26" s="5" t="s">
        <v>41</v>
      </c>
      <c r="P26" s="33">
        <f t="shared" si="0"/>
        <v>130</v>
      </c>
      <c r="Q26" s="34">
        <f>IFERROR(_xlfn.RANK.EQ(P26,$P$15:$P$61,0)+COUNTIF($P$15:P26,P26)-1,"-")</f>
        <v>18</v>
      </c>
      <c r="S26" s="42">
        <f t="shared" si="3"/>
        <v>12</v>
      </c>
      <c r="T26" s="42" t="str">
        <f t="shared" si="4"/>
        <v>神奈川</v>
      </c>
      <c r="U26" s="42">
        <f t="shared" si="5"/>
        <v>215</v>
      </c>
      <c r="V26" s="37">
        <f t="shared" si="6"/>
        <v>1.6</v>
      </c>
      <c r="X26" s="32">
        <v>12</v>
      </c>
      <c r="Y26" s="5" t="s">
        <v>41</v>
      </c>
      <c r="Z26" s="33">
        <f t="shared" si="1"/>
        <v>1770</v>
      </c>
      <c r="AA26" s="34">
        <f>IFERROR(_xlfn.RANK.EQ(Z26,$Z$15:$Z$61,0)+COUNTIF($Z$15:Z26,Z26)-1,"-")</f>
        <v>1</v>
      </c>
      <c r="AC26" s="42">
        <f t="shared" si="7"/>
        <v>12</v>
      </c>
      <c r="AD26" s="42" t="str">
        <f t="shared" si="8"/>
        <v>新潟</v>
      </c>
      <c r="AE26" s="42">
        <f t="shared" si="9"/>
        <v>1070</v>
      </c>
      <c r="AF26" s="37">
        <f t="shared" si="10"/>
        <v>92.2</v>
      </c>
      <c r="AG26" s="37"/>
      <c r="AH26" s="32">
        <v>12</v>
      </c>
      <c r="AI26" s="5" t="s">
        <v>41</v>
      </c>
      <c r="AJ26" s="33">
        <f t="shared" si="2"/>
        <v>2300</v>
      </c>
      <c r="AK26" s="34">
        <f>IFERROR(_xlfn.RANK.EQ(AJ26,$AJ$15:$AJ$61,0)+COUNTIF($AJ$15:AJ26,AJ26)-1,"-")</f>
        <v>10</v>
      </c>
      <c r="AM26" s="42">
        <f t="shared" si="11"/>
        <v>12</v>
      </c>
      <c r="AN26" s="42" t="str">
        <f t="shared" si="12"/>
        <v>福島</v>
      </c>
      <c r="AO26" s="42">
        <f t="shared" si="13"/>
        <v>1920</v>
      </c>
      <c r="AP26" s="37">
        <f t="shared" si="14"/>
        <v>1.2</v>
      </c>
    </row>
    <row r="27" spans="1:42" ht="11.85" customHeight="1">
      <c r="A27" s="41" t="s">
        <v>44</v>
      </c>
      <c r="B27" s="39"/>
      <c r="C27" s="51">
        <v>389</v>
      </c>
      <c r="D27" s="52">
        <v>914</v>
      </c>
      <c r="E27" s="52">
        <v>3560</v>
      </c>
      <c r="F27" s="52">
        <v>3170</v>
      </c>
      <c r="G27" s="52">
        <v>103</v>
      </c>
      <c r="H27" s="52">
        <v>96</v>
      </c>
      <c r="I27" s="52">
        <v>100</v>
      </c>
      <c r="J27" s="367">
        <v>100</v>
      </c>
      <c r="K27" s="367">
        <v>103</v>
      </c>
      <c r="N27" s="32">
        <v>13</v>
      </c>
      <c r="O27" s="5" t="s">
        <v>43</v>
      </c>
      <c r="P27" s="33" t="str">
        <f t="shared" si="0"/>
        <v>…</v>
      </c>
      <c r="Q27" s="34" t="str">
        <f>IFERROR(_xlfn.RANK.EQ(P27,$P$15:$P$61,0)+COUNTIF($P$15:P27,P27)-1,"-")</f>
        <v>-</v>
      </c>
      <c r="S27" s="42">
        <f t="shared" si="3"/>
        <v>13</v>
      </c>
      <c r="T27" s="42" t="str">
        <f t="shared" si="4"/>
        <v>岩手</v>
      </c>
      <c r="U27" s="42">
        <f t="shared" si="5"/>
        <v>213</v>
      </c>
      <c r="V27" s="37">
        <f t="shared" si="6"/>
        <v>1.5</v>
      </c>
      <c r="X27" s="32">
        <v>13</v>
      </c>
      <c r="Y27" s="5" t="s">
        <v>43</v>
      </c>
      <c r="Z27" s="33" t="str">
        <f t="shared" si="1"/>
        <v>…</v>
      </c>
      <c r="AA27" s="34" t="str">
        <f>IFERROR(_xlfn.RANK.EQ(Z27,$Z$15:$Z$61,0)+COUNTIF($Z$15:Z27,Z27)-1,"-")</f>
        <v>-</v>
      </c>
      <c r="AC27" s="42">
        <f t="shared" si="7"/>
        <v>13</v>
      </c>
      <c r="AD27" s="42" t="str">
        <f t="shared" si="8"/>
        <v>佐賀</v>
      </c>
      <c r="AE27" s="42">
        <f t="shared" si="9"/>
        <v>1060</v>
      </c>
      <c r="AF27" s="37">
        <f t="shared" si="10"/>
        <v>91.4</v>
      </c>
      <c r="AG27" s="37"/>
      <c r="AH27" s="32">
        <v>13</v>
      </c>
      <c r="AI27" s="5" t="s">
        <v>43</v>
      </c>
      <c r="AJ27" s="33" t="str">
        <f t="shared" si="2"/>
        <v>…</v>
      </c>
      <c r="AK27" s="34" t="str">
        <f>IFERROR(_xlfn.RANK.EQ(AJ27,$AJ$15:$AJ$61,0)+COUNTIF($AJ$15:AJ27,AJ27)-1,"-")</f>
        <v>-</v>
      </c>
      <c r="AM27" s="42">
        <f t="shared" si="11"/>
        <v>13</v>
      </c>
      <c r="AN27" s="42" t="str">
        <f t="shared" si="12"/>
        <v>青森</v>
      </c>
      <c r="AO27" s="42">
        <f t="shared" si="13"/>
        <v>1860</v>
      </c>
      <c r="AP27" s="37">
        <f t="shared" si="14"/>
        <v>1.2</v>
      </c>
    </row>
    <row r="28" spans="1:42" ht="11.85" customHeight="1">
      <c r="A28" s="38" t="s">
        <v>47</v>
      </c>
      <c r="B28" s="39"/>
      <c r="C28" s="51"/>
      <c r="D28" s="52"/>
      <c r="E28" s="52"/>
      <c r="F28" s="52"/>
      <c r="G28" s="52"/>
      <c r="H28" s="52"/>
      <c r="I28" s="52"/>
      <c r="J28" s="52"/>
      <c r="K28" s="52"/>
      <c r="N28" s="32">
        <v>14</v>
      </c>
      <c r="O28" s="5" t="s">
        <v>45</v>
      </c>
      <c r="P28" s="33">
        <f t="shared" si="0"/>
        <v>215</v>
      </c>
      <c r="Q28" s="34">
        <f>IFERROR(_xlfn.RANK.EQ(P28,$P$15:$P$61,0)+COUNTIF($P$15:P28,P28)-1,"-")</f>
        <v>12</v>
      </c>
      <c r="S28" s="42">
        <f t="shared" si="3"/>
        <v>14</v>
      </c>
      <c r="T28" s="42" t="str">
        <f t="shared" si="4"/>
        <v>宮城</v>
      </c>
      <c r="U28" s="42">
        <f t="shared" si="5"/>
        <v>207</v>
      </c>
      <c r="V28" s="37">
        <f t="shared" si="6"/>
        <v>1.5</v>
      </c>
      <c r="X28" s="32">
        <v>14</v>
      </c>
      <c r="Y28" s="5" t="s">
        <v>45</v>
      </c>
      <c r="Z28" s="33">
        <f t="shared" si="1"/>
        <v>1610</v>
      </c>
      <c r="AA28" s="34">
        <f>IFERROR(_xlfn.RANK.EQ(Z28,$Z$15:$Z$61,0)+COUNTIF($Z$15:Z28,Z28)-1,"-")</f>
        <v>3</v>
      </c>
      <c r="AC28" s="42">
        <f t="shared" si="7"/>
        <v>14</v>
      </c>
      <c r="AD28" s="42" t="str">
        <f t="shared" si="8"/>
        <v>愛媛</v>
      </c>
      <c r="AE28" s="42">
        <f t="shared" si="9"/>
        <v>1040</v>
      </c>
      <c r="AF28" s="37">
        <f t="shared" si="10"/>
        <v>89.7</v>
      </c>
      <c r="AG28" s="37"/>
      <c r="AH28" s="32">
        <v>14</v>
      </c>
      <c r="AI28" s="5" t="s">
        <v>45</v>
      </c>
      <c r="AJ28" s="33">
        <f t="shared" si="2"/>
        <v>3460</v>
      </c>
      <c r="AK28" s="34">
        <f>IFERROR(_xlfn.RANK.EQ(AJ28,$AJ$15:$AJ$61,0)+COUNTIF($AJ$15:AJ28,AJ28)-1,"-")</f>
        <v>7</v>
      </c>
      <c r="AM28" s="42">
        <f t="shared" si="11"/>
        <v>13</v>
      </c>
      <c r="AN28" s="42" t="str">
        <f t="shared" si="12"/>
        <v>石川</v>
      </c>
      <c r="AO28" s="42">
        <f t="shared" si="13"/>
        <v>1860</v>
      </c>
      <c r="AP28" s="37">
        <f t="shared" si="14"/>
        <v>1.2</v>
      </c>
    </row>
    <row r="29" spans="1:42" ht="11.85" customHeight="1">
      <c r="A29" s="43" t="s">
        <v>20</v>
      </c>
      <c r="B29" s="39"/>
      <c r="C29" s="51">
        <v>6410</v>
      </c>
      <c r="D29" s="52">
        <v>1190</v>
      </c>
      <c r="E29" s="52">
        <v>76300</v>
      </c>
      <c r="F29" s="52">
        <v>74700</v>
      </c>
      <c r="G29" s="52">
        <v>94</v>
      </c>
      <c r="H29" s="52">
        <v>86</v>
      </c>
      <c r="I29" s="52">
        <v>81</v>
      </c>
      <c r="J29" s="52">
        <v>85</v>
      </c>
      <c r="K29" s="52">
        <v>96</v>
      </c>
      <c r="N29" s="32">
        <v>15</v>
      </c>
      <c r="O29" s="5" t="s">
        <v>46</v>
      </c>
      <c r="P29" s="33">
        <f t="shared" si="0"/>
        <v>250</v>
      </c>
      <c r="Q29" s="34">
        <f>IFERROR(_xlfn.RANK.EQ(P29,$P$15:$P$61,0)+COUNTIF($P$15:P29,P29)-1,"-")</f>
        <v>10</v>
      </c>
      <c r="S29" s="42">
        <f t="shared" si="3"/>
        <v>15</v>
      </c>
      <c r="T29" s="42" t="str">
        <f t="shared" si="4"/>
        <v>石川</v>
      </c>
      <c r="U29" s="42">
        <f t="shared" si="5"/>
        <v>199</v>
      </c>
      <c r="V29" s="37">
        <f t="shared" si="6"/>
        <v>1.4</v>
      </c>
      <c r="X29" s="32">
        <v>15</v>
      </c>
      <c r="Y29" s="5" t="s">
        <v>46</v>
      </c>
      <c r="Z29" s="33">
        <f t="shared" si="1"/>
        <v>1070</v>
      </c>
      <c r="AA29" s="34">
        <f>IFERROR(_xlfn.RANK.EQ(Z29,$Z$15:$Z$61,0)+COUNTIF($Z$15:Z29,Z29)-1,"-")</f>
        <v>12</v>
      </c>
      <c r="AC29" s="42">
        <f t="shared" si="7"/>
        <v>15</v>
      </c>
      <c r="AD29" s="42" t="str">
        <f t="shared" si="8"/>
        <v>香川</v>
      </c>
      <c r="AE29" s="42">
        <f t="shared" si="9"/>
        <v>1010</v>
      </c>
      <c r="AF29" s="37">
        <f t="shared" si="10"/>
        <v>87.1</v>
      </c>
      <c r="AG29" s="37"/>
      <c r="AH29" s="32">
        <v>15</v>
      </c>
      <c r="AI29" s="5" t="s">
        <v>46</v>
      </c>
      <c r="AJ29" s="33">
        <f t="shared" si="2"/>
        <v>2680</v>
      </c>
      <c r="AK29" s="34">
        <f>IFERROR(_xlfn.RANK.EQ(AJ29,$AJ$15:$AJ$61,0)+COUNTIF($AJ$15:AJ29,AJ29)-1,"-")</f>
        <v>9</v>
      </c>
      <c r="AM29" s="42">
        <f t="shared" si="11"/>
        <v>15</v>
      </c>
      <c r="AN29" s="42" t="str">
        <f t="shared" si="12"/>
        <v>広島</v>
      </c>
      <c r="AO29" s="42">
        <f t="shared" si="13"/>
        <v>1780</v>
      </c>
      <c r="AP29" s="37">
        <f t="shared" si="14"/>
        <v>1.1000000000000001</v>
      </c>
    </row>
    <row r="30" spans="1:42" ht="11.85" customHeight="1">
      <c r="A30" s="41" t="s">
        <v>21</v>
      </c>
      <c r="B30" s="39"/>
      <c r="C30" s="51">
        <v>219</v>
      </c>
      <c r="D30" s="52">
        <v>849</v>
      </c>
      <c r="E30" s="52">
        <v>1860</v>
      </c>
      <c r="F30" s="52">
        <v>1190</v>
      </c>
      <c r="G30" s="52">
        <v>100</v>
      </c>
      <c r="H30" s="52">
        <v>108</v>
      </c>
      <c r="I30" s="52">
        <v>108</v>
      </c>
      <c r="J30" s="52">
        <v>106</v>
      </c>
      <c r="K30" s="52">
        <v>75</v>
      </c>
      <c r="N30" s="32">
        <v>16</v>
      </c>
      <c r="O30" s="5" t="s">
        <v>48</v>
      </c>
      <c r="P30" s="33" t="str">
        <f t="shared" si="0"/>
        <v>…</v>
      </c>
      <c r="Q30" s="34" t="str">
        <f>IFERROR(_xlfn.RANK.EQ(P30,$P$15:$P$61,0)+COUNTIF($P$15:P30,P30)-1,"-")</f>
        <v>-</v>
      </c>
      <c r="S30" s="42">
        <f t="shared" si="3"/>
        <v>16</v>
      </c>
      <c r="T30" s="42" t="str">
        <f t="shared" si="4"/>
        <v>広島</v>
      </c>
      <c r="U30" s="42">
        <f t="shared" si="5"/>
        <v>159</v>
      </c>
      <c r="V30" s="37">
        <f t="shared" si="6"/>
        <v>1.2</v>
      </c>
      <c r="X30" s="32">
        <v>16</v>
      </c>
      <c r="Y30" s="5" t="s">
        <v>48</v>
      </c>
      <c r="Z30" s="33" t="str">
        <f t="shared" si="1"/>
        <v>…</v>
      </c>
      <c r="AA30" s="34" t="str">
        <f>IFERROR(_xlfn.RANK.EQ(Z30,$Z$15:$Z$61,0)+COUNTIF($Z$15:Z30,Z30)-1,"-")</f>
        <v>-</v>
      </c>
      <c r="AC30" s="42">
        <f t="shared" si="7"/>
        <v>16</v>
      </c>
      <c r="AD30" s="42" t="str">
        <f t="shared" si="8"/>
        <v>石川</v>
      </c>
      <c r="AE30" s="42">
        <f t="shared" si="9"/>
        <v>936</v>
      </c>
      <c r="AF30" s="37">
        <f t="shared" si="10"/>
        <v>80.7</v>
      </c>
      <c r="AG30" s="37"/>
      <c r="AH30" s="32">
        <v>16</v>
      </c>
      <c r="AI30" s="5" t="s">
        <v>48</v>
      </c>
      <c r="AJ30" s="33" t="str">
        <f t="shared" si="2"/>
        <v>…</v>
      </c>
      <c r="AK30" s="34" t="str">
        <f>IFERROR(_xlfn.RANK.EQ(AJ30,$AJ$15:$AJ$61,0)+COUNTIF($AJ$15:AJ30,AJ30)-1,"-")</f>
        <v>-</v>
      </c>
      <c r="AM30" s="42">
        <f t="shared" si="11"/>
        <v>16</v>
      </c>
      <c r="AN30" s="42" t="str">
        <f t="shared" si="12"/>
        <v>三重</v>
      </c>
      <c r="AO30" s="42">
        <f t="shared" si="13"/>
        <v>1760</v>
      </c>
      <c r="AP30" s="37">
        <f t="shared" si="14"/>
        <v>1.1000000000000001</v>
      </c>
    </row>
    <row r="31" spans="1:42" ht="11.85" customHeight="1">
      <c r="A31" s="41" t="s">
        <v>23</v>
      </c>
      <c r="B31" s="39"/>
      <c r="C31" s="51">
        <v>213</v>
      </c>
      <c r="D31" s="52">
        <v>723</v>
      </c>
      <c r="E31" s="52">
        <v>1540</v>
      </c>
      <c r="F31" s="52">
        <v>818</v>
      </c>
      <c r="G31" s="52">
        <v>98</v>
      </c>
      <c r="H31" s="52">
        <v>95</v>
      </c>
      <c r="I31" s="52">
        <v>93</v>
      </c>
      <c r="J31" s="52">
        <v>93</v>
      </c>
      <c r="K31" s="52">
        <v>86</v>
      </c>
      <c r="N31" s="32">
        <v>17</v>
      </c>
      <c r="O31" s="5" t="s">
        <v>49</v>
      </c>
      <c r="P31" s="33">
        <f t="shared" si="0"/>
        <v>199</v>
      </c>
      <c r="Q31" s="34">
        <f>IFERROR(_xlfn.RANK.EQ(P31,$P$15:$P$61,0)+COUNTIF($P$15:P31,P31)-1,"-")</f>
        <v>15</v>
      </c>
      <c r="S31" s="42">
        <f t="shared" si="3"/>
        <v>17</v>
      </c>
      <c r="T31" s="42" t="str">
        <f t="shared" si="4"/>
        <v>三重</v>
      </c>
      <c r="U31" s="42">
        <f t="shared" si="5"/>
        <v>152</v>
      </c>
      <c r="V31" s="37">
        <f t="shared" si="6"/>
        <v>1.1000000000000001</v>
      </c>
      <c r="X31" s="32">
        <v>17</v>
      </c>
      <c r="Y31" s="5" t="s">
        <v>49</v>
      </c>
      <c r="Z31" s="33">
        <f t="shared" si="1"/>
        <v>936</v>
      </c>
      <c r="AA31" s="34">
        <f>IFERROR(_xlfn.RANK.EQ(Z31,$Z$15:$Z$61,0)+COUNTIF($Z$15:Z31,Z31)-1,"-")</f>
        <v>16</v>
      </c>
      <c r="AC31" s="42">
        <f t="shared" si="7"/>
        <v>17</v>
      </c>
      <c r="AD31" s="42" t="str">
        <f t="shared" si="8"/>
        <v>沖縄</v>
      </c>
      <c r="AE31" s="42">
        <f t="shared" si="9"/>
        <v>914</v>
      </c>
      <c r="AF31" s="37">
        <f t="shared" si="10"/>
        <v>78.8</v>
      </c>
      <c r="AG31" s="37"/>
      <c r="AH31" s="32">
        <v>17</v>
      </c>
      <c r="AI31" s="5" t="s">
        <v>49</v>
      </c>
      <c r="AJ31" s="33">
        <f t="shared" si="2"/>
        <v>1860</v>
      </c>
      <c r="AK31" s="34">
        <f>IFERROR(_xlfn.RANK.EQ(AJ31,$AJ$15:$AJ$61,0)+COUNTIF($AJ$15:AJ31,AJ31)-1,"-")</f>
        <v>14</v>
      </c>
      <c r="AM31" s="42">
        <f t="shared" si="11"/>
        <v>17</v>
      </c>
      <c r="AN31" s="42" t="str">
        <f t="shared" si="12"/>
        <v>宮城</v>
      </c>
      <c r="AO31" s="42">
        <f t="shared" si="13"/>
        <v>1560</v>
      </c>
      <c r="AP31" s="37">
        <f t="shared" si="14"/>
        <v>1</v>
      </c>
    </row>
    <row r="32" spans="1:42" ht="11.85" customHeight="1">
      <c r="A32" s="41" t="s">
        <v>24</v>
      </c>
      <c r="B32" s="39"/>
      <c r="C32" s="51">
        <v>207</v>
      </c>
      <c r="D32" s="52">
        <v>754</v>
      </c>
      <c r="E32" s="52">
        <v>1560</v>
      </c>
      <c r="F32" s="52">
        <v>695</v>
      </c>
      <c r="G32" s="52">
        <v>99</v>
      </c>
      <c r="H32" s="52">
        <v>107</v>
      </c>
      <c r="I32" s="52">
        <v>106</v>
      </c>
      <c r="J32" s="52">
        <v>106</v>
      </c>
      <c r="K32" s="52">
        <v>101</v>
      </c>
      <c r="N32" s="32">
        <v>18</v>
      </c>
      <c r="O32" s="5" t="s">
        <v>50</v>
      </c>
      <c r="P32" s="33" t="str">
        <f t="shared" si="0"/>
        <v>…</v>
      </c>
      <c r="Q32" s="34" t="str">
        <f>IFERROR(_xlfn.RANK.EQ(P32,$P$15:$P$61,0)+COUNTIF($P$15:P32,P32)-1,"-")</f>
        <v>-</v>
      </c>
      <c r="S32" s="42">
        <f t="shared" si="3"/>
        <v>18</v>
      </c>
      <c r="T32" s="42" t="str">
        <f t="shared" si="4"/>
        <v>千葉</v>
      </c>
      <c r="U32" s="42">
        <f t="shared" si="5"/>
        <v>130</v>
      </c>
      <c r="V32" s="37">
        <f t="shared" si="6"/>
        <v>0.9</v>
      </c>
      <c r="X32" s="32">
        <v>18</v>
      </c>
      <c r="Y32" s="5" t="s">
        <v>50</v>
      </c>
      <c r="Z32" s="33" t="str">
        <f t="shared" si="1"/>
        <v>…</v>
      </c>
      <c r="AA32" s="34" t="str">
        <f>IFERROR(_xlfn.RANK.EQ(Z32,$Z$15:$Z$61,0)+COUNTIF($Z$15:Z32,Z32)-1,"-")</f>
        <v>-</v>
      </c>
      <c r="AC32" s="42">
        <f t="shared" si="7"/>
        <v>18</v>
      </c>
      <c r="AD32" s="42" t="str">
        <f t="shared" si="8"/>
        <v>青森</v>
      </c>
      <c r="AE32" s="42">
        <f t="shared" si="9"/>
        <v>849</v>
      </c>
      <c r="AF32" s="37">
        <f t="shared" si="10"/>
        <v>73.2</v>
      </c>
      <c r="AG32" s="37"/>
      <c r="AH32" s="32">
        <v>18</v>
      </c>
      <c r="AI32" s="5" t="s">
        <v>50</v>
      </c>
      <c r="AJ32" s="33" t="str">
        <f t="shared" si="2"/>
        <v>…</v>
      </c>
      <c r="AK32" s="34" t="str">
        <f>IFERROR(_xlfn.RANK.EQ(AJ32,$AJ$15:$AJ$61,0)+COUNTIF($AJ$15:AJ32,AJ32)-1,"-")</f>
        <v>-</v>
      </c>
      <c r="AM32" s="42">
        <f t="shared" si="11"/>
        <v>18</v>
      </c>
      <c r="AN32" s="42" t="str">
        <f t="shared" si="12"/>
        <v>岩手</v>
      </c>
      <c r="AO32" s="42">
        <f t="shared" si="13"/>
        <v>1540</v>
      </c>
      <c r="AP32" s="37">
        <f t="shared" si="14"/>
        <v>1</v>
      </c>
    </row>
    <row r="33" spans="1:42" ht="11.85" customHeight="1">
      <c r="A33" s="41" t="s">
        <v>27</v>
      </c>
      <c r="B33" s="39"/>
      <c r="C33" s="51">
        <v>347</v>
      </c>
      <c r="D33" s="52">
        <v>771</v>
      </c>
      <c r="E33" s="52">
        <v>2680</v>
      </c>
      <c r="F33" s="52">
        <v>1340</v>
      </c>
      <c r="G33" s="52">
        <v>100</v>
      </c>
      <c r="H33" s="52">
        <v>104</v>
      </c>
      <c r="I33" s="52">
        <v>104</v>
      </c>
      <c r="J33" s="52">
        <v>105</v>
      </c>
      <c r="K33" s="52">
        <v>98</v>
      </c>
      <c r="N33" s="32">
        <v>19</v>
      </c>
      <c r="O33" s="5" t="s">
        <v>51</v>
      </c>
      <c r="P33" s="33" t="str">
        <f t="shared" si="0"/>
        <v>…</v>
      </c>
      <c r="Q33" s="34" t="str">
        <f>IFERROR(_xlfn.RANK.EQ(P33,$P$15:$P$61,0)+COUNTIF($P$15:P33,P33)-1,"-")</f>
        <v>-</v>
      </c>
      <c r="S33" s="42">
        <f t="shared" si="3"/>
        <v>19</v>
      </c>
      <c r="T33" s="42" t="str">
        <f t="shared" si="4"/>
        <v>岡山</v>
      </c>
      <c r="U33" s="42">
        <f t="shared" si="5"/>
        <v>107</v>
      </c>
      <c r="V33" s="37">
        <f t="shared" si="6"/>
        <v>0.8</v>
      </c>
      <c r="X33" s="32">
        <v>19</v>
      </c>
      <c r="Y33" s="5" t="s">
        <v>51</v>
      </c>
      <c r="Z33" s="33" t="str">
        <f t="shared" si="1"/>
        <v>…</v>
      </c>
      <c r="AA33" s="34" t="str">
        <f>IFERROR(_xlfn.RANK.EQ(Z33,$Z$15:$Z$61,0)+COUNTIF($Z$15:Z33,Z33)-1,"-")</f>
        <v>-</v>
      </c>
      <c r="AC33" s="42">
        <f t="shared" si="7"/>
        <v>19</v>
      </c>
      <c r="AD33" s="42" t="str">
        <f t="shared" si="8"/>
        <v>秋田</v>
      </c>
      <c r="AE33" s="42">
        <f t="shared" si="9"/>
        <v>771</v>
      </c>
      <c r="AF33" s="37">
        <f t="shared" si="10"/>
        <v>66.5</v>
      </c>
      <c r="AG33" s="37"/>
      <c r="AH33" s="32">
        <v>19</v>
      </c>
      <c r="AI33" s="5" t="s">
        <v>51</v>
      </c>
      <c r="AJ33" s="33" t="str">
        <f t="shared" si="2"/>
        <v>…</v>
      </c>
      <c r="AK33" s="34" t="str">
        <f>IFERROR(_xlfn.RANK.EQ(AJ33,$AJ$15:$AJ$61,0)+COUNTIF($AJ$15:AJ33,AJ33)-1,"-")</f>
        <v>-</v>
      </c>
      <c r="AM33" s="42">
        <f t="shared" si="11"/>
        <v>19</v>
      </c>
      <c r="AN33" s="42" t="str">
        <f t="shared" si="12"/>
        <v>岡山</v>
      </c>
      <c r="AO33" s="42">
        <f t="shared" si="13"/>
        <v>1370</v>
      </c>
      <c r="AP33" s="37">
        <f t="shared" si="14"/>
        <v>0.9</v>
      </c>
    </row>
    <row r="34" spans="1:42" ht="11.85" customHeight="1">
      <c r="A34" s="41" t="s">
        <v>29</v>
      </c>
      <c r="B34" s="39"/>
      <c r="C34" s="51">
        <v>286</v>
      </c>
      <c r="D34" s="52">
        <v>752</v>
      </c>
      <c r="E34" s="52">
        <v>2150</v>
      </c>
      <c r="F34" s="52">
        <v>1120</v>
      </c>
      <c r="G34" s="52">
        <v>99</v>
      </c>
      <c r="H34" s="52">
        <v>78</v>
      </c>
      <c r="I34" s="52">
        <v>77</v>
      </c>
      <c r="J34" s="52">
        <v>77</v>
      </c>
      <c r="K34" s="52">
        <v>78</v>
      </c>
      <c r="N34" s="32">
        <v>20</v>
      </c>
      <c r="O34" s="5" t="s">
        <v>52</v>
      </c>
      <c r="P34" s="33">
        <f t="shared" si="0"/>
        <v>545</v>
      </c>
      <c r="Q34" s="34">
        <f>IFERROR(_xlfn.RANK.EQ(P34,$P$15:$P$61,0)+COUNTIF($P$15:P34,P34)-1,"-")</f>
        <v>3</v>
      </c>
      <c r="S34" s="42">
        <f t="shared" si="3"/>
        <v>19</v>
      </c>
      <c r="T34" s="42" t="str">
        <f t="shared" si="4"/>
        <v>大分</v>
      </c>
      <c r="U34" s="42">
        <f t="shared" si="5"/>
        <v>107</v>
      </c>
      <c r="V34" s="37">
        <f t="shared" si="6"/>
        <v>0.8</v>
      </c>
      <c r="X34" s="32">
        <v>20</v>
      </c>
      <c r="Y34" s="5" t="s">
        <v>52</v>
      </c>
      <c r="Z34" s="33">
        <f t="shared" si="1"/>
        <v>1220</v>
      </c>
      <c r="AA34" s="34">
        <f>IFERROR(_xlfn.RANK.EQ(Z34,$Z$15:$Z$61,0)+COUNTIF($Z$15:Z34,Z34)-1,"-")</f>
        <v>6</v>
      </c>
      <c r="AC34" s="42">
        <f t="shared" si="7"/>
        <v>20</v>
      </c>
      <c r="AD34" s="42" t="str">
        <f t="shared" si="8"/>
        <v>宮城</v>
      </c>
      <c r="AE34" s="42">
        <f t="shared" si="9"/>
        <v>754</v>
      </c>
      <c r="AF34" s="37">
        <f t="shared" si="10"/>
        <v>65</v>
      </c>
      <c r="AG34" s="37"/>
      <c r="AH34" s="32">
        <v>20</v>
      </c>
      <c r="AI34" s="5" t="s">
        <v>52</v>
      </c>
      <c r="AJ34" s="33">
        <f t="shared" si="2"/>
        <v>6650</v>
      </c>
      <c r="AK34" s="34">
        <f>IFERROR(_xlfn.RANK.EQ(AJ34,$AJ$15:$AJ$61,0)+COUNTIF($AJ$15:AJ34,AJ34)-1,"-")</f>
        <v>3</v>
      </c>
      <c r="AM34" s="42">
        <f t="shared" si="11"/>
        <v>20</v>
      </c>
      <c r="AN34" s="42" t="str">
        <f t="shared" si="12"/>
        <v>大分</v>
      </c>
      <c r="AO34" s="42">
        <f t="shared" si="13"/>
        <v>1360</v>
      </c>
      <c r="AP34" s="37">
        <f t="shared" si="14"/>
        <v>0.9</v>
      </c>
    </row>
    <row r="35" spans="1:42" ht="11.85" customHeight="1">
      <c r="A35" s="41" t="s">
        <v>31</v>
      </c>
      <c r="B35" s="39"/>
      <c r="C35" s="51">
        <v>275</v>
      </c>
      <c r="D35" s="52">
        <v>698</v>
      </c>
      <c r="E35" s="52">
        <v>1920</v>
      </c>
      <c r="F35" s="52">
        <v>816</v>
      </c>
      <c r="G35" s="52">
        <v>95</v>
      </c>
      <c r="H35" s="52">
        <v>97</v>
      </c>
      <c r="I35" s="52">
        <v>92</v>
      </c>
      <c r="J35" s="52">
        <v>95</v>
      </c>
      <c r="K35" s="52">
        <v>96</v>
      </c>
      <c r="N35" s="32">
        <v>21</v>
      </c>
      <c r="O35" s="5" t="s">
        <v>53</v>
      </c>
      <c r="P35" s="33" t="str">
        <f t="shared" si="0"/>
        <v>…</v>
      </c>
      <c r="Q35" s="34" t="str">
        <f>IFERROR(_xlfn.RANK.EQ(P35,$P$15:$P$61,0)+COUNTIF($P$15:P35,P35)-1,"-")</f>
        <v>-</v>
      </c>
      <c r="S35" s="42">
        <f t="shared" si="3"/>
        <v>21</v>
      </c>
      <c r="T35" s="42" t="str">
        <f t="shared" si="4"/>
        <v>山口</v>
      </c>
      <c r="U35" s="42">
        <f t="shared" si="5"/>
        <v>92</v>
      </c>
      <c r="V35" s="37">
        <f t="shared" si="6"/>
        <v>0.7</v>
      </c>
      <c r="X35" s="32">
        <v>21</v>
      </c>
      <c r="Y35" s="5" t="s">
        <v>53</v>
      </c>
      <c r="Z35" s="33" t="str">
        <f t="shared" si="1"/>
        <v>…</v>
      </c>
      <c r="AA35" s="34" t="str">
        <f>IFERROR(_xlfn.RANK.EQ(Z35,$Z$15:$Z$61,0)+COUNTIF($Z$15:Z35,Z35)-1,"-")</f>
        <v>-</v>
      </c>
      <c r="AC35" s="42">
        <f t="shared" si="7"/>
        <v>21</v>
      </c>
      <c r="AD35" s="42" t="str">
        <f t="shared" si="8"/>
        <v>山形</v>
      </c>
      <c r="AE35" s="42">
        <f t="shared" si="9"/>
        <v>752</v>
      </c>
      <c r="AF35" s="37">
        <f t="shared" si="10"/>
        <v>64.8</v>
      </c>
      <c r="AG35" s="37"/>
      <c r="AH35" s="32">
        <v>21</v>
      </c>
      <c r="AI35" s="5" t="s">
        <v>53</v>
      </c>
      <c r="AJ35" s="33" t="str">
        <f t="shared" si="2"/>
        <v>…</v>
      </c>
      <c r="AK35" s="34" t="str">
        <f>IFERROR(_xlfn.RANK.EQ(AJ35,$AJ$15:$AJ$61,0)+COUNTIF($AJ$15:AJ35,AJ35)-1,"-")</f>
        <v>-</v>
      </c>
      <c r="AM35" s="42">
        <f t="shared" si="11"/>
        <v>21</v>
      </c>
      <c r="AN35" s="42" t="str">
        <f t="shared" si="12"/>
        <v>愛媛</v>
      </c>
      <c r="AO35" s="42">
        <f t="shared" si="13"/>
        <v>936</v>
      </c>
      <c r="AP35" s="37">
        <f t="shared" si="14"/>
        <v>0.6</v>
      </c>
    </row>
    <row r="36" spans="1:42" ht="11.85" customHeight="1">
      <c r="A36" s="41" t="s">
        <v>33</v>
      </c>
      <c r="B36" s="39"/>
      <c r="C36" s="51">
        <v>390</v>
      </c>
      <c r="D36" s="52">
        <v>1650</v>
      </c>
      <c r="E36" s="52">
        <v>6440</v>
      </c>
      <c r="F36" s="52">
        <v>5260</v>
      </c>
      <c r="G36" s="52">
        <v>96</v>
      </c>
      <c r="H36" s="52">
        <v>106</v>
      </c>
      <c r="I36" s="52">
        <v>101</v>
      </c>
      <c r="J36" s="52">
        <v>101</v>
      </c>
      <c r="K36" s="52">
        <v>104</v>
      </c>
      <c r="N36" s="32">
        <v>22</v>
      </c>
      <c r="O36" s="5" t="s">
        <v>54</v>
      </c>
      <c r="P36" s="33" t="str">
        <f t="shared" si="0"/>
        <v>…</v>
      </c>
      <c r="Q36" s="34" t="str">
        <f>IFERROR(_xlfn.RANK.EQ(P36,$P$15:$P$61,0)+COUNTIF($P$15:P36,P36)-1,"-")</f>
        <v>-</v>
      </c>
      <c r="S36" s="42">
        <f t="shared" si="3"/>
        <v>22</v>
      </c>
      <c r="T36" s="42" t="str">
        <f t="shared" si="4"/>
        <v>愛媛</v>
      </c>
      <c r="U36" s="42">
        <f t="shared" si="5"/>
        <v>90</v>
      </c>
      <c r="V36" s="37">
        <f t="shared" si="6"/>
        <v>0.7</v>
      </c>
      <c r="X36" s="32">
        <v>22</v>
      </c>
      <c r="Y36" s="5" t="s">
        <v>54</v>
      </c>
      <c r="Z36" s="33" t="str">
        <f t="shared" si="1"/>
        <v>…</v>
      </c>
      <c r="AA36" s="34" t="str">
        <f>IFERROR(_xlfn.RANK.EQ(Z36,$Z$15:$Z$61,0)+COUNTIF($Z$15:Z36,Z36)-1,"-")</f>
        <v>-</v>
      </c>
      <c r="AC36" s="42">
        <f t="shared" si="7"/>
        <v>22</v>
      </c>
      <c r="AD36" s="42" t="str">
        <f t="shared" si="8"/>
        <v>岩手</v>
      </c>
      <c r="AE36" s="42">
        <f t="shared" si="9"/>
        <v>723</v>
      </c>
      <c r="AF36" s="37">
        <f t="shared" si="10"/>
        <v>62.3</v>
      </c>
      <c r="AG36" s="37"/>
      <c r="AH36" s="32">
        <v>22</v>
      </c>
      <c r="AI36" s="5" t="s">
        <v>54</v>
      </c>
      <c r="AJ36" s="33" t="str">
        <f t="shared" si="2"/>
        <v>…</v>
      </c>
      <c r="AK36" s="34" t="str">
        <f>IFERROR(_xlfn.RANK.EQ(AJ36,$AJ$15:$AJ$61,0)+COUNTIF($AJ$15:AJ36,AJ36)-1,"-")</f>
        <v>-</v>
      </c>
      <c r="AM36" s="42">
        <f t="shared" si="11"/>
        <v>22</v>
      </c>
      <c r="AN36" s="42" t="str">
        <f t="shared" si="12"/>
        <v>佐賀</v>
      </c>
      <c r="AO36" s="42">
        <f t="shared" si="13"/>
        <v>763</v>
      </c>
      <c r="AP36" s="37">
        <f t="shared" si="14"/>
        <v>0.5</v>
      </c>
    </row>
    <row r="37" spans="1:42" ht="11.85" customHeight="1">
      <c r="A37" s="41" t="s">
        <v>35</v>
      </c>
      <c r="B37" s="39"/>
      <c r="C37" s="51" t="s">
        <v>924</v>
      </c>
      <c r="D37" s="52" t="s">
        <v>924</v>
      </c>
      <c r="E37" s="52" t="s">
        <v>924</v>
      </c>
      <c r="F37" s="52" t="s">
        <v>924</v>
      </c>
      <c r="G37" s="52" t="s">
        <v>26</v>
      </c>
      <c r="H37" s="52" t="s">
        <v>26</v>
      </c>
      <c r="I37" s="52" t="s">
        <v>26</v>
      </c>
      <c r="J37" s="52" t="s">
        <v>26</v>
      </c>
      <c r="K37" s="52" t="s">
        <v>26</v>
      </c>
      <c r="N37" s="32">
        <v>23</v>
      </c>
      <c r="O37" s="5" t="s">
        <v>55</v>
      </c>
      <c r="P37" s="33" t="str">
        <f t="shared" si="0"/>
        <v>…</v>
      </c>
      <c r="Q37" s="34" t="str">
        <f>IFERROR(_xlfn.RANK.EQ(P37,$P$15:$P$61,0)+COUNTIF($P$15:P37,P37)-1,"-")</f>
        <v>-</v>
      </c>
      <c r="S37" s="42">
        <f t="shared" si="3"/>
        <v>23</v>
      </c>
      <c r="T37" s="42" t="str">
        <f t="shared" si="4"/>
        <v>佐賀</v>
      </c>
      <c r="U37" s="42">
        <f t="shared" si="5"/>
        <v>72</v>
      </c>
      <c r="V37" s="37">
        <f t="shared" si="6"/>
        <v>0.5</v>
      </c>
      <c r="X37" s="32">
        <v>23</v>
      </c>
      <c r="Y37" s="5" t="s">
        <v>55</v>
      </c>
      <c r="Z37" s="33" t="str">
        <f t="shared" si="1"/>
        <v>…</v>
      </c>
      <c r="AA37" s="34" t="str">
        <f>IFERROR(_xlfn.RANK.EQ(Z37,$Z$15:$Z$61,0)+COUNTIF($Z$15:Z37,Z37)-1,"-")</f>
        <v>-</v>
      </c>
      <c r="AC37" s="42">
        <f t="shared" si="7"/>
        <v>23</v>
      </c>
      <c r="AD37" s="42" t="str">
        <f t="shared" si="8"/>
        <v>福島</v>
      </c>
      <c r="AE37" s="42">
        <f t="shared" si="9"/>
        <v>698</v>
      </c>
      <c r="AF37" s="37">
        <f t="shared" si="10"/>
        <v>60.2</v>
      </c>
      <c r="AG37" s="37"/>
      <c r="AH37" s="32">
        <v>23</v>
      </c>
      <c r="AI37" s="5" t="s">
        <v>55</v>
      </c>
      <c r="AJ37" s="33" t="str">
        <f t="shared" si="2"/>
        <v>…</v>
      </c>
      <c r="AK37" s="34" t="str">
        <f>IFERROR(_xlfn.RANK.EQ(AJ37,$AJ$15:$AJ$61,0)+COUNTIF($AJ$15:AJ37,AJ37)-1,"-")</f>
        <v>-</v>
      </c>
      <c r="AM37" s="42">
        <f t="shared" si="11"/>
        <v>23</v>
      </c>
      <c r="AN37" s="42" t="str">
        <f t="shared" si="12"/>
        <v>山口</v>
      </c>
      <c r="AO37" s="42">
        <f t="shared" si="13"/>
        <v>551</v>
      </c>
      <c r="AP37" s="37">
        <f t="shared" si="14"/>
        <v>0.3</v>
      </c>
    </row>
    <row r="38" spans="1:42" ht="11.85" customHeight="1">
      <c r="A38" s="41" t="s">
        <v>37</v>
      </c>
      <c r="B38" s="39"/>
      <c r="C38" s="51" t="s">
        <v>924</v>
      </c>
      <c r="D38" s="52" t="s">
        <v>924</v>
      </c>
      <c r="E38" s="52" t="s">
        <v>924</v>
      </c>
      <c r="F38" s="52" t="s">
        <v>924</v>
      </c>
      <c r="G38" s="52" t="s">
        <v>26</v>
      </c>
      <c r="H38" s="52" t="s">
        <v>26</v>
      </c>
      <c r="I38" s="52" t="s">
        <v>26</v>
      </c>
      <c r="J38" s="52" t="s">
        <v>26</v>
      </c>
      <c r="K38" s="52" t="s">
        <v>26</v>
      </c>
      <c r="N38" s="32">
        <v>24</v>
      </c>
      <c r="O38" s="5" t="s">
        <v>56</v>
      </c>
      <c r="P38" s="33">
        <f t="shared" si="0"/>
        <v>152</v>
      </c>
      <c r="Q38" s="34">
        <f>IFERROR(_xlfn.RANK.EQ(P38,$P$15:$P$61,0)+COUNTIF($P$15:P38,P38)-1,"-")</f>
        <v>17</v>
      </c>
      <c r="S38" s="42">
        <f t="shared" si="3"/>
        <v>24</v>
      </c>
      <c r="T38" s="42" t="str">
        <f t="shared" si="4"/>
        <v>香川</v>
      </c>
      <c r="U38" s="42">
        <f t="shared" si="5"/>
        <v>34</v>
      </c>
      <c r="V38" s="37">
        <f t="shared" si="6"/>
        <v>0.2</v>
      </c>
      <c r="X38" s="32">
        <v>24</v>
      </c>
      <c r="Y38" s="5" t="s">
        <v>56</v>
      </c>
      <c r="Z38" s="33">
        <f t="shared" si="1"/>
        <v>1160</v>
      </c>
      <c r="AA38" s="34">
        <f>IFERROR(_xlfn.RANK.EQ(Z38,$Z$15:$Z$61,0)+COUNTIF($Z$15:Z38,Z38)-1,"-")</f>
        <v>9</v>
      </c>
      <c r="AC38" s="42">
        <f t="shared" si="7"/>
        <v>24</v>
      </c>
      <c r="AD38" s="42" t="str">
        <f t="shared" si="8"/>
        <v>山口</v>
      </c>
      <c r="AE38" s="42">
        <f t="shared" si="9"/>
        <v>599</v>
      </c>
      <c r="AF38" s="37">
        <f t="shared" si="10"/>
        <v>51.6</v>
      </c>
      <c r="AG38" s="37"/>
      <c r="AH38" s="32">
        <v>24</v>
      </c>
      <c r="AI38" s="5" t="s">
        <v>56</v>
      </c>
      <c r="AJ38" s="33">
        <f t="shared" si="2"/>
        <v>1760</v>
      </c>
      <c r="AK38" s="34">
        <f>IFERROR(_xlfn.RANK.EQ(AJ38,$AJ$15:$AJ$61,0)+COUNTIF($AJ$15:AJ38,AJ38)-1,"-")</f>
        <v>16</v>
      </c>
      <c r="AM38" s="42">
        <f t="shared" si="11"/>
        <v>24</v>
      </c>
      <c r="AN38" s="42" t="str">
        <f t="shared" si="12"/>
        <v>香川</v>
      </c>
      <c r="AO38" s="42">
        <f t="shared" si="13"/>
        <v>343</v>
      </c>
      <c r="AP38" s="37">
        <f t="shared" si="14"/>
        <v>0.2</v>
      </c>
    </row>
    <row r="39" spans="1:42" ht="11.85" customHeight="1">
      <c r="A39" s="41" t="s">
        <v>39</v>
      </c>
      <c r="B39" s="39"/>
      <c r="C39" s="51" t="s">
        <v>924</v>
      </c>
      <c r="D39" s="52" t="s">
        <v>924</v>
      </c>
      <c r="E39" s="52" t="s">
        <v>924</v>
      </c>
      <c r="F39" s="52" t="s">
        <v>924</v>
      </c>
      <c r="G39" s="52" t="s">
        <v>26</v>
      </c>
      <c r="H39" s="52" t="s">
        <v>26</v>
      </c>
      <c r="I39" s="52" t="s">
        <v>26</v>
      </c>
      <c r="J39" s="52" t="s">
        <v>26</v>
      </c>
      <c r="K39" s="52" t="s">
        <v>26</v>
      </c>
      <c r="N39" s="32">
        <v>25</v>
      </c>
      <c r="O39" s="5" t="s">
        <v>57</v>
      </c>
      <c r="P39" s="33" t="str">
        <f t="shared" si="0"/>
        <v>…</v>
      </c>
      <c r="Q39" s="34" t="str">
        <f>IFERROR(_xlfn.RANK.EQ(P39,$P$15:$P$61,0)+COUNTIF($P$15:P39,P39)-1,"-")</f>
        <v>-</v>
      </c>
      <c r="S39" s="42" t="str">
        <f t="shared" si="3"/>
        <v>-</v>
      </c>
      <c r="T39" s="42" t="str">
        <f t="shared" si="4"/>
        <v>-</v>
      </c>
      <c r="U39" s="42" t="str">
        <f t="shared" si="5"/>
        <v>-</v>
      </c>
      <c r="V39" s="37" t="str">
        <f t="shared" si="6"/>
        <v>-</v>
      </c>
      <c r="X39" s="32">
        <v>25</v>
      </c>
      <c r="Y39" s="5" t="s">
        <v>57</v>
      </c>
      <c r="Z39" s="33" t="str">
        <f t="shared" si="1"/>
        <v>…</v>
      </c>
      <c r="AA39" s="34" t="str">
        <f>IFERROR(_xlfn.RANK.EQ(Z39,$Z$15:$Z$61,0)+COUNTIF($Z$15:Z39,Z39)-1,"-")</f>
        <v>-</v>
      </c>
      <c r="AC39" s="42" t="str">
        <f t="shared" si="7"/>
        <v>-</v>
      </c>
      <c r="AD39" s="42" t="str">
        <f t="shared" si="8"/>
        <v>-</v>
      </c>
      <c r="AE39" s="42" t="str">
        <f t="shared" si="9"/>
        <v>-</v>
      </c>
      <c r="AF39" s="37" t="str">
        <f t="shared" si="10"/>
        <v>-</v>
      </c>
      <c r="AG39" s="37"/>
      <c r="AH39" s="32">
        <v>25</v>
      </c>
      <c r="AI39" s="5" t="s">
        <v>57</v>
      </c>
      <c r="AJ39" s="33" t="str">
        <f t="shared" si="2"/>
        <v>…</v>
      </c>
      <c r="AK39" s="34" t="str">
        <f>IFERROR(_xlfn.RANK.EQ(AJ39,$AJ$15:$AJ$61,0)+COUNTIF($AJ$15:AJ39,AJ39)-1,"-")</f>
        <v>-</v>
      </c>
      <c r="AM39" s="42" t="str">
        <f t="shared" si="11"/>
        <v>-</v>
      </c>
      <c r="AN39" s="42" t="str">
        <f t="shared" si="12"/>
        <v>-</v>
      </c>
      <c r="AO39" s="42" t="str">
        <f t="shared" si="13"/>
        <v>-</v>
      </c>
      <c r="AP39" s="37" t="str">
        <f t="shared" si="14"/>
        <v>-</v>
      </c>
    </row>
    <row r="40" spans="1:42" ht="11.85" customHeight="1">
      <c r="A40" s="41" t="s">
        <v>41</v>
      </c>
      <c r="B40" s="39"/>
      <c r="C40" s="51">
        <v>130</v>
      </c>
      <c r="D40" s="52">
        <v>1770</v>
      </c>
      <c r="E40" s="52">
        <v>2300</v>
      </c>
      <c r="F40" s="52">
        <v>1660</v>
      </c>
      <c r="G40" s="52">
        <v>93</v>
      </c>
      <c r="H40" s="52">
        <v>104</v>
      </c>
      <c r="I40" s="52">
        <v>97</v>
      </c>
      <c r="J40" s="52">
        <v>97</v>
      </c>
      <c r="K40" s="52">
        <v>98</v>
      </c>
      <c r="N40" s="32">
        <v>26</v>
      </c>
      <c r="O40" s="5" t="s">
        <v>58</v>
      </c>
      <c r="P40" s="33" t="str">
        <f t="shared" si="0"/>
        <v>…</v>
      </c>
      <c r="Q40" s="34" t="str">
        <f>IFERROR(_xlfn.RANK.EQ(P40,$P$15:$P$61,0)+COUNTIF($P$15:P40,P40)-1,"-")</f>
        <v>-</v>
      </c>
      <c r="S40" s="42" t="str">
        <f t="shared" si="3"/>
        <v>-</v>
      </c>
      <c r="T40" s="42" t="str">
        <f t="shared" si="4"/>
        <v>-</v>
      </c>
      <c r="U40" s="42" t="str">
        <f t="shared" si="5"/>
        <v>-</v>
      </c>
      <c r="V40" s="37" t="str">
        <f t="shared" si="6"/>
        <v>-</v>
      </c>
      <c r="X40" s="32">
        <v>26</v>
      </c>
      <c r="Y40" s="5" t="s">
        <v>58</v>
      </c>
      <c r="Z40" s="33" t="str">
        <f t="shared" si="1"/>
        <v>…</v>
      </c>
      <c r="AA40" s="34" t="str">
        <f>IFERROR(_xlfn.RANK.EQ(Z40,$Z$15:$Z$61,0)+COUNTIF($Z$15:Z40,Z40)-1,"-")</f>
        <v>-</v>
      </c>
      <c r="AC40" s="42" t="str">
        <f t="shared" si="7"/>
        <v>-</v>
      </c>
      <c r="AD40" s="42" t="str">
        <f t="shared" si="8"/>
        <v>-</v>
      </c>
      <c r="AE40" s="42" t="str">
        <f t="shared" si="9"/>
        <v>-</v>
      </c>
      <c r="AF40" s="37" t="str">
        <f t="shared" si="10"/>
        <v>-</v>
      </c>
      <c r="AG40" s="37"/>
      <c r="AH40" s="32">
        <v>26</v>
      </c>
      <c r="AI40" s="5" t="s">
        <v>58</v>
      </c>
      <c r="AJ40" s="33" t="str">
        <f t="shared" si="2"/>
        <v>…</v>
      </c>
      <c r="AK40" s="34" t="str">
        <f>IFERROR(_xlfn.RANK.EQ(AJ40,$AJ$15:$AJ$61,0)+COUNTIF($AJ$15:AJ40,AJ40)-1,"-")</f>
        <v>-</v>
      </c>
      <c r="AM40" s="42" t="str">
        <f t="shared" si="11"/>
        <v>-</v>
      </c>
      <c r="AN40" s="42" t="str">
        <f t="shared" si="12"/>
        <v>-</v>
      </c>
      <c r="AO40" s="42" t="str">
        <f t="shared" si="13"/>
        <v>-</v>
      </c>
      <c r="AP40" s="37" t="str">
        <f t="shared" si="14"/>
        <v>-</v>
      </c>
    </row>
    <row r="41" spans="1:42" ht="11.85" customHeight="1">
      <c r="A41" s="41" t="s">
        <v>43</v>
      </c>
      <c r="B41" s="39"/>
      <c r="C41" s="51" t="s">
        <v>924</v>
      </c>
      <c r="D41" s="52" t="s">
        <v>924</v>
      </c>
      <c r="E41" s="52" t="s">
        <v>924</v>
      </c>
      <c r="F41" s="52" t="s">
        <v>924</v>
      </c>
      <c r="G41" s="52" t="s">
        <v>26</v>
      </c>
      <c r="H41" s="52" t="s">
        <v>26</v>
      </c>
      <c r="I41" s="52" t="s">
        <v>26</v>
      </c>
      <c r="J41" s="52" t="s">
        <v>26</v>
      </c>
      <c r="K41" s="52" t="s">
        <v>26</v>
      </c>
      <c r="N41" s="32">
        <v>27</v>
      </c>
      <c r="O41" s="5" t="s">
        <v>59</v>
      </c>
      <c r="P41" s="33" t="str">
        <f t="shared" si="0"/>
        <v>…</v>
      </c>
      <c r="Q41" s="34" t="str">
        <f>IFERROR(_xlfn.RANK.EQ(P41,$P$15:$P$61,0)+COUNTIF($P$15:P41,P41)-1,"-")</f>
        <v>-</v>
      </c>
      <c r="S41" s="42" t="str">
        <f t="shared" si="3"/>
        <v>-</v>
      </c>
      <c r="T41" s="42" t="str">
        <f t="shared" si="4"/>
        <v>-</v>
      </c>
      <c r="U41" s="42" t="str">
        <f t="shared" si="5"/>
        <v>-</v>
      </c>
      <c r="V41" s="37" t="str">
        <f t="shared" si="6"/>
        <v>-</v>
      </c>
      <c r="X41" s="32">
        <v>27</v>
      </c>
      <c r="Y41" s="5" t="s">
        <v>59</v>
      </c>
      <c r="Z41" s="33" t="str">
        <f t="shared" si="1"/>
        <v>…</v>
      </c>
      <c r="AA41" s="34" t="str">
        <f>IFERROR(_xlfn.RANK.EQ(Z41,$Z$15:$Z$61,0)+COUNTIF($Z$15:Z41,Z41)-1,"-")</f>
        <v>-</v>
      </c>
      <c r="AC41" s="42" t="str">
        <f t="shared" si="7"/>
        <v>-</v>
      </c>
      <c r="AD41" s="42" t="str">
        <f t="shared" si="8"/>
        <v>-</v>
      </c>
      <c r="AE41" s="42" t="str">
        <f t="shared" si="9"/>
        <v>-</v>
      </c>
      <c r="AF41" s="37" t="str">
        <f t="shared" si="10"/>
        <v>-</v>
      </c>
      <c r="AG41" s="37"/>
      <c r="AH41" s="32">
        <v>27</v>
      </c>
      <c r="AI41" s="5" t="s">
        <v>59</v>
      </c>
      <c r="AJ41" s="33" t="str">
        <f t="shared" si="2"/>
        <v>…</v>
      </c>
      <c r="AK41" s="34" t="str">
        <f>IFERROR(_xlfn.RANK.EQ(AJ41,$AJ$15:$AJ$61,0)+COUNTIF($AJ$15:AJ41,AJ41)-1,"-")</f>
        <v>-</v>
      </c>
      <c r="AM41" s="42" t="str">
        <f t="shared" si="11"/>
        <v>-</v>
      </c>
      <c r="AN41" s="42" t="str">
        <f t="shared" si="12"/>
        <v>-</v>
      </c>
      <c r="AO41" s="42" t="str">
        <f t="shared" si="13"/>
        <v>-</v>
      </c>
      <c r="AP41" s="37" t="str">
        <f t="shared" si="14"/>
        <v>-</v>
      </c>
    </row>
    <row r="42" spans="1:42" ht="11.85" customHeight="1">
      <c r="A42" s="41" t="s">
        <v>45</v>
      </c>
      <c r="B42" s="39"/>
      <c r="C42" s="51">
        <v>215</v>
      </c>
      <c r="D42" s="52">
        <v>1610</v>
      </c>
      <c r="E42" s="52">
        <v>3460</v>
      </c>
      <c r="F42" s="52">
        <v>2980</v>
      </c>
      <c r="G42" s="52">
        <v>97</v>
      </c>
      <c r="H42" s="52">
        <v>93</v>
      </c>
      <c r="I42" s="52">
        <v>91</v>
      </c>
      <c r="J42" s="52">
        <v>93</v>
      </c>
      <c r="K42" s="52">
        <v>94</v>
      </c>
      <c r="N42" s="32">
        <v>28</v>
      </c>
      <c r="O42" s="5" t="s">
        <v>60</v>
      </c>
      <c r="P42" s="33" t="str">
        <f t="shared" si="0"/>
        <v>…</v>
      </c>
      <c r="Q42" s="34" t="str">
        <f>IFERROR(_xlfn.RANK.EQ(P42,$P$15:$P$61,0)+COUNTIF($P$15:P42,P42)-1,"-")</f>
        <v>-</v>
      </c>
      <c r="S42" s="42" t="str">
        <f t="shared" si="3"/>
        <v>-</v>
      </c>
      <c r="T42" s="42" t="str">
        <f t="shared" si="4"/>
        <v>-</v>
      </c>
      <c r="U42" s="42" t="str">
        <f t="shared" si="5"/>
        <v>-</v>
      </c>
      <c r="V42" s="37" t="str">
        <f t="shared" si="6"/>
        <v>-</v>
      </c>
      <c r="X42" s="32">
        <v>28</v>
      </c>
      <c r="Y42" s="5" t="s">
        <v>60</v>
      </c>
      <c r="Z42" s="33" t="str">
        <f t="shared" si="1"/>
        <v>…</v>
      </c>
      <c r="AA42" s="34" t="str">
        <f>IFERROR(_xlfn.RANK.EQ(Z42,$Z$15:$Z$61,0)+COUNTIF($Z$15:Z42,Z42)-1,"-")</f>
        <v>-</v>
      </c>
      <c r="AC42" s="42" t="str">
        <f t="shared" si="7"/>
        <v>-</v>
      </c>
      <c r="AD42" s="42" t="str">
        <f t="shared" si="8"/>
        <v>-</v>
      </c>
      <c r="AE42" s="42" t="str">
        <f t="shared" si="9"/>
        <v>-</v>
      </c>
      <c r="AF42" s="37" t="str">
        <f t="shared" si="10"/>
        <v>-</v>
      </c>
      <c r="AG42" s="37"/>
      <c r="AH42" s="32">
        <v>28</v>
      </c>
      <c r="AI42" s="5" t="s">
        <v>60</v>
      </c>
      <c r="AJ42" s="33" t="str">
        <f t="shared" si="2"/>
        <v>…</v>
      </c>
      <c r="AK42" s="34" t="str">
        <f>IFERROR(_xlfn.RANK.EQ(AJ42,$AJ$15:$AJ$61,0)+COUNTIF($AJ$15:AJ42,AJ42)-1,"-")</f>
        <v>-</v>
      </c>
      <c r="AM42" s="42" t="str">
        <f t="shared" si="11"/>
        <v>-</v>
      </c>
      <c r="AN42" s="42" t="str">
        <f t="shared" si="12"/>
        <v>-</v>
      </c>
      <c r="AO42" s="42" t="str">
        <f t="shared" si="13"/>
        <v>-</v>
      </c>
      <c r="AP42" s="37" t="str">
        <f t="shared" si="14"/>
        <v>-</v>
      </c>
    </row>
    <row r="43" spans="1:42" ht="11.85" customHeight="1">
      <c r="A43" s="41" t="s">
        <v>46</v>
      </c>
      <c r="B43" s="39"/>
      <c r="C43" s="51">
        <v>250</v>
      </c>
      <c r="D43" s="52">
        <v>1070</v>
      </c>
      <c r="E43" s="52">
        <v>2680</v>
      </c>
      <c r="F43" s="52">
        <v>1150</v>
      </c>
      <c r="G43" s="52">
        <v>86</v>
      </c>
      <c r="H43" s="52">
        <v>99</v>
      </c>
      <c r="I43" s="52">
        <v>86</v>
      </c>
      <c r="J43" s="52">
        <v>72</v>
      </c>
      <c r="K43" s="52">
        <v>171</v>
      </c>
      <c r="N43" s="32">
        <v>29</v>
      </c>
      <c r="O43" s="5" t="s">
        <v>61</v>
      </c>
      <c r="P43" s="33" t="str">
        <f t="shared" si="0"/>
        <v>…</v>
      </c>
      <c r="Q43" s="34" t="str">
        <f>IFERROR(_xlfn.RANK.EQ(P43,$P$15:$P$61,0)+COUNTIF($P$15:P43,P43)-1,"-")</f>
        <v>-</v>
      </c>
      <c r="S43" s="42" t="str">
        <f t="shared" si="3"/>
        <v>-</v>
      </c>
      <c r="T43" s="42" t="str">
        <f t="shared" si="4"/>
        <v>-</v>
      </c>
      <c r="U43" s="42" t="str">
        <f t="shared" si="5"/>
        <v>-</v>
      </c>
      <c r="V43" s="37" t="str">
        <f t="shared" si="6"/>
        <v>-</v>
      </c>
      <c r="X43" s="32">
        <v>29</v>
      </c>
      <c r="Y43" s="5" t="s">
        <v>61</v>
      </c>
      <c r="Z43" s="33" t="str">
        <f t="shared" si="1"/>
        <v>…</v>
      </c>
      <c r="AA43" s="34" t="str">
        <f>IFERROR(_xlfn.RANK.EQ(Z43,$Z$15:$Z$61,0)+COUNTIF($Z$15:Z43,Z43)-1,"-")</f>
        <v>-</v>
      </c>
      <c r="AC43" s="42" t="str">
        <f t="shared" si="7"/>
        <v>-</v>
      </c>
      <c r="AD43" s="42" t="str">
        <f t="shared" si="8"/>
        <v>-</v>
      </c>
      <c r="AE43" s="42" t="str">
        <f t="shared" si="9"/>
        <v>-</v>
      </c>
      <c r="AF43" s="37" t="str">
        <f t="shared" si="10"/>
        <v>-</v>
      </c>
      <c r="AG43" s="37"/>
      <c r="AH43" s="32">
        <v>29</v>
      </c>
      <c r="AI43" s="5" t="s">
        <v>61</v>
      </c>
      <c r="AJ43" s="33" t="str">
        <f t="shared" si="2"/>
        <v>…</v>
      </c>
      <c r="AK43" s="34" t="str">
        <f>IFERROR(_xlfn.RANK.EQ(AJ43,$AJ$15:$AJ$61,0)+COUNTIF($AJ$15:AJ43,AJ43)-1,"-")</f>
        <v>-</v>
      </c>
      <c r="AM43" s="42" t="str">
        <f t="shared" si="11"/>
        <v>-</v>
      </c>
      <c r="AN43" s="42" t="str">
        <f t="shared" si="12"/>
        <v>-</v>
      </c>
      <c r="AO43" s="42" t="str">
        <f t="shared" si="13"/>
        <v>-</v>
      </c>
      <c r="AP43" s="37" t="str">
        <f t="shared" si="14"/>
        <v>-</v>
      </c>
    </row>
    <row r="44" spans="1:42" ht="11.85" customHeight="1">
      <c r="A44" s="41" t="s">
        <v>48</v>
      </c>
      <c r="B44" s="39"/>
      <c r="C44" s="51" t="s">
        <v>924</v>
      </c>
      <c r="D44" s="52" t="s">
        <v>924</v>
      </c>
      <c r="E44" s="52" t="s">
        <v>924</v>
      </c>
      <c r="F44" s="52" t="s">
        <v>924</v>
      </c>
      <c r="G44" s="52" t="s">
        <v>26</v>
      </c>
      <c r="H44" s="52" t="s">
        <v>26</v>
      </c>
      <c r="I44" s="52" t="s">
        <v>26</v>
      </c>
      <c r="J44" s="52" t="s">
        <v>26</v>
      </c>
      <c r="K44" s="52" t="s">
        <v>26</v>
      </c>
      <c r="N44" s="32">
        <v>30</v>
      </c>
      <c r="O44" s="5" t="s">
        <v>62</v>
      </c>
      <c r="P44" s="33" t="str">
        <f t="shared" si="0"/>
        <v>…</v>
      </c>
      <c r="Q44" s="34" t="str">
        <f>IFERROR(_xlfn.RANK.EQ(P44,$P$15:$P$61,0)+COUNTIF($P$15:P44,P44)-1,"-")</f>
        <v>-</v>
      </c>
      <c r="S44" s="42" t="str">
        <f t="shared" si="3"/>
        <v>-</v>
      </c>
      <c r="T44" s="42" t="str">
        <f t="shared" si="4"/>
        <v>-</v>
      </c>
      <c r="U44" s="42" t="str">
        <f t="shared" si="5"/>
        <v>-</v>
      </c>
      <c r="V44" s="37" t="str">
        <f t="shared" si="6"/>
        <v>-</v>
      </c>
      <c r="X44" s="32">
        <v>30</v>
      </c>
      <c r="Y44" s="5" t="s">
        <v>62</v>
      </c>
      <c r="Z44" s="33" t="str">
        <f t="shared" si="1"/>
        <v>…</v>
      </c>
      <c r="AA44" s="34" t="str">
        <f>IFERROR(_xlfn.RANK.EQ(Z44,$Z$15:$Z$61,0)+COUNTIF($Z$15:Z44,Z44)-1,"-")</f>
        <v>-</v>
      </c>
      <c r="AC44" s="42" t="str">
        <f t="shared" si="7"/>
        <v>-</v>
      </c>
      <c r="AD44" s="42" t="str">
        <f t="shared" si="8"/>
        <v>-</v>
      </c>
      <c r="AE44" s="42" t="str">
        <f t="shared" si="9"/>
        <v>-</v>
      </c>
      <c r="AF44" s="37" t="str">
        <f t="shared" si="10"/>
        <v>-</v>
      </c>
      <c r="AG44" s="37"/>
      <c r="AH44" s="32">
        <v>30</v>
      </c>
      <c r="AI44" s="5" t="s">
        <v>62</v>
      </c>
      <c r="AJ44" s="33" t="str">
        <f t="shared" si="2"/>
        <v>…</v>
      </c>
      <c r="AK44" s="34" t="str">
        <f>IFERROR(_xlfn.RANK.EQ(AJ44,$AJ$15:$AJ$61,0)+COUNTIF($AJ$15:AJ44,AJ44)-1,"-")</f>
        <v>-</v>
      </c>
      <c r="AM44" s="42" t="str">
        <f t="shared" si="11"/>
        <v>-</v>
      </c>
      <c r="AN44" s="42" t="str">
        <f t="shared" si="12"/>
        <v>-</v>
      </c>
      <c r="AO44" s="42" t="str">
        <f t="shared" si="13"/>
        <v>-</v>
      </c>
      <c r="AP44" s="37" t="str">
        <f t="shared" si="14"/>
        <v>-</v>
      </c>
    </row>
    <row r="45" spans="1:42" ht="11.85" customHeight="1">
      <c r="A45" s="41" t="s">
        <v>49</v>
      </c>
      <c r="B45" s="39"/>
      <c r="C45" s="51">
        <v>199</v>
      </c>
      <c r="D45" s="52">
        <v>936</v>
      </c>
      <c r="E45" s="52">
        <v>1860</v>
      </c>
      <c r="F45" s="52">
        <v>1630</v>
      </c>
      <c r="G45" s="52">
        <v>95</v>
      </c>
      <c r="H45" s="52">
        <v>101</v>
      </c>
      <c r="I45" s="52">
        <v>96</v>
      </c>
      <c r="J45" s="52">
        <v>96</v>
      </c>
      <c r="K45" s="52">
        <v>91</v>
      </c>
      <c r="N45" s="32">
        <v>31</v>
      </c>
      <c r="O45" s="5" t="s">
        <v>63</v>
      </c>
      <c r="P45" s="33" t="str">
        <f t="shared" si="0"/>
        <v>…</v>
      </c>
      <c r="Q45" s="34" t="str">
        <f>IFERROR(_xlfn.RANK.EQ(P45,$P$15:$P$61,0)+COUNTIF($P$15:P45,P45)-1,"-")</f>
        <v>-</v>
      </c>
      <c r="S45" s="42" t="str">
        <f t="shared" si="3"/>
        <v>-</v>
      </c>
      <c r="T45" s="42" t="str">
        <f t="shared" si="4"/>
        <v>-</v>
      </c>
      <c r="U45" s="42" t="str">
        <f t="shared" si="5"/>
        <v>-</v>
      </c>
      <c r="V45" s="37" t="str">
        <f t="shared" si="6"/>
        <v>-</v>
      </c>
      <c r="X45" s="32">
        <v>31</v>
      </c>
      <c r="Y45" s="5" t="s">
        <v>63</v>
      </c>
      <c r="Z45" s="33" t="str">
        <f t="shared" si="1"/>
        <v>…</v>
      </c>
      <c r="AA45" s="34" t="str">
        <f>IFERROR(_xlfn.RANK.EQ(Z45,$Z$15:$Z$61,0)+COUNTIF($Z$15:Z45,Z45)-1,"-")</f>
        <v>-</v>
      </c>
      <c r="AC45" s="42" t="str">
        <f t="shared" si="7"/>
        <v>-</v>
      </c>
      <c r="AD45" s="42" t="str">
        <f t="shared" si="8"/>
        <v>-</v>
      </c>
      <c r="AE45" s="42" t="str">
        <f t="shared" si="9"/>
        <v>-</v>
      </c>
      <c r="AF45" s="37" t="str">
        <f t="shared" si="10"/>
        <v>-</v>
      </c>
      <c r="AG45" s="37"/>
      <c r="AH45" s="32">
        <v>31</v>
      </c>
      <c r="AI45" s="5" t="s">
        <v>63</v>
      </c>
      <c r="AJ45" s="33" t="str">
        <f t="shared" si="2"/>
        <v>…</v>
      </c>
      <c r="AK45" s="34" t="str">
        <f>IFERROR(_xlfn.RANK.EQ(AJ45,$AJ$15:$AJ$61,0)+COUNTIF($AJ$15:AJ45,AJ45)-1,"-")</f>
        <v>-</v>
      </c>
      <c r="AM45" s="42" t="str">
        <f t="shared" si="11"/>
        <v>-</v>
      </c>
      <c r="AN45" s="42" t="str">
        <f t="shared" si="12"/>
        <v>-</v>
      </c>
      <c r="AO45" s="42" t="str">
        <f t="shared" si="13"/>
        <v>-</v>
      </c>
      <c r="AP45" s="37" t="str">
        <f t="shared" si="14"/>
        <v>-</v>
      </c>
    </row>
    <row r="46" spans="1:42" ht="11.85" customHeight="1">
      <c r="A46" s="41" t="s">
        <v>50</v>
      </c>
      <c r="B46" s="39"/>
      <c r="C46" s="51" t="s">
        <v>924</v>
      </c>
      <c r="D46" s="52" t="s">
        <v>924</v>
      </c>
      <c r="E46" s="52" t="s">
        <v>924</v>
      </c>
      <c r="F46" s="52" t="s">
        <v>924</v>
      </c>
      <c r="G46" s="52" t="s">
        <v>26</v>
      </c>
      <c r="H46" s="52" t="s">
        <v>26</v>
      </c>
      <c r="I46" s="52" t="s">
        <v>26</v>
      </c>
      <c r="J46" s="52" t="s">
        <v>26</v>
      </c>
      <c r="K46" s="52" t="s">
        <v>26</v>
      </c>
      <c r="N46" s="32">
        <v>32</v>
      </c>
      <c r="O46" s="5" t="s">
        <v>64</v>
      </c>
      <c r="P46" s="33" t="str">
        <f t="shared" si="0"/>
        <v>…</v>
      </c>
      <c r="Q46" s="34" t="str">
        <f>IFERROR(_xlfn.RANK.EQ(P46,$P$15:$P$61,0)+COUNTIF($P$15:P46,P46)-1,"-")</f>
        <v>-</v>
      </c>
      <c r="S46" s="42" t="str">
        <f t="shared" si="3"/>
        <v>-</v>
      </c>
      <c r="T46" s="42" t="str">
        <f t="shared" si="4"/>
        <v>-</v>
      </c>
      <c r="U46" s="42" t="str">
        <f t="shared" si="5"/>
        <v>-</v>
      </c>
      <c r="V46" s="37" t="str">
        <f t="shared" si="6"/>
        <v>-</v>
      </c>
      <c r="X46" s="32">
        <v>32</v>
      </c>
      <c r="Y46" s="5" t="s">
        <v>64</v>
      </c>
      <c r="Z46" s="33" t="str">
        <f t="shared" si="1"/>
        <v>…</v>
      </c>
      <c r="AA46" s="34" t="str">
        <f>IFERROR(_xlfn.RANK.EQ(Z46,$Z$15:$Z$61,0)+COUNTIF($Z$15:Z46,Z46)-1,"-")</f>
        <v>-</v>
      </c>
      <c r="AC46" s="42" t="str">
        <f t="shared" si="7"/>
        <v>-</v>
      </c>
      <c r="AD46" s="42" t="str">
        <f t="shared" si="8"/>
        <v>-</v>
      </c>
      <c r="AE46" s="42" t="str">
        <f t="shared" si="9"/>
        <v>-</v>
      </c>
      <c r="AF46" s="37" t="str">
        <f t="shared" si="10"/>
        <v>-</v>
      </c>
      <c r="AG46" s="37"/>
      <c r="AH46" s="32">
        <v>32</v>
      </c>
      <c r="AI46" s="5" t="s">
        <v>64</v>
      </c>
      <c r="AJ46" s="33" t="str">
        <f t="shared" si="2"/>
        <v>…</v>
      </c>
      <c r="AK46" s="34" t="str">
        <f>IFERROR(_xlfn.RANK.EQ(AJ46,$AJ$15:$AJ$61,0)+COUNTIF($AJ$15:AJ46,AJ46)-1,"-")</f>
        <v>-</v>
      </c>
      <c r="AM46" s="42" t="str">
        <f t="shared" si="11"/>
        <v>-</v>
      </c>
      <c r="AN46" s="42" t="str">
        <f t="shared" si="12"/>
        <v>-</v>
      </c>
      <c r="AO46" s="42" t="str">
        <f t="shared" si="13"/>
        <v>-</v>
      </c>
      <c r="AP46" s="37" t="str">
        <f t="shared" si="14"/>
        <v>-</v>
      </c>
    </row>
    <row r="47" spans="1:42" ht="11.85" customHeight="1">
      <c r="A47" s="41" t="s">
        <v>51</v>
      </c>
      <c r="B47" s="39"/>
      <c r="C47" s="51" t="s">
        <v>924</v>
      </c>
      <c r="D47" s="52" t="s">
        <v>924</v>
      </c>
      <c r="E47" s="52" t="s">
        <v>924</v>
      </c>
      <c r="F47" s="52" t="s">
        <v>924</v>
      </c>
      <c r="G47" s="52" t="s">
        <v>26</v>
      </c>
      <c r="H47" s="52" t="s">
        <v>26</v>
      </c>
      <c r="I47" s="52" t="s">
        <v>26</v>
      </c>
      <c r="J47" s="52" t="s">
        <v>26</v>
      </c>
      <c r="K47" s="52" t="s">
        <v>26</v>
      </c>
      <c r="N47" s="32">
        <v>33</v>
      </c>
      <c r="O47" s="5" t="s">
        <v>65</v>
      </c>
      <c r="P47" s="33">
        <f t="shared" si="0"/>
        <v>107</v>
      </c>
      <c r="Q47" s="34">
        <f>IFERROR(_xlfn.RANK.EQ(P47,$P$15:$P$61,0)+COUNTIF($P$15:P47,P47)-1,"-")</f>
        <v>19</v>
      </c>
      <c r="S47" s="42" t="str">
        <f t="shared" si="3"/>
        <v>-</v>
      </c>
      <c r="T47" s="42" t="str">
        <f t="shared" si="4"/>
        <v>-</v>
      </c>
      <c r="U47" s="42" t="str">
        <f t="shared" si="5"/>
        <v>-</v>
      </c>
      <c r="V47" s="37" t="str">
        <f t="shared" si="6"/>
        <v>-</v>
      </c>
      <c r="X47" s="32">
        <v>33</v>
      </c>
      <c r="Y47" s="5" t="s">
        <v>65</v>
      </c>
      <c r="Z47" s="33">
        <f t="shared" si="1"/>
        <v>1280</v>
      </c>
      <c r="AA47" s="34">
        <f>IFERROR(_xlfn.RANK.EQ(Z47,$Z$15:$Z$61,0)+COUNTIF($Z$15:Z47,Z47)-1,"-")</f>
        <v>4</v>
      </c>
      <c r="AC47" s="42" t="str">
        <f t="shared" si="7"/>
        <v>-</v>
      </c>
      <c r="AD47" s="42" t="str">
        <f t="shared" si="8"/>
        <v>-</v>
      </c>
      <c r="AE47" s="42" t="str">
        <f t="shared" si="9"/>
        <v>-</v>
      </c>
      <c r="AF47" s="37" t="str">
        <f t="shared" si="10"/>
        <v>-</v>
      </c>
      <c r="AG47" s="37"/>
      <c r="AH47" s="32">
        <v>33</v>
      </c>
      <c r="AI47" s="5" t="s">
        <v>65</v>
      </c>
      <c r="AJ47" s="33">
        <f t="shared" si="2"/>
        <v>1370</v>
      </c>
      <c r="AK47" s="34">
        <f>IFERROR(_xlfn.RANK.EQ(AJ47,$AJ$15:$AJ$61,0)+COUNTIF($AJ$15:AJ47,AJ47)-1,"-")</f>
        <v>19</v>
      </c>
      <c r="AM47" s="42" t="str">
        <f t="shared" si="11"/>
        <v>-</v>
      </c>
      <c r="AN47" s="42" t="str">
        <f t="shared" si="12"/>
        <v>-</v>
      </c>
      <c r="AO47" s="42" t="str">
        <f t="shared" si="13"/>
        <v>-</v>
      </c>
      <c r="AP47" s="37" t="str">
        <f t="shared" si="14"/>
        <v>-</v>
      </c>
    </row>
    <row r="48" spans="1:42" ht="11.85" customHeight="1">
      <c r="A48" s="41" t="s">
        <v>52</v>
      </c>
      <c r="B48" s="39"/>
      <c r="C48" s="51">
        <v>545</v>
      </c>
      <c r="D48" s="52">
        <v>1220</v>
      </c>
      <c r="E48" s="52">
        <v>6650</v>
      </c>
      <c r="F48" s="52">
        <v>5270</v>
      </c>
      <c r="G48" s="52">
        <v>101</v>
      </c>
      <c r="H48" s="52">
        <v>99</v>
      </c>
      <c r="I48" s="52">
        <v>100</v>
      </c>
      <c r="J48" s="52">
        <v>101</v>
      </c>
      <c r="K48" s="52">
        <v>100</v>
      </c>
      <c r="N48" s="32">
        <v>34</v>
      </c>
      <c r="O48" s="5" t="s">
        <v>66</v>
      </c>
      <c r="P48" s="33">
        <f t="shared" si="0"/>
        <v>159</v>
      </c>
      <c r="Q48" s="34">
        <f>IFERROR(_xlfn.RANK.EQ(P48,$P$15:$P$61,0)+COUNTIF($P$15:P48,P48)-1,"-")</f>
        <v>16</v>
      </c>
      <c r="S48" s="42" t="str">
        <f t="shared" si="3"/>
        <v>-</v>
      </c>
      <c r="T48" s="42" t="str">
        <f t="shared" si="4"/>
        <v>-</v>
      </c>
      <c r="U48" s="42" t="str">
        <f t="shared" si="5"/>
        <v>-</v>
      </c>
      <c r="V48" s="37" t="str">
        <f t="shared" si="6"/>
        <v>-</v>
      </c>
      <c r="X48" s="32">
        <v>34</v>
      </c>
      <c r="Y48" s="5" t="s">
        <v>66</v>
      </c>
      <c r="Z48" s="33">
        <f t="shared" si="1"/>
        <v>1120</v>
      </c>
      <c r="AA48" s="34">
        <f>IFERROR(_xlfn.RANK.EQ(Z48,$Z$15:$Z$61,0)+COUNTIF($Z$15:Z48,Z48)-1,"-")</f>
        <v>11</v>
      </c>
      <c r="AC48" s="42" t="str">
        <f t="shared" si="7"/>
        <v>-</v>
      </c>
      <c r="AD48" s="42" t="str">
        <f t="shared" si="8"/>
        <v>-</v>
      </c>
      <c r="AE48" s="42" t="str">
        <f t="shared" si="9"/>
        <v>-</v>
      </c>
      <c r="AF48" s="37" t="str">
        <f t="shared" si="10"/>
        <v>-</v>
      </c>
      <c r="AG48" s="37"/>
      <c r="AH48" s="32">
        <v>34</v>
      </c>
      <c r="AI48" s="5" t="s">
        <v>66</v>
      </c>
      <c r="AJ48" s="33">
        <f t="shared" si="2"/>
        <v>1780</v>
      </c>
      <c r="AK48" s="34">
        <f>IFERROR(_xlfn.RANK.EQ(AJ48,$AJ$15:$AJ$61,0)+COUNTIF($AJ$15:AJ48,AJ48)-1,"-")</f>
        <v>15</v>
      </c>
      <c r="AM48" s="42" t="str">
        <f t="shared" si="11"/>
        <v>-</v>
      </c>
      <c r="AN48" s="42" t="str">
        <f t="shared" si="12"/>
        <v>-</v>
      </c>
      <c r="AO48" s="42" t="str">
        <f t="shared" si="13"/>
        <v>-</v>
      </c>
      <c r="AP48" s="37" t="str">
        <f t="shared" si="14"/>
        <v>-</v>
      </c>
    </row>
    <row r="49" spans="1:42" ht="11.85" customHeight="1">
      <c r="A49" s="41" t="s">
        <v>53</v>
      </c>
      <c r="B49" s="39"/>
      <c r="C49" s="51" t="s">
        <v>924</v>
      </c>
      <c r="D49" s="52" t="s">
        <v>924</v>
      </c>
      <c r="E49" s="52" t="s">
        <v>924</v>
      </c>
      <c r="F49" s="52" t="s">
        <v>924</v>
      </c>
      <c r="G49" s="52" t="s">
        <v>26</v>
      </c>
      <c r="H49" s="52" t="s">
        <v>26</v>
      </c>
      <c r="I49" s="52" t="s">
        <v>26</v>
      </c>
      <c r="J49" s="52" t="s">
        <v>26</v>
      </c>
      <c r="K49" s="52" t="s">
        <v>26</v>
      </c>
      <c r="N49" s="32">
        <v>35</v>
      </c>
      <c r="O49" s="5" t="s">
        <v>67</v>
      </c>
      <c r="P49" s="33">
        <f t="shared" si="0"/>
        <v>92</v>
      </c>
      <c r="Q49" s="34">
        <f>IFERROR(_xlfn.RANK.EQ(P49,$P$15:$P$61,0)+COUNTIF($P$15:P49,P49)-1,"-")</f>
        <v>21</v>
      </c>
      <c r="S49" s="42" t="str">
        <f t="shared" si="3"/>
        <v>-</v>
      </c>
      <c r="T49" s="42" t="str">
        <f t="shared" si="4"/>
        <v>-</v>
      </c>
      <c r="U49" s="42" t="str">
        <f t="shared" si="5"/>
        <v>-</v>
      </c>
      <c r="V49" s="37" t="str">
        <f t="shared" si="6"/>
        <v>-</v>
      </c>
      <c r="X49" s="32">
        <v>35</v>
      </c>
      <c r="Y49" s="5" t="s">
        <v>67</v>
      </c>
      <c r="Z49" s="33">
        <f t="shared" si="1"/>
        <v>599</v>
      </c>
      <c r="AA49" s="34">
        <f>IFERROR(_xlfn.RANK.EQ(Z49,$Z$15:$Z$61,0)+COUNTIF($Z$15:Z49,Z49)-1,"-")</f>
        <v>24</v>
      </c>
      <c r="AC49" s="42" t="str">
        <f t="shared" si="7"/>
        <v>-</v>
      </c>
      <c r="AD49" s="42" t="str">
        <f t="shared" si="8"/>
        <v>-</v>
      </c>
      <c r="AE49" s="42" t="str">
        <f t="shared" si="9"/>
        <v>-</v>
      </c>
      <c r="AF49" s="37" t="str">
        <f t="shared" si="10"/>
        <v>-</v>
      </c>
      <c r="AG49" s="37"/>
      <c r="AH49" s="32">
        <v>35</v>
      </c>
      <c r="AI49" s="5" t="s">
        <v>67</v>
      </c>
      <c r="AJ49" s="33">
        <f t="shared" si="2"/>
        <v>551</v>
      </c>
      <c r="AK49" s="34">
        <f>IFERROR(_xlfn.RANK.EQ(AJ49,$AJ$15:$AJ$61,0)+COUNTIF($AJ$15:AJ49,AJ49)-1,"-")</f>
        <v>23</v>
      </c>
      <c r="AM49" s="42" t="str">
        <f t="shared" si="11"/>
        <v>-</v>
      </c>
      <c r="AN49" s="42" t="str">
        <f t="shared" si="12"/>
        <v>-</v>
      </c>
      <c r="AO49" s="42" t="str">
        <f t="shared" si="13"/>
        <v>-</v>
      </c>
      <c r="AP49" s="37" t="str">
        <f t="shared" si="14"/>
        <v>-</v>
      </c>
    </row>
    <row r="50" spans="1:42" ht="11.85" customHeight="1">
      <c r="A50" s="41" t="s">
        <v>54</v>
      </c>
      <c r="B50" s="39"/>
      <c r="C50" s="51" t="s">
        <v>924</v>
      </c>
      <c r="D50" s="52" t="s">
        <v>924</v>
      </c>
      <c r="E50" s="52" t="s">
        <v>924</v>
      </c>
      <c r="F50" s="52" t="s">
        <v>924</v>
      </c>
      <c r="G50" s="52" t="s">
        <v>26</v>
      </c>
      <c r="H50" s="52" t="s">
        <v>26</v>
      </c>
      <c r="I50" s="52" t="s">
        <v>26</v>
      </c>
      <c r="J50" s="52" t="s">
        <v>26</v>
      </c>
      <c r="K50" s="52" t="s">
        <v>26</v>
      </c>
      <c r="N50" s="32">
        <v>36</v>
      </c>
      <c r="O50" s="5" t="s">
        <v>68</v>
      </c>
      <c r="P50" s="33" t="str">
        <f t="shared" si="0"/>
        <v>…</v>
      </c>
      <c r="Q50" s="34" t="str">
        <f>IFERROR(_xlfn.RANK.EQ(P50,$P$15:$P$61,0)+COUNTIF($P$15:P50,P50)-1,"-")</f>
        <v>-</v>
      </c>
      <c r="S50" s="42" t="str">
        <f t="shared" si="3"/>
        <v>-</v>
      </c>
      <c r="T50" s="42" t="str">
        <f t="shared" si="4"/>
        <v>-</v>
      </c>
      <c r="U50" s="42" t="str">
        <f t="shared" si="5"/>
        <v>-</v>
      </c>
      <c r="V50" s="37" t="str">
        <f t="shared" si="6"/>
        <v>-</v>
      </c>
      <c r="X50" s="32">
        <v>36</v>
      </c>
      <c r="Y50" s="5" t="s">
        <v>68</v>
      </c>
      <c r="Z50" s="33" t="str">
        <f t="shared" si="1"/>
        <v>…</v>
      </c>
      <c r="AA50" s="34" t="str">
        <f>IFERROR(_xlfn.RANK.EQ(Z50,$Z$15:$Z$61,0)+COUNTIF($Z$15:Z50,Z50)-1,"-")</f>
        <v>-</v>
      </c>
      <c r="AC50" s="42" t="str">
        <f t="shared" si="7"/>
        <v>-</v>
      </c>
      <c r="AD50" s="42" t="str">
        <f t="shared" si="8"/>
        <v>-</v>
      </c>
      <c r="AE50" s="42" t="str">
        <f t="shared" si="9"/>
        <v>-</v>
      </c>
      <c r="AF50" s="37" t="str">
        <f t="shared" si="10"/>
        <v>-</v>
      </c>
      <c r="AG50" s="37"/>
      <c r="AH50" s="32">
        <v>36</v>
      </c>
      <c r="AI50" s="5" t="s">
        <v>68</v>
      </c>
      <c r="AJ50" s="33" t="str">
        <f t="shared" si="2"/>
        <v>…</v>
      </c>
      <c r="AK50" s="34" t="str">
        <f>IFERROR(_xlfn.RANK.EQ(AJ50,$AJ$15:$AJ$61,0)+COUNTIF($AJ$15:AJ50,AJ50)-1,"-")</f>
        <v>-</v>
      </c>
      <c r="AM50" s="42" t="str">
        <f t="shared" si="11"/>
        <v>-</v>
      </c>
      <c r="AN50" s="42" t="str">
        <f t="shared" si="12"/>
        <v>-</v>
      </c>
      <c r="AO50" s="42" t="str">
        <f t="shared" si="13"/>
        <v>-</v>
      </c>
      <c r="AP50" s="37" t="str">
        <f t="shared" si="14"/>
        <v>-</v>
      </c>
    </row>
    <row r="51" spans="1:42" ht="11.85" customHeight="1">
      <c r="A51" s="41" t="s">
        <v>55</v>
      </c>
      <c r="B51" s="39"/>
      <c r="C51" s="51" t="s">
        <v>924</v>
      </c>
      <c r="D51" s="52" t="s">
        <v>924</v>
      </c>
      <c r="E51" s="52" t="s">
        <v>924</v>
      </c>
      <c r="F51" s="52" t="s">
        <v>924</v>
      </c>
      <c r="G51" s="52" t="s">
        <v>26</v>
      </c>
      <c r="H51" s="52" t="s">
        <v>26</v>
      </c>
      <c r="I51" s="52" t="s">
        <v>26</v>
      </c>
      <c r="J51" s="52" t="s">
        <v>26</v>
      </c>
      <c r="K51" s="52" t="s">
        <v>26</v>
      </c>
      <c r="N51" s="32">
        <v>37</v>
      </c>
      <c r="O51" s="5" t="s">
        <v>69</v>
      </c>
      <c r="P51" s="33">
        <f t="shared" si="0"/>
        <v>34</v>
      </c>
      <c r="Q51" s="34">
        <f>IFERROR(_xlfn.RANK.EQ(P51,$P$15:$P$61,0)+COUNTIF($P$15:P51,P51)-1,"-")</f>
        <v>24</v>
      </c>
      <c r="S51" s="42" t="str">
        <f t="shared" si="3"/>
        <v>-</v>
      </c>
      <c r="T51" s="42" t="str">
        <f t="shared" si="4"/>
        <v>-</v>
      </c>
      <c r="U51" s="42" t="str">
        <f t="shared" si="5"/>
        <v>-</v>
      </c>
      <c r="V51" s="37" t="str">
        <f t="shared" si="6"/>
        <v>-</v>
      </c>
      <c r="X51" s="32">
        <v>37</v>
      </c>
      <c r="Y51" s="5" t="s">
        <v>69</v>
      </c>
      <c r="Z51" s="33">
        <f t="shared" si="1"/>
        <v>1010</v>
      </c>
      <c r="AA51" s="34">
        <f>IFERROR(_xlfn.RANK.EQ(Z51,$Z$15:$Z$61,0)+COUNTIF($Z$15:Z51,Z51)-1,"-")</f>
        <v>15</v>
      </c>
      <c r="AC51" s="42" t="str">
        <f t="shared" si="7"/>
        <v>-</v>
      </c>
      <c r="AD51" s="42" t="str">
        <f t="shared" si="8"/>
        <v>-</v>
      </c>
      <c r="AE51" s="42" t="str">
        <f t="shared" si="9"/>
        <v>-</v>
      </c>
      <c r="AF51" s="37" t="str">
        <f t="shared" si="10"/>
        <v>-</v>
      </c>
      <c r="AG51" s="37"/>
      <c r="AH51" s="32">
        <v>37</v>
      </c>
      <c r="AI51" s="5" t="s">
        <v>69</v>
      </c>
      <c r="AJ51" s="33">
        <f t="shared" si="2"/>
        <v>343</v>
      </c>
      <c r="AK51" s="34">
        <f>IFERROR(_xlfn.RANK.EQ(AJ51,$AJ$15:$AJ$61,0)+COUNTIF($AJ$15:AJ51,AJ51)-1,"-")</f>
        <v>24</v>
      </c>
      <c r="AM51" s="42" t="str">
        <f t="shared" si="11"/>
        <v>-</v>
      </c>
      <c r="AN51" s="42" t="str">
        <f t="shared" si="12"/>
        <v>-</v>
      </c>
      <c r="AO51" s="42" t="str">
        <f t="shared" si="13"/>
        <v>-</v>
      </c>
      <c r="AP51" s="37" t="str">
        <f t="shared" si="14"/>
        <v>-</v>
      </c>
    </row>
    <row r="52" spans="1:42" ht="11.85" customHeight="1">
      <c r="A52" s="41" t="s">
        <v>56</v>
      </c>
      <c r="B52" s="39"/>
      <c r="C52" s="51">
        <v>152</v>
      </c>
      <c r="D52" s="52">
        <v>1160</v>
      </c>
      <c r="E52" s="52">
        <v>1760</v>
      </c>
      <c r="F52" s="52">
        <v>713</v>
      </c>
      <c r="G52" s="52">
        <v>98</v>
      </c>
      <c r="H52" s="52">
        <v>87</v>
      </c>
      <c r="I52" s="52">
        <v>85</v>
      </c>
      <c r="J52" s="52">
        <v>85</v>
      </c>
      <c r="K52" s="52">
        <v>89</v>
      </c>
      <c r="N52" s="32">
        <v>38</v>
      </c>
      <c r="O52" s="5" t="s">
        <v>70</v>
      </c>
      <c r="P52" s="33">
        <f t="shared" si="0"/>
        <v>90</v>
      </c>
      <c r="Q52" s="34">
        <f>IFERROR(_xlfn.RANK.EQ(P52,$P$15:$P$61,0)+COUNTIF($P$15:P52,P52)-1,"-")</f>
        <v>22</v>
      </c>
      <c r="S52" s="42" t="str">
        <f t="shared" si="3"/>
        <v>-</v>
      </c>
      <c r="T52" s="42" t="str">
        <f t="shared" si="4"/>
        <v>-</v>
      </c>
      <c r="U52" s="42" t="str">
        <f t="shared" si="5"/>
        <v>-</v>
      </c>
      <c r="V52" s="37" t="str">
        <f t="shared" si="6"/>
        <v>-</v>
      </c>
      <c r="X52" s="32">
        <v>38</v>
      </c>
      <c r="Y52" s="5" t="s">
        <v>70</v>
      </c>
      <c r="Z52" s="33">
        <f t="shared" si="1"/>
        <v>1040</v>
      </c>
      <c r="AA52" s="34">
        <f>IFERROR(_xlfn.RANK.EQ(Z52,$Z$15:$Z$61,0)+COUNTIF($Z$15:Z52,Z52)-1,"-")</f>
        <v>14</v>
      </c>
      <c r="AC52" s="42" t="str">
        <f t="shared" si="7"/>
        <v>-</v>
      </c>
      <c r="AD52" s="42" t="str">
        <f t="shared" si="8"/>
        <v>-</v>
      </c>
      <c r="AE52" s="42" t="str">
        <f t="shared" si="9"/>
        <v>-</v>
      </c>
      <c r="AF52" s="37" t="str">
        <f t="shared" si="10"/>
        <v>-</v>
      </c>
      <c r="AG52" s="37"/>
      <c r="AH52" s="32">
        <v>38</v>
      </c>
      <c r="AI52" s="5" t="s">
        <v>70</v>
      </c>
      <c r="AJ52" s="33">
        <f t="shared" si="2"/>
        <v>936</v>
      </c>
      <c r="AK52" s="34">
        <f>IFERROR(_xlfn.RANK.EQ(AJ52,$AJ$15:$AJ$61,0)+COUNTIF($AJ$15:AJ52,AJ52)-1,"-")</f>
        <v>21</v>
      </c>
      <c r="AM52" s="42" t="str">
        <f t="shared" si="11"/>
        <v>-</v>
      </c>
      <c r="AN52" s="42" t="str">
        <f t="shared" si="12"/>
        <v>-</v>
      </c>
      <c r="AO52" s="42" t="str">
        <f t="shared" si="13"/>
        <v>-</v>
      </c>
      <c r="AP52" s="37" t="str">
        <f t="shared" si="14"/>
        <v>-</v>
      </c>
    </row>
    <row r="53" spans="1:42" ht="11.85" customHeight="1">
      <c r="A53" s="41" t="s">
        <v>57</v>
      </c>
      <c r="B53" s="39"/>
      <c r="C53" s="51" t="s">
        <v>924</v>
      </c>
      <c r="D53" s="52" t="s">
        <v>924</v>
      </c>
      <c r="E53" s="52" t="s">
        <v>924</v>
      </c>
      <c r="F53" s="52" t="s">
        <v>924</v>
      </c>
      <c r="G53" s="52" t="s">
        <v>26</v>
      </c>
      <c r="H53" s="52" t="s">
        <v>26</v>
      </c>
      <c r="I53" s="52" t="s">
        <v>26</v>
      </c>
      <c r="J53" s="52" t="s">
        <v>26</v>
      </c>
      <c r="K53" s="52" t="s">
        <v>26</v>
      </c>
      <c r="N53" s="32">
        <v>39</v>
      </c>
      <c r="O53" s="5" t="s">
        <v>71</v>
      </c>
      <c r="P53" s="33" t="str">
        <f t="shared" si="0"/>
        <v>…</v>
      </c>
      <c r="Q53" s="34" t="str">
        <f>IFERROR(_xlfn.RANK.EQ(P53,$P$15:$P$61,0)+COUNTIF($P$15:P53,P53)-1,"-")</f>
        <v>-</v>
      </c>
      <c r="S53" s="42" t="str">
        <f t="shared" si="3"/>
        <v>-</v>
      </c>
      <c r="T53" s="42" t="str">
        <f t="shared" si="4"/>
        <v>-</v>
      </c>
      <c r="U53" s="42" t="str">
        <f t="shared" si="5"/>
        <v>-</v>
      </c>
      <c r="V53" s="37" t="str">
        <f t="shared" si="6"/>
        <v>-</v>
      </c>
      <c r="X53" s="32">
        <v>39</v>
      </c>
      <c r="Y53" s="5" t="s">
        <v>71</v>
      </c>
      <c r="Z53" s="33" t="str">
        <f t="shared" si="1"/>
        <v>…</v>
      </c>
      <c r="AA53" s="34" t="str">
        <f>IFERROR(_xlfn.RANK.EQ(Z53,$Z$15:$Z$61,0)+COUNTIF($Z$15:Z53,Z53)-1,"-")</f>
        <v>-</v>
      </c>
      <c r="AC53" s="42" t="str">
        <f t="shared" si="7"/>
        <v>-</v>
      </c>
      <c r="AD53" s="42" t="str">
        <f t="shared" si="8"/>
        <v>-</v>
      </c>
      <c r="AE53" s="42" t="str">
        <f t="shared" si="9"/>
        <v>-</v>
      </c>
      <c r="AF53" s="37" t="str">
        <f t="shared" si="10"/>
        <v>-</v>
      </c>
      <c r="AG53" s="37"/>
      <c r="AH53" s="32">
        <v>39</v>
      </c>
      <c r="AI53" s="5" t="s">
        <v>71</v>
      </c>
      <c r="AJ53" s="33" t="str">
        <f t="shared" si="2"/>
        <v>…</v>
      </c>
      <c r="AK53" s="34" t="str">
        <f>IFERROR(_xlfn.RANK.EQ(AJ53,$AJ$15:$AJ$61,0)+COUNTIF($AJ$15:AJ53,AJ53)-1,"-")</f>
        <v>-</v>
      </c>
      <c r="AM53" s="42" t="str">
        <f t="shared" si="11"/>
        <v>-</v>
      </c>
      <c r="AN53" s="42" t="str">
        <f t="shared" si="12"/>
        <v>-</v>
      </c>
      <c r="AO53" s="42" t="str">
        <f t="shared" si="13"/>
        <v>-</v>
      </c>
      <c r="AP53" s="37" t="str">
        <f t="shared" si="14"/>
        <v>-</v>
      </c>
    </row>
    <row r="54" spans="1:42" ht="11.85" customHeight="1">
      <c r="A54" s="41" t="s">
        <v>58</v>
      </c>
      <c r="B54" s="39"/>
      <c r="C54" s="51" t="s">
        <v>924</v>
      </c>
      <c r="D54" s="52" t="s">
        <v>924</v>
      </c>
      <c r="E54" s="52" t="s">
        <v>924</v>
      </c>
      <c r="F54" s="52" t="s">
        <v>924</v>
      </c>
      <c r="G54" s="52" t="s">
        <v>26</v>
      </c>
      <c r="H54" s="52" t="s">
        <v>26</v>
      </c>
      <c r="I54" s="52" t="s">
        <v>26</v>
      </c>
      <c r="J54" s="52" t="s">
        <v>26</v>
      </c>
      <c r="K54" s="52" t="s">
        <v>26</v>
      </c>
      <c r="N54" s="32">
        <v>40</v>
      </c>
      <c r="O54" s="5" t="s">
        <v>72</v>
      </c>
      <c r="P54" s="33" t="str">
        <f t="shared" si="0"/>
        <v>…</v>
      </c>
      <c r="Q54" s="34" t="str">
        <f>IFERROR(_xlfn.RANK.EQ(P54,$P$15:$P$61,0)+COUNTIF($P$15:P54,P54)-1,"-")</f>
        <v>-</v>
      </c>
      <c r="S54" s="42" t="str">
        <f t="shared" si="3"/>
        <v>-</v>
      </c>
      <c r="T54" s="42" t="str">
        <f t="shared" si="4"/>
        <v>-</v>
      </c>
      <c r="U54" s="42" t="str">
        <f t="shared" si="5"/>
        <v>-</v>
      </c>
      <c r="V54" s="37" t="str">
        <f t="shared" si="6"/>
        <v>-</v>
      </c>
      <c r="X54" s="32">
        <v>40</v>
      </c>
      <c r="Y54" s="5" t="s">
        <v>72</v>
      </c>
      <c r="Z54" s="33" t="str">
        <f t="shared" si="1"/>
        <v>…</v>
      </c>
      <c r="AA54" s="34" t="str">
        <f>IFERROR(_xlfn.RANK.EQ(Z54,$Z$15:$Z$61,0)+COUNTIF($Z$15:Z54,Z54)-1,"-")</f>
        <v>-</v>
      </c>
      <c r="AC54" s="42" t="str">
        <f t="shared" si="7"/>
        <v>-</v>
      </c>
      <c r="AD54" s="42" t="str">
        <f t="shared" si="8"/>
        <v>-</v>
      </c>
      <c r="AE54" s="42" t="str">
        <f t="shared" si="9"/>
        <v>-</v>
      </c>
      <c r="AF54" s="37" t="str">
        <f t="shared" si="10"/>
        <v>-</v>
      </c>
      <c r="AG54" s="37"/>
      <c r="AH54" s="32">
        <v>40</v>
      </c>
      <c r="AI54" s="5" t="s">
        <v>72</v>
      </c>
      <c r="AJ54" s="33" t="str">
        <f t="shared" si="2"/>
        <v>…</v>
      </c>
      <c r="AK54" s="34" t="str">
        <f>IFERROR(_xlfn.RANK.EQ(AJ54,$AJ$15:$AJ$61,0)+COUNTIF($AJ$15:AJ54,AJ54)-1,"-")</f>
        <v>-</v>
      </c>
      <c r="AM54" s="42" t="str">
        <f t="shared" si="11"/>
        <v>-</v>
      </c>
      <c r="AN54" s="42" t="str">
        <f t="shared" si="12"/>
        <v>-</v>
      </c>
      <c r="AO54" s="42" t="str">
        <f t="shared" si="13"/>
        <v>-</v>
      </c>
      <c r="AP54" s="37" t="str">
        <f t="shared" si="14"/>
        <v>-</v>
      </c>
    </row>
    <row r="55" spans="1:42" ht="11.85" customHeight="1">
      <c r="A55" s="41" t="s">
        <v>59</v>
      </c>
      <c r="B55" s="39"/>
      <c r="C55" s="51" t="s">
        <v>924</v>
      </c>
      <c r="D55" s="52" t="s">
        <v>924</v>
      </c>
      <c r="E55" s="52" t="s">
        <v>924</v>
      </c>
      <c r="F55" s="52" t="s">
        <v>924</v>
      </c>
      <c r="G55" s="52" t="s">
        <v>26</v>
      </c>
      <c r="H55" s="52" t="s">
        <v>26</v>
      </c>
      <c r="I55" s="52" t="s">
        <v>26</v>
      </c>
      <c r="J55" s="52" t="s">
        <v>26</v>
      </c>
      <c r="K55" s="52" t="s">
        <v>26</v>
      </c>
      <c r="N55" s="32">
        <v>41</v>
      </c>
      <c r="O55" s="5" t="s">
        <v>73</v>
      </c>
      <c r="P55" s="33">
        <f t="shared" si="0"/>
        <v>72</v>
      </c>
      <c r="Q55" s="34">
        <f>IFERROR(_xlfn.RANK.EQ(P55,$P$15:$P$61,0)+COUNTIF($P$15:P55,P55)-1,"-")</f>
        <v>23</v>
      </c>
      <c r="S55" s="42" t="str">
        <f t="shared" si="3"/>
        <v>-</v>
      </c>
      <c r="T55" s="42" t="str">
        <f t="shared" si="4"/>
        <v>-</v>
      </c>
      <c r="U55" s="42" t="str">
        <f t="shared" si="5"/>
        <v>-</v>
      </c>
      <c r="V55" s="37" t="str">
        <f t="shared" si="6"/>
        <v>-</v>
      </c>
      <c r="X55" s="32">
        <v>41</v>
      </c>
      <c r="Y55" s="5" t="s">
        <v>73</v>
      </c>
      <c r="Z55" s="33">
        <f t="shared" si="1"/>
        <v>1060</v>
      </c>
      <c r="AA55" s="34">
        <f>IFERROR(_xlfn.RANK.EQ(Z55,$Z$15:$Z$61,0)+COUNTIF($Z$15:Z55,Z55)-1,"-")</f>
        <v>13</v>
      </c>
      <c r="AC55" s="42" t="str">
        <f t="shared" si="7"/>
        <v>-</v>
      </c>
      <c r="AD55" s="42" t="str">
        <f t="shared" si="8"/>
        <v>-</v>
      </c>
      <c r="AE55" s="42" t="str">
        <f t="shared" si="9"/>
        <v>-</v>
      </c>
      <c r="AF55" s="37" t="str">
        <f t="shared" si="10"/>
        <v>-</v>
      </c>
      <c r="AG55" s="37"/>
      <c r="AH55" s="32">
        <v>41</v>
      </c>
      <c r="AI55" s="5" t="s">
        <v>73</v>
      </c>
      <c r="AJ55" s="33">
        <f t="shared" si="2"/>
        <v>763</v>
      </c>
      <c r="AK55" s="34">
        <f>IFERROR(_xlfn.RANK.EQ(AJ55,$AJ$15:$AJ$61,0)+COUNTIF($AJ$15:AJ55,AJ55)-1,"-")</f>
        <v>22</v>
      </c>
      <c r="AM55" s="42" t="str">
        <f t="shared" si="11"/>
        <v>-</v>
      </c>
      <c r="AN55" s="42" t="str">
        <f t="shared" si="12"/>
        <v>-</v>
      </c>
      <c r="AO55" s="42" t="str">
        <f t="shared" si="13"/>
        <v>-</v>
      </c>
      <c r="AP55" s="37" t="str">
        <f t="shared" si="14"/>
        <v>-</v>
      </c>
    </row>
    <row r="56" spans="1:42" ht="11.85" customHeight="1">
      <c r="A56" s="41" t="s">
        <v>60</v>
      </c>
      <c r="B56" s="39"/>
      <c r="C56" s="51" t="s">
        <v>924</v>
      </c>
      <c r="D56" s="52" t="s">
        <v>924</v>
      </c>
      <c r="E56" s="52" t="s">
        <v>924</v>
      </c>
      <c r="F56" s="52" t="s">
        <v>924</v>
      </c>
      <c r="G56" s="52" t="s">
        <v>26</v>
      </c>
      <c r="H56" s="52" t="s">
        <v>26</v>
      </c>
      <c r="I56" s="52" t="s">
        <v>26</v>
      </c>
      <c r="J56" s="52" t="s">
        <v>26</v>
      </c>
      <c r="K56" s="52" t="s">
        <v>26</v>
      </c>
      <c r="N56" s="32">
        <v>42</v>
      </c>
      <c r="O56" s="5" t="s">
        <v>74</v>
      </c>
      <c r="P56" s="33">
        <f t="shared" si="0"/>
        <v>390</v>
      </c>
      <c r="Q56" s="34">
        <f>IFERROR(_xlfn.RANK.EQ(P56,$P$15:$P$61,0)+COUNTIF($P$15:P56,P56)-1,"-")</f>
        <v>5</v>
      </c>
      <c r="S56" s="42" t="str">
        <f t="shared" si="3"/>
        <v>-</v>
      </c>
      <c r="T56" s="42" t="str">
        <f t="shared" si="4"/>
        <v>-</v>
      </c>
      <c r="U56" s="42" t="str">
        <f t="shared" si="5"/>
        <v>-</v>
      </c>
      <c r="V56" s="37" t="str">
        <f t="shared" si="6"/>
        <v>-</v>
      </c>
      <c r="X56" s="32">
        <v>42</v>
      </c>
      <c r="Y56" s="5" t="s">
        <v>74</v>
      </c>
      <c r="Z56" s="33">
        <f t="shared" si="1"/>
        <v>1160</v>
      </c>
      <c r="AA56" s="34">
        <f>IFERROR(_xlfn.RANK.EQ(Z56,$Z$15:$Z$61,0)+COUNTIF($Z$15:Z56,Z56)-1,"-")</f>
        <v>10</v>
      </c>
      <c r="AC56" s="42" t="str">
        <f t="shared" si="7"/>
        <v>-</v>
      </c>
      <c r="AD56" s="42" t="str">
        <f t="shared" si="8"/>
        <v>-</v>
      </c>
      <c r="AE56" s="42" t="str">
        <f t="shared" si="9"/>
        <v>-</v>
      </c>
      <c r="AF56" s="37" t="str">
        <f t="shared" si="10"/>
        <v>-</v>
      </c>
      <c r="AG56" s="37"/>
      <c r="AH56" s="32">
        <v>42</v>
      </c>
      <c r="AI56" s="5" t="s">
        <v>74</v>
      </c>
      <c r="AJ56" s="33">
        <f t="shared" si="2"/>
        <v>4520</v>
      </c>
      <c r="AK56" s="34">
        <f>IFERROR(_xlfn.RANK.EQ(AJ56,$AJ$15:$AJ$61,0)+COUNTIF($AJ$15:AJ56,AJ56)-1,"-")</f>
        <v>5</v>
      </c>
      <c r="AM56" s="42" t="str">
        <f t="shared" si="11"/>
        <v>-</v>
      </c>
      <c r="AN56" s="42" t="str">
        <f t="shared" si="12"/>
        <v>-</v>
      </c>
      <c r="AO56" s="42" t="str">
        <f t="shared" si="13"/>
        <v>-</v>
      </c>
      <c r="AP56" s="37" t="str">
        <f t="shared" si="14"/>
        <v>-</v>
      </c>
    </row>
    <row r="57" spans="1:42" ht="11.85" customHeight="1">
      <c r="A57" s="41" t="s">
        <v>61</v>
      </c>
      <c r="B57" s="39"/>
      <c r="C57" s="51" t="s">
        <v>924</v>
      </c>
      <c r="D57" s="52" t="s">
        <v>924</v>
      </c>
      <c r="E57" s="52" t="s">
        <v>924</v>
      </c>
      <c r="F57" s="52" t="s">
        <v>924</v>
      </c>
      <c r="G57" s="52" t="s">
        <v>26</v>
      </c>
      <c r="H57" s="52" t="s">
        <v>26</v>
      </c>
      <c r="I57" s="52" t="s">
        <v>26</v>
      </c>
      <c r="J57" s="52" t="s">
        <v>26</v>
      </c>
      <c r="K57" s="52" t="s">
        <v>26</v>
      </c>
      <c r="N57" s="32">
        <v>43</v>
      </c>
      <c r="O57" s="5" t="s">
        <v>75</v>
      </c>
      <c r="P57" s="33" t="str">
        <f t="shared" si="0"/>
        <v>…</v>
      </c>
      <c r="Q57" s="34" t="str">
        <f>IFERROR(_xlfn.RANK.EQ(P57,$P$15:$P$61,0)+COUNTIF($P$15:P57,P57)-1,"-")</f>
        <v>-</v>
      </c>
      <c r="S57" s="42" t="str">
        <f t="shared" si="3"/>
        <v>-</v>
      </c>
      <c r="T57" s="42" t="str">
        <f t="shared" si="4"/>
        <v>-</v>
      </c>
      <c r="U57" s="42" t="str">
        <f t="shared" si="5"/>
        <v>-</v>
      </c>
      <c r="V57" s="37" t="str">
        <f t="shared" si="6"/>
        <v>-</v>
      </c>
      <c r="X57" s="32">
        <v>43</v>
      </c>
      <c r="Y57" s="5" t="s">
        <v>75</v>
      </c>
      <c r="Z57" s="33" t="str">
        <f t="shared" si="1"/>
        <v>…</v>
      </c>
      <c r="AA57" s="34" t="str">
        <f>IFERROR(_xlfn.RANK.EQ(Z57,$Z$15:$Z$61,0)+COUNTIF($Z$15:Z57,Z57)-1,"-")</f>
        <v>-</v>
      </c>
      <c r="AC57" s="42" t="str">
        <f t="shared" si="7"/>
        <v>-</v>
      </c>
      <c r="AD57" s="42" t="str">
        <f t="shared" si="8"/>
        <v>-</v>
      </c>
      <c r="AE57" s="42" t="str">
        <f t="shared" si="9"/>
        <v>-</v>
      </c>
      <c r="AF57" s="37" t="str">
        <f t="shared" si="10"/>
        <v>-</v>
      </c>
      <c r="AG57" s="37"/>
      <c r="AH57" s="32">
        <v>43</v>
      </c>
      <c r="AI57" s="5" t="s">
        <v>75</v>
      </c>
      <c r="AJ57" s="33" t="str">
        <f t="shared" si="2"/>
        <v>…</v>
      </c>
      <c r="AK57" s="34" t="str">
        <f>IFERROR(_xlfn.RANK.EQ(AJ57,$AJ$15:$AJ$61,0)+COUNTIF($AJ$15:AJ57,AJ57)-1,"-")</f>
        <v>-</v>
      </c>
      <c r="AM57" s="42" t="str">
        <f t="shared" si="11"/>
        <v>-</v>
      </c>
      <c r="AN57" s="42" t="str">
        <f t="shared" si="12"/>
        <v>-</v>
      </c>
      <c r="AO57" s="42" t="str">
        <f t="shared" si="13"/>
        <v>-</v>
      </c>
      <c r="AP57" s="37" t="str">
        <f t="shared" si="14"/>
        <v>-</v>
      </c>
    </row>
    <row r="58" spans="1:42" ht="11.85" customHeight="1">
      <c r="A58" s="41" t="s">
        <v>62</v>
      </c>
      <c r="B58" s="39"/>
      <c r="C58" s="51" t="s">
        <v>924</v>
      </c>
      <c r="D58" s="52" t="s">
        <v>924</v>
      </c>
      <c r="E58" s="52" t="s">
        <v>924</v>
      </c>
      <c r="F58" s="52" t="s">
        <v>924</v>
      </c>
      <c r="G58" s="52" t="s">
        <v>26</v>
      </c>
      <c r="H58" s="52" t="s">
        <v>26</v>
      </c>
      <c r="I58" s="52" t="s">
        <v>26</v>
      </c>
      <c r="J58" s="52" t="s">
        <v>26</v>
      </c>
      <c r="K58" s="52" t="s">
        <v>26</v>
      </c>
      <c r="N58" s="32">
        <v>44</v>
      </c>
      <c r="O58" s="5" t="s">
        <v>76</v>
      </c>
      <c r="P58" s="33">
        <f t="shared" si="0"/>
        <v>107</v>
      </c>
      <c r="Q58" s="34">
        <f>IFERROR(_xlfn.RANK.EQ(P58,$P$15:$P$61,0)+COUNTIF($P$15:P58,P58)-1,"-")</f>
        <v>20</v>
      </c>
      <c r="S58" s="42" t="str">
        <f t="shared" si="3"/>
        <v>-</v>
      </c>
      <c r="T58" s="42" t="str">
        <f t="shared" si="4"/>
        <v>-</v>
      </c>
      <c r="U58" s="42" t="str">
        <f t="shared" si="5"/>
        <v>-</v>
      </c>
      <c r="V58" s="37" t="str">
        <f t="shared" si="6"/>
        <v>-</v>
      </c>
      <c r="X58" s="32">
        <v>44</v>
      </c>
      <c r="Y58" s="5" t="s">
        <v>76</v>
      </c>
      <c r="Z58" s="33">
        <f t="shared" si="1"/>
        <v>1270</v>
      </c>
      <c r="AA58" s="34">
        <f>IFERROR(_xlfn.RANK.EQ(Z58,$Z$15:$Z$61,0)+COUNTIF($Z$15:Z58,Z58)-1,"-")</f>
        <v>5</v>
      </c>
      <c r="AC58" s="42" t="str">
        <f t="shared" si="7"/>
        <v>-</v>
      </c>
      <c r="AD58" s="42" t="str">
        <f t="shared" si="8"/>
        <v>-</v>
      </c>
      <c r="AE58" s="42" t="str">
        <f t="shared" si="9"/>
        <v>-</v>
      </c>
      <c r="AF58" s="37" t="str">
        <f t="shared" si="10"/>
        <v>-</v>
      </c>
      <c r="AG58" s="37"/>
      <c r="AH58" s="32">
        <v>44</v>
      </c>
      <c r="AI58" s="5" t="s">
        <v>76</v>
      </c>
      <c r="AJ58" s="33">
        <f t="shared" si="2"/>
        <v>1360</v>
      </c>
      <c r="AK58" s="34">
        <f>IFERROR(_xlfn.RANK.EQ(AJ58,$AJ$15:$AJ$61,0)+COUNTIF($AJ$15:AJ58,AJ58)-1,"-")</f>
        <v>20</v>
      </c>
      <c r="AM58" s="42" t="str">
        <f t="shared" si="11"/>
        <v>-</v>
      </c>
      <c r="AN58" s="42" t="str">
        <f t="shared" si="12"/>
        <v>-</v>
      </c>
      <c r="AO58" s="42" t="str">
        <f t="shared" si="13"/>
        <v>-</v>
      </c>
      <c r="AP58" s="37" t="str">
        <f t="shared" si="14"/>
        <v>-</v>
      </c>
    </row>
    <row r="59" spans="1:42" ht="11.85" customHeight="1">
      <c r="A59" s="41" t="s">
        <v>63</v>
      </c>
      <c r="B59" s="39"/>
      <c r="C59" s="51" t="s">
        <v>924</v>
      </c>
      <c r="D59" s="52" t="s">
        <v>924</v>
      </c>
      <c r="E59" s="52" t="s">
        <v>924</v>
      </c>
      <c r="F59" s="52" t="s">
        <v>924</v>
      </c>
      <c r="G59" s="52" t="s">
        <v>26</v>
      </c>
      <c r="H59" s="52" t="s">
        <v>26</v>
      </c>
      <c r="I59" s="52" t="s">
        <v>26</v>
      </c>
      <c r="J59" s="52" t="s">
        <v>26</v>
      </c>
      <c r="K59" s="52" t="s">
        <v>26</v>
      </c>
      <c r="N59" s="32">
        <v>45</v>
      </c>
      <c r="O59" s="5" t="s">
        <v>77</v>
      </c>
      <c r="P59" s="33" t="str">
        <f t="shared" si="0"/>
        <v>…</v>
      </c>
      <c r="Q59" s="34" t="str">
        <f>IFERROR(_xlfn.RANK.EQ(P59,$P$15:$P$61,0)+COUNTIF($P$15:P59,P59)-1,"-")</f>
        <v>-</v>
      </c>
      <c r="S59" s="42" t="str">
        <f t="shared" si="3"/>
        <v>-</v>
      </c>
      <c r="T59" s="42" t="str">
        <f t="shared" si="4"/>
        <v>-</v>
      </c>
      <c r="U59" s="42" t="str">
        <f t="shared" si="5"/>
        <v>-</v>
      </c>
      <c r="V59" s="37" t="str">
        <f t="shared" si="6"/>
        <v>-</v>
      </c>
      <c r="X59" s="32">
        <v>45</v>
      </c>
      <c r="Y59" s="5" t="s">
        <v>77</v>
      </c>
      <c r="Z59" s="33" t="str">
        <f t="shared" si="1"/>
        <v>…</v>
      </c>
      <c r="AA59" s="34" t="str">
        <f>IFERROR(_xlfn.RANK.EQ(Z59,$Z$15:$Z$61,0)+COUNTIF($Z$15:Z59,Z59)-1,"-")</f>
        <v>-</v>
      </c>
      <c r="AC59" s="42" t="str">
        <f t="shared" si="7"/>
        <v>-</v>
      </c>
      <c r="AD59" s="42" t="str">
        <f t="shared" si="8"/>
        <v>-</v>
      </c>
      <c r="AE59" s="42" t="str">
        <f t="shared" si="9"/>
        <v>-</v>
      </c>
      <c r="AF59" s="37" t="str">
        <f t="shared" si="10"/>
        <v>-</v>
      </c>
      <c r="AG59" s="37"/>
      <c r="AH59" s="32">
        <v>45</v>
      </c>
      <c r="AI59" s="5" t="s">
        <v>77</v>
      </c>
      <c r="AJ59" s="33" t="str">
        <f t="shared" si="2"/>
        <v>…</v>
      </c>
      <c r="AK59" s="34" t="str">
        <f>IFERROR(_xlfn.RANK.EQ(AJ59,$AJ$15:$AJ$61,0)+COUNTIF($AJ$15:AJ59,AJ59)-1,"-")</f>
        <v>-</v>
      </c>
      <c r="AM59" s="42" t="str">
        <f t="shared" si="11"/>
        <v>-</v>
      </c>
      <c r="AN59" s="42" t="str">
        <f t="shared" si="12"/>
        <v>-</v>
      </c>
      <c r="AO59" s="42" t="str">
        <f t="shared" si="13"/>
        <v>-</v>
      </c>
      <c r="AP59" s="37" t="str">
        <f t="shared" si="14"/>
        <v>-</v>
      </c>
    </row>
    <row r="60" spans="1:42" ht="11.85" customHeight="1">
      <c r="A60" s="41" t="s">
        <v>64</v>
      </c>
      <c r="B60" s="39"/>
      <c r="C60" s="51" t="s">
        <v>924</v>
      </c>
      <c r="D60" s="52" t="s">
        <v>924</v>
      </c>
      <c r="E60" s="52" t="s">
        <v>924</v>
      </c>
      <c r="F60" s="52" t="s">
        <v>924</v>
      </c>
      <c r="G60" s="52" t="s">
        <v>26</v>
      </c>
      <c r="H60" s="52" t="s">
        <v>26</v>
      </c>
      <c r="I60" s="52" t="s">
        <v>26</v>
      </c>
      <c r="J60" s="52" t="s">
        <v>26</v>
      </c>
      <c r="K60" s="52" t="s">
        <v>26</v>
      </c>
      <c r="N60" s="32">
        <v>46</v>
      </c>
      <c r="O60" s="5" t="s">
        <v>78</v>
      </c>
      <c r="P60" s="33">
        <f t="shared" si="0"/>
        <v>644</v>
      </c>
      <c r="Q60" s="34">
        <f>IFERROR(_xlfn.RANK.EQ(P60,$P$15:$P$61,0)+COUNTIF($P$15:P60,P60)-1,"-")</f>
        <v>2</v>
      </c>
      <c r="S60" s="42" t="str">
        <f t="shared" si="3"/>
        <v>-</v>
      </c>
      <c r="T60" s="42" t="str">
        <f t="shared" si="4"/>
        <v>-</v>
      </c>
      <c r="U60" s="42" t="str">
        <f t="shared" si="5"/>
        <v>-</v>
      </c>
      <c r="V60" s="37" t="str">
        <f t="shared" si="6"/>
        <v>-</v>
      </c>
      <c r="X60" s="32">
        <v>46</v>
      </c>
      <c r="Y60" s="5" t="s">
        <v>78</v>
      </c>
      <c r="Z60" s="33">
        <f t="shared" si="1"/>
        <v>1200</v>
      </c>
      <c r="AA60" s="34">
        <f>IFERROR(_xlfn.RANK.EQ(Z60,$Z$15:$Z$61,0)+COUNTIF($Z$15:Z60,Z60)-1,"-")</f>
        <v>7</v>
      </c>
      <c r="AC60" s="42" t="str">
        <f t="shared" si="7"/>
        <v>-</v>
      </c>
      <c r="AD60" s="42" t="str">
        <f t="shared" si="8"/>
        <v>-</v>
      </c>
      <c r="AE60" s="42" t="str">
        <f t="shared" si="9"/>
        <v>-</v>
      </c>
      <c r="AF60" s="37" t="str">
        <f t="shared" si="10"/>
        <v>-</v>
      </c>
      <c r="AG60" s="37"/>
      <c r="AH60" s="32">
        <v>46</v>
      </c>
      <c r="AI60" s="5" t="s">
        <v>78</v>
      </c>
      <c r="AJ60" s="33">
        <f t="shared" si="2"/>
        <v>7730</v>
      </c>
      <c r="AK60" s="34">
        <f>IFERROR(_xlfn.RANK.EQ(AJ60,$AJ$15:$AJ$61,0)+COUNTIF($AJ$15:AJ60,AJ60)-1,"-")</f>
        <v>2</v>
      </c>
      <c r="AM60" s="42" t="str">
        <f t="shared" si="11"/>
        <v>-</v>
      </c>
      <c r="AN60" s="42" t="str">
        <f t="shared" si="12"/>
        <v>-</v>
      </c>
      <c r="AO60" s="42" t="str">
        <f t="shared" si="13"/>
        <v>-</v>
      </c>
      <c r="AP60" s="37" t="str">
        <f t="shared" si="14"/>
        <v>-</v>
      </c>
    </row>
    <row r="61" spans="1:42" ht="11.85" customHeight="1">
      <c r="A61" s="41" t="s">
        <v>65</v>
      </c>
      <c r="B61" s="39"/>
      <c r="C61" s="51">
        <v>107</v>
      </c>
      <c r="D61" s="52">
        <v>1280</v>
      </c>
      <c r="E61" s="52">
        <v>1370</v>
      </c>
      <c r="F61" s="52">
        <v>1070</v>
      </c>
      <c r="G61" s="52">
        <v>94</v>
      </c>
      <c r="H61" s="52">
        <v>85</v>
      </c>
      <c r="I61" s="52">
        <v>80</v>
      </c>
      <c r="J61" s="52">
        <v>80</v>
      </c>
      <c r="K61" s="52">
        <v>84</v>
      </c>
      <c r="N61" s="32">
        <v>47</v>
      </c>
      <c r="O61" s="5" t="s">
        <v>44</v>
      </c>
      <c r="P61" s="33">
        <f t="shared" si="0"/>
        <v>389</v>
      </c>
      <c r="Q61" s="34">
        <f>IFERROR(_xlfn.RANK.EQ(P61,$P$15:$P$61,0)+COUNTIF($P$15:P61,P61)-1,"-")</f>
        <v>6</v>
      </c>
      <c r="S61" s="42" t="str">
        <f t="shared" si="3"/>
        <v>-</v>
      </c>
      <c r="T61" s="42" t="str">
        <f t="shared" si="4"/>
        <v>-</v>
      </c>
      <c r="U61" s="42" t="str">
        <f t="shared" si="5"/>
        <v>-</v>
      </c>
      <c r="V61" s="37" t="str">
        <f t="shared" si="6"/>
        <v>-</v>
      </c>
      <c r="X61" s="32">
        <v>47</v>
      </c>
      <c r="Y61" s="5" t="s">
        <v>44</v>
      </c>
      <c r="Z61" s="33">
        <f t="shared" si="1"/>
        <v>914</v>
      </c>
      <c r="AA61" s="34">
        <f>IFERROR(_xlfn.RANK.EQ(Z61,$Z$15:$Z$61,0)+COUNTIF($Z$15:Z61,Z61)-1,"-")</f>
        <v>17</v>
      </c>
      <c r="AC61" s="42" t="str">
        <f t="shared" si="7"/>
        <v>-</v>
      </c>
      <c r="AD61" s="42" t="str">
        <f t="shared" si="8"/>
        <v>-</v>
      </c>
      <c r="AE61" s="42" t="str">
        <f t="shared" si="9"/>
        <v>-</v>
      </c>
      <c r="AF61" s="37" t="str">
        <f t="shared" si="10"/>
        <v>-</v>
      </c>
      <c r="AG61" s="37"/>
      <c r="AH61" s="32">
        <v>47</v>
      </c>
      <c r="AI61" s="5" t="s">
        <v>44</v>
      </c>
      <c r="AJ61" s="33">
        <f t="shared" si="2"/>
        <v>3560</v>
      </c>
      <c r="AK61" s="34">
        <f>IFERROR(_xlfn.RANK.EQ(AJ61,$AJ$15:$AJ$61,0)+COUNTIF($AJ$15:AJ61,AJ61)-1,"-")</f>
        <v>6</v>
      </c>
      <c r="AM61" s="42" t="str">
        <f t="shared" si="11"/>
        <v>-</v>
      </c>
      <c r="AN61" s="42" t="str">
        <f t="shared" si="12"/>
        <v>-</v>
      </c>
      <c r="AO61" s="42" t="str">
        <f t="shared" si="13"/>
        <v>-</v>
      </c>
      <c r="AP61" s="37" t="str">
        <f t="shared" si="14"/>
        <v>-</v>
      </c>
    </row>
    <row r="62" spans="1:42" ht="11.85" customHeight="1">
      <c r="A62" s="41" t="s">
        <v>66</v>
      </c>
      <c r="B62" s="39"/>
      <c r="C62" s="51">
        <v>159</v>
      </c>
      <c r="D62" s="52">
        <v>1120</v>
      </c>
      <c r="E62" s="52">
        <v>1780</v>
      </c>
      <c r="F62" s="52">
        <v>895</v>
      </c>
      <c r="G62" s="52">
        <v>96</v>
      </c>
      <c r="H62" s="52">
        <v>96</v>
      </c>
      <c r="I62" s="52">
        <v>92</v>
      </c>
      <c r="J62" s="52">
        <v>92</v>
      </c>
      <c r="K62" s="52">
        <v>93</v>
      </c>
    </row>
    <row r="63" spans="1:42" ht="11.85" customHeight="1">
      <c r="A63" s="41" t="s">
        <v>67</v>
      </c>
      <c r="B63" s="39"/>
      <c r="C63" s="51">
        <v>92</v>
      </c>
      <c r="D63" s="52">
        <v>599</v>
      </c>
      <c r="E63" s="52">
        <v>551</v>
      </c>
      <c r="F63" s="52">
        <v>356</v>
      </c>
      <c r="G63" s="52">
        <v>99</v>
      </c>
      <c r="H63" s="52">
        <v>81</v>
      </c>
      <c r="I63" s="52">
        <v>80</v>
      </c>
      <c r="J63" s="52">
        <v>81</v>
      </c>
      <c r="K63" s="52">
        <v>81</v>
      </c>
    </row>
    <row r="64" spans="1:42" ht="11.85" customHeight="1">
      <c r="A64" s="41" t="s">
        <v>68</v>
      </c>
      <c r="B64" s="39"/>
      <c r="C64" s="51" t="s">
        <v>924</v>
      </c>
      <c r="D64" s="52" t="s">
        <v>924</v>
      </c>
      <c r="E64" s="52" t="s">
        <v>924</v>
      </c>
      <c r="F64" s="52" t="s">
        <v>924</v>
      </c>
      <c r="G64" s="52" t="s">
        <v>26</v>
      </c>
      <c r="H64" s="52" t="s">
        <v>26</v>
      </c>
      <c r="I64" s="52" t="s">
        <v>26</v>
      </c>
      <c r="J64" s="52" t="s">
        <v>26</v>
      </c>
      <c r="K64" s="52" t="s">
        <v>26</v>
      </c>
      <c r="N64" s="780" t="s">
        <v>126</v>
      </c>
      <c r="O64" s="780"/>
      <c r="P64" s="780"/>
      <c r="Q64" s="780"/>
      <c r="R64" s="780"/>
      <c r="S64" s="780"/>
      <c r="T64" s="780"/>
      <c r="U64" s="780"/>
      <c r="V64" s="780"/>
      <c r="W64" s="780"/>
      <c r="X64" s="780"/>
      <c r="Y64" s="780"/>
      <c r="Z64" s="780"/>
      <c r="AA64" s="780"/>
      <c r="AB64" s="780"/>
      <c r="AC64" s="780"/>
      <c r="AD64" s="780"/>
      <c r="AE64" s="780"/>
      <c r="AF64" s="780"/>
      <c r="AG64" s="780"/>
      <c r="AH64" s="780"/>
      <c r="AI64" s="780"/>
      <c r="AJ64" s="780"/>
      <c r="AK64" s="780"/>
      <c r="AL64" s="780"/>
      <c r="AM64" s="780"/>
      <c r="AN64" s="780"/>
      <c r="AO64" s="780"/>
      <c r="AP64" s="780"/>
    </row>
    <row r="65" spans="1:42" ht="11.85" customHeight="1">
      <c r="A65" s="41" t="s">
        <v>69</v>
      </c>
      <c r="B65" s="39"/>
      <c r="C65" s="51">
        <v>34</v>
      </c>
      <c r="D65" s="52">
        <v>1010</v>
      </c>
      <c r="E65" s="52">
        <v>343</v>
      </c>
      <c r="F65" s="52">
        <v>150</v>
      </c>
      <c r="G65" s="52">
        <v>94</v>
      </c>
      <c r="H65" s="52">
        <v>95</v>
      </c>
      <c r="I65" s="52">
        <v>90</v>
      </c>
      <c r="J65" s="52">
        <v>89</v>
      </c>
      <c r="K65" s="52">
        <v>81</v>
      </c>
      <c r="N65" s="780"/>
      <c r="O65" s="780"/>
      <c r="P65" s="780"/>
      <c r="Q65" s="780"/>
      <c r="R65" s="780"/>
      <c r="S65" s="780"/>
      <c r="T65" s="780"/>
      <c r="U65" s="780"/>
      <c r="V65" s="780"/>
      <c r="W65" s="780"/>
      <c r="X65" s="780"/>
      <c r="Y65" s="780"/>
      <c r="Z65" s="780"/>
      <c r="AA65" s="780"/>
      <c r="AB65" s="780"/>
      <c r="AC65" s="780"/>
      <c r="AD65" s="780"/>
      <c r="AE65" s="780"/>
      <c r="AF65" s="780"/>
      <c r="AG65" s="780"/>
      <c r="AH65" s="780"/>
      <c r="AI65" s="780"/>
      <c r="AJ65" s="780"/>
      <c r="AK65" s="780"/>
      <c r="AL65" s="780"/>
      <c r="AM65" s="780"/>
      <c r="AN65" s="780"/>
      <c r="AO65" s="780"/>
      <c r="AP65" s="780"/>
    </row>
    <row r="66" spans="1:42" ht="11.85" customHeight="1">
      <c r="A66" s="41" t="s">
        <v>70</v>
      </c>
      <c r="B66" s="39"/>
      <c r="C66" s="51">
        <v>90</v>
      </c>
      <c r="D66" s="52">
        <v>1040</v>
      </c>
      <c r="E66" s="52">
        <v>936</v>
      </c>
      <c r="F66" s="52">
        <v>793</v>
      </c>
      <c r="G66" s="52">
        <v>96</v>
      </c>
      <c r="H66" s="52">
        <v>109</v>
      </c>
      <c r="I66" s="52">
        <v>105</v>
      </c>
      <c r="J66" s="52">
        <v>105</v>
      </c>
      <c r="K66" s="52">
        <v>95</v>
      </c>
      <c r="N66" s="779" t="s">
        <v>12</v>
      </c>
      <c r="O66" s="779"/>
      <c r="P66" s="779"/>
      <c r="Q66" s="779"/>
      <c r="R66" s="779"/>
      <c r="S66" s="779"/>
      <c r="T66" s="779"/>
      <c r="U66" s="779"/>
      <c r="V66" s="779"/>
      <c r="W66" s="20"/>
      <c r="X66" s="779" t="s">
        <v>13</v>
      </c>
      <c r="Y66" s="779"/>
      <c r="Z66" s="779"/>
      <c r="AA66" s="779"/>
      <c r="AB66" s="779"/>
      <c r="AC66" s="779"/>
      <c r="AD66" s="779"/>
      <c r="AE66" s="779"/>
      <c r="AF66" s="779"/>
      <c r="AG66" s="20"/>
      <c r="AH66" s="779" t="s">
        <v>14</v>
      </c>
      <c r="AI66" s="779"/>
      <c r="AJ66" s="779"/>
      <c r="AK66" s="779"/>
      <c r="AL66" s="779"/>
      <c r="AM66" s="779"/>
      <c r="AN66" s="779"/>
      <c r="AO66" s="779"/>
      <c r="AP66" s="779"/>
    </row>
    <row r="67" spans="1:42" ht="11.85" customHeight="1">
      <c r="A67" s="41" t="s">
        <v>71</v>
      </c>
      <c r="B67" s="39"/>
      <c r="C67" s="51" t="s">
        <v>924</v>
      </c>
      <c r="D67" s="52" t="s">
        <v>924</v>
      </c>
      <c r="E67" s="52" t="s">
        <v>924</v>
      </c>
      <c r="F67" s="52" t="s">
        <v>924</v>
      </c>
      <c r="G67" s="52" t="s">
        <v>26</v>
      </c>
      <c r="H67" s="52" t="s">
        <v>26</v>
      </c>
      <c r="I67" s="52" t="s">
        <v>26</v>
      </c>
      <c r="J67" s="52" t="s">
        <v>26</v>
      </c>
      <c r="K67" s="52" t="s">
        <v>26</v>
      </c>
      <c r="N67" s="779"/>
      <c r="O67" s="779"/>
      <c r="P67" s="779"/>
      <c r="Q67" s="779"/>
      <c r="R67" s="779"/>
      <c r="S67" s="779"/>
      <c r="T67" s="779"/>
      <c r="U67" s="779"/>
      <c r="V67" s="779"/>
      <c r="W67" s="20"/>
      <c r="X67" s="779"/>
      <c r="Y67" s="779"/>
      <c r="Z67" s="779"/>
      <c r="AA67" s="779"/>
      <c r="AB67" s="779"/>
      <c r="AC67" s="779"/>
      <c r="AD67" s="779"/>
      <c r="AE67" s="779"/>
      <c r="AF67" s="779"/>
      <c r="AG67" s="20"/>
      <c r="AH67" s="779"/>
      <c r="AI67" s="779"/>
      <c r="AJ67" s="779"/>
      <c r="AK67" s="779"/>
      <c r="AL67" s="779"/>
      <c r="AM67" s="779"/>
      <c r="AN67" s="779"/>
      <c r="AO67" s="779"/>
      <c r="AP67" s="779"/>
    </row>
    <row r="68" spans="1:42" ht="11.85" customHeight="1">
      <c r="A68" s="41" t="s">
        <v>72</v>
      </c>
      <c r="B68" s="39"/>
      <c r="C68" s="51" t="s">
        <v>924</v>
      </c>
      <c r="D68" s="52" t="s">
        <v>924</v>
      </c>
      <c r="E68" s="52" t="s">
        <v>924</v>
      </c>
      <c r="F68" s="52" t="s">
        <v>924</v>
      </c>
      <c r="G68" s="52" t="s">
        <v>26</v>
      </c>
      <c r="H68" s="52" t="s">
        <v>26</v>
      </c>
      <c r="I68" s="52" t="s">
        <v>26</v>
      </c>
      <c r="J68" s="52" t="s">
        <v>26</v>
      </c>
      <c r="K68" s="52" t="s">
        <v>26</v>
      </c>
      <c r="N68" s="32">
        <v>1</v>
      </c>
      <c r="O68" s="5" t="s">
        <v>20</v>
      </c>
      <c r="P68" s="33">
        <f t="shared" ref="P68:P114" si="15">IFERROR(VLOOKUP(O68,$A$29:$E$75,3,FALSE),"-")</f>
        <v>6410</v>
      </c>
      <c r="Q68" s="34">
        <f>IFERROR(_xlfn.RANK.EQ(P68,$P$68:$P$114,0)+COUNTIF($P$68:P68,P68)-1,"-")</f>
        <v>1</v>
      </c>
      <c r="R68" s="32"/>
      <c r="S68" s="35">
        <f>IFERROR(RANK(U68,$U$68:$U$114,0),"-")</f>
        <v>1</v>
      </c>
      <c r="T68" s="35" t="str">
        <f>IFERROR(INDEX($O$68:$O$114,MATCH(N68,$Q$68:$Q$114,0)),"-")</f>
        <v>北海道</v>
      </c>
      <c r="U68" s="35">
        <f>IFERROR(LARGE($P$68:$P$114,N68),"-")</f>
        <v>6410</v>
      </c>
      <c r="V68" s="36">
        <f>IFERROR(ROUND(U68/$C$15*100,1),"-")</f>
        <v>46.4</v>
      </c>
      <c r="W68" s="32"/>
      <c r="X68" s="32">
        <v>1</v>
      </c>
      <c r="Y68" s="5" t="s">
        <v>20</v>
      </c>
      <c r="Z68" s="33">
        <f t="shared" ref="Z68:Z114" si="16">IFERROR(VLOOKUP(Y68,$A$29:$E$75,4,FALSE),"-")</f>
        <v>1190</v>
      </c>
      <c r="AA68" s="34">
        <f>IFERROR(_xlfn.RANK.EQ(Z68,$Z$68:$Z$114,0)+COUNTIF($Z$68:Z68,Z68)-1,"-")</f>
        <v>8</v>
      </c>
      <c r="AB68" s="32"/>
      <c r="AC68" s="35">
        <f>IFERROR(RANK(AE68,$AE$68:$AE$114,0),"-")</f>
        <v>1</v>
      </c>
      <c r="AD68" s="35" t="str">
        <f>IFERROR(INDEX($Y$68:$Y$114,MATCH(X68,$AA$68:$AA$114,0)),"-")</f>
        <v>千葉</v>
      </c>
      <c r="AE68" s="35">
        <f>IFERROR(LARGE($Z$68:$Z$114,X68),"-")</f>
        <v>1770</v>
      </c>
      <c r="AF68" s="36">
        <f>IFERROR(ROUND(AE68/$D$15*100,1),"-")</f>
        <v>152.6</v>
      </c>
      <c r="AG68" s="37"/>
      <c r="AH68" s="32">
        <v>1</v>
      </c>
      <c r="AI68" s="5" t="s">
        <v>20</v>
      </c>
      <c r="AJ68" s="33">
        <f t="shared" ref="AJ68:AJ114" si="17">IFERROR(VLOOKUP(AI68,$A$29:$E$75,5,FALSE),"-")</f>
        <v>76300</v>
      </c>
      <c r="AK68" s="34">
        <f>IFERROR(_xlfn.RANK.EQ(AJ68,$AJ$68:$AJ$114,0)+COUNTIF($AJ$68:AJ68,AJ68)-1,"-")</f>
        <v>1</v>
      </c>
      <c r="AL68" s="32"/>
      <c r="AM68" s="35">
        <f>IFERROR(RANK(AO68,$AO$68:$AO$114,0),"-")</f>
        <v>1</v>
      </c>
      <c r="AN68" s="35" t="str">
        <f>IFERROR(INDEX($AI$68:$AI$114,MATCH(AH68,$AK$68:$AK$114,0)),"-")</f>
        <v>北海道</v>
      </c>
      <c r="AO68" s="35">
        <f>IFERROR(LARGE($AJ$68:$AJ$114,AH68),"-")</f>
        <v>76300</v>
      </c>
      <c r="AP68" s="36">
        <f>IFERROR(ROUND(AO68/$E$15*100,1),"-")</f>
        <v>47.7</v>
      </c>
    </row>
    <row r="69" spans="1:42" ht="11.85" customHeight="1">
      <c r="A69" s="41" t="s">
        <v>73</v>
      </c>
      <c r="B69" s="39"/>
      <c r="C69" s="51">
        <v>72</v>
      </c>
      <c r="D69" s="52">
        <v>1060</v>
      </c>
      <c r="E69" s="52">
        <v>763</v>
      </c>
      <c r="F69" s="52">
        <v>540</v>
      </c>
      <c r="G69" s="52">
        <v>103</v>
      </c>
      <c r="H69" s="52">
        <v>88</v>
      </c>
      <c r="I69" s="52">
        <v>91</v>
      </c>
      <c r="J69" s="52">
        <v>91</v>
      </c>
      <c r="K69" s="52">
        <v>91</v>
      </c>
      <c r="N69" s="32">
        <v>2</v>
      </c>
      <c r="O69" s="5" t="s">
        <v>21</v>
      </c>
      <c r="P69" s="33">
        <f t="shared" si="15"/>
        <v>219</v>
      </c>
      <c r="Q69" s="34">
        <f>IFERROR(_xlfn.RANK.EQ(P69,$P$68:$P$114,0)+COUNTIF($P$68:P69,P69)-1,"-")</f>
        <v>11</v>
      </c>
      <c r="S69" s="35">
        <f t="shared" ref="S69:S114" si="18">IFERROR(RANK(U69,$U$68:$U$114,0),"-")</f>
        <v>2</v>
      </c>
      <c r="T69" s="35" t="str">
        <f t="shared" ref="T69:T114" si="19">IFERROR(INDEX($O$68:$O$114,MATCH(N69,$Q$68:$Q$114,0)),"-")</f>
        <v>鹿児島</v>
      </c>
      <c r="U69" s="35">
        <f t="shared" ref="U69:U114" si="20">IFERROR(LARGE($P$68:$P$114,N69),"-")</f>
        <v>644</v>
      </c>
      <c r="V69" s="36">
        <f t="shared" ref="V69:V114" si="21">IFERROR(ROUND(U69/$C$15*100,1),"-")</f>
        <v>4.7</v>
      </c>
      <c r="X69" s="32">
        <v>2</v>
      </c>
      <c r="Y69" s="5" t="s">
        <v>21</v>
      </c>
      <c r="Z69" s="33">
        <f t="shared" si="16"/>
        <v>849</v>
      </c>
      <c r="AA69" s="34">
        <f>IFERROR(_xlfn.RANK.EQ(Z69,$Z$68:$Z$114,0)+COUNTIF($Z$68:Z69,Z69)-1,"-")</f>
        <v>18</v>
      </c>
      <c r="AC69" s="35">
        <f t="shared" ref="AC69:AC114" si="22">IFERROR(RANK(AE69,$AE$68:$AE$114,0),"-")</f>
        <v>2</v>
      </c>
      <c r="AD69" s="35" t="str">
        <f t="shared" ref="AD69:AD114" si="23">IFERROR(INDEX($Y$68:$Y$114,MATCH(X69,$AA$68:$AA$114,0)),"-")</f>
        <v>茨城</v>
      </c>
      <c r="AE69" s="35">
        <f t="shared" ref="AE69:AE114" si="24">IFERROR(LARGE($Z$68:$Z$114,X69),"-")</f>
        <v>1650</v>
      </c>
      <c r="AF69" s="36">
        <f t="shared" ref="AF69:AF114" si="25">IFERROR(ROUND(AE69/$D$15*100,1),"-")</f>
        <v>142.19999999999999</v>
      </c>
      <c r="AG69" s="37"/>
      <c r="AH69" s="32">
        <v>2</v>
      </c>
      <c r="AI69" s="5" t="s">
        <v>21</v>
      </c>
      <c r="AJ69" s="33">
        <f t="shared" si="17"/>
        <v>1860</v>
      </c>
      <c r="AK69" s="34">
        <f>IFERROR(_xlfn.RANK.EQ(AJ69,$AJ$68:$AJ$114,0)+COUNTIF($AJ$68:AJ69,AJ69)-1,"-")</f>
        <v>13</v>
      </c>
      <c r="AM69" s="35">
        <f t="shared" ref="AM69:AM114" si="26">IFERROR(RANK(AO69,$AO$68:$AO$114,0),"-")</f>
        <v>2</v>
      </c>
      <c r="AN69" s="35" t="str">
        <f t="shared" ref="AN69:AN114" si="27">IFERROR(INDEX($AI$68:$AI$114,MATCH(AH69,$AK$68:$AK$114,0)),"-")</f>
        <v>鹿児島</v>
      </c>
      <c r="AO69" s="35">
        <f t="shared" ref="AO69:AO114" si="28">IFERROR(LARGE($AJ$68:$AJ$114,AH69),"-")</f>
        <v>7730</v>
      </c>
      <c r="AP69" s="36">
        <f t="shared" ref="AP69:AP114" si="29">IFERROR(ROUND(AO69/$E$15*100,1),"-")</f>
        <v>4.8</v>
      </c>
    </row>
    <row r="70" spans="1:42" ht="11.85" customHeight="1">
      <c r="A70" s="41" t="s">
        <v>74</v>
      </c>
      <c r="B70" s="39"/>
      <c r="C70" s="51">
        <v>390</v>
      </c>
      <c r="D70" s="52">
        <v>1160</v>
      </c>
      <c r="E70" s="52">
        <v>4520</v>
      </c>
      <c r="F70" s="52">
        <v>3520</v>
      </c>
      <c r="G70" s="52">
        <v>94</v>
      </c>
      <c r="H70" s="52">
        <v>101</v>
      </c>
      <c r="I70" s="52">
        <v>95</v>
      </c>
      <c r="J70" s="52">
        <v>88</v>
      </c>
      <c r="K70" s="52">
        <v>109</v>
      </c>
      <c r="N70" s="32">
        <v>3</v>
      </c>
      <c r="O70" s="5" t="s">
        <v>23</v>
      </c>
      <c r="P70" s="33">
        <f t="shared" si="15"/>
        <v>213</v>
      </c>
      <c r="Q70" s="34">
        <f>IFERROR(_xlfn.RANK.EQ(P70,$P$68:$P$114,0)+COUNTIF($P$68:P70,P70)-1,"-")</f>
        <v>13</v>
      </c>
      <c r="S70" s="35">
        <f t="shared" si="18"/>
        <v>3</v>
      </c>
      <c r="T70" s="35" t="str">
        <f t="shared" si="19"/>
        <v>長野</v>
      </c>
      <c r="U70" s="35">
        <f t="shared" si="20"/>
        <v>545</v>
      </c>
      <c r="V70" s="36">
        <f t="shared" si="21"/>
        <v>3.9</v>
      </c>
      <c r="X70" s="32">
        <v>3</v>
      </c>
      <c r="Y70" s="5" t="s">
        <v>23</v>
      </c>
      <c r="Z70" s="33">
        <f t="shared" si="16"/>
        <v>723</v>
      </c>
      <c r="AA70" s="34">
        <f>IFERROR(_xlfn.RANK.EQ(Z70,$Z$68:$Z$114,0)+COUNTIF($Z$68:Z70,Z70)-1,"-")</f>
        <v>22</v>
      </c>
      <c r="AC70" s="35">
        <f t="shared" si="22"/>
        <v>3</v>
      </c>
      <c r="AD70" s="35" t="str">
        <f t="shared" si="23"/>
        <v>神奈川</v>
      </c>
      <c r="AE70" s="35">
        <f t="shared" si="24"/>
        <v>1610</v>
      </c>
      <c r="AF70" s="36">
        <f t="shared" si="25"/>
        <v>138.80000000000001</v>
      </c>
      <c r="AG70" s="37"/>
      <c r="AH70" s="32">
        <v>3</v>
      </c>
      <c r="AI70" s="5" t="s">
        <v>23</v>
      </c>
      <c r="AJ70" s="33">
        <f t="shared" si="17"/>
        <v>1540</v>
      </c>
      <c r="AK70" s="34">
        <f>IFERROR(_xlfn.RANK.EQ(AJ70,$AJ$68:$AJ$114,0)+COUNTIF($AJ$68:AJ70,AJ70)-1,"-")</f>
        <v>18</v>
      </c>
      <c r="AM70" s="35">
        <f t="shared" si="26"/>
        <v>3</v>
      </c>
      <c r="AN70" s="35" t="str">
        <f t="shared" si="27"/>
        <v>長野</v>
      </c>
      <c r="AO70" s="35">
        <f t="shared" si="28"/>
        <v>6650</v>
      </c>
      <c r="AP70" s="36">
        <f t="shared" si="29"/>
        <v>4.2</v>
      </c>
    </row>
    <row r="71" spans="1:42" ht="11.85" customHeight="1">
      <c r="A71" s="41" t="s">
        <v>75</v>
      </c>
      <c r="B71" s="39"/>
      <c r="C71" s="51" t="s">
        <v>924</v>
      </c>
      <c r="D71" s="52" t="s">
        <v>924</v>
      </c>
      <c r="E71" s="52" t="s">
        <v>924</v>
      </c>
      <c r="F71" s="52" t="s">
        <v>924</v>
      </c>
      <c r="G71" s="52" t="s">
        <v>26</v>
      </c>
      <c r="H71" s="52" t="s">
        <v>26</v>
      </c>
      <c r="I71" s="52" t="s">
        <v>26</v>
      </c>
      <c r="J71" s="52" t="s">
        <v>26</v>
      </c>
      <c r="K71" s="52" t="s">
        <v>26</v>
      </c>
      <c r="N71" s="32">
        <v>4</v>
      </c>
      <c r="O71" s="5" t="s">
        <v>24</v>
      </c>
      <c r="P71" s="33">
        <f t="shared" si="15"/>
        <v>207</v>
      </c>
      <c r="Q71" s="34">
        <f>IFERROR(_xlfn.RANK.EQ(P71,$P$68:$P$114,0)+COUNTIF($P$68:P71,P71)-1,"-")</f>
        <v>14</v>
      </c>
      <c r="S71" s="35">
        <f t="shared" si="18"/>
        <v>4</v>
      </c>
      <c r="T71" s="35" t="str">
        <f t="shared" si="19"/>
        <v>茨城</v>
      </c>
      <c r="U71" s="35">
        <f t="shared" si="20"/>
        <v>390</v>
      </c>
      <c r="V71" s="36">
        <f t="shared" si="21"/>
        <v>2.8</v>
      </c>
      <c r="X71" s="32">
        <v>4</v>
      </c>
      <c r="Y71" s="5" t="s">
        <v>24</v>
      </c>
      <c r="Z71" s="33">
        <f t="shared" si="16"/>
        <v>754</v>
      </c>
      <c r="AA71" s="34">
        <f>IFERROR(_xlfn.RANK.EQ(Z71,$Z$68:$Z$114,0)+COUNTIF($Z$68:Z71,Z71)-1,"-")</f>
        <v>20</v>
      </c>
      <c r="AC71" s="35">
        <f t="shared" si="22"/>
        <v>4</v>
      </c>
      <c r="AD71" s="35" t="str">
        <f t="shared" si="23"/>
        <v>岡山</v>
      </c>
      <c r="AE71" s="35">
        <f t="shared" si="24"/>
        <v>1280</v>
      </c>
      <c r="AF71" s="36">
        <f t="shared" si="25"/>
        <v>110.3</v>
      </c>
      <c r="AG71" s="37"/>
      <c r="AH71" s="32">
        <v>4</v>
      </c>
      <c r="AI71" s="5" t="s">
        <v>24</v>
      </c>
      <c r="AJ71" s="33">
        <f t="shared" si="17"/>
        <v>1560</v>
      </c>
      <c r="AK71" s="34">
        <f>IFERROR(_xlfn.RANK.EQ(AJ71,$AJ$68:$AJ$114,0)+COUNTIF($AJ$68:AJ71,AJ71)-1,"-")</f>
        <v>17</v>
      </c>
      <c r="AM71" s="35">
        <f t="shared" si="26"/>
        <v>4</v>
      </c>
      <c r="AN71" s="35" t="str">
        <f t="shared" si="27"/>
        <v>茨城</v>
      </c>
      <c r="AO71" s="35">
        <f t="shared" si="28"/>
        <v>6440</v>
      </c>
      <c r="AP71" s="36">
        <f t="shared" si="29"/>
        <v>4</v>
      </c>
    </row>
    <row r="72" spans="1:42" ht="11.85" customHeight="1">
      <c r="A72" s="41" t="s">
        <v>76</v>
      </c>
      <c r="B72" s="39"/>
      <c r="C72" s="51">
        <v>107</v>
      </c>
      <c r="D72" s="52">
        <v>1270</v>
      </c>
      <c r="E72" s="52">
        <v>1360</v>
      </c>
      <c r="F72" s="52">
        <v>940</v>
      </c>
      <c r="G72" s="52">
        <v>98</v>
      </c>
      <c r="H72" s="52">
        <v>99</v>
      </c>
      <c r="I72" s="52">
        <v>97</v>
      </c>
      <c r="J72" s="52">
        <v>97</v>
      </c>
      <c r="K72" s="52">
        <v>99</v>
      </c>
      <c r="N72" s="32">
        <v>5</v>
      </c>
      <c r="O72" s="5" t="s">
        <v>27</v>
      </c>
      <c r="P72" s="33">
        <f t="shared" si="15"/>
        <v>347</v>
      </c>
      <c r="Q72" s="34">
        <f>IFERROR(_xlfn.RANK.EQ(P72,$P$68:$P$114,0)+COUNTIF($P$68:P72,P72)-1,"-")</f>
        <v>7</v>
      </c>
      <c r="S72" s="35">
        <f t="shared" si="18"/>
        <v>4</v>
      </c>
      <c r="T72" s="35" t="str">
        <f t="shared" si="19"/>
        <v>長崎</v>
      </c>
      <c r="U72" s="35">
        <f t="shared" si="20"/>
        <v>390</v>
      </c>
      <c r="V72" s="36">
        <f t="shared" si="21"/>
        <v>2.8</v>
      </c>
      <c r="X72" s="32">
        <v>5</v>
      </c>
      <c r="Y72" s="5" t="s">
        <v>27</v>
      </c>
      <c r="Z72" s="33">
        <f t="shared" si="16"/>
        <v>771</v>
      </c>
      <c r="AA72" s="34">
        <f>IFERROR(_xlfn.RANK.EQ(Z72,$Z$68:$Z$114,0)+COUNTIF($Z$68:Z72,Z72)-1,"-")</f>
        <v>19</v>
      </c>
      <c r="AC72" s="35">
        <f t="shared" si="22"/>
        <v>5</v>
      </c>
      <c r="AD72" s="35" t="str">
        <f t="shared" si="23"/>
        <v>大分</v>
      </c>
      <c r="AE72" s="35">
        <f t="shared" si="24"/>
        <v>1270</v>
      </c>
      <c r="AF72" s="36">
        <f t="shared" si="25"/>
        <v>109.5</v>
      </c>
      <c r="AG72" s="37"/>
      <c r="AH72" s="32">
        <v>5</v>
      </c>
      <c r="AI72" s="5" t="s">
        <v>27</v>
      </c>
      <c r="AJ72" s="33">
        <f t="shared" si="17"/>
        <v>2680</v>
      </c>
      <c r="AK72" s="34">
        <f>IFERROR(_xlfn.RANK.EQ(AJ72,$AJ$68:$AJ$114,0)+COUNTIF($AJ$68:AJ72,AJ72)-1,"-")</f>
        <v>8</v>
      </c>
      <c r="AM72" s="35">
        <f t="shared" si="26"/>
        <v>5</v>
      </c>
      <c r="AN72" s="35" t="str">
        <f t="shared" si="27"/>
        <v>長崎</v>
      </c>
      <c r="AO72" s="35">
        <f t="shared" si="28"/>
        <v>4520</v>
      </c>
      <c r="AP72" s="36">
        <f t="shared" si="29"/>
        <v>2.8</v>
      </c>
    </row>
    <row r="73" spans="1:42" ht="11.85" customHeight="1">
      <c r="A73" s="41" t="s">
        <v>77</v>
      </c>
      <c r="B73" s="39"/>
      <c r="C73" s="51" t="s">
        <v>924</v>
      </c>
      <c r="D73" s="52" t="s">
        <v>924</v>
      </c>
      <c r="E73" s="52" t="s">
        <v>924</v>
      </c>
      <c r="F73" s="52" t="s">
        <v>924</v>
      </c>
      <c r="G73" s="52" t="s">
        <v>26</v>
      </c>
      <c r="H73" s="52" t="s">
        <v>26</v>
      </c>
      <c r="I73" s="52" t="s">
        <v>26</v>
      </c>
      <c r="J73" s="52" t="s">
        <v>26</v>
      </c>
      <c r="K73" s="52" t="s">
        <v>26</v>
      </c>
      <c r="N73" s="32">
        <v>6</v>
      </c>
      <c r="O73" s="5" t="s">
        <v>29</v>
      </c>
      <c r="P73" s="33">
        <f t="shared" si="15"/>
        <v>286</v>
      </c>
      <c r="Q73" s="34">
        <f>IFERROR(_xlfn.RANK.EQ(P73,$P$68:$P$114,0)+COUNTIF($P$68:P73,P73)-1,"-")</f>
        <v>8</v>
      </c>
      <c r="S73" s="42">
        <f t="shared" si="18"/>
        <v>6</v>
      </c>
      <c r="T73" s="42" t="str">
        <f t="shared" si="19"/>
        <v>沖縄</v>
      </c>
      <c r="U73" s="42">
        <f t="shared" si="20"/>
        <v>389</v>
      </c>
      <c r="V73" s="37">
        <f t="shared" si="21"/>
        <v>2.8</v>
      </c>
      <c r="X73" s="32">
        <v>6</v>
      </c>
      <c r="Y73" s="5" t="s">
        <v>29</v>
      </c>
      <c r="Z73" s="33">
        <f t="shared" si="16"/>
        <v>752</v>
      </c>
      <c r="AA73" s="34">
        <f>IFERROR(_xlfn.RANK.EQ(Z73,$Z$68:$Z$114,0)+COUNTIF($Z$68:Z73,Z73)-1,"-")</f>
        <v>21</v>
      </c>
      <c r="AC73" s="42">
        <f t="shared" si="22"/>
        <v>6</v>
      </c>
      <c r="AD73" s="42" t="str">
        <f t="shared" si="23"/>
        <v>長野</v>
      </c>
      <c r="AE73" s="42">
        <f t="shared" si="24"/>
        <v>1220</v>
      </c>
      <c r="AF73" s="37">
        <f t="shared" si="25"/>
        <v>105.2</v>
      </c>
      <c r="AG73" s="37"/>
      <c r="AH73" s="32">
        <v>6</v>
      </c>
      <c r="AI73" s="5" t="s">
        <v>29</v>
      </c>
      <c r="AJ73" s="33">
        <f t="shared" si="17"/>
        <v>2150</v>
      </c>
      <c r="AK73" s="34">
        <f>IFERROR(_xlfn.RANK.EQ(AJ73,$AJ$68:$AJ$114,0)+COUNTIF($AJ$68:AJ73,AJ73)-1,"-")</f>
        <v>11</v>
      </c>
      <c r="AM73" s="42">
        <f t="shared" si="26"/>
        <v>6</v>
      </c>
      <c r="AN73" s="42" t="str">
        <f t="shared" si="27"/>
        <v>沖縄</v>
      </c>
      <c r="AO73" s="42">
        <f t="shared" si="28"/>
        <v>3560</v>
      </c>
      <c r="AP73" s="37">
        <f t="shared" si="29"/>
        <v>2.2000000000000002</v>
      </c>
    </row>
    <row r="74" spans="1:42" ht="11.85" customHeight="1">
      <c r="A74" s="41" t="s">
        <v>78</v>
      </c>
      <c r="B74" s="39"/>
      <c r="C74" s="51">
        <v>644</v>
      </c>
      <c r="D74" s="52">
        <v>1200</v>
      </c>
      <c r="E74" s="52">
        <v>7730</v>
      </c>
      <c r="F74" s="52">
        <v>6920</v>
      </c>
      <c r="G74" s="52">
        <v>101</v>
      </c>
      <c r="H74" s="52">
        <v>111</v>
      </c>
      <c r="I74" s="52">
        <v>112</v>
      </c>
      <c r="J74" s="52">
        <v>111</v>
      </c>
      <c r="K74" s="52">
        <v>107</v>
      </c>
      <c r="N74" s="32">
        <v>7</v>
      </c>
      <c r="O74" s="5" t="s">
        <v>31</v>
      </c>
      <c r="P74" s="33">
        <f t="shared" si="15"/>
        <v>275</v>
      </c>
      <c r="Q74" s="34">
        <f>IFERROR(_xlfn.RANK.EQ(P74,$P$68:$P$114,0)+COUNTIF($P$68:P74,P74)-1,"-")</f>
        <v>9</v>
      </c>
      <c r="S74" s="42">
        <f t="shared" si="18"/>
        <v>7</v>
      </c>
      <c r="T74" s="42" t="str">
        <f t="shared" si="19"/>
        <v>秋田</v>
      </c>
      <c r="U74" s="42">
        <f t="shared" si="20"/>
        <v>347</v>
      </c>
      <c r="V74" s="37">
        <f t="shared" si="21"/>
        <v>2.5</v>
      </c>
      <c r="X74" s="32">
        <v>7</v>
      </c>
      <c r="Y74" s="5" t="s">
        <v>31</v>
      </c>
      <c r="Z74" s="33">
        <f t="shared" si="16"/>
        <v>698</v>
      </c>
      <c r="AA74" s="34">
        <f>IFERROR(_xlfn.RANK.EQ(Z74,$Z$68:$Z$114,0)+COUNTIF($Z$68:Z74,Z74)-1,"-")</f>
        <v>23</v>
      </c>
      <c r="AC74" s="42">
        <f t="shared" si="22"/>
        <v>7</v>
      </c>
      <c r="AD74" s="42" t="str">
        <f t="shared" si="23"/>
        <v>鹿児島</v>
      </c>
      <c r="AE74" s="42">
        <f t="shared" si="24"/>
        <v>1200</v>
      </c>
      <c r="AF74" s="37">
        <f t="shared" si="25"/>
        <v>103.4</v>
      </c>
      <c r="AG74" s="37"/>
      <c r="AH74" s="32">
        <v>7</v>
      </c>
      <c r="AI74" s="5" t="s">
        <v>31</v>
      </c>
      <c r="AJ74" s="33">
        <f t="shared" si="17"/>
        <v>1920</v>
      </c>
      <c r="AK74" s="34">
        <f>IFERROR(_xlfn.RANK.EQ(AJ74,$AJ$68:$AJ$114,0)+COUNTIF($AJ$68:AJ74,AJ74)-1,"-")</f>
        <v>12</v>
      </c>
      <c r="AM74" s="42">
        <f t="shared" si="26"/>
        <v>7</v>
      </c>
      <c r="AN74" s="42" t="str">
        <f t="shared" si="27"/>
        <v>神奈川</v>
      </c>
      <c r="AO74" s="42">
        <f t="shared" si="28"/>
        <v>3460</v>
      </c>
      <c r="AP74" s="37">
        <f t="shared" si="29"/>
        <v>2.2000000000000002</v>
      </c>
    </row>
    <row r="75" spans="1:42" ht="11.85" customHeight="1">
      <c r="A75" s="41" t="s">
        <v>44</v>
      </c>
      <c r="B75" s="39"/>
      <c r="C75" s="51">
        <v>389</v>
      </c>
      <c r="D75" s="52">
        <v>914</v>
      </c>
      <c r="E75" s="52">
        <v>3560</v>
      </c>
      <c r="F75" s="52">
        <v>3170</v>
      </c>
      <c r="G75" s="52">
        <v>103</v>
      </c>
      <c r="H75" s="52">
        <v>96</v>
      </c>
      <c r="I75" s="52">
        <v>100</v>
      </c>
      <c r="J75" s="52">
        <v>100</v>
      </c>
      <c r="K75" s="52">
        <v>103</v>
      </c>
      <c r="N75" s="32">
        <v>8</v>
      </c>
      <c r="O75" s="5" t="s">
        <v>33</v>
      </c>
      <c r="P75" s="33">
        <f t="shared" si="15"/>
        <v>390</v>
      </c>
      <c r="Q75" s="34">
        <f>IFERROR(_xlfn.RANK.EQ(P75,$P$68:$P$114,0)+COUNTIF($P$68:P75,P75)-1,"-")</f>
        <v>4</v>
      </c>
      <c r="S75" s="42">
        <f t="shared" si="18"/>
        <v>8</v>
      </c>
      <c r="T75" s="42" t="str">
        <f t="shared" si="19"/>
        <v>山形</v>
      </c>
      <c r="U75" s="42">
        <f t="shared" si="20"/>
        <v>286</v>
      </c>
      <c r="V75" s="37">
        <f t="shared" si="21"/>
        <v>2.1</v>
      </c>
      <c r="X75" s="32">
        <v>8</v>
      </c>
      <c r="Y75" s="5" t="s">
        <v>33</v>
      </c>
      <c r="Z75" s="33">
        <f t="shared" si="16"/>
        <v>1650</v>
      </c>
      <c r="AA75" s="34">
        <f>IFERROR(_xlfn.RANK.EQ(Z75,$Z$68:$Z$114,0)+COUNTIF($Z$68:Z75,Z75)-1,"-")</f>
        <v>2</v>
      </c>
      <c r="AC75" s="42">
        <f t="shared" si="22"/>
        <v>8</v>
      </c>
      <c r="AD75" s="42" t="str">
        <f t="shared" si="23"/>
        <v>北海道</v>
      </c>
      <c r="AE75" s="42">
        <f t="shared" si="24"/>
        <v>1190</v>
      </c>
      <c r="AF75" s="37">
        <f t="shared" si="25"/>
        <v>102.6</v>
      </c>
      <c r="AG75" s="37"/>
      <c r="AH75" s="32">
        <v>8</v>
      </c>
      <c r="AI75" s="5" t="s">
        <v>33</v>
      </c>
      <c r="AJ75" s="33">
        <f t="shared" si="17"/>
        <v>6440</v>
      </c>
      <c r="AK75" s="34">
        <f>IFERROR(_xlfn.RANK.EQ(AJ75,$AJ$68:$AJ$114,0)+COUNTIF($AJ$68:AJ75,AJ75)-1,"-")</f>
        <v>4</v>
      </c>
      <c r="AM75" s="42">
        <f t="shared" si="26"/>
        <v>8</v>
      </c>
      <c r="AN75" s="42" t="str">
        <f t="shared" si="27"/>
        <v>秋田</v>
      </c>
      <c r="AO75" s="42">
        <f t="shared" si="28"/>
        <v>2680</v>
      </c>
      <c r="AP75" s="37">
        <f t="shared" si="29"/>
        <v>1.7</v>
      </c>
    </row>
    <row r="76" spans="1:42" ht="11.85" customHeight="1">
      <c r="A76" s="41"/>
      <c r="B76" s="39"/>
      <c r="C76" s="51"/>
      <c r="D76" s="52"/>
      <c r="E76" s="52"/>
      <c r="F76" s="52"/>
      <c r="G76" s="52"/>
      <c r="H76" s="52"/>
      <c r="I76" s="52"/>
      <c r="J76" s="52"/>
      <c r="K76" s="52"/>
      <c r="N76" s="32">
        <v>9</v>
      </c>
      <c r="O76" s="5" t="s">
        <v>35</v>
      </c>
      <c r="P76" s="33" t="str">
        <f t="shared" si="15"/>
        <v>…</v>
      </c>
      <c r="Q76" s="34" t="str">
        <f>IFERROR(_xlfn.RANK.EQ(P76,$P$68:$P$114,0)+COUNTIF($P$68:P76,P76)-1,"-")</f>
        <v>-</v>
      </c>
      <c r="S76" s="42">
        <f t="shared" si="18"/>
        <v>9</v>
      </c>
      <c r="T76" s="42" t="str">
        <f t="shared" si="19"/>
        <v>福島</v>
      </c>
      <c r="U76" s="42">
        <f t="shared" si="20"/>
        <v>275</v>
      </c>
      <c r="V76" s="37">
        <f t="shared" si="21"/>
        <v>2</v>
      </c>
      <c r="X76" s="32">
        <v>9</v>
      </c>
      <c r="Y76" s="5" t="s">
        <v>35</v>
      </c>
      <c r="Z76" s="33" t="str">
        <f t="shared" si="16"/>
        <v>…</v>
      </c>
      <c r="AA76" s="34" t="str">
        <f>IFERROR(_xlfn.RANK.EQ(Z76,$Z$68:$Z$114,0)+COUNTIF($Z$68:Z76,Z76)-1,"-")</f>
        <v>-</v>
      </c>
      <c r="AC76" s="42">
        <f t="shared" si="22"/>
        <v>9</v>
      </c>
      <c r="AD76" s="42" t="str">
        <f t="shared" si="23"/>
        <v>三重</v>
      </c>
      <c r="AE76" s="42">
        <f t="shared" si="24"/>
        <v>1160</v>
      </c>
      <c r="AF76" s="37">
        <f t="shared" si="25"/>
        <v>100</v>
      </c>
      <c r="AG76" s="37"/>
      <c r="AH76" s="32">
        <v>9</v>
      </c>
      <c r="AI76" s="5" t="s">
        <v>35</v>
      </c>
      <c r="AJ76" s="33" t="str">
        <f t="shared" si="17"/>
        <v>…</v>
      </c>
      <c r="AK76" s="34" t="str">
        <f>IFERROR(_xlfn.RANK.EQ(AJ76,$AJ$68:$AJ$114,0)+COUNTIF($AJ$68:AJ76,AJ76)-1,"-")</f>
        <v>-</v>
      </c>
      <c r="AM76" s="42">
        <f t="shared" si="26"/>
        <v>8</v>
      </c>
      <c r="AN76" s="42" t="str">
        <f t="shared" si="27"/>
        <v>新潟</v>
      </c>
      <c r="AO76" s="42">
        <f t="shared" si="28"/>
        <v>2680</v>
      </c>
      <c r="AP76" s="37">
        <f t="shared" si="29"/>
        <v>1.7</v>
      </c>
    </row>
    <row r="77" spans="1:42" ht="11.85" customHeight="1">
      <c r="A77" s="41" t="s">
        <v>79</v>
      </c>
      <c r="B77" s="39"/>
      <c r="C77" s="51" t="s">
        <v>924</v>
      </c>
      <c r="D77" s="52" t="s">
        <v>924</v>
      </c>
      <c r="E77" s="52" t="s">
        <v>924</v>
      </c>
      <c r="F77" s="52" t="s">
        <v>924</v>
      </c>
      <c r="G77" s="52" t="s">
        <v>26</v>
      </c>
      <c r="H77" s="52" t="s">
        <v>26</v>
      </c>
      <c r="I77" s="52" t="s">
        <v>26</v>
      </c>
      <c r="J77" s="52" t="s">
        <v>26</v>
      </c>
      <c r="K77" s="52" t="s">
        <v>26</v>
      </c>
      <c r="N77" s="32">
        <v>10</v>
      </c>
      <c r="O77" s="5" t="s">
        <v>37</v>
      </c>
      <c r="P77" s="33" t="str">
        <f t="shared" si="15"/>
        <v>…</v>
      </c>
      <c r="Q77" s="34" t="str">
        <f>IFERROR(_xlfn.RANK.EQ(P77,$P$68:$P$114,0)+COUNTIF($P$68:P77,P77)-1,"-")</f>
        <v>-</v>
      </c>
      <c r="S77" s="42">
        <f t="shared" si="18"/>
        <v>10</v>
      </c>
      <c r="T77" s="42" t="str">
        <f t="shared" si="19"/>
        <v>新潟</v>
      </c>
      <c r="U77" s="42">
        <f t="shared" si="20"/>
        <v>250</v>
      </c>
      <c r="V77" s="37">
        <f t="shared" si="21"/>
        <v>1.8</v>
      </c>
      <c r="X77" s="32">
        <v>10</v>
      </c>
      <c r="Y77" s="5" t="s">
        <v>37</v>
      </c>
      <c r="Z77" s="33" t="str">
        <f t="shared" si="16"/>
        <v>…</v>
      </c>
      <c r="AA77" s="34" t="str">
        <f>IFERROR(_xlfn.RANK.EQ(Z77,$Z$68:$Z$114,0)+COUNTIF($Z$68:Z77,Z77)-1,"-")</f>
        <v>-</v>
      </c>
      <c r="AC77" s="42">
        <f t="shared" si="22"/>
        <v>9</v>
      </c>
      <c r="AD77" s="42" t="str">
        <f t="shared" si="23"/>
        <v>長崎</v>
      </c>
      <c r="AE77" s="42">
        <f t="shared" si="24"/>
        <v>1160</v>
      </c>
      <c r="AF77" s="37">
        <f t="shared" si="25"/>
        <v>100</v>
      </c>
      <c r="AG77" s="37"/>
      <c r="AH77" s="32">
        <v>10</v>
      </c>
      <c r="AI77" s="5" t="s">
        <v>37</v>
      </c>
      <c r="AJ77" s="33" t="str">
        <f t="shared" si="17"/>
        <v>…</v>
      </c>
      <c r="AK77" s="34" t="str">
        <f>IFERROR(_xlfn.RANK.EQ(AJ77,$AJ$68:$AJ$114,0)+COUNTIF($AJ$68:AJ77,AJ77)-1,"-")</f>
        <v>-</v>
      </c>
      <c r="AM77" s="42">
        <f t="shared" si="26"/>
        <v>10</v>
      </c>
      <c r="AN77" s="42" t="str">
        <f t="shared" si="27"/>
        <v>千葉</v>
      </c>
      <c r="AO77" s="42">
        <f t="shared" si="28"/>
        <v>2300</v>
      </c>
      <c r="AP77" s="37">
        <f t="shared" si="29"/>
        <v>1.4</v>
      </c>
    </row>
    <row r="78" spans="1:42" ht="11.85" customHeight="1">
      <c r="A78" s="41" t="s">
        <v>80</v>
      </c>
      <c r="B78" s="39"/>
      <c r="C78" s="51" t="s">
        <v>924</v>
      </c>
      <c r="D78" s="52" t="s">
        <v>924</v>
      </c>
      <c r="E78" s="52" t="s">
        <v>924</v>
      </c>
      <c r="F78" s="52" t="s">
        <v>924</v>
      </c>
      <c r="G78" s="52" t="s">
        <v>26</v>
      </c>
      <c r="H78" s="52" t="s">
        <v>26</v>
      </c>
      <c r="I78" s="52" t="s">
        <v>26</v>
      </c>
      <c r="J78" s="52" t="s">
        <v>26</v>
      </c>
      <c r="K78" s="52" t="s">
        <v>26</v>
      </c>
      <c r="N78" s="32">
        <v>11</v>
      </c>
      <c r="O78" s="5" t="s">
        <v>39</v>
      </c>
      <c r="P78" s="33" t="str">
        <f t="shared" si="15"/>
        <v>…</v>
      </c>
      <c r="Q78" s="34" t="str">
        <f>IFERROR(_xlfn.RANK.EQ(P78,$P$68:$P$114,0)+COUNTIF($P$68:P78,P78)-1,"-")</f>
        <v>-</v>
      </c>
      <c r="S78" s="42">
        <f t="shared" si="18"/>
        <v>11</v>
      </c>
      <c r="T78" s="42" t="str">
        <f t="shared" si="19"/>
        <v>青森</v>
      </c>
      <c r="U78" s="42">
        <f t="shared" si="20"/>
        <v>219</v>
      </c>
      <c r="V78" s="37">
        <f t="shared" si="21"/>
        <v>1.6</v>
      </c>
      <c r="X78" s="32">
        <v>11</v>
      </c>
      <c r="Y78" s="5" t="s">
        <v>39</v>
      </c>
      <c r="Z78" s="33" t="str">
        <f t="shared" si="16"/>
        <v>…</v>
      </c>
      <c r="AA78" s="34" t="str">
        <f>IFERROR(_xlfn.RANK.EQ(Z78,$Z$68:$Z$114,0)+COUNTIF($Z$68:Z78,Z78)-1,"-")</f>
        <v>-</v>
      </c>
      <c r="AC78" s="42">
        <f t="shared" si="22"/>
        <v>11</v>
      </c>
      <c r="AD78" s="42" t="str">
        <f t="shared" si="23"/>
        <v>広島</v>
      </c>
      <c r="AE78" s="42">
        <f t="shared" si="24"/>
        <v>1120</v>
      </c>
      <c r="AF78" s="37">
        <f t="shared" si="25"/>
        <v>96.6</v>
      </c>
      <c r="AG78" s="37"/>
      <c r="AH78" s="32">
        <v>11</v>
      </c>
      <c r="AI78" s="5" t="s">
        <v>39</v>
      </c>
      <c r="AJ78" s="33" t="str">
        <f t="shared" si="17"/>
        <v>…</v>
      </c>
      <c r="AK78" s="34" t="str">
        <f>IFERROR(_xlfn.RANK.EQ(AJ78,$AJ$68:$AJ$114,0)+COUNTIF($AJ$68:AJ78,AJ78)-1,"-")</f>
        <v>-</v>
      </c>
      <c r="AM78" s="42">
        <f t="shared" si="26"/>
        <v>11</v>
      </c>
      <c r="AN78" s="42" t="str">
        <f t="shared" si="27"/>
        <v>山形</v>
      </c>
      <c r="AO78" s="42">
        <f t="shared" si="28"/>
        <v>2150</v>
      </c>
      <c r="AP78" s="37">
        <f t="shared" si="29"/>
        <v>1.3</v>
      </c>
    </row>
    <row r="79" spans="1:42" ht="11.85" customHeight="1">
      <c r="A79" s="44" t="s">
        <v>81</v>
      </c>
      <c r="B79" s="39"/>
      <c r="C79" s="51" t="s">
        <v>924</v>
      </c>
      <c r="D79" s="52" t="s">
        <v>924</v>
      </c>
      <c r="E79" s="52" t="s">
        <v>924</v>
      </c>
      <c r="F79" s="52" t="s">
        <v>924</v>
      </c>
      <c r="G79" s="52" t="s">
        <v>26</v>
      </c>
      <c r="H79" s="52" t="s">
        <v>26</v>
      </c>
      <c r="I79" s="52" t="s">
        <v>26</v>
      </c>
      <c r="J79" s="52" t="s">
        <v>26</v>
      </c>
      <c r="K79" s="52" t="s">
        <v>26</v>
      </c>
      <c r="N79" s="32">
        <v>12</v>
      </c>
      <c r="O79" s="5" t="s">
        <v>41</v>
      </c>
      <c r="P79" s="33">
        <f t="shared" si="15"/>
        <v>130</v>
      </c>
      <c r="Q79" s="34">
        <f>IFERROR(_xlfn.RANK.EQ(P79,$P$68:$P$114,0)+COUNTIF($P$68:P79,P79)-1,"-")</f>
        <v>18</v>
      </c>
      <c r="S79" s="42">
        <f t="shared" si="18"/>
        <v>12</v>
      </c>
      <c r="T79" s="42" t="str">
        <f t="shared" si="19"/>
        <v>神奈川</v>
      </c>
      <c r="U79" s="42">
        <f t="shared" si="20"/>
        <v>215</v>
      </c>
      <c r="V79" s="37">
        <f t="shared" si="21"/>
        <v>1.6</v>
      </c>
      <c r="X79" s="32">
        <v>12</v>
      </c>
      <c r="Y79" s="5" t="s">
        <v>41</v>
      </c>
      <c r="Z79" s="33">
        <f t="shared" si="16"/>
        <v>1770</v>
      </c>
      <c r="AA79" s="34">
        <f>IFERROR(_xlfn.RANK.EQ(Z79,$Z$68:$Z$114,0)+COUNTIF($Z$68:Z79,Z79)-1,"-")</f>
        <v>1</v>
      </c>
      <c r="AC79" s="42">
        <f t="shared" si="22"/>
        <v>12</v>
      </c>
      <c r="AD79" s="42" t="str">
        <f t="shared" si="23"/>
        <v>新潟</v>
      </c>
      <c r="AE79" s="42">
        <f t="shared" si="24"/>
        <v>1070</v>
      </c>
      <c r="AF79" s="37">
        <f t="shared" si="25"/>
        <v>92.2</v>
      </c>
      <c r="AG79" s="37"/>
      <c r="AH79" s="32">
        <v>12</v>
      </c>
      <c r="AI79" s="5" t="s">
        <v>41</v>
      </c>
      <c r="AJ79" s="33">
        <f t="shared" si="17"/>
        <v>2300</v>
      </c>
      <c r="AK79" s="34">
        <f>IFERROR(_xlfn.RANK.EQ(AJ79,$AJ$68:$AJ$114,0)+COUNTIF($AJ$68:AJ79,AJ79)-1,"-")</f>
        <v>10</v>
      </c>
      <c r="AM79" s="42">
        <f t="shared" si="26"/>
        <v>12</v>
      </c>
      <c r="AN79" s="42" t="str">
        <f t="shared" si="27"/>
        <v>福島</v>
      </c>
      <c r="AO79" s="42">
        <f t="shared" si="28"/>
        <v>1920</v>
      </c>
      <c r="AP79" s="37">
        <f t="shared" si="29"/>
        <v>1.2</v>
      </c>
    </row>
    <row r="80" spans="1:42" ht="11.85" customHeight="1">
      <c r="A80" s="45"/>
      <c r="B80" s="46"/>
      <c r="C80" s="47"/>
      <c r="D80" s="48"/>
      <c r="E80" s="48"/>
      <c r="F80" s="48"/>
      <c r="G80" s="48"/>
      <c r="H80" s="48"/>
      <c r="I80" s="48"/>
      <c r="J80" s="48"/>
      <c r="K80" s="48"/>
      <c r="N80" s="32">
        <v>13</v>
      </c>
      <c r="O80" s="5" t="s">
        <v>43</v>
      </c>
      <c r="P80" s="33" t="str">
        <f t="shared" si="15"/>
        <v>…</v>
      </c>
      <c r="Q80" s="34" t="str">
        <f>IFERROR(_xlfn.RANK.EQ(P80,$P$68:$P$114,0)+COUNTIF($P$68:P80,P80)-1,"-")</f>
        <v>-</v>
      </c>
      <c r="S80" s="42">
        <f t="shared" si="18"/>
        <v>13</v>
      </c>
      <c r="T80" s="42" t="str">
        <f t="shared" si="19"/>
        <v>岩手</v>
      </c>
      <c r="U80" s="42">
        <f t="shared" si="20"/>
        <v>213</v>
      </c>
      <c r="V80" s="37">
        <f t="shared" si="21"/>
        <v>1.5</v>
      </c>
      <c r="X80" s="32">
        <v>13</v>
      </c>
      <c r="Y80" s="5" t="s">
        <v>43</v>
      </c>
      <c r="Z80" s="33" t="str">
        <f t="shared" si="16"/>
        <v>…</v>
      </c>
      <c r="AA80" s="34" t="str">
        <f>IFERROR(_xlfn.RANK.EQ(Z80,$Z$68:$Z$114,0)+COUNTIF($Z$68:Z80,Z80)-1,"-")</f>
        <v>-</v>
      </c>
      <c r="AC80" s="42">
        <f t="shared" si="22"/>
        <v>13</v>
      </c>
      <c r="AD80" s="42" t="str">
        <f t="shared" si="23"/>
        <v>佐賀</v>
      </c>
      <c r="AE80" s="42">
        <f t="shared" si="24"/>
        <v>1060</v>
      </c>
      <c r="AF80" s="37">
        <f t="shared" si="25"/>
        <v>91.4</v>
      </c>
      <c r="AG80" s="37"/>
      <c r="AH80" s="32">
        <v>13</v>
      </c>
      <c r="AI80" s="5" t="s">
        <v>43</v>
      </c>
      <c r="AJ80" s="33" t="str">
        <f t="shared" si="17"/>
        <v>…</v>
      </c>
      <c r="AK80" s="34" t="str">
        <f>IFERROR(_xlfn.RANK.EQ(AJ80,$AJ$68:$AJ$114,0)+COUNTIF($AJ$68:AJ80,AJ80)-1,"-")</f>
        <v>-</v>
      </c>
      <c r="AM80" s="42">
        <f t="shared" si="26"/>
        <v>13</v>
      </c>
      <c r="AN80" s="42" t="str">
        <f t="shared" si="27"/>
        <v>青森</v>
      </c>
      <c r="AO80" s="42">
        <f t="shared" si="28"/>
        <v>1860</v>
      </c>
      <c r="AP80" s="37">
        <f t="shared" si="29"/>
        <v>1.2</v>
      </c>
    </row>
    <row r="81" spans="1:42" ht="11.85" customHeight="1">
      <c r="A81" s="596" t="s">
        <v>943</v>
      </c>
      <c r="N81" s="32">
        <v>14</v>
      </c>
      <c r="O81" s="5" t="s">
        <v>45</v>
      </c>
      <c r="P81" s="33">
        <f t="shared" si="15"/>
        <v>215</v>
      </c>
      <c r="Q81" s="34">
        <f>IFERROR(_xlfn.RANK.EQ(P81,$P$68:$P$114,0)+COUNTIF($P$68:P81,P81)-1,"-")</f>
        <v>12</v>
      </c>
      <c r="S81" s="42">
        <f t="shared" si="18"/>
        <v>14</v>
      </c>
      <c r="T81" s="42" t="str">
        <f t="shared" si="19"/>
        <v>宮城</v>
      </c>
      <c r="U81" s="42">
        <f t="shared" si="20"/>
        <v>207</v>
      </c>
      <c r="V81" s="37">
        <f t="shared" si="21"/>
        <v>1.5</v>
      </c>
      <c r="X81" s="32">
        <v>14</v>
      </c>
      <c r="Y81" s="5" t="s">
        <v>45</v>
      </c>
      <c r="Z81" s="33">
        <f t="shared" si="16"/>
        <v>1610</v>
      </c>
      <c r="AA81" s="34">
        <f>IFERROR(_xlfn.RANK.EQ(Z81,$Z$68:$Z$114,0)+COUNTIF($Z$68:Z81,Z81)-1,"-")</f>
        <v>3</v>
      </c>
      <c r="AC81" s="42">
        <f t="shared" si="22"/>
        <v>14</v>
      </c>
      <c r="AD81" s="42" t="str">
        <f t="shared" si="23"/>
        <v>愛媛</v>
      </c>
      <c r="AE81" s="42">
        <f t="shared" si="24"/>
        <v>1040</v>
      </c>
      <c r="AF81" s="37">
        <f t="shared" si="25"/>
        <v>89.7</v>
      </c>
      <c r="AG81" s="37"/>
      <c r="AH81" s="32">
        <v>14</v>
      </c>
      <c r="AI81" s="5" t="s">
        <v>45</v>
      </c>
      <c r="AJ81" s="33">
        <f t="shared" si="17"/>
        <v>3460</v>
      </c>
      <c r="AK81" s="34">
        <f>IFERROR(_xlfn.RANK.EQ(AJ81,$AJ$68:$AJ$114,0)+COUNTIF($AJ$68:AJ81,AJ81)-1,"-")</f>
        <v>7</v>
      </c>
      <c r="AM81" s="42">
        <f t="shared" si="26"/>
        <v>13</v>
      </c>
      <c r="AN81" s="42" t="str">
        <f t="shared" si="27"/>
        <v>石川</v>
      </c>
      <c r="AO81" s="42">
        <f t="shared" si="28"/>
        <v>1860</v>
      </c>
      <c r="AP81" s="37">
        <f t="shared" si="29"/>
        <v>1.2</v>
      </c>
    </row>
    <row r="82" spans="1:42" ht="11.85" customHeight="1">
      <c r="A82" s="599" t="s">
        <v>944</v>
      </c>
      <c r="N82" s="32">
        <v>15</v>
      </c>
      <c r="O82" s="5" t="s">
        <v>46</v>
      </c>
      <c r="P82" s="33">
        <f t="shared" si="15"/>
        <v>250</v>
      </c>
      <c r="Q82" s="34">
        <f>IFERROR(_xlfn.RANK.EQ(P82,$P$68:$P$114,0)+COUNTIF($P$68:P82,P82)-1,"-")</f>
        <v>10</v>
      </c>
      <c r="S82" s="42">
        <f t="shared" si="18"/>
        <v>15</v>
      </c>
      <c r="T82" s="42" t="str">
        <f t="shared" si="19"/>
        <v>石川</v>
      </c>
      <c r="U82" s="42">
        <f t="shared" si="20"/>
        <v>199</v>
      </c>
      <c r="V82" s="37">
        <f t="shared" si="21"/>
        <v>1.4</v>
      </c>
      <c r="X82" s="32">
        <v>15</v>
      </c>
      <c r="Y82" s="5" t="s">
        <v>46</v>
      </c>
      <c r="Z82" s="33">
        <f t="shared" si="16"/>
        <v>1070</v>
      </c>
      <c r="AA82" s="34">
        <f>IFERROR(_xlfn.RANK.EQ(Z82,$Z$68:$Z$114,0)+COUNTIF($Z$68:Z82,Z82)-1,"-")</f>
        <v>12</v>
      </c>
      <c r="AC82" s="42">
        <f t="shared" si="22"/>
        <v>15</v>
      </c>
      <c r="AD82" s="42" t="str">
        <f t="shared" si="23"/>
        <v>香川</v>
      </c>
      <c r="AE82" s="42">
        <f t="shared" si="24"/>
        <v>1010</v>
      </c>
      <c r="AF82" s="37">
        <f t="shared" si="25"/>
        <v>87.1</v>
      </c>
      <c r="AG82" s="37"/>
      <c r="AH82" s="32">
        <v>15</v>
      </c>
      <c r="AI82" s="5" t="s">
        <v>46</v>
      </c>
      <c r="AJ82" s="33">
        <f t="shared" si="17"/>
        <v>2680</v>
      </c>
      <c r="AK82" s="34">
        <f>IFERROR(_xlfn.RANK.EQ(AJ82,$AJ$68:$AJ$114,0)+COUNTIF($AJ$68:AJ82,AJ82)-1,"-")</f>
        <v>9</v>
      </c>
      <c r="AM82" s="42">
        <f t="shared" si="26"/>
        <v>15</v>
      </c>
      <c r="AN82" s="42" t="str">
        <f t="shared" si="27"/>
        <v>広島</v>
      </c>
      <c r="AO82" s="42">
        <f t="shared" si="28"/>
        <v>1780</v>
      </c>
      <c r="AP82" s="37">
        <f t="shared" si="29"/>
        <v>1.1000000000000001</v>
      </c>
    </row>
    <row r="83" spans="1:42" ht="11.85" customHeight="1">
      <c r="A83" s="596" t="s">
        <v>945</v>
      </c>
      <c r="N83" s="32">
        <v>16</v>
      </c>
      <c r="O83" s="5" t="s">
        <v>48</v>
      </c>
      <c r="P83" s="33" t="str">
        <f t="shared" si="15"/>
        <v>…</v>
      </c>
      <c r="Q83" s="34" t="str">
        <f>IFERROR(_xlfn.RANK.EQ(P83,$P$68:$P$114,0)+COUNTIF($P$68:P83,P83)-1,"-")</f>
        <v>-</v>
      </c>
      <c r="S83" s="42">
        <f t="shared" si="18"/>
        <v>16</v>
      </c>
      <c r="T83" s="42" t="str">
        <f t="shared" si="19"/>
        <v>広島</v>
      </c>
      <c r="U83" s="42">
        <f t="shared" si="20"/>
        <v>159</v>
      </c>
      <c r="V83" s="37">
        <f t="shared" si="21"/>
        <v>1.2</v>
      </c>
      <c r="X83" s="32">
        <v>16</v>
      </c>
      <c r="Y83" s="5" t="s">
        <v>48</v>
      </c>
      <c r="Z83" s="33" t="str">
        <f t="shared" si="16"/>
        <v>…</v>
      </c>
      <c r="AA83" s="34" t="str">
        <f>IFERROR(_xlfn.RANK.EQ(Z83,$Z$68:$Z$114,0)+COUNTIF($Z$68:Z83,Z83)-1,"-")</f>
        <v>-</v>
      </c>
      <c r="AC83" s="42">
        <f t="shared" si="22"/>
        <v>16</v>
      </c>
      <c r="AD83" s="42" t="str">
        <f t="shared" si="23"/>
        <v>石川</v>
      </c>
      <c r="AE83" s="42">
        <f t="shared" si="24"/>
        <v>936</v>
      </c>
      <c r="AF83" s="37">
        <f t="shared" si="25"/>
        <v>80.7</v>
      </c>
      <c r="AG83" s="37"/>
      <c r="AH83" s="32">
        <v>16</v>
      </c>
      <c r="AI83" s="5" t="s">
        <v>48</v>
      </c>
      <c r="AJ83" s="33" t="str">
        <f t="shared" si="17"/>
        <v>…</v>
      </c>
      <c r="AK83" s="34" t="str">
        <f>IFERROR(_xlfn.RANK.EQ(AJ83,$AJ$68:$AJ$114,0)+COUNTIF($AJ$68:AJ83,AJ83)-1,"-")</f>
        <v>-</v>
      </c>
      <c r="AM83" s="42">
        <f t="shared" si="26"/>
        <v>16</v>
      </c>
      <c r="AN83" s="42" t="str">
        <f t="shared" si="27"/>
        <v>三重</v>
      </c>
      <c r="AO83" s="42">
        <f t="shared" si="28"/>
        <v>1760</v>
      </c>
      <c r="AP83" s="37">
        <f t="shared" si="29"/>
        <v>1.1000000000000001</v>
      </c>
    </row>
    <row r="84" spans="1:42" ht="11.85" customHeight="1">
      <c r="N84" s="32">
        <v>17</v>
      </c>
      <c r="O84" s="5" t="s">
        <v>49</v>
      </c>
      <c r="P84" s="33">
        <f t="shared" si="15"/>
        <v>199</v>
      </c>
      <c r="Q84" s="34">
        <f>IFERROR(_xlfn.RANK.EQ(P84,$P$68:$P$114,0)+COUNTIF($P$68:P84,P84)-1,"-")</f>
        <v>15</v>
      </c>
      <c r="S84" s="42">
        <f t="shared" si="18"/>
        <v>17</v>
      </c>
      <c r="T84" s="42" t="str">
        <f t="shared" si="19"/>
        <v>三重</v>
      </c>
      <c r="U84" s="42">
        <f t="shared" si="20"/>
        <v>152</v>
      </c>
      <c r="V84" s="37">
        <f t="shared" si="21"/>
        <v>1.1000000000000001</v>
      </c>
      <c r="X84" s="32">
        <v>17</v>
      </c>
      <c r="Y84" s="5" t="s">
        <v>49</v>
      </c>
      <c r="Z84" s="33">
        <f t="shared" si="16"/>
        <v>936</v>
      </c>
      <c r="AA84" s="34">
        <f>IFERROR(_xlfn.RANK.EQ(Z84,$Z$68:$Z$114,0)+COUNTIF($Z$68:Z84,Z84)-1,"-")</f>
        <v>16</v>
      </c>
      <c r="AC84" s="42">
        <f t="shared" si="22"/>
        <v>17</v>
      </c>
      <c r="AD84" s="42" t="str">
        <f t="shared" si="23"/>
        <v>沖縄</v>
      </c>
      <c r="AE84" s="42">
        <f t="shared" si="24"/>
        <v>914</v>
      </c>
      <c r="AF84" s="37">
        <f t="shared" si="25"/>
        <v>78.8</v>
      </c>
      <c r="AG84" s="37"/>
      <c r="AH84" s="32">
        <v>17</v>
      </c>
      <c r="AI84" s="5" t="s">
        <v>49</v>
      </c>
      <c r="AJ84" s="33">
        <f t="shared" si="17"/>
        <v>1860</v>
      </c>
      <c r="AK84" s="34">
        <f>IFERROR(_xlfn.RANK.EQ(AJ84,$AJ$68:$AJ$114,0)+COUNTIF($AJ$68:AJ84,AJ84)-1,"-")</f>
        <v>14</v>
      </c>
      <c r="AM84" s="42">
        <f t="shared" si="26"/>
        <v>17</v>
      </c>
      <c r="AN84" s="42" t="str">
        <f t="shared" si="27"/>
        <v>宮城</v>
      </c>
      <c r="AO84" s="42">
        <f t="shared" si="28"/>
        <v>1560</v>
      </c>
      <c r="AP84" s="37">
        <f t="shared" si="29"/>
        <v>1</v>
      </c>
    </row>
    <row r="85" spans="1:42" ht="11.85" customHeight="1">
      <c r="N85" s="32">
        <v>18</v>
      </c>
      <c r="O85" s="5" t="s">
        <v>50</v>
      </c>
      <c r="P85" s="33" t="str">
        <f t="shared" si="15"/>
        <v>…</v>
      </c>
      <c r="Q85" s="34" t="str">
        <f>IFERROR(_xlfn.RANK.EQ(P85,$P$68:$P$114,0)+COUNTIF($P$68:P85,P85)-1,"-")</f>
        <v>-</v>
      </c>
      <c r="S85" s="42">
        <f t="shared" si="18"/>
        <v>18</v>
      </c>
      <c r="T85" s="42" t="str">
        <f t="shared" si="19"/>
        <v>千葉</v>
      </c>
      <c r="U85" s="42">
        <f t="shared" si="20"/>
        <v>130</v>
      </c>
      <c r="V85" s="37">
        <f t="shared" si="21"/>
        <v>0.9</v>
      </c>
      <c r="X85" s="32">
        <v>18</v>
      </c>
      <c r="Y85" s="5" t="s">
        <v>50</v>
      </c>
      <c r="Z85" s="33" t="str">
        <f t="shared" si="16"/>
        <v>…</v>
      </c>
      <c r="AA85" s="34" t="str">
        <f>IFERROR(_xlfn.RANK.EQ(Z85,$Z$68:$Z$114,0)+COUNTIF($Z$68:Z85,Z85)-1,"-")</f>
        <v>-</v>
      </c>
      <c r="AC85" s="42">
        <f t="shared" si="22"/>
        <v>18</v>
      </c>
      <c r="AD85" s="42" t="str">
        <f t="shared" si="23"/>
        <v>青森</v>
      </c>
      <c r="AE85" s="42">
        <f t="shared" si="24"/>
        <v>849</v>
      </c>
      <c r="AF85" s="37">
        <f t="shared" si="25"/>
        <v>73.2</v>
      </c>
      <c r="AG85" s="37"/>
      <c r="AH85" s="32">
        <v>18</v>
      </c>
      <c r="AI85" s="5" t="s">
        <v>50</v>
      </c>
      <c r="AJ85" s="33" t="str">
        <f t="shared" si="17"/>
        <v>…</v>
      </c>
      <c r="AK85" s="34" t="str">
        <f>IFERROR(_xlfn.RANK.EQ(AJ85,$AJ$68:$AJ$114,0)+COUNTIF($AJ$68:AJ85,AJ85)-1,"-")</f>
        <v>-</v>
      </c>
      <c r="AM85" s="42">
        <f t="shared" si="26"/>
        <v>18</v>
      </c>
      <c r="AN85" s="42" t="str">
        <f t="shared" si="27"/>
        <v>岩手</v>
      </c>
      <c r="AO85" s="42">
        <f t="shared" si="28"/>
        <v>1540</v>
      </c>
      <c r="AP85" s="37">
        <f t="shared" si="29"/>
        <v>1</v>
      </c>
    </row>
    <row r="86" spans="1:42" ht="11.85" customHeight="1">
      <c r="N86" s="32">
        <v>19</v>
      </c>
      <c r="O86" s="5" t="s">
        <v>51</v>
      </c>
      <c r="P86" s="33" t="str">
        <f t="shared" si="15"/>
        <v>…</v>
      </c>
      <c r="Q86" s="34" t="str">
        <f>IFERROR(_xlfn.RANK.EQ(P86,$P$68:$P$114,0)+COUNTIF($P$68:P86,P86)-1,"-")</f>
        <v>-</v>
      </c>
      <c r="S86" s="42">
        <f t="shared" si="18"/>
        <v>19</v>
      </c>
      <c r="T86" s="42" t="str">
        <f t="shared" si="19"/>
        <v>岡山</v>
      </c>
      <c r="U86" s="42">
        <f t="shared" si="20"/>
        <v>107</v>
      </c>
      <c r="V86" s="37">
        <f t="shared" si="21"/>
        <v>0.8</v>
      </c>
      <c r="X86" s="32">
        <v>19</v>
      </c>
      <c r="Y86" s="5" t="s">
        <v>51</v>
      </c>
      <c r="Z86" s="33" t="str">
        <f t="shared" si="16"/>
        <v>…</v>
      </c>
      <c r="AA86" s="34" t="str">
        <f>IFERROR(_xlfn.RANK.EQ(Z86,$Z$68:$Z$114,0)+COUNTIF($Z$68:Z86,Z86)-1,"-")</f>
        <v>-</v>
      </c>
      <c r="AC86" s="42">
        <f t="shared" si="22"/>
        <v>19</v>
      </c>
      <c r="AD86" s="42" t="str">
        <f t="shared" si="23"/>
        <v>秋田</v>
      </c>
      <c r="AE86" s="42">
        <f t="shared" si="24"/>
        <v>771</v>
      </c>
      <c r="AF86" s="37">
        <f t="shared" si="25"/>
        <v>66.5</v>
      </c>
      <c r="AG86" s="37"/>
      <c r="AH86" s="32">
        <v>19</v>
      </c>
      <c r="AI86" s="5" t="s">
        <v>51</v>
      </c>
      <c r="AJ86" s="33" t="str">
        <f t="shared" si="17"/>
        <v>…</v>
      </c>
      <c r="AK86" s="34" t="str">
        <f>IFERROR(_xlfn.RANK.EQ(AJ86,$AJ$68:$AJ$114,0)+COUNTIF($AJ$68:AJ86,AJ86)-1,"-")</f>
        <v>-</v>
      </c>
      <c r="AM86" s="42">
        <f t="shared" si="26"/>
        <v>19</v>
      </c>
      <c r="AN86" s="42" t="str">
        <f t="shared" si="27"/>
        <v>岡山</v>
      </c>
      <c r="AO86" s="42">
        <f t="shared" si="28"/>
        <v>1370</v>
      </c>
      <c r="AP86" s="37">
        <f t="shared" si="29"/>
        <v>0.9</v>
      </c>
    </row>
    <row r="87" spans="1:42" ht="11.85" customHeight="1">
      <c r="N87" s="32">
        <v>20</v>
      </c>
      <c r="O87" s="5" t="s">
        <v>52</v>
      </c>
      <c r="P87" s="33">
        <f t="shared" si="15"/>
        <v>545</v>
      </c>
      <c r="Q87" s="34">
        <f>IFERROR(_xlfn.RANK.EQ(P87,$P$68:$P$114,0)+COUNTIF($P$68:P87,P87)-1,"-")</f>
        <v>3</v>
      </c>
      <c r="S87" s="42">
        <f t="shared" si="18"/>
        <v>19</v>
      </c>
      <c r="T87" s="42" t="str">
        <f t="shared" si="19"/>
        <v>大分</v>
      </c>
      <c r="U87" s="42">
        <f t="shared" si="20"/>
        <v>107</v>
      </c>
      <c r="V87" s="37">
        <f t="shared" si="21"/>
        <v>0.8</v>
      </c>
      <c r="X87" s="32">
        <v>20</v>
      </c>
      <c r="Y87" s="5" t="s">
        <v>52</v>
      </c>
      <c r="Z87" s="33">
        <f t="shared" si="16"/>
        <v>1220</v>
      </c>
      <c r="AA87" s="34">
        <f>IFERROR(_xlfn.RANK.EQ(Z87,$Z$68:$Z$114,0)+COUNTIF($Z$68:Z87,Z87)-1,"-")</f>
        <v>6</v>
      </c>
      <c r="AC87" s="42">
        <f t="shared" si="22"/>
        <v>20</v>
      </c>
      <c r="AD87" s="42" t="str">
        <f t="shared" si="23"/>
        <v>宮城</v>
      </c>
      <c r="AE87" s="42">
        <f t="shared" si="24"/>
        <v>754</v>
      </c>
      <c r="AF87" s="37">
        <f t="shared" si="25"/>
        <v>65</v>
      </c>
      <c r="AG87" s="37"/>
      <c r="AH87" s="32">
        <v>20</v>
      </c>
      <c r="AI87" s="5" t="s">
        <v>52</v>
      </c>
      <c r="AJ87" s="33">
        <f t="shared" si="17"/>
        <v>6650</v>
      </c>
      <c r="AK87" s="34">
        <f>IFERROR(_xlfn.RANK.EQ(AJ87,$AJ$68:$AJ$114,0)+COUNTIF($AJ$68:AJ87,AJ87)-1,"-")</f>
        <v>3</v>
      </c>
      <c r="AM87" s="42">
        <f t="shared" si="26"/>
        <v>20</v>
      </c>
      <c r="AN87" s="42" t="str">
        <f t="shared" si="27"/>
        <v>大分</v>
      </c>
      <c r="AO87" s="42">
        <f t="shared" si="28"/>
        <v>1360</v>
      </c>
      <c r="AP87" s="37">
        <f t="shared" si="29"/>
        <v>0.9</v>
      </c>
    </row>
    <row r="88" spans="1:42" ht="7.5" customHeight="1">
      <c r="N88" s="32">
        <v>21</v>
      </c>
      <c r="O88" s="5" t="s">
        <v>53</v>
      </c>
      <c r="P88" s="33" t="str">
        <f t="shared" si="15"/>
        <v>…</v>
      </c>
      <c r="Q88" s="34" t="str">
        <f>IFERROR(_xlfn.RANK.EQ(P88,$P$68:$P$114,0)+COUNTIF($P$68:P88,P88)-1,"-")</f>
        <v>-</v>
      </c>
      <c r="S88" s="42">
        <f t="shared" si="18"/>
        <v>21</v>
      </c>
      <c r="T88" s="42" t="str">
        <f t="shared" si="19"/>
        <v>山口</v>
      </c>
      <c r="U88" s="42">
        <f t="shared" si="20"/>
        <v>92</v>
      </c>
      <c r="V88" s="37">
        <f t="shared" si="21"/>
        <v>0.7</v>
      </c>
      <c r="X88" s="32">
        <v>21</v>
      </c>
      <c r="Y88" s="5" t="s">
        <v>53</v>
      </c>
      <c r="Z88" s="33" t="str">
        <f t="shared" si="16"/>
        <v>…</v>
      </c>
      <c r="AA88" s="34" t="str">
        <f>IFERROR(_xlfn.RANK.EQ(Z88,$Z$68:$Z$114,0)+COUNTIF($Z$68:Z88,Z88)-1,"-")</f>
        <v>-</v>
      </c>
      <c r="AC88" s="42">
        <f t="shared" si="22"/>
        <v>21</v>
      </c>
      <c r="AD88" s="42" t="str">
        <f t="shared" si="23"/>
        <v>山形</v>
      </c>
      <c r="AE88" s="42">
        <f t="shared" si="24"/>
        <v>752</v>
      </c>
      <c r="AF88" s="37">
        <f t="shared" si="25"/>
        <v>64.8</v>
      </c>
      <c r="AG88" s="37"/>
      <c r="AH88" s="32">
        <v>21</v>
      </c>
      <c r="AI88" s="5" t="s">
        <v>53</v>
      </c>
      <c r="AJ88" s="33" t="str">
        <f t="shared" si="17"/>
        <v>…</v>
      </c>
      <c r="AK88" s="34" t="str">
        <f>IFERROR(_xlfn.RANK.EQ(AJ88,$AJ$68:$AJ$114,0)+COUNTIF($AJ$68:AJ88,AJ88)-1,"-")</f>
        <v>-</v>
      </c>
      <c r="AM88" s="42">
        <f t="shared" si="26"/>
        <v>21</v>
      </c>
      <c r="AN88" s="42" t="str">
        <f t="shared" si="27"/>
        <v>愛媛</v>
      </c>
      <c r="AO88" s="42">
        <f t="shared" si="28"/>
        <v>936</v>
      </c>
      <c r="AP88" s="37">
        <f t="shared" si="29"/>
        <v>0.6</v>
      </c>
    </row>
    <row r="89" spans="1:42" ht="11.85" customHeight="1">
      <c r="N89" s="32">
        <v>22</v>
      </c>
      <c r="O89" s="5" t="s">
        <v>54</v>
      </c>
      <c r="P89" s="33" t="str">
        <f t="shared" si="15"/>
        <v>…</v>
      </c>
      <c r="Q89" s="34" t="str">
        <f>IFERROR(_xlfn.RANK.EQ(P89,$P$68:$P$114,0)+COUNTIF($P$68:P89,P89)-1,"-")</f>
        <v>-</v>
      </c>
      <c r="S89" s="42">
        <f t="shared" si="18"/>
        <v>22</v>
      </c>
      <c r="T89" s="42" t="str">
        <f t="shared" si="19"/>
        <v>愛媛</v>
      </c>
      <c r="U89" s="42">
        <f t="shared" si="20"/>
        <v>90</v>
      </c>
      <c r="V89" s="37">
        <f t="shared" si="21"/>
        <v>0.7</v>
      </c>
      <c r="X89" s="32">
        <v>22</v>
      </c>
      <c r="Y89" s="5" t="s">
        <v>54</v>
      </c>
      <c r="Z89" s="33" t="str">
        <f t="shared" si="16"/>
        <v>…</v>
      </c>
      <c r="AA89" s="34" t="str">
        <f>IFERROR(_xlfn.RANK.EQ(Z89,$Z$68:$Z$114,0)+COUNTIF($Z$68:Z89,Z89)-1,"-")</f>
        <v>-</v>
      </c>
      <c r="AC89" s="42">
        <f t="shared" si="22"/>
        <v>22</v>
      </c>
      <c r="AD89" s="42" t="str">
        <f t="shared" si="23"/>
        <v>岩手</v>
      </c>
      <c r="AE89" s="42">
        <f t="shared" si="24"/>
        <v>723</v>
      </c>
      <c r="AF89" s="37">
        <f t="shared" si="25"/>
        <v>62.3</v>
      </c>
      <c r="AG89" s="37"/>
      <c r="AH89" s="32">
        <v>22</v>
      </c>
      <c r="AI89" s="5" t="s">
        <v>54</v>
      </c>
      <c r="AJ89" s="33" t="str">
        <f t="shared" si="17"/>
        <v>…</v>
      </c>
      <c r="AK89" s="34" t="str">
        <f>IFERROR(_xlfn.RANK.EQ(AJ89,$AJ$68:$AJ$114,0)+COUNTIF($AJ$68:AJ89,AJ89)-1,"-")</f>
        <v>-</v>
      </c>
      <c r="AM89" s="42">
        <f t="shared" si="26"/>
        <v>22</v>
      </c>
      <c r="AN89" s="42" t="str">
        <f t="shared" si="27"/>
        <v>佐賀</v>
      </c>
      <c r="AO89" s="42">
        <f t="shared" si="28"/>
        <v>763</v>
      </c>
      <c r="AP89" s="37">
        <f t="shared" si="29"/>
        <v>0.5</v>
      </c>
    </row>
    <row r="90" spans="1:42" ht="11.85" customHeight="1">
      <c r="N90" s="32">
        <v>23</v>
      </c>
      <c r="O90" s="5" t="s">
        <v>55</v>
      </c>
      <c r="P90" s="33" t="str">
        <f t="shared" si="15"/>
        <v>…</v>
      </c>
      <c r="Q90" s="34" t="str">
        <f>IFERROR(_xlfn.RANK.EQ(P90,$P$68:$P$114,0)+COUNTIF($P$68:P90,P90)-1,"-")</f>
        <v>-</v>
      </c>
      <c r="S90" s="42">
        <f t="shared" si="18"/>
        <v>23</v>
      </c>
      <c r="T90" s="42" t="str">
        <f t="shared" si="19"/>
        <v>佐賀</v>
      </c>
      <c r="U90" s="42">
        <f t="shared" si="20"/>
        <v>72</v>
      </c>
      <c r="V90" s="37">
        <f t="shared" si="21"/>
        <v>0.5</v>
      </c>
      <c r="X90" s="32">
        <v>23</v>
      </c>
      <c r="Y90" s="5" t="s">
        <v>55</v>
      </c>
      <c r="Z90" s="33" t="str">
        <f t="shared" si="16"/>
        <v>…</v>
      </c>
      <c r="AA90" s="34" t="str">
        <f>IFERROR(_xlfn.RANK.EQ(Z90,$Z$68:$Z$114,0)+COUNTIF($Z$68:Z90,Z90)-1,"-")</f>
        <v>-</v>
      </c>
      <c r="AC90" s="42">
        <f t="shared" si="22"/>
        <v>23</v>
      </c>
      <c r="AD90" s="42" t="str">
        <f t="shared" si="23"/>
        <v>福島</v>
      </c>
      <c r="AE90" s="42">
        <f t="shared" si="24"/>
        <v>698</v>
      </c>
      <c r="AF90" s="37">
        <f t="shared" si="25"/>
        <v>60.2</v>
      </c>
      <c r="AG90" s="37"/>
      <c r="AH90" s="32">
        <v>23</v>
      </c>
      <c r="AI90" s="5" t="s">
        <v>55</v>
      </c>
      <c r="AJ90" s="33" t="str">
        <f t="shared" si="17"/>
        <v>…</v>
      </c>
      <c r="AK90" s="34" t="str">
        <f>IFERROR(_xlfn.RANK.EQ(AJ90,$AJ$68:$AJ$114,0)+COUNTIF($AJ$68:AJ90,AJ90)-1,"-")</f>
        <v>-</v>
      </c>
      <c r="AM90" s="42">
        <f t="shared" si="26"/>
        <v>23</v>
      </c>
      <c r="AN90" s="42" t="str">
        <f t="shared" si="27"/>
        <v>山口</v>
      </c>
      <c r="AO90" s="42">
        <f t="shared" si="28"/>
        <v>551</v>
      </c>
      <c r="AP90" s="37">
        <f t="shared" si="29"/>
        <v>0.3</v>
      </c>
    </row>
    <row r="91" spans="1:42" ht="11.85" customHeight="1">
      <c r="N91" s="32">
        <v>24</v>
      </c>
      <c r="O91" s="5" t="s">
        <v>56</v>
      </c>
      <c r="P91" s="33">
        <f t="shared" si="15"/>
        <v>152</v>
      </c>
      <c r="Q91" s="34">
        <f>IFERROR(_xlfn.RANK.EQ(P91,$P$68:$P$114,0)+COUNTIF($P$68:P91,P91)-1,"-")</f>
        <v>17</v>
      </c>
      <c r="S91" s="42">
        <f t="shared" si="18"/>
        <v>24</v>
      </c>
      <c r="T91" s="42" t="str">
        <f t="shared" si="19"/>
        <v>香川</v>
      </c>
      <c r="U91" s="42">
        <f t="shared" si="20"/>
        <v>34</v>
      </c>
      <c r="V91" s="37">
        <f t="shared" si="21"/>
        <v>0.2</v>
      </c>
      <c r="X91" s="32">
        <v>24</v>
      </c>
      <c r="Y91" s="5" t="s">
        <v>56</v>
      </c>
      <c r="Z91" s="33">
        <f t="shared" si="16"/>
        <v>1160</v>
      </c>
      <c r="AA91" s="34">
        <f>IFERROR(_xlfn.RANK.EQ(Z91,$Z$68:$Z$114,0)+COUNTIF($Z$68:Z91,Z91)-1,"-")</f>
        <v>9</v>
      </c>
      <c r="AC91" s="42">
        <f t="shared" si="22"/>
        <v>24</v>
      </c>
      <c r="AD91" s="42" t="str">
        <f t="shared" si="23"/>
        <v>山口</v>
      </c>
      <c r="AE91" s="42">
        <f t="shared" si="24"/>
        <v>599</v>
      </c>
      <c r="AF91" s="37">
        <f t="shared" si="25"/>
        <v>51.6</v>
      </c>
      <c r="AG91" s="37"/>
      <c r="AH91" s="32">
        <v>24</v>
      </c>
      <c r="AI91" s="5" t="s">
        <v>56</v>
      </c>
      <c r="AJ91" s="33">
        <f t="shared" si="17"/>
        <v>1760</v>
      </c>
      <c r="AK91" s="34">
        <f>IFERROR(_xlfn.RANK.EQ(AJ91,$AJ$68:$AJ$114,0)+COUNTIF($AJ$68:AJ91,AJ91)-1,"-")</f>
        <v>16</v>
      </c>
      <c r="AM91" s="42">
        <f t="shared" si="26"/>
        <v>24</v>
      </c>
      <c r="AN91" s="42" t="str">
        <f t="shared" si="27"/>
        <v>香川</v>
      </c>
      <c r="AO91" s="42">
        <f t="shared" si="28"/>
        <v>343</v>
      </c>
      <c r="AP91" s="37">
        <f t="shared" si="29"/>
        <v>0.2</v>
      </c>
    </row>
    <row r="92" spans="1:42" ht="8.1" customHeight="1">
      <c r="N92" s="32">
        <v>25</v>
      </c>
      <c r="O92" s="5" t="s">
        <v>57</v>
      </c>
      <c r="P92" s="33" t="str">
        <f t="shared" si="15"/>
        <v>…</v>
      </c>
      <c r="Q92" s="34" t="str">
        <f>IFERROR(_xlfn.RANK.EQ(P92,$P$68:$P$114,0)+COUNTIF($P$68:P92,P92)-1,"-")</f>
        <v>-</v>
      </c>
      <c r="S92" s="42" t="str">
        <f t="shared" si="18"/>
        <v>-</v>
      </c>
      <c r="T92" s="42" t="str">
        <f t="shared" si="19"/>
        <v>-</v>
      </c>
      <c r="U92" s="42" t="str">
        <f t="shared" si="20"/>
        <v>-</v>
      </c>
      <c r="V92" s="37" t="str">
        <f t="shared" si="21"/>
        <v>-</v>
      </c>
      <c r="X92" s="32">
        <v>25</v>
      </c>
      <c r="Y92" s="5" t="s">
        <v>57</v>
      </c>
      <c r="Z92" s="33" t="str">
        <f t="shared" si="16"/>
        <v>…</v>
      </c>
      <c r="AA92" s="34" t="str">
        <f>IFERROR(_xlfn.RANK.EQ(Z92,$Z$68:$Z$114,0)+COUNTIF($Z$68:Z92,Z92)-1,"-")</f>
        <v>-</v>
      </c>
      <c r="AC92" s="42" t="str">
        <f t="shared" si="22"/>
        <v>-</v>
      </c>
      <c r="AD92" s="42" t="str">
        <f t="shared" si="23"/>
        <v>-</v>
      </c>
      <c r="AE92" s="42" t="str">
        <f t="shared" si="24"/>
        <v>-</v>
      </c>
      <c r="AF92" s="37" t="str">
        <f t="shared" si="25"/>
        <v>-</v>
      </c>
      <c r="AG92" s="37"/>
      <c r="AH92" s="32">
        <v>25</v>
      </c>
      <c r="AI92" s="5" t="s">
        <v>57</v>
      </c>
      <c r="AJ92" s="33" t="str">
        <f t="shared" si="17"/>
        <v>…</v>
      </c>
      <c r="AK92" s="34" t="str">
        <f>IFERROR(_xlfn.RANK.EQ(AJ92,$AJ$68:$AJ$114,0)+COUNTIF($AJ$68:AJ92,AJ92)-1,"-")</f>
        <v>-</v>
      </c>
      <c r="AM92" s="42" t="str">
        <f t="shared" si="26"/>
        <v>-</v>
      </c>
      <c r="AN92" s="42" t="str">
        <f t="shared" si="27"/>
        <v>-</v>
      </c>
      <c r="AO92" s="42" t="str">
        <f t="shared" si="28"/>
        <v>-</v>
      </c>
      <c r="AP92" s="37" t="str">
        <f t="shared" si="29"/>
        <v>-</v>
      </c>
    </row>
    <row r="93" spans="1:42" ht="11.85" customHeight="1">
      <c r="N93" s="32">
        <v>26</v>
      </c>
      <c r="O93" s="5" t="s">
        <v>58</v>
      </c>
      <c r="P93" s="33" t="str">
        <f t="shared" si="15"/>
        <v>…</v>
      </c>
      <c r="Q93" s="34" t="str">
        <f>IFERROR(_xlfn.RANK.EQ(P93,$P$68:$P$114,0)+COUNTIF($P$68:P93,P93)-1,"-")</f>
        <v>-</v>
      </c>
      <c r="S93" s="42" t="str">
        <f t="shared" si="18"/>
        <v>-</v>
      </c>
      <c r="T93" s="42" t="str">
        <f t="shared" si="19"/>
        <v>-</v>
      </c>
      <c r="U93" s="42" t="str">
        <f t="shared" si="20"/>
        <v>-</v>
      </c>
      <c r="V93" s="37" t="str">
        <f t="shared" si="21"/>
        <v>-</v>
      </c>
      <c r="X93" s="32">
        <v>26</v>
      </c>
      <c r="Y93" s="5" t="s">
        <v>58</v>
      </c>
      <c r="Z93" s="33" t="str">
        <f t="shared" si="16"/>
        <v>…</v>
      </c>
      <c r="AA93" s="34" t="str">
        <f>IFERROR(_xlfn.RANK.EQ(Z93,$Z$68:$Z$114,0)+COUNTIF($Z$68:Z93,Z93)-1,"-")</f>
        <v>-</v>
      </c>
      <c r="AC93" s="42" t="str">
        <f t="shared" si="22"/>
        <v>-</v>
      </c>
      <c r="AD93" s="42" t="str">
        <f t="shared" si="23"/>
        <v>-</v>
      </c>
      <c r="AE93" s="42" t="str">
        <f t="shared" si="24"/>
        <v>-</v>
      </c>
      <c r="AF93" s="37" t="str">
        <f t="shared" si="25"/>
        <v>-</v>
      </c>
      <c r="AG93" s="37"/>
      <c r="AH93" s="32">
        <v>26</v>
      </c>
      <c r="AI93" s="5" t="s">
        <v>58</v>
      </c>
      <c r="AJ93" s="33" t="str">
        <f t="shared" si="17"/>
        <v>…</v>
      </c>
      <c r="AK93" s="34" t="str">
        <f>IFERROR(_xlfn.RANK.EQ(AJ93,$AJ$68:$AJ$114,0)+COUNTIF($AJ$68:AJ93,AJ93)-1,"-")</f>
        <v>-</v>
      </c>
      <c r="AM93" s="42" t="str">
        <f t="shared" si="26"/>
        <v>-</v>
      </c>
      <c r="AN93" s="42" t="str">
        <f t="shared" si="27"/>
        <v>-</v>
      </c>
      <c r="AO93" s="42" t="str">
        <f t="shared" si="28"/>
        <v>-</v>
      </c>
      <c r="AP93" s="37" t="str">
        <f t="shared" si="29"/>
        <v>-</v>
      </c>
    </row>
    <row r="94" spans="1:42">
      <c r="N94" s="32">
        <v>27</v>
      </c>
      <c r="O94" s="5" t="s">
        <v>59</v>
      </c>
      <c r="P94" s="33" t="str">
        <f t="shared" si="15"/>
        <v>…</v>
      </c>
      <c r="Q94" s="34" t="str">
        <f>IFERROR(_xlfn.RANK.EQ(P94,$P$68:$P$114,0)+COUNTIF($P$68:P94,P94)-1,"-")</f>
        <v>-</v>
      </c>
      <c r="S94" s="42" t="str">
        <f t="shared" si="18"/>
        <v>-</v>
      </c>
      <c r="T94" s="42" t="str">
        <f t="shared" si="19"/>
        <v>-</v>
      </c>
      <c r="U94" s="42" t="str">
        <f t="shared" si="20"/>
        <v>-</v>
      </c>
      <c r="V94" s="37" t="str">
        <f t="shared" si="21"/>
        <v>-</v>
      </c>
      <c r="X94" s="32">
        <v>27</v>
      </c>
      <c r="Y94" s="5" t="s">
        <v>59</v>
      </c>
      <c r="Z94" s="33" t="str">
        <f t="shared" si="16"/>
        <v>…</v>
      </c>
      <c r="AA94" s="34" t="str">
        <f>IFERROR(_xlfn.RANK.EQ(Z94,$Z$68:$Z$114,0)+COUNTIF($Z$68:Z94,Z94)-1,"-")</f>
        <v>-</v>
      </c>
      <c r="AC94" s="42" t="str">
        <f t="shared" si="22"/>
        <v>-</v>
      </c>
      <c r="AD94" s="42" t="str">
        <f t="shared" si="23"/>
        <v>-</v>
      </c>
      <c r="AE94" s="42" t="str">
        <f t="shared" si="24"/>
        <v>-</v>
      </c>
      <c r="AF94" s="37" t="str">
        <f t="shared" si="25"/>
        <v>-</v>
      </c>
      <c r="AG94" s="37"/>
      <c r="AH94" s="32">
        <v>27</v>
      </c>
      <c r="AI94" s="5" t="s">
        <v>59</v>
      </c>
      <c r="AJ94" s="33" t="str">
        <f t="shared" si="17"/>
        <v>…</v>
      </c>
      <c r="AK94" s="34" t="str">
        <f>IFERROR(_xlfn.RANK.EQ(AJ94,$AJ$68:$AJ$114,0)+COUNTIF($AJ$68:AJ94,AJ94)-1,"-")</f>
        <v>-</v>
      </c>
      <c r="AM94" s="42" t="str">
        <f t="shared" si="26"/>
        <v>-</v>
      </c>
      <c r="AN94" s="42" t="str">
        <f t="shared" si="27"/>
        <v>-</v>
      </c>
      <c r="AO94" s="42" t="str">
        <f t="shared" si="28"/>
        <v>-</v>
      </c>
      <c r="AP94" s="37" t="str">
        <f t="shared" si="29"/>
        <v>-</v>
      </c>
    </row>
    <row r="95" spans="1:42">
      <c r="N95" s="32">
        <v>28</v>
      </c>
      <c r="O95" s="5" t="s">
        <v>60</v>
      </c>
      <c r="P95" s="33" t="str">
        <f t="shared" si="15"/>
        <v>…</v>
      </c>
      <c r="Q95" s="34" t="str">
        <f>IFERROR(_xlfn.RANK.EQ(P95,$P$68:$P$114,0)+COUNTIF($P$68:P95,P95)-1,"-")</f>
        <v>-</v>
      </c>
      <c r="S95" s="42" t="str">
        <f t="shared" si="18"/>
        <v>-</v>
      </c>
      <c r="T95" s="42" t="str">
        <f t="shared" si="19"/>
        <v>-</v>
      </c>
      <c r="U95" s="42" t="str">
        <f t="shared" si="20"/>
        <v>-</v>
      </c>
      <c r="V95" s="37" t="str">
        <f t="shared" si="21"/>
        <v>-</v>
      </c>
      <c r="X95" s="32">
        <v>28</v>
      </c>
      <c r="Y95" s="5" t="s">
        <v>60</v>
      </c>
      <c r="Z95" s="33" t="str">
        <f t="shared" si="16"/>
        <v>…</v>
      </c>
      <c r="AA95" s="34" t="str">
        <f>IFERROR(_xlfn.RANK.EQ(Z95,$Z$68:$Z$114,0)+COUNTIF($Z$68:Z95,Z95)-1,"-")</f>
        <v>-</v>
      </c>
      <c r="AC95" s="42" t="str">
        <f t="shared" si="22"/>
        <v>-</v>
      </c>
      <c r="AD95" s="42" t="str">
        <f t="shared" si="23"/>
        <v>-</v>
      </c>
      <c r="AE95" s="42" t="str">
        <f t="shared" si="24"/>
        <v>-</v>
      </c>
      <c r="AF95" s="37" t="str">
        <f t="shared" si="25"/>
        <v>-</v>
      </c>
      <c r="AG95" s="37"/>
      <c r="AH95" s="32">
        <v>28</v>
      </c>
      <c r="AI95" s="5" t="s">
        <v>60</v>
      </c>
      <c r="AJ95" s="33" t="str">
        <f t="shared" si="17"/>
        <v>…</v>
      </c>
      <c r="AK95" s="34" t="str">
        <f>IFERROR(_xlfn.RANK.EQ(AJ95,$AJ$68:$AJ$114,0)+COUNTIF($AJ$68:AJ95,AJ95)-1,"-")</f>
        <v>-</v>
      </c>
      <c r="AM95" s="42" t="str">
        <f t="shared" si="26"/>
        <v>-</v>
      </c>
      <c r="AN95" s="42" t="str">
        <f t="shared" si="27"/>
        <v>-</v>
      </c>
      <c r="AO95" s="42" t="str">
        <f t="shared" si="28"/>
        <v>-</v>
      </c>
      <c r="AP95" s="37" t="str">
        <f t="shared" si="29"/>
        <v>-</v>
      </c>
    </row>
    <row r="96" spans="1:42">
      <c r="N96" s="32">
        <v>29</v>
      </c>
      <c r="O96" s="5" t="s">
        <v>61</v>
      </c>
      <c r="P96" s="33" t="str">
        <f t="shared" si="15"/>
        <v>…</v>
      </c>
      <c r="Q96" s="34" t="str">
        <f>IFERROR(_xlfn.RANK.EQ(P96,$P$68:$P$114,0)+COUNTIF($P$68:P96,P96)-1,"-")</f>
        <v>-</v>
      </c>
      <c r="S96" s="42" t="str">
        <f t="shared" si="18"/>
        <v>-</v>
      </c>
      <c r="T96" s="42" t="str">
        <f t="shared" si="19"/>
        <v>-</v>
      </c>
      <c r="U96" s="42" t="str">
        <f t="shared" si="20"/>
        <v>-</v>
      </c>
      <c r="V96" s="37" t="str">
        <f t="shared" si="21"/>
        <v>-</v>
      </c>
      <c r="X96" s="32">
        <v>29</v>
      </c>
      <c r="Y96" s="5" t="s">
        <v>61</v>
      </c>
      <c r="Z96" s="33" t="str">
        <f t="shared" si="16"/>
        <v>…</v>
      </c>
      <c r="AA96" s="34" t="str">
        <f>IFERROR(_xlfn.RANK.EQ(Z96,$Z$68:$Z$114,0)+COUNTIF($Z$68:Z96,Z96)-1,"-")</f>
        <v>-</v>
      </c>
      <c r="AC96" s="42" t="str">
        <f t="shared" si="22"/>
        <v>-</v>
      </c>
      <c r="AD96" s="42" t="str">
        <f t="shared" si="23"/>
        <v>-</v>
      </c>
      <c r="AE96" s="42" t="str">
        <f t="shared" si="24"/>
        <v>-</v>
      </c>
      <c r="AF96" s="37" t="str">
        <f t="shared" si="25"/>
        <v>-</v>
      </c>
      <c r="AG96" s="37"/>
      <c r="AH96" s="32">
        <v>29</v>
      </c>
      <c r="AI96" s="5" t="s">
        <v>61</v>
      </c>
      <c r="AJ96" s="33" t="str">
        <f t="shared" si="17"/>
        <v>…</v>
      </c>
      <c r="AK96" s="34" t="str">
        <f>IFERROR(_xlfn.RANK.EQ(AJ96,$AJ$68:$AJ$114,0)+COUNTIF($AJ$68:AJ96,AJ96)-1,"-")</f>
        <v>-</v>
      </c>
      <c r="AM96" s="42" t="str">
        <f t="shared" si="26"/>
        <v>-</v>
      </c>
      <c r="AN96" s="42" t="str">
        <f t="shared" si="27"/>
        <v>-</v>
      </c>
      <c r="AO96" s="42" t="str">
        <f t="shared" si="28"/>
        <v>-</v>
      </c>
      <c r="AP96" s="37" t="str">
        <f t="shared" si="29"/>
        <v>-</v>
      </c>
    </row>
    <row r="97" spans="14:42">
      <c r="N97" s="32">
        <v>30</v>
      </c>
      <c r="O97" s="5" t="s">
        <v>62</v>
      </c>
      <c r="P97" s="33" t="str">
        <f t="shared" si="15"/>
        <v>…</v>
      </c>
      <c r="Q97" s="34" t="str">
        <f>IFERROR(_xlfn.RANK.EQ(P97,$P$68:$P$114,0)+COUNTIF($P$68:P97,P97)-1,"-")</f>
        <v>-</v>
      </c>
      <c r="S97" s="42" t="str">
        <f t="shared" si="18"/>
        <v>-</v>
      </c>
      <c r="T97" s="42" t="str">
        <f t="shared" si="19"/>
        <v>-</v>
      </c>
      <c r="U97" s="42" t="str">
        <f t="shared" si="20"/>
        <v>-</v>
      </c>
      <c r="V97" s="37" t="str">
        <f t="shared" si="21"/>
        <v>-</v>
      </c>
      <c r="X97" s="32">
        <v>30</v>
      </c>
      <c r="Y97" s="5" t="s">
        <v>62</v>
      </c>
      <c r="Z97" s="33" t="str">
        <f t="shared" si="16"/>
        <v>…</v>
      </c>
      <c r="AA97" s="34" t="str">
        <f>IFERROR(_xlfn.RANK.EQ(Z97,$Z$68:$Z$114,0)+COUNTIF($Z$68:Z97,Z97)-1,"-")</f>
        <v>-</v>
      </c>
      <c r="AC97" s="42" t="str">
        <f t="shared" si="22"/>
        <v>-</v>
      </c>
      <c r="AD97" s="42" t="str">
        <f t="shared" si="23"/>
        <v>-</v>
      </c>
      <c r="AE97" s="42" t="str">
        <f t="shared" si="24"/>
        <v>-</v>
      </c>
      <c r="AF97" s="37" t="str">
        <f t="shared" si="25"/>
        <v>-</v>
      </c>
      <c r="AG97" s="37"/>
      <c r="AH97" s="32">
        <v>30</v>
      </c>
      <c r="AI97" s="5" t="s">
        <v>62</v>
      </c>
      <c r="AJ97" s="33" t="str">
        <f t="shared" si="17"/>
        <v>…</v>
      </c>
      <c r="AK97" s="34" t="str">
        <f>IFERROR(_xlfn.RANK.EQ(AJ97,$AJ$68:$AJ$114,0)+COUNTIF($AJ$68:AJ97,AJ97)-1,"-")</f>
        <v>-</v>
      </c>
      <c r="AM97" s="42" t="str">
        <f t="shared" si="26"/>
        <v>-</v>
      </c>
      <c r="AN97" s="42" t="str">
        <f t="shared" si="27"/>
        <v>-</v>
      </c>
      <c r="AO97" s="42" t="str">
        <f t="shared" si="28"/>
        <v>-</v>
      </c>
      <c r="AP97" s="37" t="str">
        <f t="shared" si="29"/>
        <v>-</v>
      </c>
    </row>
    <row r="98" spans="14:42">
      <c r="N98" s="32">
        <v>31</v>
      </c>
      <c r="O98" s="5" t="s">
        <v>63</v>
      </c>
      <c r="P98" s="33" t="str">
        <f t="shared" si="15"/>
        <v>…</v>
      </c>
      <c r="Q98" s="34" t="str">
        <f>IFERROR(_xlfn.RANK.EQ(P98,$P$68:$P$114,0)+COUNTIF($P$68:P98,P98)-1,"-")</f>
        <v>-</v>
      </c>
      <c r="S98" s="42" t="str">
        <f t="shared" si="18"/>
        <v>-</v>
      </c>
      <c r="T98" s="42" t="str">
        <f t="shared" si="19"/>
        <v>-</v>
      </c>
      <c r="U98" s="42" t="str">
        <f t="shared" si="20"/>
        <v>-</v>
      </c>
      <c r="V98" s="37" t="str">
        <f t="shared" si="21"/>
        <v>-</v>
      </c>
      <c r="X98" s="32">
        <v>31</v>
      </c>
      <c r="Y98" s="5" t="s">
        <v>63</v>
      </c>
      <c r="Z98" s="33" t="str">
        <f t="shared" si="16"/>
        <v>…</v>
      </c>
      <c r="AA98" s="34" t="str">
        <f>IFERROR(_xlfn.RANK.EQ(Z98,$Z$68:$Z$114,0)+COUNTIF($Z$68:Z98,Z98)-1,"-")</f>
        <v>-</v>
      </c>
      <c r="AC98" s="42" t="str">
        <f t="shared" si="22"/>
        <v>-</v>
      </c>
      <c r="AD98" s="42" t="str">
        <f t="shared" si="23"/>
        <v>-</v>
      </c>
      <c r="AE98" s="42" t="str">
        <f t="shared" si="24"/>
        <v>-</v>
      </c>
      <c r="AF98" s="37" t="str">
        <f t="shared" si="25"/>
        <v>-</v>
      </c>
      <c r="AG98" s="37"/>
      <c r="AH98" s="32">
        <v>31</v>
      </c>
      <c r="AI98" s="5" t="s">
        <v>63</v>
      </c>
      <c r="AJ98" s="33" t="str">
        <f t="shared" si="17"/>
        <v>…</v>
      </c>
      <c r="AK98" s="34" t="str">
        <f>IFERROR(_xlfn.RANK.EQ(AJ98,$AJ$68:$AJ$114,0)+COUNTIF($AJ$68:AJ98,AJ98)-1,"-")</f>
        <v>-</v>
      </c>
      <c r="AM98" s="42" t="str">
        <f t="shared" si="26"/>
        <v>-</v>
      </c>
      <c r="AN98" s="42" t="str">
        <f t="shared" si="27"/>
        <v>-</v>
      </c>
      <c r="AO98" s="42" t="str">
        <f t="shared" si="28"/>
        <v>-</v>
      </c>
      <c r="AP98" s="37" t="str">
        <f t="shared" si="29"/>
        <v>-</v>
      </c>
    </row>
    <row r="99" spans="14:42">
      <c r="N99" s="32">
        <v>32</v>
      </c>
      <c r="O99" s="5" t="s">
        <v>64</v>
      </c>
      <c r="P99" s="33" t="str">
        <f t="shared" si="15"/>
        <v>…</v>
      </c>
      <c r="Q99" s="34" t="str">
        <f>IFERROR(_xlfn.RANK.EQ(P99,$P$68:$P$114,0)+COUNTIF($P$68:P99,P99)-1,"-")</f>
        <v>-</v>
      </c>
      <c r="S99" s="42" t="str">
        <f t="shared" si="18"/>
        <v>-</v>
      </c>
      <c r="T99" s="42" t="str">
        <f t="shared" si="19"/>
        <v>-</v>
      </c>
      <c r="U99" s="42" t="str">
        <f t="shared" si="20"/>
        <v>-</v>
      </c>
      <c r="V99" s="37" t="str">
        <f t="shared" si="21"/>
        <v>-</v>
      </c>
      <c r="X99" s="32">
        <v>32</v>
      </c>
      <c r="Y99" s="5" t="s">
        <v>64</v>
      </c>
      <c r="Z99" s="33" t="str">
        <f t="shared" si="16"/>
        <v>…</v>
      </c>
      <c r="AA99" s="34" t="str">
        <f>IFERROR(_xlfn.RANK.EQ(Z99,$Z$68:$Z$114,0)+COUNTIF($Z$68:Z99,Z99)-1,"-")</f>
        <v>-</v>
      </c>
      <c r="AC99" s="42" t="str">
        <f t="shared" si="22"/>
        <v>-</v>
      </c>
      <c r="AD99" s="42" t="str">
        <f t="shared" si="23"/>
        <v>-</v>
      </c>
      <c r="AE99" s="42" t="str">
        <f t="shared" si="24"/>
        <v>-</v>
      </c>
      <c r="AF99" s="37" t="str">
        <f t="shared" si="25"/>
        <v>-</v>
      </c>
      <c r="AG99" s="37"/>
      <c r="AH99" s="32">
        <v>32</v>
      </c>
      <c r="AI99" s="5" t="s">
        <v>64</v>
      </c>
      <c r="AJ99" s="33" t="str">
        <f t="shared" si="17"/>
        <v>…</v>
      </c>
      <c r="AK99" s="34" t="str">
        <f>IFERROR(_xlfn.RANK.EQ(AJ99,$AJ$68:$AJ$114,0)+COUNTIF($AJ$68:AJ99,AJ99)-1,"-")</f>
        <v>-</v>
      </c>
      <c r="AM99" s="42" t="str">
        <f t="shared" si="26"/>
        <v>-</v>
      </c>
      <c r="AN99" s="42" t="str">
        <f t="shared" si="27"/>
        <v>-</v>
      </c>
      <c r="AO99" s="42" t="str">
        <f t="shared" si="28"/>
        <v>-</v>
      </c>
      <c r="AP99" s="37" t="str">
        <f t="shared" si="29"/>
        <v>-</v>
      </c>
    </row>
    <row r="100" spans="14:42">
      <c r="N100" s="32">
        <v>33</v>
      </c>
      <c r="O100" s="5" t="s">
        <v>65</v>
      </c>
      <c r="P100" s="33">
        <f t="shared" si="15"/>
        <v>107</v>
      </c>
      <c r="Q100" s="34">
        <f>IFERROR(_xlfn.RANK.EQ(P100,$P$68:$P$114,0)+COUNTIF($P$68:P100,P100)-1,"-")</f>
        <v>19</v>
      </c>
      <c r="S100" s="42" t="str">
        <f t="shared" si="18"/>
        <v>-</v>
      </c>
      <c r="T100" s="42" t="str">
        <f t="shared" si="19"/>
        <v>-</v>
      </c>
      <c r="U100" s="42" t="str">
        <f t="shared" si="20"/>
        <v>-</v>
      </c>
      <c r="V100" s="37" t="str">
        <f t="shared" si="21"/>
        <v>-</v>
      </c>
      <c r="X100" s="32">
        <v>33</v>
      </c>
      <c r="Y100" s="5" t="s">
        <v>65</v>
      </c>
      <c r="Z100" s="33">
        <f t="shared" si="16"/>
        <v>1280</v>
      </c>
      <c r="AA100" s="34">
        <f>IFERROR(_xlfn.RANK.EQ(Z100,$Z$68:$Z$114,0)+COUNTIF($Z$68:Z100,Z100)-1,"-")</f>
        <v>4</v>
      </c>
      <c r="AC100" s="42" t="str">
        <f t="shared" si="22"/>
        <v>-</v>
      </c>
      <c r="AD100" s="42" t="str">
        <f t="shared" si="23"/>
        <v>-</v>
      </c>
      <c r="AE100" s="42" t="str">
        <f t="shared" si="24"/>
        <v>-</v>
      </c>
      <c r="AF100" s="37" t="str">
        <f t="shared" si="25"/>
        <v>-</v>
      </c>
      <c r="AG100" s="37"/>
      <c r="AH100" s="32">
        <v>33</v>
      </c>
      <c r="AI100" s="5" t="s">
        <v>65</v>
      </c>
      <c r="AJ100" s="33">
        <f t="shared" si="17"/>
        <v>1370</v>
      </c>
      <c r="AK100" s="34">
        <f>IFERROR(_xlfn.RANK.EQ(AJ100,$AJ$68:$AJ$114,0)+COUNTIF($AJ$68:AJ100,AJ100)-1,"-")</f>
        <v>19</v>
      </c>
      <c r="AM100" s="42" t="str">
        <f t="shared" si="26"/>
        <v>-</v>
      </c>
      <c r="AN100" s="42" t="str">
        <f t="shared" si="27"/>
        <v>-</v>
      </c>
      <c r="AO100" s="42" t="str">
        <f t="shared" si="28"/>
        <v>-</v>
      </c>
      <c r="AP100" s="37" t="str">
        <f t="shared" si="29"/>
        <v>-</v>
      </c>
    </row>
    <row r="101" spans="14:42">
      <c r="N101" s="32">
        <v>34</v>
      </c>
      <c r="O101" s="5" t="s">
        <v>66</v>
      </c>
      <c r="P101" s="33">
        <f t="shared" si="15"/>
        <v>159</v>
      </c>
      <c r="Q101" s="34">
        <f>IFERROR(_xlfn.RANK.EQ(P101,$P$68:$P$114,0)+COUNTIF($P$68:P101,P101)-1,"-")</f>
        <v>16</v>
      </c>
      <c r="S101" s="42" t="str">
        <f t="shared" si="18"/>
        <v>-</v>
      </c>
      <c r="T101" s="42" t="str">
        <f t="shared" si="19"/>
        <v>-</v>
      </c>
      <c r="U101" s="42" t="str">
        <f t="shared" si="20"/>
        <v>-</v>
      </c>
      <c r="V101" s="37" t="str">
        <f t="shared" si="21"/>
        <v>-</v>
      </c>
      <c r="X101" s="32">
        <v>34</v>
      </c>
      <c r="Y101" s="5" t="s">
        <v>66</v>
      </c>
      <c r="Z101" s="33">
        <f t="shared" si="16"/>
        <v>1120</v>
      </c>
      <c r="AA101" s="34">
        <f>IFERROR(_xlfn.RANK.EQ(Z101,$Z$68:$Z$114,0)+COUNTIF($Z$68:Z101,Z101)-1,"-")</f>
        <v>11</v>
      </c>
      <c r="AC101" s="42" t="str">
        <f t="shared" si="22"/>
        <v>-</v>
      </c>
      <c r="AD101" s="42" t="str">
        <f t="shared" si="23"/>
        <v>-</v>
      </c>
      <c r="AE101" s="42" t="str">
        <f t="shared" si="24"/>
        <v>-</v>
      </c>
      <c r="AF101" s="37" t="str">
        <f t="shared" si="25"/>
        <v>-</v>
      </c>
      <c r="AG101" s="37"/>
      <c r="AH101" s="32">
        <v>34</v>
      </c>
      <c r="AI101" s="5" t="s">
        <v>66</v>
      </c>
      <c r="AJ101" s="33">
        <f t="shared" si="17"/>
        <v>1780</v>
      </c>
      <c r="AK101" s="34">
        <f>IFERROR(_xlfn.RANK.EQ(AJ101,$AJ$68:$AJ$114,0)+COUNTIF($AJ$68:AJ101,AJ101)-1,"-")</f>
        <v>15</v>
      </c>
      <c r="AM101" s="42" t="str">
        <f t="shared" si="26"/>
        <v>-</v>
      </c>
      <c r="AN101" s="42" t="str">
        <f t="shared" si="27"/>
        <v>-</v>
      </c>
      <c r="AO101" s="42" t="str">
        <f t="shared" si="28"/>
        <v>-</v>
      </c>
      <c r="AP101" s="37" t="str">
        <f t="shared" si="29"/>
        <v>-</v>
      </c>
    </row>
    <row r="102" spans="14:42">
      <c r="N102" s="32">
        <v>35</v>
      </c>
      <c r="O102" s="5" t="s">
        <v>67</v>
      </c>
      <c r="P102" s="33">
        <f t="shared" si="15"/>
        <v>92</v>
      </c>
      <c r="Q102" s="34">
        <f>IFERROR(_xlfn.RANK.EQ(P102,$P$68:$P$114,0)+COUNTIF($P$68:P102,P102)-1,"-")</f>
        <v>21</v>
      </c>
      <c r="S102" s="42" t="str">
        <f t="shared" si="18"/>
        <v>-</v>
      </c>
      <c r="T102" s="42" t="str">
        <f t="shared" si="19"/>
        <v>-</v>
      </c>
      <c r="U102" s="42" t="str">
        <f t="shared" si="20"/>
        <v>-</v>
      </c>
      <c r="V102" s="37" t="str">
        <f t="shared" si="21"/>
        <v>-</v>
      </c>
      <c r="X102" s="32">
        <v>35</v>
      </c>
      <c r="Y102" s="5" t="s">
        <v>67</v>
      </c>
      <c r="Z102" s="33">
        <f t="shared" si="16"/>
        <v>599</v>
      </c>
      <c r="AA102" s="34">
        <f>IFERROR(_xlfn.RANK.EQ(Z102,$Z$68:$Z$114,0)+COUNTIF($Z$68:Z102,Z102)-1,"-")</f>
        <v>24</v>
      </c>
      <c r="AC102" s="42" t="str">
        <f t="shared" si="22"/>
        <v>-</v>
      </c>
      <c r="AD102" s="42" t="str">
        <f t="shared" si="23"/>
        <v>-</v>
      </c>
      <c r="AE102" s="42" t="str">
        <f t="shared" si="24"/>
        <v>-</v>
      </c>
      <c r="AF102" s="37" t="str">
        <f t="shared" si="25"/>
        <v>-</v>
      </c>
      <c r="AG102" s="37"/>
      <c r="AH102" s="32">
        <v>35</v>
      </c>
      <c r="AI102" s="5" t="s">
        <v>67</v>
      </c>
      <c r="AJ102" s="33">
        <f t="shared" si="17"/>
        <v>551</v>
      </c>
      <c r="AK102" s="34">
        <f>IFERROR(_xlfn.RANK.EQ(AJ102,$AJ$68:$AJ$114,0)+COUNTIF($AJ$68:AJ102,AJ102)-1,"-")</f>
        <v>23</v>
      </c>
      <c r="AM102" s="42" t="str">
        <f t="shared" si="26"/>
        <v>-</v>
      </c>
      <c r="AN102" s="42" t="str">
        <f t="shared" si="27"/>
        <v>-</v>
      </c>
      <c r="AO102" s="42" t="str">
        <f t="shared" si="28"/>
        <v>-</v>
      </c>
      <c r="AP102" s="37" t="str">
        <f t="shared" si="29"/>
        <v>-</v>
      </c>
    </row>
    <row r="103" spans="14:42">
      <c r="N103" s="32">
        <v>36</v>
      </c>
      <c r="O103" s="5" t="s">
        <v>68</v>
      </c>
      <c r="P103" s="33" t="str">
        <f t="shared" si="15"/>
        <v>…</v>
      </c>
      <c r="Q103" s="34" t="str">
        <f>IFERROR(_xlfn.RANK.EQ(P103,$P$68:$P$114,0)+COUNTIF($P$68:P103,P103)-1,"-")</f>
        <v>-</v>
      </c>
      <c r="S103" s="42" t="str">
        <f t="shared" si="18"/>
        <v>-</v>
      </c>
      <c r="T103" s="42" t="str">
        <f t="shared" si="19"/>
        <v>-</v>
      </c>
      <c r="U103" s="42" t="str">
        <f t="shared" si="20"/>
        <v>-</v>
      </c>
      <c r="V103" s="37" t="str">
        <f t="shared" si="21"/>
        <v>-</v>
      </c>
      <c r="X103" s="32">
        <v>36</v>
      </c>
      <c r="Y103" s="5" t="s">
        <v>68</v>
      </c>
      <c r="Z103" s="33" t="str">
        <f t="shared" si="16"/>
        <v>…</v>
      </c>
      <c r="AA103" s="34" t="str">
        <f>IFERROR(_xlfn.RANK.EQ(Z103,$Z$68:$Z$114,0)+COUNTIF($Z$68:Z103,Z103)-1,"-")</f>
        <v>-</v>
      </c>
      <c r="AC103" s="42" t="str">
        <f t="shared" si="22"/>
        <v>-</v>
      </c>
      <c r="AD103" s="42" t="str">
        <f t="shared" si="23"/>
        <v>-</v>
      </c>
      <c r="AE103" s="42" t="str">
        <f t="shared" si="24"/>
        <v>-</v>
      </c>
      <c r="AF103" s="37" t="str">
        <f t="shared" si="25"/>
        <v>-</v>
      </c>
      <c r="AG103" s="37"/>
      <c r="AH103" s="32">
        <v>36</v>
      </c>
      <c r="AI103" s="5" t="s">
        <v>68</v>
      </c>
      <c r="AJ103" s="33" t="str">
        <f t="shared" si="17"/>
        <v>…</v>
      </c>
      <c r="AK103" s="34" t="str">
        <f>IFERROR(_xlfn.RANK.EQ(AJ103,$AJ$68:$AJ$114,0)+COUNTIF($AJ$68:AJ103,AJ103)-1,"-")</f>
        <v>-</v>
      </c>
      <c r="AM103" s="42" t="str">
        <f t="shared" si="26"/>
        <v>-</v>
      </c>
      <c r="AN103" s="42" t="str">
        <f t="shared" si="27"/>
        <v>-</v>
      </c>
      <c r="AO103" s="42" t="str">
        <f t="shared" si="28"/>
        <v>-</v>
      </c>
      <c r="AP103" s="37" t="str">
        <f t="shared" si="29"/>
        <v>-</v>
      </c>
    </row>
    <row r="104" spans="14:42">
      <c r="N104" s="32">
        <v>37</v>
      </c>
      <c r="O104" s="5" t="s">
        <v>69</v>
      </c>
      <c r="P104" s="33">
        <f t="shared" si="15"/>
        <v>34</v>
      </c>
      <c r="Q104" s="34">
        <f>IFERROR(_xlfn.RANK.EQ(P104,$P$68:$P$114,0)+COUNTIF($P$68:P104,P104)-1,"-")</f>
        <v>24</v>
      </c>
      <c r="S104" s="42" t="str">
        <f t="shared" si="18"/>
        <v>-</v>
      </c>
      <c r="T104" s="42" t="str">
        <f t="shared" si="19"/>
        <v>-</v>
      </c>
      <c r="U104" s="42" t="str">
        <f t="shared" si="20"/>
        <v>-</v>
      </c>
      <c r="V104" s="37" t="str">
        <f t="shared" si="21"/>
        <v>-</v>
      </c>
      <c r="X104" s="32">
        <v>37</v>
      </c>
      <c r="Y104" s="5" t="s">
        <v>69</v>
      </c>
      <c r="Z104" s="33">
        <f t="shared" si="16"/>
        <v>1010</v>
      </c>
      <c r="AA104" s="34">
        <f>IFERROR(_xlfn.RANK.EQ(Z104,$Z$68:$Z$114,0)+COUNTIF($Z$68:Z104,Z104)-1,"-")</f>
        <v>15</v>
      </c>
      <c r="AC104" s="42" t="str">
        <f t="shared" si="22"/>
        <v>-</v>
      </c>
      <c r="AD104" s="42" t="str">
        <f t="shared" si="23"/>
        <v>-</v>
      </c>
      <c r="AE104" s="42" t="str">
        <f t="shared" si="24"/>
        <v>-</v>
      </c>
      <c r="AF104" s="37" t="str">
        <f t="shared" si="25"/>
        <v>-</v>
      </c>
      <c r="AG104" s="37"/>
      <c r="AH104" s="32">
        <v>37</v>
      </c>
      <c r="AI104" s="5" t="s">
        <v>69</v>
      </c>
      <c r="AJ104" s="33">
        <f t="shared" si="17"/>
        <v>343</v>
      </c>
      <c r="AK104" s="34">
        <f>IFERROR(_xlfn.RANK.EQ(AJ104,$AJ$68:$AJ$114,0)+COUNTIF($AJ$68:AJ104,AJ104)-1,"-")</f>
        <v>24</v>
      </c>
      <c r="AM104" s="42" t="str">
        <f t="shared" si="26"/>
        <v>-</v>
      </c>
      <c r="AN104" s="42" t="str">
        <f t="shared" si="27"/>
        <v>-</v>
      </c>
      <c r="AO104" s="42" t="str">
        <f t="shared" si="28"/>
        <v>-</v>
      </c>
      <c r="AP104" s="37" t="str">
        <f t="shared" si="29"/>
        <v>-</v>
      </c>
    </row>
    <row r="105" spans="14:42">
      <c r="N105" s="32">
        <v>38</v>
      </c>
      <c r="O105" s="5" t="s">
        <v>70</v>
      </c>
      <c r="P105" s="33">
        <f t="shared" si="15"/>
        <v>90</v>
      </c>
      <c r="Q105" s="34">
        <f>IFERROR(_xlfn.RANK.EQ(P105,$P$68:$P$114,0)+COUNTIF($P$68:P105,P105)-1,"-")</f>
        <v>22</v>
      </c>
      <c r="S105" s="42" t="str">
        <f t="shared" si="18"/>
        <v>-</v>
      </c>
      <c r="T105" s="42" t="str">
        <f t="shared" si="19"/>
        <v>-</v>
      </c>
      <c r="U105" s="42" t="str">
        <f t="shared" si="20"/>
        <v>-</v>
      </c>
      <c r="V105" s="37" t="str">
        <f t="shared" si="21"/>
        <v>-</v>
      </c>
      <c r="X105" s="32">
        <v>38</v>
      </c>
      <c r="Y105" s="5" t="s">
        <v>70</v>
      </c>
      <c r="Z105" s="33">
        <f t="shared" si="16"/>
        <v>1040</v>
      </c>
      <c r="AA105" s="34">
        <f>IFERROR(_xlfn.RANK.EQ(Z105,$Z$68:$Z$114,0)+COUNTIF($Z$68:Z105,Z105)-1,"-")</f>
        <v>14</v>
      </c>
      <c r="AC105" s="42" t="str">
        <f t="shared" si="22"/>
        <v>-</v>
      </c>
      <c r="AD105" s="42" t="str">
        <f t="shared" si="23"/>
        <v>-</v>
      </c>
      <c r="AE105" s="42" t="str">
        <f t="shared" si="24"/>
        <v>-</v>
      </c>
      <c r="AF105" s="37" t="str">
        <f t="shared" si="25"/>
        <v>-</v>
      </c>
      <c r="AG105" s="37"/>
      <c r="AH105" s="32">
        <v>38</v>
      </c>
      <c r="AI105" s="5" t="s">
        <v>70</v>
      </c>
      <c r="AJ105" s="33">
        <f t="shared" si="17"/>
        <v>936</v>
      </c>
      <c r="AK105" s="34">
        <f>IFERROR(_xlfn.RANK.EQ(AJ105,$AJ$68:$AJ$114,0)+COUNTIF($AJ$68:AJ105,AJ105)-1,"-")</f>
        <v>21</v>
      </c>
      <c r="AM105" s="42" t="str">
        <f t="shared" si="26"/>
        <v>-</v>
      </c>
      <c r="AN105" s="42" t="str">
        <f t="shared" si="27"/>
        <v>-</v>
      </c>
      <c r="AO105" s="42" t="str">
        <f t="shared" si="28"/>
        <v>-</v>
      </c>
      <c r="AP105" s="37" t="str">
        <f t="shared" si="29"/>
        <v>-</v>
      </c>
    </row>
    <row r="106" spans="14:42">
      <c r="N106" s="32">
        <v>39</v>
      </c>
      <c r="O106" s="5" t="s">
        <v>71</v>
      </c>
      <c r="P106" s="33" t="str">
        <f t="shared" si="15"/>
        <v>…</v>
      </c>
      <c r="Q106" s="34" t="str">
        <f>IFERROR(_xlfn.RANK.EQ(P106,$P$68:$P$114,0)+COUNTIF($P$68:P106,P106)-1,"-")</f>
        <v>-</v>
      </c>
      <c r="S106" s="42" t="str">
        <f t="shared" si="18"/>
        <v>-</v>
      </c>
      <c r="T106" s="42" t="str">
        <f t="shared" si="19"/>
        <v>-</v>
      </c>
      <c r="U106" s="42" t="str">
        <f t="shared" si="20"/>
        <v>-</v>
      </c>
      <c r="V106" s="37" t="str">
        <f t="shared" si="21"/>
        <v>-</v>
      </c>
      <c r="X106" s="32">
        <v>39</v>
      </c>
      <c r="Y106" s="5" t="s">
        <v>71</v>
      </c>
      <c r="Z106" s="33" t="str">
        <f t="shared" si="16"/>
        <v>…</v>
      </c>
      <c r="AA106" s="34" t="str">
        <f>IFERROR(_xlfn.RANK.EQ(Z106,$Z$68:$Z$114,0)+COUNTIF($Z$68:Z106,Z106)-1,"-")</f>
        <v>-</v>
      </c>
      <c r="AC106" s="42" t="str">
        <f t="shared" si="22"/>
        <v>-</v>
      </c>
      <c r="AD106" s="42" t="str">
        <f t="shared" si="23"/>
        <v>-</v>
      </c>
      <c r="AE106" s="42" t="str">
        <f t="shared" si="24"/>
        <v>-</v>
      </c>
      <c r="AF106" s="37" t="str">
        <f t="shared" si="25"/>
        <v>-</v>
      </c>
      <c r="AG106" s="37"/>
      <c r="AH106" s="32">
        <v>39</v>
      </c>
      <c r="AI106" s="5" t="s">
        <v>71</v>
      </c>
      <c r="AJ106" s="33" t="str">
        <f t="shared" si="17"/>
        <v>…</v>
      </c>
      <c r="AK106" s="34" t="str">
        <f>IFERROR(_xlfn.RANK.EQ(AJ106,$AJ$68:$AJ$114,0)+COUNTIF($AJ$68:AJ106,AJ106)-1,"-")</f>
        <v>-</v>
      </c>
      <c r="AM106" s="42" t="str">
        <f t="shared" si="26"/>
        <v>-</v>
      </c>
      <c r="AN106" s="42" t="str">
        <f t="shared" si="27"/>
        <v>-</v>
      </c>
      <c r="AO106" s="42" t="str">
        <f t="shared" si="28"/>
        <v>-</v>
      </c>
      <c r="AP106" s="37" t="str">
        <f t="shared" si="29"/>
        <v>-</v>
      </c>
    </row>
    <row r="107" spans="14:42">
      <c r="N107" s="32">
        <v>40</v>
      </c>
      <c r="O107" s="5" t="s">
        <v>72</v>
      </c>
      <c r="P107" s="33" t="str">
        <f t="shared" si="15"/>
        <v>…</v>
      </c>
      <c r="Q107" s="34" t="str">
        <f>IFERROR(_xlfn.RANK.EQ(P107,$P$68:$P$114,0)+COUNTIF($P$68:P107,P107)-1,"-")</f>
        <v>-</v>
      </c>
      <c r="S107" s="42" t="str">
        <f t="shared" si="18"/>
        <v>-</v>
      </c>
      <c r="T107" s="42" t="str">
        <f t="shared" si="19"/>
        <v>-</v>
      </c>
      <c r="U107" s="42" t="str">
        <f t="shared" si="20"/>
        <v>-</v>
      </c>
      <c r="V107" s="37" t="str">
        <f t="shared" si="21"/>
        <v>-</v>
      </c>
      <c r="X107" s="32">
        <v>40</v>
      </c>
      <c r="Y107" s="5" t="s">
        <v>72</v>
      </c>
      <c r="Z107" s="33" t="str">
        <f t="shared" si="16"/>
        <v>…</v>
      </c>
      <c r="AA107" s="34" t="str">
        <f>IFERROR(_xlfn.RANK.EQ(Z107,$Z$68:$Z$114,0)+COUNTIF($Z$68:Z107,Z107)-1,"-")</f>
        <v>-</v>
      </c>
      <c r="AC107" s="42" t="str">
        <f t="shared" si="22"/>
        <v>-</v>
      </c>
      <c r="AD107" s="42" t="str">
        <f t="shared" si="23"/>
        <v>-</v>
      </c>
      <c r="AE107" s="42" t="str">
        <f t="shared" si="24"/>
        <v>-</v>
      </c>
      <c r="AF107" s="37" t="str">
        <f t="shared" si="25"/>
        <v>-</v>
      </c>
      <c r="AG107" s="37"/>
      <c r="AH107" s="32">
        <v>40</v>
      </c>
      <c r="AI107" s="5" t="s">
        <v>72</v>
      </c>
      <c r="AJ107" s="33" t="str">
        <f t="shared" si="17"/>
        <v>…</v>
      </c>
      <c r="AK107" s="34" t="str">
        <f>IFERROR(_xlfn.RANK.EQ(AJ107,$AJ$68:$AJ$114,0)+COUNTIF($AJ$68:AJ107,AJ107)-1,"-")</f>
        <v>-</v>
      </c>
      <c r="AM107" s="42" t="str">
        <f t="shared" si="26"/>
        <v>-</v>
      </c>
      <c r="AN107" s="42" t="str">
        <f t="shared" si="27"/>
        <v>-</v>
      </c>
      <c r="AO107" s="42" t="str">
        <f t="shared" si="28"/>
        <v>-</v>
      </c>
      <c r="AP107" s="37" t="str">
        <f t="shared" si="29"/>
        <v>-</v>
      </c>
    </row>
    <row r="108" spans="14:42">
      <c r="N108" s="32">
        <v>41</v>
      </c>
      <c r="O108" s="5" t="s">
        <v>73</v>
      </c>
      <c r="P108" s="33">
        <f t="shared" si="15"/>
        <v>72</v>
      </c>
      <c r="Q108" s="34">
        <f>IFERROR(_xlfn.RANK.EQ(P108,$P$68:$P$114,0)+COUNTIF($P$68:P108,P108)-1,"-")</f>
        <v>23</v>
      </c>
      <c r="S108" s="42" t="str">
        <f t="shared" si="18"/>
        <v>-</v>
      </c>
      <c r="T108" s="42" t="str">
        <f t="shared" si="19"/>
        <v>-</v>
      </c>
      <c r="U108" s="42" t="str">
        <f t="shared" si="20"/>
        <v>-</v>
      </c>
      <c r="V108" s="37" t="str">
        <f t="shared" si="21"/>
        <v>-</v>
      </c>
      <c r="X108" s="32">
        <v>41</v>
      </c>
      <c r="Y108" s="5" t="s">
        <v>73</v>
      </c>
      <c r="Z108" s="33">
        <f t="shared" si="16"/>
        <v>1060</v>
      </c>
      <c r="AA108" s="34">
        <f>IFERROR(_xlfn.RANK.EQ(Z108,$Z$68:$Z$114,0)+COUNTIF($Z$68:Z108,Z108)-1,"-")</f>
        <v>13</v>
      </c>
      <c r="AC108" s="42" t="str">
        <f t="shared" si="22"/>
        <v>-</v>
      </c>
      <c r="AD108" s="42" t="str">
        <f t="shared" si="23"/>
        <v>-</v>
      </c>
      <c r="AE108" s="42" t="str">
        <f t="shared" si="24"/>
        <v>-</v>
      </c>
      <c r="AF108" s="37" t="str">
        <f t="shared" si="25"/>
        <v>-</v>
      </c>
      <c r="AG108" s="37"/>
      <c r="AH108" s="32">
        <v>41</v>
      </c>
      <c r="AI108" s="5" t="s">
        <v>73</v>
      </c>
      <c r="AJ108" s="33">
        <f t="shared" si="17"/>
        <v>763</v>
      </c>
      <c r="AK108" s="34">
        <f>IFERROR(_xlfn.RANK.EQ(AJ108,$AJ$68:$AJ$114,0)+COUNTIF($AJ$68:AJ108,AJ108)-1,"-")</f>
        <v>22</v>
      </c>
      <c r="AM108" s="42" t="str">
        <f t="shared" si="26"/>
        <v>-</v>
      </c>
      <c r="AN108" s="42" t="str">
        <f t="shared" si="27"/>
        <v>-</v>
      </c>
      <c r="AO108" s="42" t="str">
        <f t="shared" si="28"/>
        <v>-</v>
      </c>
      <c r="AP108" s="37" t="str">
        <f t="shared" si="29"/>
        <v>-</v>
      </c>
    </row>
    <row r="109" spans="14:42">
      <c r="N109" s="32">
        <v>42</v>
      </c>
      <c r="O109" s="5" t="s">
        <v>74</v>
      </c>
      <c r="P109" s="33">
        <f t="shared" si="15"/>
        <v>390</v>
      </c>
      <c r="Q109" s="34">
        <f>IFERROR(_xlfn.RANK.EQ(P109,$P$68:$P$114,0)+COUNTIF($P$68:P109,P109)-1,"-")</f>
        <v>5</v>
      </c>
      <c r="S109" s="42" t="str">
        <f t="shared" si="18"/>
        <v>-</v>
      </c>
      <c r="T109" s="42" t="str">
        <f t="shared" si="19"/>
        <v>-</v>
      </c>
      <c r="U109" s="42" t="str">
        <f t="shared" si="20"/>
        <v>-</v>
      </c>
      <c r="V109" s="37" t="str">
        <f t="shared" si="21"/>
        <v>-</v>
      </c>
      <c r="X109" s="32">
        <v>42</v>
      </c>
      <c r="Y109" s="5" t="s">
        <v>74</v>
      </c>
      <c r="Z109" s="33">
        <f t="shared" si="16"/>
        <v>1160</v>
      </c>
      <c r="AA109" s="34">
        <f>IFERROR(_xlfn.RANK.EQ(Z109,$Z$68:$Z$114,0)+COUNTIF($Z$68:Z109,Z109)-1,"-")</f>
        <v>10</v>
      </c>
      <c r="AC109" s="42" t="str">
        <f t="shared" si="22"/>
        <v>-</v>
      </c>
      <c r="AD109" s="42" t="str">
        <f t="shared" si="23"/>
        <v>-</v>
      </c>
      <c r="AE109" s="42" t="str">
        <f t="shared" si="24"/>
        <v>-</v>
      </c>
      <c r="AF109" s="37" t="str">
        <f t="shared" si="25"/>
        <v>-</v>
      </c>
      <c r="AG109" s="37"/>
      <c r="AH109" s="32">
        <v>42</v>
      </c>
      <c r="AI109" s="5" t="s">
        <v>74</v>
      </c>
      <c r="AJ109" s="33">
        <f t="shared" si="17"/>
        <v>4520</v>
      </c>
      <c r="AK109" s="34">
        <f>IFERROR(_xlfn.RANK.EQ(AJ109,$AJ$68:$AJ$114,0)+COUNTIF($AJ$68:AJ109,AJ109)-1,"-")</f>
        <v>5</v>
      </c>
      <c r="AM109" s="42" t="str">
        <f t="shared" si="26"/>
        <v>-</v>
      </c>
      <c r="AN109" s="42" t="str">
        <f t="shared" si="27"/>
        <v>-</v>
      </c>
      <c r="AO109" s="42" t="str">
        <f t="shared" si="28"/>
        <v>-</v>
      </c>
      <c r="AP109" s="37" t="str">
        <f t="shared" si="29"/>
        <v>-</v>
      </c>
    </row>
    <row r="110" spans="14:42">
      <c r="N110" s="32">
        <v>43</v>
      </c>
      <c r="O110" s="5" t="s">
        <v>75</v>
      </c>
      <c r="P110" s="33" t="str">
        <f t="shared" si="15"/>
        <v>…</v>
      </c>
      <c r="Q110" s="34" t="str">
        <f>IFERROR(_xlfn.RANK.EQ(P110,$P$68:$P$114,0)+COUNTIF($P$68:P110,P110)-1,"-")</f>
        <v>-</v>
      </c>
      <c r="S110" s="42" t="str">
        <f t="shared" si="18"/>
        <v>-</v>
      </c>
      <c r="T110" s="42" t="str">
        <f t="shared" si="19"/>
        <v>-</v>
      </c>
      <c r="U110" s="42" t="str">
        <f t="shared" si="20"/>
        <v>-</v>
      </c>
      <c r="V110" s="37" t="str">
        <f t="shared" si="21"/>
        <v>-</v>
      </c>
      <c r="X110" s="32">
        <v>43</v>
      </c>
      <c r="Y110" s="5" t="s">
        <v>75</v>
      </c>
      <c r="Z110" s="33" t="str">
        <f t="shared" si="16"/>
        <v>…</v>
      </c>
      <c r="AA110" s="34" t="str">
        <f>IFERROR(_xlfn.RANK.EQ(Z110,$Z$68:$Z$114,0)+COUNTIF($Z$68:Z110,Z110)-1,"-")</f>
        <v>-</v>
      </c>
      <c r="AC110" s="42" t="str">
        <f t="shared" si="22"/>
        <v>-</v>
      </c>
      <c r="AD110" s="42" t="str">
        <f t="shared" si="23"/>
        <v>-</v>
      </c>
      <c r="AE110" s="42" t="str">
        <f t="shared" si="24"/>
        <v>-</v>
      </c>
      <c r="AF110" s="37" t="str">
        <f t="shared" si="25"/>
        <v>-</v>
      </c>
      <c r="AG110" s="37"/>
      <c r="AH110" s="32">
        <v>43</v>
      </c>
      <c r="AI110" s="5" t="s">
        <v>75</v>
      </c>
      <c r="AJ110" s="33" t="str">
        <f t="shared" si="17"/>
        <v>…</v>
      </c>
      <c r="AK110" s="34" t="str">
        <f>IFERROR(_xlfn.RANK.EQ(AJ110,$AJ$68:$AJ$114,0)+COUNTIF($AJ$68:AJ110,AJ110)-1,"-")</f>
        <v>-</v>
      </c>
      <c r="AM110" s="42" t="str">
        <f t="shared" si="26"/>
        <v>-</v>
      </c>
      <c r="AN110" s="42" t="str">
        <f t="shared" si="27"/>
        <v>-</v>
      </c>
      <c r="AO110" s="42" t="str">
        <f t="shared" si="28"/>
        <v>-</v>
      </c>
      <c r="AP110" s="37" t="str">
        <f t="shared" si="29"/>
        <v>-</v>
      </c>
    </row>
    <row r="111" spans="14:42">
      <c r="N111" s="32">
        <v>44</v>
      </c>
      <c r="O111" s="5" t="s">
        <v>76</v>
      </c>
      <c r="P111" s="33">
        <f t="shared" si="15"/>
        <v>107</v>
      </c>
      <c r="Q111" s="34">
        <f>IFERROR(_xlfn.RANK.EQ(P111,$P$68:$P$114,0)+COUNTIF($P$68:P111,P111)-1,"-")</f>
        <v>20</v>
      </c>
      <c r="S111" s="42" t="str">
        <f t="shared" si="18"/>
        <v>-</v>
      </c>
      <c r="T111" s="42" t="str">
        <f t="shared" si="19"/>
        <v>-</v>
      </c>
      <c r="U111" s="42" t="str">
        <f t="shared" si="20"/>
        <v>-</v>
      </c>
      <c r="V111" s="37" t="str">
        <f t="shared" si="21"/>
        <v>-</v>
      </c>
      <c r="X111" s="32">
        <v>44</v>
      </c>
      <c r="Y111" s="5" t="s">
        <v>76</v>
      </c>
      <c r="Z111" s="33">
        <f t="shared" si="16"/>
        <v>1270</v>
      </c>
      <c r="AA111" s="34">
        <f>IFERROR(_xlfn.RANK.EQ(Z111,$Z$68:$Z$114,0)+COUNTIF($Z$68:Z111,Z111)-1,"-")</f>
        <v>5</v>
      </c>
      <c r="AC111" s="42" t="str">
        <f t="shared" si="22"/>
        <v>-</v>
      </c>
      <c r="AD111" s="42" t="str">
        <f t="shared" si="23"/>
        <v>-</v>
      </c>
      <c r="AE111" s="42" t="str">
        <f t="shared" si="24"/>
        <v>-</v>
      </c>
      <c r="AF111" s="37" t="str">
        <f t="shared" si="25"/>
        <v>-</v>
      </c>
      <c r="AG111" s="37"/>
      <c r="AH111" s="32">
        <v>44</v>
      </c>
      <c r="AI111" s="5" t="s">
        <v>76</v>
      </c>
      <c r="AJ111" s="33">
        <f t="shared" si="17"/>
        <v>1360</v>
      </c>
      <c r="AK111" s="34">
        <f>IFERROR(_xlfn.RANK.EQ(AJ111,$AJ$68:$AJ$114,0)+COUNTIF($AJ$68:AJ111,AJ111)-1,"-")</f>
        <v>20</v>
      </c>
      <c r="AM111" s="42" t="str">
        <f t="shared" si="26"/>
        <v>-</v>
      </c>
      <c r="AN111" s="42" t="str">
        <f t="shared" si="27"/>
        <v>-</v>
      </c>
      <c r="AO111" s="42" t="str">
        <f t="shared" si="28"/>
        <v>-</v>
      </c>
      <c r="AP111" s="37" t="str">
        <f t="shared" si="29"/>
        <v>-</v>
      </c>
    </row>
    <row r="112" spans="14:42">
      <c r="N112" s="32">
        <v>45</v>
      </c>
      <c r="O112" s="5" t="s">
        <v>77</v>
      </c>
      <c r="P112" s="33" t="str">
        <f t="shared" si="15"/>
        <v>…</v>
      </c>
      <c r="Q112" s="34" t="str">
        <f>IFERROR(_xlfn.RANK.EQ(P112,$P$68:$P$114,0)+COUNTIF($P$68:P112,P112)-1,"-")</f>
        <v>-</v>
      </c>
      <c r="S112" s="42" t="str">
        <f t="shared" si="18"/>
        <v>-</v>
      </c>
      <c r="T112" s="42" t="str">
        <f t="shared" si="19"/>
        <v>-</v>
      </c>
      <c r="U112" s="42" t="str">
        <f t="shared" si="20"/>
        <v>-</v>
      </c>
      <c r="V112" s="37" t="str">
        <f t="shared" si="21"/>
        <v>-</v>
      </c>
      <c r="X112" s="32">
        <v>45</v>
      </c>
      <c r="Y112" s="5" t="s">
        <v>77</v>
      </c>
      <c r="Z112" s="33" t="str">
        <f t="shared" si="16"/>
        <v>…</v>
      </c>
      <c r="AA112" s="34" t="str">
        <f>IFERROR(_xlfn.RANK.EQ(Z112,$Z$68:$Z$114,0)+COUNTIF($Z$68:Z112,Z112)-1,"-")</f>
        <v>-</v>
      </c>
      <c r="AC112" s="42" t="str">
        <f t="shared" si="22"/>
        <v>-</v>
      </c>
      <c r="AD112" s="42" t="str">
        <f t="shared" si="23"/>
        <v>-</v>
      </c>
      <c r="AE112" s="42" t="str">
        <f t="shared" si="24"/>
        <v>-</v>
      </c>
      <c r="AF112" s="37" t="str">
        <f t="shared" si="25"/>
        <v>-</v>
      </c>
      <c r="AG112" s="37"/>
      <c r="AH112" s="32">
        <v>45</v>
      </c>
      <c r="AI112" s="5" t="s">
        <v>77</v>
      </c>
      <c r="AJ112" s="33" t="str">
        <f t="shared" si="17"/>
        <v>…</v>
      </c>
      <c r="AK112" s="34" t="str">
        <f>IFERROR(_xlfn.RANK.EQ(AJ112,$AJ$68:$AJ$114,0)+COUNTIF($AJ$68:AJ112,AJ112)-1,"-")</f>
        <v>-</v>
      </c>
      <c r="AM112" s="42" t="str">
        <f t="shared" si="26"/>
        <v>-</v>
      </c>
      <c r="AN112" s="42" t="str">
        <f t="shared" si="27"/>
        <v>-</v>
      </c>
      <c r="AO112" s="42" t="str">
        <f t="shared" si="28"/>
        <v>-</v>
      </c>
      <c r="AP112" s="37" t="str">
        <f t="shared" si="29"/>
        <v>-</v>
      </c>
    </row>
    <row r="113" spans="14:42">
      <c r="N113" s="32">
        <v>46</v>
      </c>
      <c r="O113" s="5" t="s">
        <v>78</v>
      </c>
      <c r="P113" s="33">
        <f t="shared" si="15"/>
        <v>644</v>
      </c>
      <c r="Q113" s="34">
        <f>IFERROR(_xlfn.RANK.EQ(P113,$P$68:$P$114,0)+COUNTIF($P$68:P113,P113)-1,"-")</f>
        <v>2</v>
      </c>
      <c r="S113" s="42" t="str">
        <f t="shared" si="18"/>
        <v>-</v>
      </c>
      <c r="T113" s="42" t="str">
        <f t="shared" si="19"/>
        <v>-</v>
      </c>
      <c r="U113" s="42" t="str">
        <f t="shared" si="20"/>
        <v>-</v>
      </c>
      <c r="V113" s="37" t="str">
        <f t="shared" si="21"/>
        <v>-</v>
      </c>
      <c r="X113" s="32">
        <v>46</v>
      </c>
      <c r="Y113" s="5" t="s">
        <v>78</v>
      </c>
      <c r="Z113" s="33">
        <f t="shared" si="16"/>
        <v>1200</v>
      </c>
      <c r="AA113" s="34">
        <f>IFERROR(_xlfn.RANK.EQ(Z113,$Z$68:$Z$114,0)+COUNTIF($Z$68:Z113,Z113)-1,"-")</f>
        <v>7</v>
      </c>
      <c r="AC113" s="42" t="str">
        <f t="shared" si="22"/>
        <v>-</v>
      </c>
      <c r="AD113" s="42" t="str">
        <f t="shared" si="23"/>
        <v>-</v>
      </c>
      <c r="AE113" s="42" t="str">
        <f t="shared" si="24"/>
        <v>-</v>
      </c>
      <c r="AF113" s="37" t="str">
        <f t="shared" si="25"/>
        <v>-</v>
      </c>
      <c r="AG113" s="37"/>
      <c r="AH113" s="32">
        <v>46</v>
      </c>
      <c r="AI113" s="5" t="s">
        <v>78</v>
      </c>
      <c r="AJ113" s="33">
        <f t="shared" si="17"/>
        <v>7730</v>
      </c>
      <c r="AK113" s="34">
        <f>IFERROR(_xlfn.RANK.EQ(AJ113,$AJ$68:$AJ$114,0)+COUNTIF($AJ$68:AJ113,AJ113)-1,"-")</f>
        <v>2</v>
      </c>
      <c r="AM113" s="42" t="str">
        <f t="shared" si="26"/>
        <v>-</v>
      </c>
      <c r="AN113" s="42" t="str">
        <f t="shared" si="27"/>
        <v>-</v>
      </c>
      <c r="AO113" s="42" t="str">
        <f t="shared" si="28"/>
        <v>-</v>
      </c>
      <c r="AP113" s="37" t="str">
        <f t="shared" si="29"/>
        <v>-</v>
      </c>
    </row>
    <row r="114" spans="14:42">
      <c r="N114" s="32">
        <v>47</v>
      </c>
      <c r="O114" s="5" t="s">
        <v>44</v>
      </c>
      <c r="P114" s="33">
        <f t="shared" si="15"/>
        <v>389</v>
      </c>
      <c r="Q114" s="34">
        <f>IFERROR(_xlfn.RANK.EQ(P114,$P$68:$P$114,0)+COUNTIF($P$68:P114,P114)-1,"-")</f>
        <v>6</v>
      </c>
      <c r="S114" s="42" t="str">
        <f t="shared" si="18"/>
        <v>-</v>
      </c>
      <c r="T114" s="42" t="str">
        <f t="shared" si="19"/>
        <v>-</v>
      </c>
      <c r="U114" s="42" t="str">
        <f t="shared" si="20"/>
        <v>-</v>
      </c>
      <c r="V114" s="37" t="str">
        <f t="shared" si="21"/>
        <v>-</v>
      </c>
      <c r="X114" s="32">
        <v>47</v>
      </c>
      <c r="Y114" s="5" t="s">
        <v>44</v>
      </c>
      <c r="Z114" s="33">
        <f t="shared" si="16"/>
        <v>914</v>
      </c>
      <c r="AA114" s="34">
        <f>IFERROR(_xlfn.RANK.EQ(Z114,$Z$68:$Z$114,0)+COUNTIF($Z$68:Z114,Z114)-1,"-")</f>
        <v>17</v>
      </c>
      <c r="AC114" s="42" t="str">
        <f t="shared" si="22"/>
        <v>-</v>
      </c>
      <c r="AD114" s="42" t="str">
        <f t="shared" si="23"/>
        <v>-</v>
      </c>
      <c r="AE114" s="42" t="str">
        <f t="shared" si="24"/>
        <v>-</v>
      </c>
      <c r="AF114" s="37" t="str">
        <f t="shared" si="25"/>
        <v>-</v>
      </c>
      <c r="AG114" s="37"/>
      <c r="AH114" s="32">
        <v>47</v>
      </c>
      <c r="AI114" s="5" t="s">
        <v>44</v>
      </c>
      <c r="AJ114" s="33">
        <f t="shared" si="17"/>
        <v>3560</v>
      </c>
      <c r="AK114" s="34">
        <f>IFERROR(_xlfn.RANK.EQ(AJ114,$AJ$68:$AJ$114,0)+COUNTIF($AJ$68:AJ114,AJ114)-1,"-")</f>
        <v>6</v>
      </c>
      <c r="AM114" s="42" t="str">
        <f t="shared" si="26"/>
        <v>-</v>
      </c>
      <c r="AN114" s="42" t="str">
        <f t="shared" si="27"/>
        <v>-</v>
      </c>
      <c r="AO114" s="42" t="str">
        <f t="shared" si="28"/>
        <v>-</v>
      </c>
      <c r="AP114" s="37" t="str">
        <f t="shared" si="29"/>
        <v>-</v>
      </c>
    </row>
    <row r="117" spans="14:42">
      <c r="N117" s="780" t="s">
        <v>127</v>
      </c>
      <c r="O117" s="780"/>
      <c r="P117" s="780"/>
      <c r="Q117" s="780"/>
      <c r="R117" s="780"/>
      <c r="S117" s="780"/>
      <c r="T117" s="780"/>
      <c r="U117" s="780"/>
      <c r="V117" s="780"/>
      <c r="W117" s="780"/>
      <c r="X117" s="780"/>
      <c r="Y117" s="780"/>
      <c r="Z117" s="780"/>
      <c r="AA117" s="780"/>
      <c r="AB117" s="780"/>
      <c r="AC117" s="780"/>
      <c r="AD117" s="780"/>
      <c r="AE117" s="780"/>
      <c r="AF117" s="780"/>
      <c r="AG117" s="780"/>
      <c r="AH117" s="780"/>
      <c r="AI117" s="780"/>
      <c r="AJ117" s="780"/>
      <c r="AK117" s="780"/>
      <c r="AL117" s="780"/>
      <c r="AM117" s="780"/>
      <c r="AN117" s="780"/>
      <c r="AO117" s="780"/>
      <c r="AP117" s="780"/>
    </row>
    <row r="118" spans="14:42">
      <c r="N118" s="780"/>
      <c r="O118" s="780"/>
      <c r="P118" s="780"/>
      <c r="Q118" s="780"/>
      <c r="R118" s="780"/>
      <c r="S118" s="780"/>
      <c r="T118" s="780"/>
      <c r="U118" s="780"/>
      <c r="V118" s="780"/>
      <c r="W118" s="780"/>
      <c r="X118" s="780"/>
      <c r="Y118" s="780"/>
      <c r="Z118" s="780"/>
      <c r="AA118" s="780"/>
      <c r="AB118" s="780"/>
      <c r="AC118" s="780"/>
      <c r="AD118" s="780"/>
      <c r="AE118" s="780"/>
      <c r="AF118" s="780"/>
      <c r="AG118" s="780"/>
      <c r="AH118" s="780"/>
      <c r="AI118" s="780"/>
      <c r="AJ118" s="780"/>
      <c r="AK118" s="780"/>
      <c r="AL118" s="780"/>
      <c r="AM118" s="780"/>
      <c r="AN118" s="780"/>
      <c r="AO118" s="780"/>
      <c r="AP118" s="780"/>
    </row>
    <row r="119" spans="14:42">
      <c r="N119" s="779" t="s">
        <v>12</v>
      </c>
      <c r="O119" s="779"/>
      <c r="P119" s="779"/>
      <c r="Q119" s="779"/>
      <c r="R119" s="779"/>
      <c r="S119" s="779"/>
      <c r="T119" s="779"/>
      <c r="U119" s="779"/>
      <c r="V119" s="779"/>
      <c r="W119" s="20"/>
      <c r="X119" s="779" t="s">
        <v>13</v>
      </c>
      <c r="Y119" s="779"/>
      <c r="Z119" s="779"/>
      <c r="AA119" s="779"/>
      <c r="AB119" s="779"/>
      <c r="AC119" s="779"/>
      <c r="AD119" s="779"/>
      <c r="AE119" s="779"/>
      <c r="AF119" s="779"/>
      <c r="AG119" s="20"/>
      <c r="AH119" s="779" t="s">
        <v>14</v>
      </c>
      <c r="AI119" s="779"/>
      <c r="AJ119" s="779"/>
      <c r="AK119" s="779"/>
      <c r="AL119" s="779"/>
      <c r="AM119" s="779"/>
      <c r="AN119" s="779"/>
      <c r="AO119" s="779"/>
      <c r="AP119" s="779"/>
    </row>
    <row r="120" spans="14:42">
      <c r="N120" s="779"/>
      <c r="O120" s="779"/>
      <c r="P120" s="779"/>
      <c r="Q120" s="779"/>
      <c r="R120" s="779"/>
      <c r="S120" s="779"/>
      <c r="T120" s="779"/>
      <c r="U120" s="779"/>
      <c r="V120" s="779"/>
      <c r="W120" s="20"/>
      <c r="X120" s="779"/>
      <c r="Y120" s="779"/>
      <c r="Z120" s="779"/>
      <c r="AA120" s="779"/>
      <c r="AB120" s="779"/>
      <c r="AC120" s="779"/>
      <c r="AD120" s="779"/>
      <c r="AE120" s="779"/>
      <c r="AF120" s="779"/>
      <c r="AG120" s="20"/>
      <c r="AH120" s="779"/>
      <c r="AI120" s="779"/>
      <c r="AJ120" s="779"/>
      <c r="AK120" s="779"/>
      <c r="AL120" s="779"/>
      <c r="AM120" s="779"/>
      <c r="AN120" s="779"/>
      <c r="AO120" s="779"/>
      <c r="AP120" s="779"/>
    </row>
    <row r="121" spans="14:42">
      <c r="N121" s="32" t="str">
        <f>IF(EXACT(N15,N68),"〇","NG")</f>
        <v>〇</v>
      </c>
      <c r="O121" s="32" t="str">
        <f t="shared" ref="O121:AP121" si="30">IF(EXACT(O15,O68),"〇","NG")</f>
        <v>〇</v>
      </c>
      <c r="P121" s="32" t="str">
        <f t="shared" si="30"/>
        <v>〇</v>
      </c>
      <c r="Q121" s="32" t="str">
        <f t="shared" si="30"/>
        <v>〇</v>
      </c>
      <c r="R121" s="32" t="str">
        <f t="shared" si="30"/>
        <v>〇</v>
      </c>
      <c r="S121" s="32" t="str">
        <f t="shared" si="30"/>
        <v>〇</v>
      </c>
      <c r="T121" s="32" t="str">
        <f t="shared" si="30"/>
        <v>〇</v>
      </c>
      <c r="U121" s="32" t="str">
        <f t="shared" si="30"/>
        <v>〇</v>
      </c>
      <c r="V121" s="32" t="str">
        <f t="shared" si="30"/>
        <v>〇</v>
      </c>
      <c r="W121" s="32" t="str">
        <f t="shared" si="30"/>
        <v>〇</v>
      </c>
      <c r="X121" s="32" t="str">
        <f t="shared" si="30"/>
        <v>〇</v>
      </c>
      <c r="Y121" s="32" t="str">
        <f t="shared" si="30"/>
        <v>〇</v>
      </c>
      <c r="Z121" s="32" t="str">
        <f t="shared" si="30"/>
        <v>〇</v>
      </c>
      <c r="AA121" s="32" t="str">
        <f t="shared" si="30"/>
        <v>〇</v>
      </c>
      <c r="AB121" s="32" t="str">
        <f t="shared" si="30"/>
        <v>〇</v>
      </c>
      <c r="AC121" s="32" t="str">
        <f t="shared" si="30"/>
        <v>〇</v>
      </c>
      <c r="AD121" s="32" t="str">
        <f t="shared" si="30"/>
        <v>〇</v>
      </c>
      <c r="AE121" s="32" t="str">
        <f t="shared" si="30"/>
        <v>〇</v>
      </c>
      <c r="AF121" s="32" t="str">
        <f t="shared" si="30"/>
        <v>〇</v>
      </c>
      <c r="AG121" s="32" t="str">
        <f t="shared" si="30"/>
        <v>〇</v>
      </c>
      <c r="AH121" s="32" t="str">
        <f t="shared" si="30"/>
        <v>〇</v>
      </c>
      <c r="AI121" s="32" t="str">
        <f t="shared" si="30"/>
        <v>〇</v>
      </c>
      <c r="AJ121" s="32" t="str">
        <f t="shared" si="30"/>
        <v>〇</v>
      </c>
      <c r="AK121" s="32" t="str">
        <f t="shared" si="30"/>
        <v>〇</v>
      </c>
      <c r="AL121" s="32" t="str">
        <f t="shared" si="30"/>
        <v>〇</v>
      </c>
      <c r="AM121" s="32" t="str">
        <f t="shared" si="30"/>
        <v>〇</v>
      </c>
      <c r="AN121" s="32" t="str">
        <f t="shared" si="30"/>
        <v>〇</v>
      </c>
      <c r="AO121" s="32" t="str">
        <f t="shared" si="30"/>
        <v>〇</v>
      </c>
      <c r="AP121" s="32" t="str">
        <f t="shared" si="30"/>
        <v>〇</v>
      </c>
    </row>
    <row r="122" spans="14:42">
      <c r="N122" s="32" t="str">
        <f t="shared" ref="N122:AP122" si="31">IF(EXACT(N16,N69),"〇","NG")</f>
        <v>〇</v>
      </c>
      <c r="O122" s="32" t="str">
        <f t="shared" si="31"/>
        <v>〇</v>
      </c>
      <c r="P122" s="32" t="str">
        <f t="shared" si="31"/>
        <v>〇</v>
      </c>
      <c r="Q122" s="32" t="str">
        <f t="shared" si="31"/>
        <v>〇</v>
      </c>
      <c r="R122" s="32" t="str">
        <f t="shared" si="31"/>
        <v>〇</v>
      </c>
      <c r="S122" s="32" t="str">
        <f t="shared" si="31"/>
        <v>〇</v>
      </c>
      <c r="T122" s="32" t="str">
        <f t="shared" si="31"/>
        <v>〇</v>
      </c>
      <c r="U122" s="32" t="str">
        <f t="shared" si="31"/>
        <v>〇</v>
      </c>
      <c r="V122" s="32" t="str">
        <f t="shared" si="31"/>
        <v>〇</v>
      </c>
      <c r="W122" s="32" t="str">
        <f t="shared" si="31"/>
        <v>〇</v>
      </c>
      <c r="X122" s="32" t="str">
        <f t="shared" si="31"/>
        <v>〇</v>
      </c>
      <c r="Y122" s="32" t="str">
        <f t="shared" si="31"/>
        <v>〇</v>
      </c>
      <c r="Z122" s="32" t="str">
        <f t="shared" si="31"/>
        <v>〇</v>
      </c>
      <c r="AA122" s="32" t="str">
        <f t="shared" si="31"/>
        <v>〇</v>
      </c>
      <c r="AB122" s="32" t="str">
        <f t="shared" si="31"/>
        <v>〇</v>
      </c>
      <c r="AC122" s="32" t="str">
        <f t="shared" si="31"/>
        <v>〇</v>
      </c>
      <c r="AD122" s="32" t="str">
        <f t="shared" si="31"/>
        <v>〇</v>
      </c>
      <c r="AE122" s="32" t="str">
        <f t="shared" si="31"/>
        <v>〇</v>
      </c>
      <c r="AF122" s="32" t="str">
        <f t="shared" si="31"/>
        <v>〇</v>
      </c>
      <c r="AG122" s="32" t="str">
        <f t="shared" si="31"/>
        <v>〇</v>
      </c>
      <c r="AH122" s="32" t="str">
        <f t="shared" si="31"/>
        <v>〇</v>
      </c>
      <c r="AI122" s="32" t="str">
        <f t="shared" si="31"/>
        <v>〇</v>
      </c>
      <c r="AJ122" s="32" t="str">
        <f t="shared" si="31"/>
        <v>〇</v>
      </c>
      <c r="AK122" s="32" t="str">
        <f t="shared" si="31"/>
        <v>〇</v>
      </c>
      <c r="AL122" s="32" t="str">
        <f t="shared" si="31"/>
        <v>〇</v>
      </c>
      <c r="AM122" s="32" t="str">
        <f t="shared" si="31"/>
        <v>〇</v>
      </c>
      <c r="AN122" s="32" t="str">
        <f t="shared" si="31"/>
        <v>〇</v>
      </c>
      <c r="AO122" s="32" t="str">
        <f t="shared" si="31"/>
        <v>〇</v>
      </c>
      <c r="AP122" s="32" t="str">
        <f t="shared" si="31"/>
        <v>〇</v>
      </c>
    </row>
    <row r="123" spans="14:42">
      <c r="N123" s="32" t="str">
        <f t="shared" ref="N123:AP123" si="32">IF(EXACT(N17,N70),"〇","NG")</f>
        <v>〇</v>
      </c>
      <c r="O123" s="32" t="str">
        <f t="shared" si="32"/>
        <v>〇</v>
      </c>
      <c r="P123" s="32" t="str">
        <f t="shared" si="32"/>
        <v>〇</v>
      </c>
      <c r="Q123" s="32" t="str">
        <f t="shared" si="32"/>
        <v>〇</v>
      </c>
      <c r="R123" s="32" t="str">
        <f t="shared" si="32"/>
        <v>〇</v>
      </c>
      <c r="S123" s="32" t="str">
        <f t="shared" si="32"/>
        <v>〇</v>
      </c>
      <c r="T123" s="32" t="str">
        <f t="shared" si="32"/>
        <v>〇</v>
      </c>
      <c r="U123" s="32" t="str">
        <f t="shared" si="32"/>
        <v>〇</v>
      </c>
      <c r="V123" s="32" t="str">
        <f t="shared" si="32"/>
        <v>〇</v>
      </c>
      <c r="W123" s="32" t="str">
        <f t="shared" si="32"/>
        <v>〇</v>
      </c>
      <c r="X123" s="32" t="str">
        <f t="shared" si="32"/>
        <v>〇</v>
      </c>
      <c r="Y123" s="32" t="str">
        <f t="shared" si="32"/>
        <v>〇</v>
      </c>
      <c r="Z123" s="32" t="str">
        <f t="shared" si="32"/>
        <v>〇</v>
      </c>
      <c r="AA123" s="32" t="str">
        <f t="shared" si="32"/>
        <v>〇</v>
      </c>
      <c r="AB123" s="32" t="str">
        <f t="shared" si="32"/>
        <v>〇</v>
      </c>
      <c r="AC123" s="32" t="str">
        <f t="shared" si="32"/>
        <v>〇</v>
      </c>
      <c r="AD123" s="32" t="str">
        <f t="shared" si="32"/>
        <v>〇</v>
      </c>
      <c r="AE123" s="32" t="str">
        <f t="shared" si="32"/>
        <v>〇</v>
      </c>
      <c r="AF123" s="32" t="str">
        <f t="shared" si="32"/>
        <v>〇</v>
      </c>
      <c r="AG123" s="32" t="str">
        <f t="shared" si="32"/>
        <v>〇</v>
      </c>
      <c r="AH123" s="32" t="str">
        <f t="shared" si="32"/>
        <v>〇</v>
      </c>
      <c r="AI123" s="32" t="str">
        <f t="shared" si="32"/>
        <v>〇</v>
      </c>
      <c r="AJ123" s="32" t="str">
        <f t="shared" si="32"/>
        <v>〇</v>
      </c>
      <c r="AK123" s="32" t="str">
        <f t="shared" si="32"/>
        <v>〇</v>
      </c>
      <c r="AL123" s="32" t="str">
        <f t="shared" si="32"/>
        <v>〇</v>
      </c>
      <c r="AM123" s="32" t="str">
        <f t="shared" si="32"/>
        <v>〇</v>
      </c>
      <c r="AN123" s="32" t="str">
        <f t="shared" si="32"/>
        <v>〇</v>
      </c>
      <c r="AO123" s="32" t="str">
        <f t="shared" si="32"/>
        <v>〇</v>
      </c>
      <c r="AP123" s="32" t="str">
        <f t="shared" si="32"/>
        <v>〇</v>
      </c>
    </row>
    <row r="124" spans="14:42">
      <c r="N124" s="32" t="str">
        <f t="shared" ref="N124:AP124" si="33">IF(EXACT(N18,N71),"〇","NG")</f>
        <v>〇</v>
      </c>
      <c r="O124" s="32" t="str">
        <f t="shared" si="33"/>
        <v>〇</v>
      </c>
      <c r="P124" s="32" t="str">
        <f t="shared" si="33"/>
        <v>〇</v>
      </c>
      <c r="Q124" s="32" t="str">
        <f t="shared" si="33"/>
        <v>〇</v>
      </c>
      <c r="R124" s="32" t="str">
        <f t="shared" si="33"/>
        <v>〇</v>
      </c>
      <c r="S124" s="32" t="str">
        <f t="shared" si="33"/>
        <v>〇</v>
      </c>
      <c r="T124" s="32" t="str">
        <f t="shared" si="33"/>
        <v>〇</v>
      </c>
      <c r="U124" s="32" t="str">
        <f t="shared" si="33"/>
        <v>〇</v>
      </c>
      <c r="V124" s="32" t="str">
        <f t="shared" si="33"/>
        <v>〇</v>
      </c>
      <c r="W124" s="32" t="str">
        <f t="shared" si="33"/>
        <v>〇</v>
      </c>
      <c r="X124" s="32" t="str">
        <f t="shared" si="33"/>
        <v>〇</v>
      </c>
      <c r="Y124" s="32" t="str">
        <f t="shared" si="33"/>
        <v>〇</v>
      </c>
      <c r="Z124" s="32" t="str">
        <f t="shared" si="33"/>
        <v>〇</v>
      </c>
      <c r="AA124" s="32" t="str">
        <f t="shared" si="33"/>
        <v>〇</v>
      </c>
      <c r="AB124" s="32" t="str">
        <f t="shared" si="33"/>
        <v>〇</v>
      </c>
      <c r="AC124" s="32" t="str">
        <f t="shared" si="33"/>
        <v>〇</v>
      </c>
      <c r="AD124" s="32" t="str">
        <f t="shared" si="33"/>
        <v>〇</v>
      </c>
      <c r="AE124" s="32" t="str">
        <f t="shared" si="33"/>
        <v>〇</v>
      </c>
      <c r="AF124" s="32" t="str">
        <f t="shared" si="33"/>
        <v>〇</v>
      </c>
      <c r="AG124" s="32" t="str">
        <f t="shared" si="33"/>
        <v>〇</v>
      </c>
      <c r="AH124" s="32" t="str">
        <f t="shared" si="33"/>
        <v>〇</v>
      </c>
      <c r="AI124" s="32" t="str">
        <f t="shared" si="33"/>
        <v>〇</v>
      </c>
      <c r="AJ124" s="32" t="str">
        <f t="shared" si="33"/>
        <v>〇</v>
      </c>
      <c r="AK124" s="32" t="str">
        <f t="shared" si="33"/>
        <v>〇</v>
      </c>
      <c r="AL124" s="32" t="str">
        <f t="shared" si="33"/>
        <v>〇</v>
      </c>
      <c r="AM124" s="32" t="str">
        <f t="shared" si="33"/>
        <v>〇</v>
      </c>
      <c r="AN124" s="32" t="str">
        <f t="shared" si="33"/>
        <v>〇</v>
      </c>
      <c r="AO124" s="32" t="str">
        <f t="shared" si="33"/>
        <v>〇</v>
      </c>
      <c r="AP124" s="32" t="str">
        <f t="shared" si="33"/>
        <v>〇</v>
      </c>
    </row>
    <row r="125" spans="14:42">
      <c r="N125" s="32" t="str">
        <f t="shared" ref="N125:AP125" si="34">IF(EXACT(N19,N72),"〇","NG")</f>
        <v>〇</v>
      </c>
      <c r="O125" s="32" t="str">
        <f t="shared" si="34"/>
        <v>〇</v>
      </c>
      <c r="P125" s="32" t="str">
        <f t="shared" si="34"/>
        <v>〇</v>
      </c>
      <c r="Q125" s="32" t="str">
        <f t="shared" si="34"/>
        <v>〇</v>
      </c>
      <c r="R125" s="32" t="str">
        <f t="shared" si="34"/>
        <v>〇</v>
      </c>
      <c r="S125" s="32" t="str">
        <f t="shared" si="34"/>
        <v>〇</v>
      </c>
      <c r="T125" s="32" t="str">
        <f t="shared" si="34"/>
        <v>〇</v>
      </c>
      <c r="U125" s="32" t="str">
        <f t="shared" si="34"/>
        <v>〇</v>
      </c>
      <c r="V125" s="32" t="str">
        <f t="shared" si="34"/>
        <v>〇</v>
      </c>
      <c r="W125" s="32" t="str">
        <f t="shared" si="34"/>
        <v>〇</v>
      </c>
      <c r="X125" s="32" t="str">
        <f t="shared" si="34"/>
        <v>〇</v>
      </c>
      <c r="Y125" s="32" t="str">
        <f t="shared" si="34"/>
        <v>〇</v>
      </c>
      <c r="Z125" s="32" t="str">
        <f t="shared" si="34"/>
        <v>〇</v>
      </c>
      <c r="AA125" s="32" t="str">
        <f t="shared" si="34"/>
        <v>〇</v>
      </c>
      <c r="AB125" s="32" t="str">
        <f t="shared" si="34"/>
        <v>〇</v>
      </c>
      <c r="AC125" s="32" t="str">
        <f t="shared" si="34"/>
        <v>〇</v>
      </c>
      <c r="AD125" s="32" t="str">
        <f t="shared" si="34"/>
        <v>〇</v>
      </c>
      <c r="AE125" s="32" t="str">
        <f t="shared" si="34"/>
        <v>〇</v>
      </c>
      <c r="AF125" s="32" t="str">
        <f t="shared" si="34"/>
        <v>〇</v>
      </c>
      <c r="AG125" s="32" t="str">
        <f t="shared" si="34"/>
        <v>〇</v>
      </c>
      <c r="AH125" s="32" t="str">
        <f t="shared" si="34"/>
        <v>〇</v>
      </c>
      <c r="AI125" s="32" t="str">
        <f t="shared" si="34"/>
        <v>〇</v>
      </c>
      <c r="AJ125" s="32" t="str">
        <f t="shared" si="34"/>
        <v>〇</v>
      </c>
      <c r="AK125" s="32" t="str">
        <f t="shared" si="34"/>
        <v>〇</v>
      </c>
      <c r="AL125" s="32" t="str">
        <f t="shared" si="34"/>
        <v>〇</v>
      </c>
      <c r="AM125" s="32" t="str">
        <f t="shared" si="34"/>
        <v>〇</v>
      </c>
      <c r="AN125" s="32" t="str">
        <f t="shared" si="34"/>
        <v>〇</v>
      </c>
      <c r="AO125" s="32" t="str">
        <f t="shared" si="34"/>
        <v>〇</v>
      </c>
      <c r="AP125" s="32" t="str">
        <f t="shared" si="34"/>
        <v>〇</v>
      </c>
    </row>
    <row r="126" spans="14:42">
      <c r="N126" s="32" t="str">
        <f t="shared" ref="N126:AP126" si="35">IF(EXACT(N20,N73),"〇","NG")</f>
        <v>〇</v>
      </c>
      <c r="O126" s="32" t="str">
        <f t="shared" si="35"/>
        <v>〇</v>
      </c>
      <c r="P126" s="32" t="str">
        <f t="shared" si="35"/>
        <v>〇</v>
      </c>
      <c r="Q126" s="32" t="str">
        <f t="shared" si="35"/>
        <v>〇</v>
      </c>
      <c r="R126" s="32" t="str">
        <f t="shared" si="35"/>
        <v>〇</v>
      </c>
      <c r="S126" s="32" t="str">
        <f t="shared" si="35"/>
        <v>〇</v>
      </c>
      <c r="T126" s="32" t="str">
        <f t="shared" si="35"/>
        <v>〇</v>
      </c>
      <c r="U126" s="32" t="str">
        <f t="shared" si="35"/>
        <v>〇</v>
      </c>
      <c r="V126" s="32" t="str">
        <f t="shared" si="35"/>
        <v>〇</v>
      </c>
      <c r="W126" s="32" t="str">
        <f t="shared" si="35"/>
        <v>〇</v>
      </c>
      <c r="X126" s="32" t="str">
        <f t="shared" si="35"/>
        <v>〇</v>
      </c>
      <c r="Y126" s="32" t="str">
        <f t="shared" si="35"/>
        <v>〇</v>
      </c>
      <c r="Z126" s="32" t="str">
        <f t="shared" si="35"/>
        <v>〇</v>
      </c>
      <c r="AA126" s="32" t="str">
        <f t="shared" si="35"/>
        <v>〇</v>
      </c>
      <c r="AB126" s="32" t="str">
        <f t="shared" si="35"/>
        <v>〇</v>
      </c>
      <c r="AC126" s="32" t="str">
        <f t="shared" si="35"/>
        <v>〇</v>
      </c>
      <c r="AD126" s="32" t="str">
        <f t="shared" si="35"/>
        <v>〇</v>
      </c>
      <c r="AE126" s="32" t="str">
        <f t="shared" si="35"/>
        <v>〇</v>
      </c>
      <c r="AF126" s="32" t="str">
        <f t="shared" si="35"/>
        <v>〇</v>
      </c>
      <c r="AG126" s="32" t="str">
        <f t="shared" si="35"/>
        <v>〇</v>
      </c>
      <c r="AH126" s="32" t="str">
        <f t="shared" si="35"/>
        <v>〇</v>
      </c>
      <c r="AI126" s="32" t="str">
        <f t="shared" si="35"/>
        <v>〇</v>
      </c>
      <c r="AJ126" s="32" t="str">
        <f t="shared" si="35"/>
        <v>〇</v>
      </c>
      <c r="AK126" s="32" t="str">
        <f t="shared" si="35"/>
        <v>〇</v>
      </c>
      <c r="AL126" s="32" t="str">
        <f t="shared" si="35"/>
        <v>〇</v>
      </c>
      <c r="AM126" s="32" t="str">
        <f t="shared" si="35"/>
        <v>〇</v>
      </c>
      <c r="AN126" s="32" t="str">
        <f t="shared" si="35"/>
        <v>〇</v>
      </c>
      <c r="AO126" s="32" t="str">
        <f t="shared" si="35"/>
        <v>〇</v>
      </c>
      <c r="AP126" s="32" t="str">
        <f t="shared" si="35"/>
        <v>〇</v>
      </c>
    </row>
    <row r="127" spans="14:42">
      <c r="N127" s="32" t="str">
        <f t="shared" ref="N127:AP127" si="36">IF(EXACT(N21,N74),"〇","NG")</f>
        <v>〇</v>
      </c>
      <c r="O127" s="32" t="str">
        <f t="shared" si="36"/>
        <v>〇</v>
      </c>
      <c r="P127" s="32" t="str">
        <f t="shared" si="36"/>
        <v>〇</v>
      </c>
      <c r="Q127" s="32" t="str">
        <f t="shared" si="36"/>
        <v>〇</v>
      </c>
      <c r="R127" s="32" t="str">
        <f t="shared" si="36"/>
        <v>〇</v>
      </c>
      <c r="S127" s="32" t="str">
        <f t="shared" si="36"/>
        <v>〇</v>
      </c>
      <c r="T127" s="32" t="str">
        <f t="shared" si="36"/>
        <v>〇</v>
      </c>
      <c r="U127" s="32" t="str">
        <f t="shared" si="36"/>
        <v>〇</v>
      </c>
      <c r="V127" s="32" t="str">
        <f t="shared" si="36"/>
        <v>〇</v>
      </c>
      <c r="W127" s="32" t="str">
        <f t="shared" si="36"/>
        <v>〇</v>
      </c>
      <c r="X127" s="32" t="str">
        <f t="shared" si="36"/>
        <v>〇</v>
      </c>
      <c r="Y127" s="32" t="str">
        <f t="shared" si="36"/>
        <v>〇</v>
      </c>
      <c r="Z127" s="32" t="str">
        <f t="shared" si="36"/>
        <v>〇</v>
      </c>
      <c r="AA127" s="32" t="str">
        <f t="shared" si="36"/>
        <v>〇</v>
      </c>
      <c r="AB127" s="32" t="str">
        <f t="shared" si="36"/>
        <v>〇</v>
      </c>
      <c r="AC127" s="32" t="str">
        <f t="shared" si="36"/>
        <v>〇</v>
      </c>
      <c r="AD127" s="32" t="str">
        <f t="shared" si="36"/>
        <v>〇</v>
      </c>
      <c r="AE127" s="32" t="str">
        <f t="shared" si="36"/>
        <v>〇</v>
      </c>
      <c r="AF127" s="32" t="str">
        <f t="shared" si="36"/>
        <v>〇</v>
      </c>
      <c r="AG127" s="32" t="str">
        <f t="shared" si="36"/>
        <v>〇</v>
      </c>
      <c r="AH127" s="32" t="str">
        <f t="shared" si="36"/>
        <v>〇</v>
      </c>
      <c r="AI127" s="32" t="str">
        <f t="shared" si="36"/>
        <v>〇</v>
      </c>
      <c r="AJ127" s="32" t="str">
        <f t="shared" si="36"/>
        <v>〇</v>
      </c>
      <c r="AK127" s="32" t="str">
        <f t="shared" si="36"/>
        <v>〇</v>
      </c>
      <c r="AL127" s="32" t="str">
        <f t="shared" si="36"/>
        <v>〇</v>
      </c>
      <c r="AM127" s="32" t="str">
        <f t="shared" si="36"/>
        <v>〇</v>
      </c>
      <c r="AN127" s="32" t="str">
        <f t="shared" si="36"/>
        <v>〇</v>
      </c>
      <c r="AO127" s="32" t="str">
        <f t="shared" si="36"/>
        <v>〇</v>
      </c>
      <c r="AP127" s="32" t="str">
        <f t="shared" si="36"/>
        <v>〇</v>
      </c>
    </row>
    <row r="128" spans="14:42">
      <c r="N128" s="32" t="str">
        <f t="shared" ref="N128:AP128" si="37">IF(EXACT(N22,N75),"〇","NG")</f>
        <v>〇</v>
      </c>
      <c r="O128" s="32" t="str">
        <f t="shared" si="37"/>
        <v>〇</v>
      </c>
      <c r="P128" s="32" t="str">
        <f t="shared" si="37"/>
        <v>〇</v>
      </c>
      <c r="Q128" s="32" t="str">
        <f t="shared" si="37"/>
        <v>〇</v>
      </c>
      <c r="R128" s="32" t="str">
        <f t="shared" si="37"/>
        <v>〇</v>
      </c>
      <c r="S128" s="32" t="str">
        <f t="shared" si="37"/>
        <v>〇</v>
      </c>
      <c r="T128" s="32" t="str">
        <f t="shared" si="37"/>
        <v>〇</v>
      </c>
      <c r="U128" s="32" t="str">
        <f t="shared" si="37"/>
        <v>〇</v>
      </c>
      <c r="V128" s="32" t="str">
        <f t="shared" si="37"/>
        <v>〇</v>
      </c>
      <c r="W128" s="32" t="str">
        <f t="shared" si="37"/>
        <v>〇</v>
      </c>
      <c r="X128" s="32" t="str">
        <f t="shared" si="37"/>
        <v>〇</v>
      </c>
      <c r="Y128" s="32" t="str">
        <f t="shared" si="37"/>
        <v>〇</v>
      </c>
      <c r="Z128" s="32" t="str">
        <f t="shared" si="37"/>
        <v>〇</v>
      </c>
      <c r="AA128" s="32" t="str">
        <f t="shared" si="37"/>
        <v>〇</v>
      </c>
      <c r="AB128" s="32" t="str">
        <f t="shared" si="37"/>
        <v>〇</v>
      </c>
      <c r="AC128" s="32" t="str">
        <f t="shared" si="37"/>
        <v>〇</v>
      </c>
      <c r="AD128" s="32" t="str">
        <f t="shared" si="37"/>
        <v>〇</v>
      </c>
      <c r="AE128" s="32" t="str">
        <f t="shared" si="37"/>
        <v>〇</v>
      </c>
      <c r="AF128" s="32" t="str">
        <f t="shared" si="37"/>
        <v>〇</v>
      </c>
      <c r="AG128" s="32" t="str">
        <f t="shared" si="37"/>
        <v>〇</v>
      </c>
      <c r="AH128" s="32" t="str">
        <f t="shared" si="37"/>
        <v>〇</v>
      </c>
      <c r="AI128" s="32" t="str">
        <f t="shared" si="37"/>
        <v>〇</v>
      </c>
      <c r="AJ128" s="32" t="str">
        <f t="shared" si="37"/>
        <v>〇</v>
      </c>
      <c r="AK128" s="32" t="str">
        <f t="shared" si="37"/>
        <v>〇</v>
      </c>
      <c r="AL128" s="32" t="str">
        <f t="shared" si="37"/>
        <v>〇</v>
      </c>
      <c r="AM128" s="32" t="str">
        <f t="shared" si="37"/>
        <v>〇</v>
      </c>
      <c r="AN128" s="32" t="str">
        <f t="shared" si="37"/>
        <v>〇</v>
      </c>
      <c r="AO128" s="32" t="str">
        <f t="shared" si="37"/>
        <v>〇</v>
      </c>
      <c r="AP128" s="32" t="str">
        <f t="shared" si="37"/>
        <v>〇</v>
      </c>
    </row>
    <row r="129" spans="14:42">
      <c r="N129" s="32" t="str">
        <f t="shared" ref="N129:AP129" si="38">IF(EXACT(N23,N76),"〇","NG")</f>
        <v>〇</v>
      </c>
      <c r="O129" s="32" t="str">
        <f t="shared" si="38"/>
        <v>〇</v>
      </c>
      <c r="P129" s="32" t="str">
        <f t="shared" si="38"/>
        <v>〇</v>
      </c>
      <c r="Q129" s="32" t="str">
        <f t="shared" si="38"/>
        <v>〇</v>
      </c>
      <c r="R129" s="32" t="str">
        <f t="shared" si="38"/>
        <v>〇</v>
      </c>
      <c r="S129" s="32" t="str">
        <f t="shared" si="38"/>
        <v>〇</v>
      </c>
      <c r="T129" s="32" t="str">
        <f t="shared" si="38"/>
        <v>〇</v>
      </c>
      <c r="U129" s="32" t="str">
        <f t="shared" si="38"/>
        <v>〇</v>
      </c>
      <c r="V129" s="32" t="str">
        <f t="shared" si="38"/>
        <v>〇</v>
      </c>
      <c r="W129" s="32" t="str">
        <f t="shared" si="38"/>
        <v>〇</v>
      </c>
      <c r="X129" s="32" t="str">
        <f t="shared" si="38"/>
        <v>〇</v>
      </c>
      <c r="Y129" s="32" t="str">
        <f t="shared" si="38"/>
        <v>〇</v>
      </c>
      <c r="Z129" s="32" t="str">
        <f t="shared" si="38"/>
        <v>〇</v>
      </c>
      <c r="AA129" s="32" t="str">
        <f t="shared" si="38"/>
        <v>〇</v>
      </c>
      <c r="AB129" s="32" t="str">
        <f t="shared" si="38"/>
        <v>〇</v>
      </c>
      <c r="AC129" s="32" t="str">
        <f t="shared" si="38"/>
        <v>〇</v>
      </c>
      <c r="AD129" s="32" t="str">
        <f t="shared" si="38"/>
        <v>〇</v>
      </c>
      <c r="AE129" s="32" t="str">
        <f t="shared" si="38"/>
        <v>〇</v>
      </c>
      <c r="AF129" s="32" t="str">
        <f t="shared" si="38"/>
        <v>〇</v>
      </c>
      <c r="AG129" s="32" t="str">
        <f t="shared" si="38"/>
        <v>〇</v>
      </c>
      <c r="AH129" s="32" t="str">
        <f t="shared" si="38"/>
        <v>〇</v>
      </c>
      <c r="AI129" s="32" t="str">
        <f t="shared" si="38"/>
        <v>〇</v>
      </c>
      <c r="AJ129" s="32" t="str">
        <f t="shared" si="38"/>
        <v>〇</v>
      </c>
      <c r="AK129" s="32" t="str">
        <f t="shared" si="38"/>
        <v>〇</v>
      </c>
      <c r="AL129" s="32" t="str">
        <f t="shared" si="38"/>
        <v>〇</v>
      </c>
      <c r="AM129" s="32" t="str">
        <f t="shared" si="38"/>
        <v>〇</v>
      </c>
      <c r="AN129" s="32" t="str">
        <f t="shared" si="38"/>
        <v>〇</v>
      </c>
      <c r="AO129" s="32" t="str">
        <f t="shared" si="38"/>
        <v>〇</v>
      </c>
      <c r="AP129" s="32" t="str">
        <f t="shared" si="38"/>
        <v>〇</v>
      </c>
    </row>
    <row r="130" spans="14:42">
      <c r="N130" s="32" t="str">
        <f t="shared" ref="N130:AP130" si="39">IF(EXACT(N24,N77),"〇","NG")</f>
        <v>〇</v>
      </c>
      <c r="O130" s="32" t="str">
        <f t="shared" si="39"/>
        <v>〇</v>
      </c>
      <c r="P130" s="32" t="str">
        <f t="shared" si="39"/>
        <v>〇</v>
      </c>
      <c r="Q130" s="32" t="str">
        <f t="shared" si="39"/>
        <v>〇</v>
      </c>
      <c r="R130" s="32" t="str">
        <f t="shared" si="39"/>
        <v>〇</v>
      </c>
      <c r="S130" s="32" t="str">
        <f t="shared" si="39"/>
        <v>〇</v>
      </c>
      <c r="T130" s="32" t="str">
        <f t="shared" si="39"/>
        <v>〇</v>
      </c>
      <c r="U130" s="32" t="str">
        <f t="shared" si="39"/>
        <v>〇</v>
      </c>
      <c r="V130" s="32" t="str">
        <f t="shared" si="39"/>
        <v>〇</v>
      </c>
      <c r="W130" s="32" t="str">
        <f t="shared" si="39"/>
        <v>〇</v>
      </c>
      <c r="X130" s="32" t="str">
        <f t="shared" si="39"/>
        <v>〇</v>
      </c>
      <c r="Y130" s="32" t="str">
        <f t="shared" si="39"/>
        <v>〇</v>
      </c>
      <c r="Z130" s="32" t="str">
        <f t="shared" si="39"/>
        <v>〇</v>
      </c>
      <c r="AA130" s="32" t="str">
        <f t="shared" si="39"/>
        <v>〇</v>
      </c>
      <c r="AB130" s="32" t="str">
        <f t="shared" si="39"/>
        <v>〇</v>
      </c>
      <c r="AC130" s="32" t="str">
        <f t="shared" si="39"/>
        <v>〇</v>
      </c>
      <c r="AD130" s="32" t="str">
        <f t="shared" si="39"/>
        <v>〇</v>
      </c>
      <c r="AE130" s="32" t="str">
        <f t="shared" si="39"/>
        <v>〇</v>
      </c>
      <c r="AF130" s="32" t="str">
        <f t="shared" si="39"/>
        <v>〇</v>
      </c>
      <c r="AG130" s="32" t="str">
        <f t="shared" si="39"/>
        <v>〇</v>
      </c>
      <c r="AH130" s="32" t="str">
        <f t="shared" si="39"/>
        <v>〇</v>
      </c>
      <c r="AI130" s="32" t="str">
        <f t="shared" si="39"/>
        <v>〇</v>
      </c>
      <c r="AJ130" s="32" t="str">
        <f t="shared" si="39"/>
        <v>〇</v>
      </c>
      <c r="AK130" s="32" t="str">
        <f t="shared" si="39"/>
        <v>〇</v>
      </c>
      <c r="AL130" s="32" t="str">
        <f t="shared" si="39"/>
        <v>〇</v>
      </c>
      <c r="AM130" s="32" t="str">
        <f t="shared" si="39"/>
        <v>〇</v>
      </c>
      <c r="AN130" s="32" t="str">
        <f t="shared" si="39"/>
        <v>〇</v>
      </c>
      <c r="AO130" s="32" t="str">
        <f t="shared" si="39"/>
        <v>〇</v>
      </c>
      <c r="AP130" s="32" t="str">
        <f t="shared" si="39"/>
        <v>〇</v>
      </c>
    </row>
    <row r="131" spans="14:42">
      <c r="N131" s="32" t="str">
        <f t="shared" ref="N131:AP131" si="40">IF(EXACT(N25,N78),"〇","NG")</f>
        <v>〇</v>
      </c>
      <c r="O131" s="32" t="str">
        <f t="shared" si="40"/>
        <v>〇</v>
      </c>
      <c r="P131" s="32" t="str">
        <f t="shared" si="40"/>
        <v>〇</v>
      </c>
      <c r="Q131" s="32" t="str">
        <f t="shared" si="40"/>
        <v>〇</v>
      </c>
      <c r="R131" s="32" t="str">
        <f t="shared" si="40"/>
        <v>〇</v>
      </c>
      <c r="S131" s="32" t="str">
        <f t="shared" si="40"/>
        <v>〇</v>
      </c>
      <c r="T131" s="32" t="str">
        <f t="shared" si="40"/>
        <v>〇</v>
      </c>
      <c r="U131" s="32" t="str">
        <f t="shared" si="40"/>
        <v>〇</v>
      </c>
      <c r="V131" s="32" t="str">
        <f t="shared" si="40"/>
        <v>〇</v>
      </c>
      <c r="W131" s="32" t="str">
        <f t="shared" si="40"/>
        <v>〇</v>
      </c>
      <c r="X131" s="32" t="str">
        <f t="shared" si="40"/>
        <v>〇</v>
      </c>
      <c r="Y131" s="32" t="str">
        <f t="shared" si="40"/>
        <v>〇</v>
      </c>
      <c r="Z131" s="32" t="str">
        <f t="shared" si="40"/>
        <v>〇</v>
      </c>
      <c r="AA131" s="32" t="str">
        <f t="shared" si="40"/>
        <v>〇</v>
      </c>
      <c r="AB131" s="32" t="str">
        <f t="shared" si="40"/>
        <v>〇</v>
      </c>
      <c r="AC131" s="32" t="str">
        <f t="shared" si="40"/>
        <v>〇</v>
      </c>
      <c r="AD131" s="32" t="str">
        <f t="shared" si="40"/>
        <v>〇</v>
      </c>
      <c r="AE131" s="32" t="str">
        <f t="shared" si="40"/>
        <v>〇</v>
      </c>
      <c r="AF131" s="32" t="str">
        <f t="shared" si="40"/>
        <v>〇</v>
      </c>
      <c r="AG131" s="32" t="str">
        <f t="shared" si="40"/>
        <v>〇</v>
      </c>
      <c r="AH131" s="32" t="str">
        <f t="shared" si="40"/>
        <v>〇</v>
      </c>
      <c r="AI131" s="32" t="str">
        <f t="shared" si="40"/>
        <v>〇</v>
      </c>
      <c r="AJ131" s="32" t="str">
        <f t="shared" si="40"/>
        <v>〇</v>
      </c>
      <c r="AK131" s="32" t="str">
        <f t="shared" si="40"/>
        <v>〇</v>
      </c>
      <c r="AL131" s="32" t="str">
        <f t="shared" si="40"/>
        <v>〇</v>
      </c>
      <c r="AM131" s="32" t="str">
        <f t="shared" si="40"/>
        <v>〇</v>
      </c>
      <c r="AN131" s="32" t="str">
        <f t="shared" si="40"/>
        <v>〇</v>
      </c>
      <c r="AO131" s="32" t="str">
        <f t="shared" si="40"/>
        <v>〇</v>
      </c>
      <c r="AP131" s="32" t="str">
        <f t="shared" si="40"/>
        <v>〇</v>
      </c>
    </row>
    <row r="132" spans="14:42">
      <c r="N132" s="32" t="str">
        <f t="shared" ref="N132:AP132" si="41">IF(EXACT(N26,N79),"〇","NG")</f>
        <v>〇</v>
      </c>
      <c r="O132" s="32" t="str">
        <f t="shared" si="41"/>
        <v>〇</v>
      </c>
      <c r="P132" s="32" t="str">
        <f t="shared" si="41"/>
        <v>〇</v>
      </c>
      <c r="Q132" s="32" t="str">
        <f t="shared" si="41"/>
        <v>〇</v>
      </c>
      <c r="R132" s="32" t="str">
        <f t="shared" si="41"/>
        <v>〇</v>
      </c>
      <c r="S132" s="32" t="str">
        <f t="shared" si="41"/>
        <v>〇</v>
      </c>
      <c r="T132" s="32" t="str">
        <f t="shared" si="41"/>
        <v>〇</v>
      </c>
      <c r="U132" s="32" t="str">
        <f t="shared" si="41"/>
        <v>〇</v>
      </c>
      <c r="V132" s="32" t="str">
        <f t="shared" si="41"/>
        <v>〇</v>
      </c>
      <c r="W132" s="32" t="str">
        <f t="shared" si="41"/>
        <v>〇</v>
      </c>
      <c r="X132" s="32" t="str">
        <f t="shared" si="41"/>
        <v>〇</v>
      </c>
      <c r="Y132" s="32" t="str">
        <f t="shared" si="41"/>
        <v>〇</v>
      </c>
      <c r="Z132" s="32" t="str">
        <f t="shared" si="41"/>
        <v>〇</v>
      </c>
      <c r="AA132" s="32" t="str">
        <f t="shared" si="41"/>
        <v>〇</v>
      </c>
      <c r="AB132" s="32" t="str">
        <f t="shared" si="41"/>
        <v>〇</v>
      </c>
      <c r="AC132" s="32" t="str">
        <f t="shared" si="41"/>
        <v>〇</v>
      </c>
      <c r="AD132" s="32" t="str">
        <f t="shared" si="41"/>
        <v>〇</v>
      </c>
      <c r="AE132" s="32" t="str">
        <f t="shared" si="41"/>
        <v>〇</v>
      </c>
      <c r="AF132" s="32" t="str">
        <f t="shared" si="41"/>
        <v>〇</v>
      </c>
      <c r="AG132" s="32" t="str">
        <f t="shared" si="41"/>
        <v>〇</v>
      </c>
      <c r="AH132" s="32" t="str">
        <f t="shared" si="41"/>
        <v>〇</v>
      </c>
      <c r="AI132" s="32" t="str">
        <f t="shared" si="41"/>
        <v>〇</v>
      </c>
      <c r="AJ132" s="32" t="str">
        <f t="shared" si="41"/>
        <v>〇</v>
      </c>
      <c r="AK132" s="32" t="str">
        <f t="shared" si="41"/>
        <v>〇</v>
      </c>
      <c r="AL132" s="32" t="str">
        <f t="shared" si="41"/>
        <v>〇</v>
      </c>
      <c r="AM132" s="32" t="str">
        <f t="shared" si="41"/>
        <v>〇</v>
      </c>
      <c r="AN132" s="32" t="str">
        <f t="shared" si="41"/>
        <v>〇</v>
      </c>
      <c r="AO132" s="32" t="str">
        <f t="shared" si="41"/>
        <v>〇</v>
      </c>
      <c r="AP132" s="32" t="str">
        <f t="shared" si="41"/>
        <v>〇</v>
      </c>
    </row>
    <row r="133" spans="14:42">
      <c r="N133" s="32" t="str">
        <f t="shared" ref="N133:AP133" si="42">IF(EXACT(N27,N80),"〇","NG")</f>
        <v>〇</v>
      </c>
      <c r="O133" s="32" t="str">
        <f t="shared" si="42"/>
        <v>〇</v>
      </c>
      <c r="P133" s="32" t="str">
        <f t="shared" si="42"/>
        <v>〇</v>
      </c>
      <c r="Q133" s="32" t="str">
        <f t="shared" si="42"/>
        <v>〇</v>
      </c>
      <c r="R133" s="32" t="str">
        <f t="shared" si="42"/>
        <v>〇</v>
      </c>
      <c r="S133" s="32" t="str">
        <f t="shared" si="42"/>
        <v>〇</v>
      </c>
      <c r="T133" s="32" t="str">
        <f t="shared" si="42"/>
        <v>〇</v>
      </c>
      <c r="U133" s="32" t="str">
        <f t="shared" si="42"/>
        <v>〇</v>
      </c>
      <c r="V133" s="32" t="str">
        <f t="shared" si="42"/>
        <v>〇</v>
      </c>
      <c r="W133" s="32" t="str">
        <f t="shared" si="42"/>
        <v>〇</v>
      </c>
      <c r="X133" s="32" t="str">
        <f t="shared" si="42"/>
        <v>〇</v>
      </c>
      <c r="Y133" s="32" t="str">
        <f t="shared" si="42"/>
        <v>〇</v>
      </c>
      <c r="Z133" s="32" t="str">
        <f t="shared" si="42"/>
        <v>〇</v>
      </c>
      <c r="AA133" s="32" t="str">
        <f t="shared" si="42"/>
        <v>〇</v>
      </c>
      <c r="AB133" s="32" t="str">
        <f t="shared" si="42"/>
        <v>〇</v>
      </c>
      <c r="AC133" s="32" t="str">
        <f t="shared" si="42"/>
        <v>〇</v>
      </c>
      <c r="AD133" s="32" t="str">
        <f t="shared" si="42"/>
        <v>〇</v>
      </c>
      <c r="AE133" s="32" t="str">
        <f t="shared" si="42"/>
        <v>〇</v>
      </c>
      <c r="AF133" s="32" t="str">
        <f t="shared" si="42"/>
        <v>〇</v>
      </c>
      <c r="AG133" s="32" t="str">
        <f t="shared" si="42"/>
        <v>〇</v>
      </c>
      <c r="AH133" s="32" t="str">
        <f t="shared" si="42"/>
        <v>〇</v>
      </c>
      <c r="AI133" s="32" t="str">
        <f t="shared" si="42"/>
        <v>〇</v>
      </c>
      <c r="AJ133" s="32" t="str">
        <f t="shared" si="42"/>
        <v>〇</v>
      </c>
      <c r="AK133" s="32" t="str">
        <f t="shared" si="42"/>
        <v>〇</v>
      </c>
      <c r="AL133" s="32" t="str">
        <f t="shared" si="42"/>
        <v>〇</v>
      </c>
      <c r="AM133" s="32" t="str">
        <f t="shared" si="42"/>
        <v>〇</v>
      </c>
      <c r="AN133" s="32" t="str">
        <f t="shared" si="42"/>
        <v>〇</v>
      </c>
      <c r="AO133" s="32" t="str">
        <f t="shared" si="42"/>
        <v>〇</v>
      </c>
      <c r="AP133" s="32" t="str">
        <f t="shared" si="42"/>
        <v>〇</v>
      </c>
    </row>
    <row r="134" spans="14:42">
      <c r="N134" s="32" t="str">
        <f t="shared" ref="N134:AP134" si="43">IF(EXACT(N28,N81),"〇","NG")</f>
        <v>〇</v>
      </c>
      <c r="O134" s="32" t="str">
        <f t="shared" si="43"/>
        <v>〇</v>
      </c>
      <c r="P134" s="32" t="str">
        <f t="shared" si="43"/>
        <v>〇</v>
      </c>
      <c r="Q134" s="32" t="str">
        <f t="shared" si="43"/>
        <v>〇</v>
      </c>
      <c r="R134" s="32" t="str">
        <f t="shared" si="43"/>
        <v>〇</v>
      </c>
      <c r="S134" s="32" t="str">
        <f t="shared" si="43"/>
        <v>〇</v>
      </c>
      <c r="T134" s="32" t="str">
        <f t="shared" si="43"/>
        <v>〇</v>
      </c>
      <c r="U134" s="32" t="str">
        <f t="shared" si="43"/>
        <v>〇</v>
      </c>
      <c r="V134" s="32" t="str">
        <f t="shared" si="43"/>
        <v>〇</v>
      </c>
      <c r="W134" s="32" t="str">
        <f t="shared" si="43"/>
        <v>〇</v>
      </c>
      <c r="X134" s="32" t="str">
        <f t="shared" si="43"/>
        <v>〇</v>
      </c>
      <c r="Y134" s="32" t="str">
        <f t="shared" si="43"/>
        <v>〇</v>
      </c>
      <c r="Z134" s="32" t="str">
        <f t="shared" si="43"/>
        <v>〇</v>
      </c>
      <c r="AA134" s="32" t="str">
        <f t="shared" si="43"/>
        <v>〇</v>
      </c>
      <c r="AB134" s="32" t="str">
        <f t="shared" si="43"/>
        <v>〇</v>
      </c>
      <c r="AC134" s="32" t="str">
        <f t="shared" si="43"/>
        <v>〇</v>
      </c>
      <c r="AD134" s="32" t="str">
        <f t="shared" si="43"/>
        <v>〇</v>
      </c>
      <c r="AE134" s="32" t="str">
        <f t="shared" si="43"/>
        <v>〇</v>
      </c>
      <c r="AF134" s="32" t="str">
        <f t="shared" si="43"/>
        <v>〇</v>
      </c>
      <c r="AG134" s="32" t="str">
        <f t="shared" si="43"/>
        <v>〇</v>
      </c>
      <c r="AH134" s="32" t="str">
        <f t="shared" si="43"/>
        <v>〇</v>
      </c>
      <c r="AI134" s="32" t="str">
        <f t="shared" si="43"/>
        <v>〇</v>
      </c>
      <c r="AJ134" s="32" t="str">
        <f t="shared" si="43"/>
        <v>〇</v>
      </c>
      <c r="AK134" s="32" t="str">
        <f t="shared" si="43"/>
        <v>〇</v>
      </c>
      <c r="AL134" s="32" t="str">
        <f t="shared" si="43"/>
        <v>〇</v>
      </c>
      <c r="AM134" s="32" t="str">
        <f t="shared" si="43"/>
        <v>〇</v>
      </c>
      <c r="AN134" s="32" t="str">
        <f t="shared" si="43"/>
        <v>〇</v>
      </c>
      <c r="AO134" s="32" t="str">
        <f t="shared" si="43"/>
        <v>〇</v>
      </c>
      <c r="AP134" s="32" t="str">
        <f t="shared" si="43"/>
        <v>〇</v>
      </c>
    </row>
    <row r="135" spans="14:42">
      <c r="N135" s="32" t="str">
        <f t="shared" ref="N135:AP135" si="44">IF(EXACT(N29,N82),"〇","NG")</f>
        <v>〇</v>
      </c>
      <c r="O135" s="32" t="str">
        <f t="shared" si="44"/>
        <v>〇</v>
      </c>
      <c r="P135" s="32" t="str">
        <f t="shared" si="44"/>
        <v>〇</v>
      </c>
      <c r="Q135" s="32" t="str">
        <f t="shared" si="44"/>
        <v>〇</v>
      </c>
      <c r="R135" s="32" t="str">
        <f t="shared" si="44"/>
        <v>〇</v>
      </c>
      <c r="S135" s="32" t="str">
        <f t="shared" si="44"/>
        <v>〇</v>
      </c>
      <c r="T135" s="32" t="str">
        <f t="shared" si="44"/>
        <v>〇</v>
      </c>
      <c r="U135" s="32" t="str">
        <f t="shared" si="44"/>
        <v>〇</v>
      </c>
      <c r="V135" s="32" t="str">
        <f t="shared" si="44"/>
        <v>〇</v>
      </c>
      <c r="W135" s="32" t="str">
        <f t="shared" si="44"/>
        <v>〇</v>
      </c>
      <c r="X135" s="32" t="str">
        <f t="shared" si="44"/>
        <v>〇</v>
      </c>
      <c r="Y135" s="32" t="str">
        <f t="shared" si="44"/>
        <v>〇</v>
      </c>
      <c r="Z135" s="32" t="str">
        <f t="shared" si="44"/>
        <v>〇</v>
      </c>
      <c r="AA135" s="32" t="str">
        <f t="shared" si="44"/>
        <v>〇</v>
      </c>
      <c r="AB135" s="32" t="str">
        <f t="shared" si="44"/>
        <v>〇</v>
      </c>
      <c r="AC135" s="32" t="str">
        <f t="shared" si="44"/>
        <v>〇</v>
      </c>
      <c r="AD135" s="32" t="str">
        <f t="shared" si="44"/>
        <v>〇</v>
      </c>
      <c r="AE135" s="32" t="str">
        <f t="shared" si="44"/>
        <v>〇</v>
      </c>
      <c r="AF135" s="32" t="str">
        <f t="shared" si="44"/>
        <v>〇</v>
      </c>
      <c r="AG135" s="32" t="str">
        <f t="shared" si="44"/>
        <v>〇</v>
      </c>
      <c r="AH135" s="32" t="str">
        <f t="shared" si="44"/>
        <v>〇</v>
      </c>
      <c r="AI135" s="32" t="str">
        <f t="shared" si="44"/>
        <v>〇</v>
      </c>
      <c r="AJ135" s="32" t="str">
        <f t="shared" si="44"/>
        <v>〇</v>
      </c>
      <c r="AK135" s="32" t="str">
        <f t="shared" si="44"/>
        <v>〇</v>
      </c>
      <c r="AL135" s="32" t="str">
        <f t="shared" si="44"/>
        <v>〇</v>
      </c>
      <c r="AM135" s="32" t="str">
        <f t="shared" si="44"/>
        <v>〇</v>
      </c>
      <c r="AN135" s="32" t="str">
        <f t="shared" si="44"/>
        <v>〇</v>
      </c>
      <c r="AO135" s="32" t="str">
        <f t="shared" si="44"/>
        <v>〇</v>
      </c>
      <c r="AP135" s="32" t="str">
        <f t="shared" si="44"/>
        <v>〇</v>
      </c>
    </row>
    <row r="136" spans="14:42">
      <c r="N136" s="32" t="str">
        <f t="shared" ref="N136:AP136" si="45">IF(EXACT(N30,N83),"〇","NG")</f>
        <v>〇</v>
      </c>
      <c r="O136" s="32" t="str">
        <f t="shared" si="45"/>
        <v>〇</v>
      </c>
      <c r="P136" s="32" t="str">
        <f t="shared" si="45"/>
        <v>〇</v>
      </c>
      <c r="Q136" s="32" t="str">
        <f t="shared" si="45"/>
        <v>〇</v>
      </c>
      <c r="R136" s="32" t="str">
        <f t="shared" si="45"/>
        <v>〇</v>
      </c>
      <c r="S136" s="32" t="str">
        <f t="shared" si="45"/>
        <v>〇</v>
      </c>
      <c r="T136" s="32" t="str">
        <f t="shared" si="45"/>
        <v>〇</v>
      </c>
      <c r="U136" s="32" t="str">
        <f t="shared" si="45"/>
        <v>〇</v>
      </c>
      <c r="V136" s="32" t="str">
        <f t="shared" si="45"/>
        <v>〇</v>
      </c>
      <c r="W136" s="32" t="str">
        <f t="shared" si="45"/>
        <v>〇</v>
      </c>
      <c r="X136" s="32" t="str">
        <f t="shared" si="45"/>
        <v>〇</v>
      </c>
      <c r="Y136" s="32" t="str">
        <f t="shared" si="45"/>
        <v>〇</v>
      </c>
      <c r="Z136" s="32" t="str">
        <f t="shared" si="45"/>
        <v>〇</v>
      </c>
      <c r="AA136" s="32" t="str">
        <f t="shared" si="45"/>
        <v>〇</v>
      </c>
      <c r="AB136" s="32" t="str">
        <f t="shared" si="45"/>
        <v>〇</v>
      </c>
      <c r="AC136" s="32" t="str">
        <f t="shared" si="45"/>
        <v>〇</v>
      </c>
      <c r="AD136" s="32" t="str">
        <f t="shared" si="45"/>
        <v>〇</v>
      </c>
      <c r="AE136" s="32" t="str">
        <f t="shared" si="45"/>
        <v>〇</v>
      </c>
      <c r="AF136" s="32" t="str">
        <f t="shared" si="45"/>
        <v>〇</v>
      </c>
      <c r="AG136" s="32" t="str">
        <f t="shared" si="45"/>
        <v>〇</v>
      </c>
      <c r="AH136" s="32" t="str">
        <f t="shared" si="45"/>
        <v>〇</v>
      </c>
      <c r="AI136" s="32" t="str">
        <f t="shared" si="45"/>
        <v>〇</v>
      </c>
      <c r="AJ136" s="32" t="str">
        <f t="shared" si="45"/>
        <v>〇</v>
      </c>
      <c r="AK136" s="32" t="str">
        <f t="shared" si="45"/>
        <v>〇</v>
      </c>
      <c r="AL136" s="32" t="str">
        <f t="shared" si="45"/>
        <v>〇</v>
      </c>
      <c r="AM136" s="32" t="str">
        <f t="shared" si="45"/>
        <v>〇</v>
      </c>
      <c r="AN136" s="32" t="str">
        <f t="shared" si="45"/>
        <v>〇</v>
      </c>
      <c r="AO136" s="32" t="str">
        <f t="shared" si="45"/>
        <v>〇</v>
      </c>
      <c r="AP136" s="32" t="str">
        <f t="shared" si="45"/>
        <v>〇</v>
      </c>
    </row>
    <row r="137" spans="14:42">
      <c r="N137" s="32" t="str">
        <f t="shared" ref="N137:AP137" si="46">IF(EXACT(N31,N84),"〇","NG")</f>
        <v>〇</v>
      </c>
      <c r="O137" s="32" t="str">
        <f t="shared" si="46"/>
        <v>〇</v>
      </c>
      <c r="P137" s="32" t="str">
        <f t="shared" si="46"/>
        <v>〇</v>
      </c>
      <c r="Q137" s="32" t="str">
        <f t="shared" si="46"/>
        <v>〇</v>
      </c>
      <c r="R137" s="32" t="str">
        <f t="shared" si="46"/>
        <v>〇</v>
      </c>
      <c r="S137" s="32" t="str">
        <f t="shared" si="46"/>
        <v>〇</v>
      </c>
      <c r="T137" s="32" t="str">
        <f t="shared" si="46"/>
        <v>〇</v>
      </c>
      <c r="U137" s="32" t="str">
        <f t="shared" si="46"/>
        <v>〇</v>
      </c>
      <c r="V137" s="32" t="str">
        <f t="shared" si="46"/>
        <v>〇</v>
      </c>
      <c r="W137" s="32" t="str">
        <f t="shared" si="46"/>
        <v>〇</v>
      </c>
      <c r="X137" s="32" t="str">
        <f t="shared" si="46"/>
        <v>〇</v>
      </c>
      <c r="Y137" s="32" t="str">
        <f t="shared" si="46"/>
        <v>〇</v>
      </c>
      <c r="Z137" s="32" t="str">
        <f t="shared" si="46"/>
        <v>〇</v>
      </c>
      <c r="AA137" s="32" t="str">
        <f t="shared" si="46"/>
        <v>〇</v>
      </c>
      <c r="AB137" s="32" t="str">
        <f t="shared" si="46"/>
        <v>〇</v>
      </c>
      <c r="AC137" s="32" t="str">
        <f t="shared" si="46"/>
        <v>〇</v>
      </c>
      <c r="AD137" s="32" t="str">
        <f t="shared" si="46"/>
        <v>〇</v>
      </c>
      <c r="AE137" s="32" t="str">
        <f t="shared" si="46"/>
        <v>〇</v>
      </c>
      <c r="AF137" s="32" t="str">
        <f t="shared" si="46"/>
        <v>〇</v>
      </c>
      <c r="AG137" s="32" t="str">
        <f t="shared" si="46"/>
        <v>〇</v>
      </c>
      <c r="AH137" s="32" t="str">
        <f t="shared" si="46"/>
        <v>〇</v>
      </c>
      <c r="AI137" s="32" t="str">
        <f t="shared" si="46"/>
        <v>〇</v>
      </c>
      <c r="AJ137" s="32" t="str">
        <f t="shared" si="46"/>
        <v>〇</v>
      </c>
      <c r="AK137" s="32" t="str">
        <f t="shared" si="46"/>
        <v>〇</v>
      </c>
      <c r="AL137" s="32" t="str">
        <f t="shared" si="46"/>
        <v>〇</v>
      </c>
      <c r="AM137" s="32" t="str">
        <f t="shared" si="46"/>
        <v>〇</v>
      </c>
      <c r="AN137" s="32" t="str">
        <f t="shared" si="46"/>
        <v>〇</v>
      </c>
      <c r="AO137" s="32" t="str">
        <f t="shared" si="46"/>
        <v>〇</v>
      </c>
      <c r="AP137" s="32" t="str">
        <f t="shared" si="46"/>
        <v>〇</v>
      </c>
    </row>
    <row r="138" spans="14:42">
      <c r="N138" s="32" t="str">
        <f t="shared" ref="N138:AP138" si="47">IF(EXACT(N32,N85),"〇","NG")</f>
        <v>〇</v>
      </c>
      <c r="O138" s="32" t="str">
        <f t="shared" si="47"/>
        <v>〇</v>
      </c>
      <c r="P138" s="32" t="str">
        <f t="shared" si="47"/>
        <v>〇</v>
      </c>
      <c r="Q138" s="32" t="str">
        <f t="shared" si="47"/>
        <v>〇</v>
      </c>
      <c r="R138" s="32" t="str">
        <f t="shared" si="47"/>
        <v>〇</v>
      </c>
      <c r="S138" s="32" t="str">
        <f t="shared" si="47"/>
        <v>〇</v>
      </c>
      <c r="T138" s="32" t="str">
        <f t="shared" si="47"/>
        <v>〇</v>
      </c>
      <c r="U138" s="32" t="str">
        <f t="shared" si="47"/>
        <v>〇</v>
      </c>
      <c r="V138" s="32" t="str">
        <f t="shared" si="47"/>
        <v>〇</v>
      </c>
      <c r="W138" s="32" t="str">
        <f t="shared" si="47"/>
        <v>〇</v>
      </c>
      <c r="X138" s="32" t="str">
        <f t="shared" si="47"/>
        <v>〇</v>
      </c>
      <c r="Y138" s="32" t="str">
        <f t="shared" si="47"/>
        <v>〇</v>
      </c>
      <c r="Z138" s="32" t="str">
        <f t="shared" si="47"/>
        <v>〇</v>
      </c>
      <c r="AA138" s="32" t="str">
        <f t="shared" si="47"/>
        <v>〇</v>
      </c>
      <c r="AB138" s="32" t="str">
        <f t="shared" si="47"/>
        <v>〇</v>
      </c>
      <c r="AC138" s="32" t="str">
        <f t="shared" si="47"/>
        <v>〇</v>
      </c>
      <c r="AD138" s="32" t="str">
        <f t="shared" si="47"/>
        <v>〇</v>
      </c>
      <c r="AE138" s="32" t="str">
        <f t="shared" si="47"/>
        <v>〇</v>
      </c>
      <c r="AF138" s="32" t="str">
        <f t="shared" si="47"/>
        <v>〇</v>
      </c>
      <c r="AG138" s="32" t="str">
        <f t="shared" si="47"/>
        <v>〇</v>
      </c>
      <c r="AH138" s="32" t="str">
        <f t="shared" si="47"/>
        <v>〇</v>
      </c>
      <c r="AI138" s="32" t="str">
        <f t="shared" si="47"/>
        <v>〇</v>
      </c>
      <c r="AJ138" s="32" t="str">
        <f t="shared" si="47"/>
        <v>〇</v>
      </c>
      <c r="AK138" s="32" t="str">
        <f t="shared" si="47"/>
        <v>〇</v>
      </c>
      <c r="AL138" s="32" t="str">
        <f t="shared" si="47"/>
        <v>〇</v>
      </c>
      <c r="AM138" s="32" t="str">
        <f t="shared" si="47"/>
        <v>〇</v>
      </c>
      <c r="AN138" s="32" t="str">
        <f t="shared" si="47"/>
        <v>〇</v>
      </c>
      <c r="AO138" s="32" t="str">
        <f t="shared" si="47"/>
        <v>〇</v>
      </c>
      <c r="AP138" s="32" t="str">
        <f t="shared" si="47"/>
        <v>〇</v>
      </c>
    </row>
    <row r="139" spans="14:42">
      <c r="N139" s="32" t="str">
        <f t="shared" ref="N139:AP139" si="48">IF(EXACT(N33,N86),"〇","NG")</f>
        <v>〇</v>
      </c>
      <c r="O139" s="32" t="str">
        <f t="shared" si="48"/>
        <v>〇</v>
      </c>
      <c r="P139" s="32" t="str">
        <f t="shared" si="48"/>
        <v>〇</v>
      </c>
      <c r="Q139" s="32" t="str">
        <f t="shared" si="48"/>
        <v>〇</v>
      </c>
      <c r="R139" s="32" t="str">
        <f t="shared" si="48"/>
        <v>〇</v>
      </c>
      <c r="S139" s="32" t="str">
        <f t="shared" si="48"/>
        <v>〇</v>
      </c>
      <c r="T139" s="32" t="str">
        <f t="shared" si="48"/>
        <v>〇</v>
      </c>
      <c r="U139" s="32" t="str">
        <f t="shared" si="48"/>
        <v>〇</v>
      </c>
      <c r="V139" s="32" t="str">
        <f t="shared" si="48"/>
        <v>〇</v>
      </c>
      <c r="W139" s="32" t="str">
        <f t="shared" si="48"/>
        <v>〇</v>
      </c>
      <c r="X139" s="32" t="str">
        <f t="shared" si="48"/>
        <v>〇</v>
      </c>
      <c r="Y139" s="32" t="str">
        <f t="shared" si="48"/>
        <v>〇</v>
      </c>
      <c r="Z139" s="32" t="str">
        <f t="shared" si="48"/>
        <v>〇</v>
      </c>
      <c r="AA139" s="32" t="str">
        <f t="shared" si="48"/>
        <v>〇</v>
      </c>
      <c r="AB139" s="32" t="str">
        <f t="shared" si="48"/>
        <v>〇</v>
      </c>
      <c r="AC139" s="32" t="str">
        <f t="shared" si="48"/>
        <v>〇</v>
      </c>
      <c r="AD139" s="32" t="str">
        <f t="shared" si="48"/>
        <v>〇</v>
      </c>
      <c r="AE139" s="32" t="str">
        <f t="shared" si="48"/>
        <v>〇</v>
      </c>
      <c r="AF139" s="32" t="str">
        <f t="shared" si="48"/>
        <v>〇</v>
      </c>
      <c r="AG139" s="32" t="str">
        <f t="shared" si="48"/>
        <v>〇</v>
      </c>
      <c r="AH139" s="32" t="str">
        <f t="shared" si="48"/>
        <v>〇</v>
      </c>
      <c r="AI139" s="32" t="str">
        <f t="shared" si="48"/>
        <v>〇</v>
      </c>
      <c r="AJ139" s="32" t="str">
        <f t="shared" si="48"/>
        <v>〇</v>
      </c>
      <c r="AK139" s="32" t="str">
        <f t="shared" si="48"/>
        <v>〇</v>
      </c>
      <c r="AL139" s="32" t="str">
        <f t="shared" si="48"/>
        <v>〇</v>
      </c>
      <c r="AM139" s="32" t="str">
        <f t="shared" si="48"/>
        <v>〇</v>
      </c>
      <c r="AN139" s="32" t="str">
        <f t="shared" si="48"/>
        <v>〇</v>
      </c>
      <c r="AO139" s="32" t="str">
        <f t="shared" si="48"/>
        <v>〇</v>
      </c>
      <c r="AP139" s="32" t="str">
        <f t="shared" si="48"/>
        <v>〇</v>
      </c>
    </row>
    <row r="140" spans="14:42">
      <c r="N140" s="32" t="str">
        <f t="shared" ref="N140:AP140" si="49">IF(EXACT(N34,N87),"〇","NG")</f>
        <v>〇</v>
      </c>
      <c r="O140" s="32" t="str">
        <f t="shared" si="49"/>
        <v>〇</v>
      </c>
      <c r="P140" s="32" t="str">
        <f t="shared" si="49"/>
        <v>〇</v>
      </c>
      <c r="Q140" s="32" t="str">
        <f t="shared" si="49"/>
        <v>〇</v>
      </c>
      <c r="R140" s="32" t="str">
        <f t="shared" si="49"/>
        <v>〇</v>
      </c>
      <c r="S140" s="32" t="str">
        <f t="shared" si="49"/>
        <v>〇</v>
      </c>
      <c r="T140" s="32" t="str">
        <f t="shared" si="49"/>
        <v>〇</v>
      </c>
      <c r="U140" s="32" t="str">
        <f t="shared" si="49"/>
        <v>〇</v>
      </c>
      <c r="V140" s="32" t="str">
        <f t="shared" si="49"/>
        <v>〇</v>
      </c>
      <c r="W140" s="32" t="str">
        <f t="shared" si="49"/>
        <v>〇</v>
      </c>
      <c r="X140" s="32" t="str">
        <f t="shared" si="49"/>
        <v>〇</v>
      </c>
      <c r="Y140" s="32" t="str">
        <f t="shared" si="49"/>
        <v>〇</v>
      </c>
      <c r="Z140" s="32" t="str">
        <f t="shared" si="49"/>
        <v>〇</v>
      </c>
      <c r="AA140" s="32" t="str">
        <f t="shared" si="49"/>
        <v>〇</v>
      </c>
      <c r="AB140" s="32" t="str">
        <f t="shared" si="49"/>
        <v>〇</v>
      </c>
      <c r="AC140" s="32" t="str">
        <f t="shared" si="49"/>
        <v>〇</v>
      </c>
      <c r="AD140" s="32" t="str">
        <f t="shared" si="49"/>
        <v>〇</v>
      </c>
      <c r="AE140" s="32" t="str">
        <f t="shared" si="49"/>
        <v>〇</v>
      </c>
      <c r="AF140" s="32" t="str">
        <f t="shared" si="49"/>
        <v>〇</v>
      </c>
      <c r="AG140" s="32" t="str">
        <f t="shared" si="49"/>
        <v>〇</v>
      </c>
      <c r="AH140" s="32" t="str">
        <f t="shared" si="49"/>
        <v>〇</v>
      </c>
      <c r="AI140" s="32" t="str">
        <f t="shared" si="49"/>
        <v>〇</v>
      </c>
      <c r="AJ140" s="32" t="str">
        <f t="shared" si="49"/>
        <v>〇</v>
      </c>
      <c r="AK140" s="32" t="str">
        <f t="shared" si="49"/>
        <v>〇</v>
      </c>
      <c r="AL140" s="32" t="str">
        <f t="shared" si="49"/>
        <v>〇</v>
      </c>
      <c r="AM140" s="32" t="str">
        <f t="shared" si="49"/>
        <v>〇</v>
      </c>
      <c r="AN140" s="32" t="str">
        <f t="shared" si="49"/>
        <v>〇</v>
      </c>
      <c r="AO140" s="32" t="str">
        <f t="shared" si="49"/>
        <v>〇</v>
      </c>
      <c r="AP140" s="32" t="str">
        <f t="shared" si="49"/>
        <v>〇</v>
      </c>
    </row>
    <row r="141" spans="14:42">
      <c r="N141" s="32" t="str">
        <f t="shared" ref="N141:AP141" si="50">IF(EXACT(N35,N88),"〇","NG")</f>
        <v>〇</v>
      </c>
      <c r="O141" s="32" t="str">
        <f t="shared" si="50"/>
        <v>〇</v>
      </c>
      <c r="P141" s="32" t="str">
        <f t="shared" si="50"/>
        <v>〇</v>
      </c>
      <c r="Q141" s="32" t="str">
        <f t="shared" si="50"/>
        <v>〇</v>
      </c>
      <c r="R141" s="32" t="str">
        <f t="shared" si="50"/>
        <v>〇</v>
      </c>
      <c r="S141" s="32" t="str">
        <f t="shared" si="50"/>
        <v>〇</v>
      </c>
      <c r="T141" s="32" t="str">
        <f t="shared" si="50"/>
        <v>〇</v>
      </c>
      <c r="U141" s="32" t="str">
        <f t="shared" si="50"/>
        <v>〇</v>
      </c>
      <c r="V141" s="32" t="str">
        <f t="shared" si="50"/>
        <v>〇</v>
      </c>
      <c r="W141" s="32" t="str">
        <f t="shared" si="50"/>
        <v>〇</v>
      </c>
      <c r="X141" s="32" t="str">
        <f t="shared" si="50"/>
        <v>〇</v>
      </c>
      <c r="Y141" s="32" t="str">
        <f t="shared" si="50"/>
        <v>〇</v>
      </c>
      <c r="Z141" s="32" t="str">
        <f t="shared" si="50"/>
        <v>〇</v>
      </c>
      <c r="AA141" s="32" t="str">
        <f t="shared" si="50"/>
        <v>〇</v>
      </c>
      <c r="AB141" s="32" t="str">
        <f t="shared" si="50"/>
        <v>〇</v>
      </c>
      <c r="AC141" s="32" t="str">
        <f t="shared" si="50"/>
        <v>〇</v>
      </c>
      <c r="AD141" s="32" t="str">
        <f t="shared" si="50"/>
        <v>〇</v>
      </c>
      <c r="AE141" s="32" t="str">
        <f t="shared" si="50"/>
        <v>〇</v>
      </c>
      <c r="AF141" s="32" t="str">
        <f t="shared" si="50"/>
        <v>〇</v>
      </c>
      <c r="AG141" s="32" t="str">
        <f t="shared" si="50"/>
        <v>〇</v>
      </c>
      <c r="AH141" s="32" t="str">
        <f t="shared" si="50"/>
        <v>〇</v>
      </c>
      <c r="AI141" s="32" t="str">
        <f t="shared" si="50"/>
        <v>〇</v>
      </c>
      <c r="AJ141" s="32" t="str">
        <f t="shared" si="50"/>
        <v>〇</v>
      </c>
      <c r="AK141" s="32" t="str">
        <f t="shared" si="50"/>
        <v>〇</v>
      </c>
      <c r="AL141" s="32" t="str">
        <f t="shared" si="50"/>
        <v>〇</v>
      </c>
      <c r="AM141" s="32" t="str">
        <f t="shared" si="50"/>
        <v>〇</v>
      </c>
      <c r="AN141" s="32" t="str">
        <f t="shared" si="50"/>
        <v>〇</v>
      </c>
      <c r="AO141" s="32" t="str">
        <f t="shared" si="50"/>
        <v>〇</v>
      </c>
      <c r="AP141" s="32" t="str">
        <f t="shared" si="50"/>
        <v>〇</v>
      </c>
    </row>
    <row r="142" spans="14:42">
      <c r="N142" s="32" t="str">
        <f t="shared" ref="N142:AP142" si="51">IF(EXACT(N36,N89),"〇","NG")</f>
        <v>〇</v>
      </c>
      <c r="O142" s="32" t="str">
        <f t="shared" si="51"/>
        <v>〇</v>
      </c>
      <c r="P142" s="32" t="str">
        <f t="shared" si="51"/>
        <v>〇</v>
      </c>
      <c r="Q142" s="32" t="str">
        <f t="shared" si="51"/>
        <v>〇</v>
      </c>
      <c r="R142" s="32" t="str">
        <f t="shared" si="51"/>
        <v>〇</v>
      </c>
      <c r="S142" s="32" t="str">
        <f t="shared" si="51"/>
        <v>〇</v>
      </c>
      <c r="T142" s="32" t="str">
        <f t="shared" si="51"/>
        <v>〇</v>
      </c>
      <c r="U142" s="32" t="str">
        <f t="shared" si="51"/>
        <v>〇</v>
      </c>
      <c r="V142" s="32" t="str">
        <f t="shared" si="51"/>
        <v>〇</v>
      </c>
      <c r="W142" s="32" t="str">
        <f t="shared" si="51"/>
        <v>〇</v>
      </c>
      <c r="X142" s="32" t="str">
        <f t="shared" si="51"/>
        <v>〇</v>
      </c>
      <c r="Y142" s="32" t="str">
        <f t="shared" si="51"/>
        <v>〇</v>
      </c>
      <c r="Z142" s="32" t="str">
        <f t="shared" si="51"/>
        <v>〇</v>
      </c>
      <c r="AA142" s="32" t="str">
        <f t="shared" si="51"/>
        <v>〇</v>
      </c>
      <c r="AB142" s="32" t="str">
        <f t="shared" si="51"/>
        <v>〇</v>
      </c>
      <c r="AC142" s="32" t="str">
        <f t="shared" si="51"/>
        <v>〇</v>
      </c>
      <c r="AD142" s="32" t="str">
        <f t="shared" si="51"/>
        <v>〇</v>
      </c>
      <c r="AE142" s="32" t="str">
        <f t="shared" si="51"/>
        <v>〇</v>
      </c>
      <c r="AF142" s="32" t="str">
        <f t="shared" si="51"/>
        <v>〇</v>
      </c>
      <c r="AG142" s="32" t="str">
        <f t="shared" si="51"/>
        <v>〇</v>
      </c>
      <c r="AH142" s="32" t="str">
        <f t="shared" si="51"/>
        <v>〇</v>
      </c>
      <c r="AI142" s="32" t="str">
        <f t="shared" si="51"/>
        <v>〇</v>
      </c>
      <c r="AJ142" s="32" t="str">
        <f t="shared" si="51"/>
        <v>〇</v>
      </c>
      <c r="AK142" s="32" t="str">
        <f t="shared" si="51"/>
        <v>〇</v>
      </c>
      <c r="AL142" s="32" t="str">
        <f t="shared" si="51"/>
        <v>〇</v>
      </c>
      <c r="AM142" s="32" t="str">
        <f t="shared" si="51"/>
        <v>〇</v>
      </c>
      <c r="AN142" s="32" t="str">
        <f t="shared" si="51"/>
        <v>〇</v>
      </c>
      <c r="AO142" s="32" t="str">
        <f t="shared" si="51"/>
        <v>〇</v>
      </c>
      <c r="AP142" s="32" t="str">
        <f t="shared" si="51"/>
        <v>〇</v>
      </c>
    </row>
    <row r="143" spans="14:42">
      <c r="N143" s="32" t="str">
        <f t="shared" ref="N143:AP143" si="52">IF(EXACT(N37,N90),"〇","NG")</f>
        <v>〇</v>
      </c>
      <c r="O143" s="32" t="str">
        <f t="shared" si="52"/>
        <v>〇</v>
      </c>
      <c r="P143" s="32" t="str">
        <f t="shared" si="52"/>
        <v>〇</v>
      </c>
      <c r="Q143" s="32" t="str">
        <f t="shared" si="52"/>
        <v>〇</v>
      </c>
      <c r="R143" s="32" t="str">
        <f t="shared" si="52"/>
        <v>〇</v>
      </c>
      <c r="S143" s="32" t="str">
        <f t="shared" si="52"/>
        <v>〇</v>
      </c>
      <c r="T143" s="32" t="str">
        <f t="shared" si="52"/>
        <v>〇</v>
      </c>
      <c r="U143" s="32" t="str">
        <f t="shared" si="52"/>
        <v>〇</v>
      </c>
      <c r="V143" s="32" t="str">
        <f t="shared" si="52"/>
        <v>〇</v>
      </c>
      <c r="W143" s="32" t="str">
        <f t="shared" si="52"/>
        <v>〇</v>
      </c>
      <c r="X143" s="32" t="str">
        <f t="shared" si="52"/>
        <v>〇</v>
      </c>
      <c r="Y143" s="32" t="str">
        <f t="shared" si="52"/>
        <v>〇</v>
      </c>
      <c r="Z143" s="32" t="str">
        <f t="shared" si="52"/>
        <v>〇</v>
      </c>
      <c r="AA143" s="32" t="str">
        <f t="shared" si="52"/>
        <v>〇</v>
      </c>
      <c r="AB143" s="32" t="str">
        <f t="shared" si="52"/>
        <v>〇</v>
      </c>
      <c r="AC143" s="32" t="str">
        <f t="shared" si="52"/>
        <v>〇</v>
      </c>
      <c r="AD143" s="32" t="str">
        <f t="shared" si="52"/>
        <v>〇</v>
      </c>
      <c r="AE143" s="32" t="str">
        <f t="shared" si="52"/>
        <v>〇</v>
      </c>
      <c r="AF143" s="32" t="str">
        <f t="shared" si="52"/>
        <v>〇</v>
      </c>
      <c r="AG143" s="32" t="str">
        <f t="shared" si="52"/>
        <v>〇</v>
      </c>
      <c r="AH143" s="32" t="str">
        <f t="shared" si="52"/>
        <v>〇</v>
      </c>
      <c r="AI143" s="32" t="str">
        <f t="shared" si="52"/>
        <v>〇</v>
      </c>
      <c r="AJ143" s="32" t="str">
        <f t="shared" si="52"/>
        <v>〇</v>
      </c>
      <c r="AK143" s="32" t="str">
        <f t="shared" si="52"/>
        <v>〇</v>
      </c>
      <c r="AL143" s="32" t="str">
        <f t="shared" si="52"/>
        <v>〇</v>
      </c>
      <c r="AM143" s="32" t="str">
        <f t="shared" si="52"/>
        <v>〇</v>
      </c>
      <c r="AN143" s="32" t="str">
        <f t="shared" si="52"/>
        <v>〇</v>
      </c>
      <c r="AO143" s="32" t="str">
        <f t="shared" si="52"/>
        <v>〇</v>
      </c>
      <c r="AP143" s="32" t="str">
        <f t="shared" si="52"/>
        <v>〇</v>
      </c>
    </row>
    <row r="144" spans="14:42">
      <c r="N144" s="32" t="str">
        <f t="shared" ref="N144:AP144" si="53">IF(EXACT(N38,N91),"〇","NG")</f>
        <v>〇</v>
      </c>
      <c r="O144" s="32" t="str">
        <f t="shared" si="53"/>
        <v>〇</v>
      </c>
      <c r="P144" s="32" t="str">
        <f t="shared" si="53"/>
        <v>〇</v>
      </c>
      <c r="Q144" s="32" t="str">
        <f t="shared" si="53"/>
        <v>〇</v>
      </c>
      <c r="R144" s="32" t="str">
        <f t="shared" si="53"/>
        <v>〇</v>
      </c>
      <c r="S144" s="32" t="str">
        <f t="shared" si="53"/>
        <v>〇</v>
      </c>
      <c r="T144" s="32" t="str">
        <f t="shared" si="53"/>
        <v>〇</v>
      </c>
      <c r="U144" s="32" t="str">
        <f t="shared" si="53"/>
        <v>〇</v>
      </c>
      <c r="V144" s="32" t="str">
        <f t="shared" si="53"/>
        <v>〇</v>
      </c>
      <c r="W144" s="32" t="str">
        <f t="shared" si="53"/>
        <v>〇</v>
      </c>
      <c r="X144" s="32" t="str">
        <f t="shared" si="53"/>
        <v>〇</v>
      </c>
      <c r="Y144" s="32" t="str">
        <f t="shared" si="53"/>
        <v>〇</v>
      </c>
      <c r="Z144" s="32" t="str">
        <f t="shared" si="53"/>
        <v>〇</v>
      </c>
      <c r="AA144" s="32" t="str">
        <f t="shared" si="53"/>
        <v>〇</v>
      </c>
      <c r="AB144" s="32" t="str">
        <f t="shared" si="53"/>
        <v>〇</v>
      </c>
      <c r="AC144" s="32" t="str">
        <f t="shared" si="53"/>
        <v>〇</v>
      </c>
      <c r="AD144" s="32" t="str">
        <f t="shared" si="53"/>
        <v>〇</v>
      </c>
      <c r="AE144" s="32" t="str">
        <f t="shared" si="53"/>
        <v>〇</v>
      </c>
      <c r="AF144" s="32" t="str">
        <f t="shared" si="53"/>
        <v>〇</v>
      </c>
      <c r="AG144" s="32" t="str">
        <f t="shared" si="53"/>
        <v>〇</v>
      </c>
      <c r="AH144" s="32" t="str">
        <f t="shared" si="53"/>
        <v>〇</v>
      </c>
      <c r="AI144" s="32" t="str">
        <f t="shared" si="53"/>
        <v>〇</v>
      </c>
      <c r="AJ144" s="32" t="str">
        <f t="shared" si="53"/>
        <v>〇</v>
      </c>
      <c r="AK144" s="32" t="str">
        <f t="shared" si="53"/>
        <v>〇</v>
      </c>
      <c r="AL144" s="32" t="str">
        <f t="shared" si="53"/>
        <v>〇</v>
      </c>
      <c r="AM144" s="32" t="str">
        <f t="shared" si="53"/>
        <v>〇</v>
      </c>
      <c r="AN144" s="32" t="str">
        <f t="shared" si="53"/>
        <v>〇</v>
      </c>
      <c r="AO144" s="32" t="str">
        <f t="shared" si="53"/>
        <v>〇</v>
      </c>
      <c r="AP144" s="32" t="str">
        <f t="shared" si="53"/>
        <v>〇</v>
      </c>
    </row>
    <row r="145" spans="14:42">
      <c r="N145" s="32" t="str">
        <f t="shared" ref="N145:AP145" si="54">IF(EXACT(N39,N92),"〇","NG")</f>
        <v>〇</v>
      </c>
      <c r="O145" s="32" t="str">
        <f t="shared" si="54"/>
        <v>〇</v>
      </c>
      <c r="P145" s="32" t="str">
        <f t="shared" si="54"/>
        <v>〇</v>
      </c>
      <c r="Q145" s="32" t="str">
        <f t="shared" si="54"/>
        <v>〇</v>
      </c>
      <c r="R145" s="32" t="str">
        <f t="shared" si="54"/>
        <v>〇</v>
      </c>
      <c r="S145" s="32" t="str">
        <f t="shared" si="54"/>
        <v>〇</v>
      </c>
      <c r="T145" s="32" t="str">
        <f t="shared" si="54"/>
        <v>〇</v>
      </c>
      <c r="U145" s="32" t="str">
        <f t="shared" si="54"/>
        <v>〇</v>
      </c>
      <c r="V145" s="32" t="str">
        <f t="shared" si="54"/>
        <v>〇</v>
      </c>
      <c r="W145" s="32" t="str">
        <f t="shared" si="54"/>
        <v>〇</v>
      </c>
      <c r="X145" s="32" t="str">
        <f t="shared" si="54"/>
        <v>〇</v>
      </c>
      <c r="Y145" s="32" t="str">
        <f t="shared" si="54"/>
        <v>〇</v>
      </c>
      <c r="Z145" s="32" t="str">
        <f t="shared" si="54"/>
        <v>〇</v>
      </c>
      <c r="AA145" s="32" t="str">
        <f t="shared" si="54"/>
        <v>〇</v>
      </c>
      <c r="AB145" s="32" t="str">
        <f t="shared" si="54"/>
        <v>〇</v>
      </c>
      <c r="AC145" s="32" t="str">
        <f t="shared" si="54"/>
        <v>〇</v>
      </c>
      <c r="AD145" s="32" t="str">
        <f t="shared" si="54"/>
        <v>〇</v>
      </c>
      <c r="AE145" s="32" t="str">
        <f t="shared" si="54"/>
        <v>〇</v>
      </c>
      <c r="AF145" s="32" t="str">
        <f t="shared" si="54"/>
        <v>〇</v>
      </c>
      <c r="AG145" s="32" t="str">
        <f t="shared" si="54"/>
        <v>〇</v>
      </c>
      <c r="AH145" s="32" t="str">
        <f t="shared" si="54"/>
        <v>〇</v>
      </c>
      <c r="AI145" s="32" t="str">
        <f t="shared" si="54"/>
        <v>〇</v>
      </c>
      <c r="AJ145" s="32" t="str">
        <f t="shared" si="54"/>
        <v>〇</v>
      </c>
      <c r="AK145" s="32" t="str">
        <f t="shared" si="54"/>
        <v>〇</v>
      </c>
      <c r="AL145" s="32" t="str">
        <f t="shared" si="54"/>
        <v>〇</v>
      </c>
      <c r="AM145" s="32" t="str">
        <f t="shared" si="54"/>
        <v>〇</v>
      </c>
      <c r="AN145" s="32" t="str">
        <f t="shared" si="54"/>
        <v>〇</v>
      </c>
      <c r="AO145" s="32" t="str">
        <f t="shared" si="54"/>
        <v>〇</v>
      </c>
      <c r="AP145" s="32" t="str">
        <f t="shared" si="54"/>
        <v>〇</v>
      </c>
    </row>
    <row r="146" spans="14:42">
      <c r="N146" s="32" t="str">
        <f t="shared" ref="N146:AP146" si="55">IF(EXACT(N40,N93),"〇","NG")</f>
        <v>〇</v>
      </c>
      <c r="O146" s="32" t="str">
        <f t="shared" si="55"/>
        <v>〇</v>
      </c>
      <c r="P146" s="32" t="str">
        <f t="shared" si="55"/>
        <v>〇</v>
      </c>
      <c r="Q146" s="32" t="str">
        <f t="shared" si="55"/>
        <v>〇</v>
      </c>
      <c r="R146" s="32" t="str">
        <f t="shared" si="55"/>
        <v>〇</v>
      </c>
      <c r="S146" s="32" t="str">
        <f t="shared" si="55"/>
        <v>〇</v>
      </c>
      <c r="T146" s="32" t="str">
        <f t="shared" si="55"/>
        <v>〇</v>
      </c>
      <c r="U146" s="32" t="str">
        <f t="shared" si="55"/>
        <v>〇</v>
      </c>
      <c r="V146" s="32" t="str">
        <f t="shared" si="55"/>
        <v>〇</v>
      </c>
      <c r="W146" s="32" t="str">
        <f t="shared" si="55"/>
        <v>〇</v>
      </c>
      <c r="X146" s="32" t="str">
        <f t="shared" si="55"/>
        <v>〇</v>
      </c>
      <c r="Y146" s="32" t="str">
        <f t="shared" si="55"/>
        <v>〇</v>
      </c>
      <c r="Z146" s="32" t="str">
        <f t="shared" si="55"/>
        <v>〇</v>
      </c>
      <c r="AA146" s="32" t="str">
        <f t="shared" si="55"/>
        <v>〇</v>
      </c>
      <c r="AB146" s="32" t="str">
        <f t="shared" si="55"/>
        <v>〇</v>
      </c>
      <c r="AC146" s="32" t="str">
        <f t="shared" si="55"/>
        <v>〇</v>
      </c>
      <c r="AD146" s="32" t="str">
        <f t="shared" si="55"/>
        <v>〇</v>
      </c>
      <c r="AE146" s="32" t="str">
        <f t="shared" si="55"/>
        <v>〇</v>
      </c>
      <c r="AF146" s="32" t="str">
        <f t="shared" si="55"/>
        <v>〇</v>
      </c>
      <c r="AG146" s="32" t="str">
        <f t="shared" si="55"/>
        <v>〇</v>
      </c>
      <c r="AH146" s="32" t="str">
        <f t="shared" si="55"/>
        <v>〇</v>
      </c>
      <c r="AI146" s="32" t="str">
        <f t="shared" si="55"/>
        <v>〇</v>
      </c>
      <c r="AJ146" s="32" t="str">
        <f t="shared" si="55"/>
        <v>〇</v>
      </c>
      <c r="AK146" s="32" t="str">
        <f t="shared" si="55"/>
        <v>〇</v>
      </c>
      <c r="AL146" s="32" t="str">
        <f t="shared" si="55"/>
        <v>〇</v>
      </c>
      <c r="AM146" s="32" t="str">
        <f t="shared" si="55"/>
        <v>〇</v>
      </c>
      <c r="AN146" s="32" t="str">
        <f t="shared" si="55"/>
        <v>〇</v>
      </c>
      <c r="AO146" s="32" t="str">
        <f t="shared" si="55"/>
        <v>〇</v>
      </c>
      <c r="AP146" s="32" t="str">
        <f t="shared" si="55"/>
        <v>〇</v>
      </c>
    </row>
    <row r="147" spans="14:42">
      <c r="N147" s="32" t="str">
        <f t="shared" ref="N147:AP147" si="56">IF(EXACT(N41,N94),"〇","NG")</f>
        <v>〇</v>
      </c>
      <c r="O147" s="32" t="str">
        <f t="shared" si="56"/>
        <v>〇</v>
      </c>
      <c r="P147" s="32" t="str">
        <f t="shared" si="56"/>
        <v>〇</v>
      </c>
      <c r="Q147" s="32" t="str">
        <f t="shared" si="56"/>
        <v>〇</v>
      </c>
      <c r="R147" s="32" t="str">
        <f t="shared" si="56"/>
        <v>〇</v>
      </c>
      <c r="S147" s="32" t="str">
        <f t="shared" si="56"/>
        <v>〇</v>
      </c>
      <c r="T147" s="32" t="str">
        <f t="shared" si="56"/>
        <v>〇</v>
      </c>
      <c r="U147" s="32" t="str">
        <f t="shared" si="56"/>
        <v>〇</v>
      </c>
      <c r="V147" s="32" t="str">
        <f t="shared" si="56"/>
        <v>〇</v>
      </c>
      <c r="W147" s="32" t="str">
        <f t="shared" si="56"/>
        <v>〇</v>
      </c>
      <c r="X147" s="32" t="str">
        <f t="shared" si="56"/>
        <v>〇</v>
      </c>
      <c r="Y147" s="32" t="str">
        <f t="shared" si="56"/>
        <v>〇</v>
      </c>
      <c r="Z147" s="32" t="str">
        <f t="shared" si="56"/>
        <v>〇</v>
      </c>
      <c r="AA147" s="32" t="str">
        <f t="shared" si="56"/>
        <v>〇</v>
      </c>
      <c r="AB147" s="32" t="str">
        <f t="shared" si="56"/>
        <v>〇</v>
      </c>
      <c r="AC147" s="32" t="str">
        <f t="shared" si="56"/>
        <v>〇</v>
      </c>
      <c r="AD147" s="32" t="str">
        <f t="shared" si="56"/>
        <v>〇</v>
      </c>
      <c r="AE147" s="32" t="str">
        <f t="shared" si="56"/>
        <v>〇</v>
      </c>
      <c r="AF147" s="32" t="str">
        <f t="shared" si="56"/>
        <v>〇</v>
      </c>
      <c r="AG147" s="32" t="str">
        <f t="shared" si="56"/>
        <v>〇</v>
      </c>
      <c r="AH147" s="32" t="str">
        <f t="shared" si="56"/>
        <v>〇</v>
      </c>
      <c r="AI147" s="32" t="str">
        <f t="shared" si="56"/>
        <v>〇</v>
      </c>
      <c r="AJ147" s="32" t="str">
        <f t="shared" si="56"/>
        <v>〇</v>
      </c>
      <c r="AK147" s="32" t="str">
        <f t="shared" si="56"/>
        <v>〇</v>
      </c>
      <c r="AL147" s="32" t="str">
        <f t="shared" si="56"/>
        <v>〇</v>
      </c>
      <c r="AM147" s="32" t="str">
        <f t="shared" si="56"/>
        <v>〇</v>
      </c>
      <c r="AN147" s="32" t="str">
        <f t="shared" si="56"/>
        <v>〇</v>
      </c>
      <c r="AO147" s="32" t="str">
        <f t="shared" si="56"/>
        <v>〇</v>
      </c>
      <c r="AP147" s="32" t="str">
        <f t="shared" si="56"/>
        <v>〇</v>
      </c>
    </row>
    <row r="148" spans="14:42">
      <c r="N148" s="32" t="str">
        <f t="shared" ref="N148:AP148" si="57">IF(EXACT(N42,N95),"〇","NG")</f>
        <v>〇</v>
      </c>
      <c r="O148" s="32" t="str">
        <f t="shared" si="57"/>
        <v>〇</v>
      </c>
      <c r="P148" s="32" t="str">
        <f t="shared" si="57"/>
        <v>〇</v>
      </c>
      <c r="Q148" s="32" t="str">
        <f t="shared" si="57"/>
        <v>〇</v>
      </c>
      <c r="R148" s="32" t="str">
        <f t="shared" si="57"/>
        <v>〇</v>
      </c>
      <c r="S148" s="32" t="str">
        <f t="shared" si="57"/>
        <v>〇</v>
      </c>
      <c r="T148" s="32" t="str">
        <f t="shared" si="57"/>
        <v>〇</v>
      </c>
      <c r="U148" s="32" t="str">
        <f t="shared" si="57"/>
        <v>〇</v>
      </c>
      <c r="V148" s="32" t="str">
        <f t="shared" si="57"/>
        <v>〇</v>
      </c>
      <c r="W148" s="32" t="str">
        <f t="shared" si="57"/>
        <v>〇</v>
      </c>
      <c r="X148" s="32" t="str">
        <f t="shared" si="57"/>
        <v>〇</v>
      </c>
      <c r="Y148" s="32" t="str">
        <f t="shared" si="57"/>
        <v>〇</v>
      </c>
      <c r="Z148" s="32" t="str">
        <f t="shared" si="57"/>
        <v>〇</v>
      </c>
      <c r="AA148" s="32" t="str">
        <f t="shared" si="57"/>
        <v>〇</v>
      </c>
      <c r="AB148" s="32" t="str">
        <f t="shared" si="57"/>
        <v>〇</v>
      </c>
      <c r="AC148" s="32" t="str">
        <f t="shared" si="57"/>
        <v>〇</v>
      </c>
      <c r="AD148" s="32" t="str">
        <f t="shared" si="57"/>
        <v>〇</v>
      </c>
      <c r="AE148" s="32" t="str">
        <f t="shared" si="57"/>
        <v>〇</v>
      </c>
      <c r="AF148" s="32" t="str">
        <f t="shared" si="57"/>
        <v>〇</v>
      </c>
      <c r="AG148" s="32" t="str">
        <f t="shared" si="57"/>
        <v>〇</v>
      </c>
      <c r="AH148" s="32" t="str">
        <f t="shared" si="57"/>
        <v>〇</v>
      </c>
      <c r="AI148" s="32" t="str">
        <f t="shared" si="57"/>
        <v>〇</v>
      </c>
      <c r="AJ148" s="32" t="str">
        <f t="shared" si="57"/>
        <v>〇</v>
      </c>
      <c r="AK148" s="32" t="str">
        <f t="shared" si="57"/>
        <v>〇</v>
      </c>
      <c r="AL148" s="32" t="str">
        <f t="shared" si="57"/>
        <v>〇</v>
      </c>
      <c r="AM148" s="32" t="str">
        <f t="shared" si="57"/>
        <v>〇</v>
      </c>
      <c r="AN148" s="32" t="str">
        <f t="shared" si="57"/>
        <v>〇</v>
      </c>
      <c r="AO148" s="32" t="str">
        <f t="shared" si="57"/>
        <v>〇</v>
      </c>
      <c r="AP148" s="32" t="str">
        <f t="shared" si="57"/>
        <v>〇</v>
      </c>
    </row>
    <row r="149" spans="14:42">
      <c r="N149" s="32" t="str">
        <f t="shared" ref="N149:AP149" si="58">IF(EXACT(N43,N96),"〇","NG")</f>
        <v>〇</v>
      </c>
      <c r="O149" s="32" t="str">
        <f t="shared" si="58"/>
        <v>〇</v>
      </c>
      <c r="P149" s="32" t="str">
        <f t="shared" si="58"/>
        <v>〇</v>
      </c>
      <c r="Q149" s="32" t="str">
        <f t="shared" si="58"/>
        <v>〇</v>
      </c>
      <c r="R149" s="32" t="str">
        <f t="shared" si="58"/>
        <v>〇</v>
      </c>
      <c r="S149" s="32" t="str">
        <f t="shared" si="58"/>
        <v>〇</v>
      </c>
      <c r="T149" s="32" t="str">
        <f t="shared" si="58"/>
        <v>〇</v>
      </c>
      <c r="U149" s="32" t="str">
        <f t="shared" si="58"/>
        <v>〇</v>
      </c>
      <c r="V149" s="32" t="str">
        <f t="shared" si="58"/>
        <v>〇</v>
      </c>
      <c r="W149" s="32" t="str">
        <f t="shared" si="58"/>
        <v>〇</v>
      </c>
      <c r="X149" s="32" t="str">
        <f t="shared" si="58"/>
        <v>〇</v>
      </c>
      <c r="Y149" s="32" t="str">
        <f t="shared" si="58"/>
        <v>〇</v>
      </c>
      <c r="Z149" s="32" t="str">
        <f t="shared" si="58"/>
        <v>〇</v>
      </c>
      <c r="AA149" s="32" t="str">
        <f t="shared" si="58"/>
        <v>〇</v>
      </c>
      <c r="AB149" s="32" t="str">
        <f t="shared" si="58"/>
        <v>〇</v>
      </c>
      <c r="AC149" s="32" t="str">
        <f t="shared" si="58"/>
        <v>〇</v>
      </c>
      <c r="AD149" s="32" t="str">
        <f t="shared" si="58"/>
        <v>〇</v>
      </c>
      <c r="AE149" s="32" t="str">
        <f t="shared" si="58"/>
        <v>〇</v>
      </c>
      <c r="AF149" s="32" t="str">
        <f t="shared" si="58"/>
        <v>〇</v>
      </c>
      <c r="AG149" s="32" t="str">
        <f t="shared" si="58"/>
        <v>〇</v>
      </c>
      <c r="AH149" s="32" t="str">
        <f t="shared" si="58"/>
        <v>〇</v>
      </c>
      <c r="AI149" s="32" t="str">
        <f t="shared" si="58"/>
        <v>〇</v>
      </c>
      <c r="AJ149" s="32" t="str">
        <f t="shared" si="58"/>
        <v>〇</v>
      </c>
      <c r="AK149" s="32" t="str">
        <f t="shared" si="58"/>
        <v>〇</v>
      </c>
      <c r="AL149" s="32" t="str">
        <f t="shared" si="58"/>
        <v>〇</v>
      </c>
      <c r="AM149" s="32" t="str">
        <f t="shared" si="58"/>
        <v>〇</v>
      </c>
      <c r="AN149" s="32" t="str">
        <f t="shared" si="58"/>
        <v>〇</v>
      </c>
      <c r="AO149" s="32" t="str">
        <f t="shared" si="58"/>
        <v>〇</v>
      </c>
      <c r="AP149" s="32" t="str">
        <f t="shared" si="58"/>
        <v>〇</v>
      </c>
    </row>
    <row r="150" spans="14:42">
      <c r="N150" s="32" t="str">
        <f t="shared" ref="N150:AP150" si="59">IF(EXACT(N44,N97),"〇","NG")</f>
        <v>〇</v>
      </c>
      <c r="O150" s="32" t="str">
        <f t="shared" si="59"/>
        <v>〇</v>
      </c>
      <c r="P150" s="32" t="str">
        <f t="shared" si="59"/>
        <v>〇</v>
      </c>
      <c r="Q150" s="32" t="str">
        <f t="shared" si="59"/>
        <v>〇</v>
      </c>
      <c r="R150" s="32" t="str">
        <f t="shared" si="59"/>
        <v>〇</v>
      </c>
      <c r="S150" s="32" t="str">
        <f t="shared" si="59"/>
        <v>〇</v>
      </c>
      <c r="T150" s="32" t="str">
        <f t="shared" si="59"/>
        <v>〇</v>
      </c>
      <c r="U150" s="32" t="str">
        <f t="shared" si="59"/>
        <v>〇</v>
      </c>
      <c r="V150" s="32" t="str">
        <f t="shared" si="59"/>
        <v>〇</v>
      </c>
      <c r="W150" s="32" t="str">
        <f t="shared" si="59"/>
        <v>〇</v>
      </c>
      <c r="X150" s="32" t="str">
        <f t="shared" si="59"/>
        <v>〇</v>
      </c>
      <c r="Y150" s="32" t="str">
        <f t="shared" si="59"/>
        <v>〇</v>
      </c>
      <c r="Z150" s="32" t="str">
        <f t="shared" si="59"/>
        <v>〇</v>
      </c>
      <c r="AA150" s="32" t="str">
        <f t="shared" si="59"/>
        <v>〇</v>
      </c>
      <c r="AB150" s="32" t="str">
        <f t="shared" si="59"/>
        <v>〇</v>
      </c>
      <c r="AC150" s="32" t="str">
        <f t="shared" si="59"/>
        <v>〇</v>
      </c>
      <c r="AD150" s="32" t="str">
        <f t="shared" si="59"/>
        <v>〇</v>
      </c>
      <c r="AE150" s="32" t="str">
        <f t="shared" si="59"/>
        <v>〇</v>
      </c>
      <c r="AF150" s="32" t="str">
        <f t="shared" si="59"/>
        <v>〇</v>
      </c>
      <c r="AG150" s="32" t="str">
        <f t="shared" si="59"/>
        <v>〇</v>
      </c>
      <c r="AH150" s="32" t="str">
        <f t="shared" si="59"/>
        <v>〇</v>
      </c>
      <c r="AI150" s="32" t="str">
        <f t="shared" si="59"/>
        <v>〇</v>
      </c>
      <c r="AJ150" s="32" t="str">
        <f t="shared" si="59"/>
        <v>〇</v>
      </c>
      <c r="AK150" s="32" t="str">
        <f t="shared" si="59"/>
        <v>〇</v>
      </c>
      <c r="AL150" s="32" t="str">
        <f t="shared" si="59"/>
        <v>〇</v>
      </c>
      <c r="AM150" s="32" t="str">
        <f t="shared" si="59"/>
        <v>〇</v>
      </c>
      <c r="AN150" s="32" t="str">
        <f t="shared" si="59"/>
        <v>〇</v>
      </c>
      <c r="AO150" s="32" t="str">
        <f t="shared" si="59"/>
        <v>〇</v>
      </c>
      <c r="AP150" s="32" t="str">
        <f t="shared" si="59"/>
        <v>〇</v>
      </c>
    </row>
    <row r="151" spans="14:42">
      <c r="N151" s="32" t="str">
        <f t="shared" ref="N151:AP151" si="60">IF(EXACT(N45,N98),"〇","NG")</f>
        <v>〇</v>
      </c>
      <c r="O151" s="32" t="str">
        <f t="shared" si="60"/>
        <v>〇</v>
      </c>
      <c r="P151" s="32" t="str">
        <f t="shared" si="60"/>
        <v>〇</v>
      </c>
      <c r="Q151" s="32" t="str">
        <f t="shared" si="60"/>
        <v>〇</v>
      </c>
      <c r="R151" s="32" t="str">
        <f t="shared" si="60"/>
        <v>〇</v>
      </c>
      <c r="S151" s="32" t="str">
        <f t="shared" si="60"/>
        <v>〇</v>
      </c>
      <c r="T151" s="32" t="str">
        <f t="shared" si="60"/>
        <v>〇</v>
      </c>
      <c r="U151" s="32" t="str">
        <f t="shared" si="60"/>
        <v>〇</v>
      </c>
      <c r="V151" s="32" t="str">
        <f t="shared" si="60"/>
        <v>〇</v>
      </c>
      <c r="W151" s="32" t="str">
        <f t="shared" si="60"/>
        <v>〇</v>
      </c>
      <c r="X151" s="32" t="str">
        <f t="shared" si="60"/>
        <v>〇</v>
      </c>
      <c r="Y151" s="32" t="str">
        <f t="shared" si="60"/>
        <v>〇</v>
      </c>
      <c r="Z151" s="32" t="str">
        <f t="shared" si="60"/>
        <v>〇</v>
      </c>
      <c r="AA151" s="32" t="str">
        <f t="shared" si="60"/>
        <v>〇</v>
      </c>
      <c r="AB151" s="32" t="str">
        <f t="shared" si="60"/>
        <v>〇</v>
      </c>
      <c r="AC151" s="32" t="str">
        <f t="shared" si="60"/>
        <v>〇</v>
      </c>
      <c r="AD151" s="32" t="str">
        <f t="shared" si="60"/>
        <v>〇</v>
      </c>
      <c r="AE151" s="32" t="str">
        <f t="shared" si="60"/>
        <v>〇</v>
      </c>
      <c r="AF151" s="32" t="str">
        <f t="shared" si="60"/>
        <v>〇</v>
      </c>
      <c r="AG151" s="32" t="str">
        <f t="shared" si="60"/>
        <v>〇</v>
      </c>
      <c r="AH151" s="32" t="str">
        <f t="shared" si="60"/>
        <v>〇</v>
      </c>
      <c r="AI151" s="32" t="str">
        <f t="shared" si="60"/>
        <v>〇</v>
      </c>
      <c r="AJ151" s="32" t="str">
        <f t="shared" si="60"/>
        <v>〇</v>
      </c>
      <c r="AK151" s="32" t="str">
        <f t="shared" si="60"/>
        <v>〇</v>
      </c>
      <c r="AL151" s="32" t="str">
        <f t="shared" si="60"/>
        <v>〇</v>
      </c>
      <c r="AM151" s="32" t="str">
        <f t="shared" si="60"/>
        <v>〇</v>
      </c>
      <c r="AN151" s="32" t="str">
        <f t="shared" si="60"/>
        <v>〇</v>
      </c>
      <c r="AO151" s="32" t="str">
        <f t="shared" si="60"/>
        <v>〇</v>
      </c>
      <c r="AP151" s="32" t="str">
        <f t="shared" si="60"/>
        <v>〇</v>
      </c>
    </row>
    <row r="152" spans="14:42">
      <c r="N152" s="32" t="str">
        <f t="shared" ref="N152:AP152" si="61">IF(EXACT(N46,N99),"〇","NG")</f>
        <v>〇</v>
      </c>
      <c r="O152" s="32" t="str">
        <f t="shared" si="61"/>
        <v>〇</v>
      </c>
      <c r="P152" s="32" t="str">
        <f t="shared" si="61"/>
        <v>〇</v>
      </c>
      <c r="Q152" s="32" t="str">
        <f t="shared" si="61"/>
        <v>〇</v>
      </c>
      <c r="R152" s="32" t="str">
        <f t="shared" si="61"/>
        <v>〇</v>
      </c>
      <c r="S152" s="32" t="str">
        <f t="shared" si="61"/>
        <v>〇</v>
      </c>
      <c r="T152" s="32" t="str">
        <f t="shared" si="61"/>
        <v>〇</v>
      </c>
      <c r="U152" s="32" t="str">
        <f t="shared" si="61"/>
        <v>〇</v>
      </c>
      <c r="V152" s="32" t="str">
        <f t="shared" si="61"/>
        <v>〇</v>
      </c>
      <c r="W152" s="32" t="str">
        <f t="shared" si="61"/>
        <v>〇</v>
      </c>
      <c r="X152" s="32" t="str">
        <f t="shared" si="61"/>
        <v>〇</v>
      </c>
      <c r="Y152" s="32" t="str">
        <f t="shared" si="61"/>
        <v>〇</v>
      </c>
      <c r="Z152" s="32" t="str">
        <f t="shared" si="61"/>
        <v>〇</v>
      </c>
      <c r="AA152" s="32" t="str">
        <f t="shared" si="61"/>
        <v>〇</v>
      </c>
      <c r="AB152" s="32" t="str">
        <f t="shared" si="61"/>
        <v>〇</v>
      </c>
      <c r="AC152" s="32" t="str">
        <f t="shared" si="61"/>
        <v>〇</v>
      </c>
      <c r="AD152" s="32" t="str">
        <f t="shared" si="61"/>
        <v>〇</v>
      </c>
      <c r="AE152" s="32" t="str">
        <f t="shared" si="61"/>
        <v>〇</v>
      </c>
      <c r="AF152" s="32" t="str">
        <f t="shared" si="61"/>
        <v>〇</v>
      </c>
      <c r="AG152" s="32" t="str">
        <f t="shared" si="61"/>
        <v>〇</v>
      </c>
      <c r="AH152" s="32" t="str">
        <f t="shared" si="61"/>
        <v>〇</v>
      </c>
      <c r="AI152" s="32" t="str">
        <f t="shared" si="61"/>
        <v>〇</v>
      </c>
      <c r="AJ152" s="32" t="str">
        <f t="shared" si="61"/>
        <v>〇</v>
      </c>
      <c r="AK152" s="32" t="str">
        <f t="shared" si="61"/>
        <v>〇</v>
      </c>
      <c r="AL152" s="32" t="str">
        <f t="shared" si="61"/>
        <v>〇</v>
      </c>
      <c r="AM152" s="32" t="str">
        <f t="shared" si="61"/>
        <v>〇</v>
      </c>
      <c r="AN152" s="32" t="str">
        <f t="shared" si="61"/>
        <v>〇</v>
      </c>
      <c r="AO152" s="32" t="str">
        <f t="shared" si="61"/>
        <v>〇</v>
      </c>
      <c r="AP152" s="32" t="str">
        <f t="shared" si="61"/>
        <v>〇</v>
      </c>
    </row>
    <row r="153" spans="14:42">
      <c r="N153" s="32" t="str">
        <f t="shared" ref="N153:AP153" si="62">IF(EXACT(N47,N100),"〇","NG")</f>
        <v>〇</v>
      </c>
      <c r="O153" s="32" t="str">
        <f t="shared" si="62"/>
        <v>〇</v>
      </c>
      <c r="P153" s="32" t="str">
        <f t="shared" si="62"/>
        <v>〇</v>
      </c>
      <c r="Q153" s="32" t="str">
        <f t="shared" si="62"/>
        <v>〇</v>
      </c>
      <c r="R153" s="32" t="str">
        <f t="shared" si="62"/>
        <v>〇</v>
      </c>
      <c r="S153" s="32" t="str">
        <f t="shared" si="62"/>
        <v>〇</v>
      </c>
      <c r="T153" s="32" t="str">
        <f t="shared" si="62"/>
        <v>〇</v>
      </c>
      <c r="U153" s="32" t="str">
        <f t="shared" si="62"/>
        <v>〇</v>
      </c>
      <c r="V153" s="32" t="str">
        <f t="shared" si="62"/>
        <v>〇</v>
      </c>
      <c r="W153" s="32" t="str">
        <f t="shared" si="62"/>
        <v>〇</v>
      </c>
      <c r="X153" s="32" t="str">
        <f t="shared" si="62"/>
        <v>〇</v>
      </c>
      <c r="Y153" s="32" t="str">
        <f t="shared" si="62"/>
        <v>〇</v>
      </c>
      <c r="Z153" s="32" t="str">
        <f t="shared" si="62"/>
        <v>〇</v>
      </c>
      <c r="AA153" s="32" t="str">
        <f t="shared" si="62"/>
        <v>〇</v>
      </c>
      <c r="AB153" s="32" t="str">
        <f t="shared" si="62"/>
        <v>〇</v>
      </c>
      <c r="AC153" s="32" t="str">
        <f t="shared" si="62"/>
        <v>〇</v>
      </c>
      <c r="AD153" s="32" t="str">
        <f t="shared" si="62"/>
        <v>〇</v>
      </c>
      <c r="AE153" s="32" t="str">
        <f t="shared" si="62"/>
        <v>〇</v>
      </c>
      <c r="AF153" s="32" t="str">
        <f t="shared" si="62"/>
        <v>〇</v>
      </c>
      <c r="AG153" s="32" t="str">
        <f t="shared" si="62"/>
        <v>〇</v>
      </c>
      <c r="AH153" s="32" t="str">
        <f t="shared" si="62"/>
        <v>〇</v>
      </c>
      <c r="AI153" s="32" t="str">
        <f t="shared" si="62"/>
        <v>〇</v>
      </c>
      <c r="AJ153" s="32" t="str">
        <f t="shared" si="62"/>
        <v>〇</v>
      </c>
      <c r="AK153" s="32" t="str">
        <f t="shared" si="62"/>
        <v>〇</v>
      </c>
      <c r="AL153" s="32" t="str">
        <f t="shared" si="62"/>
        <v>〇</v>
      </c>
      <c r="AM153" s="32" t="str">
        <f t="shared" si="62"/>
        <v>〇</v>
      </c>
      <c r="AN153" s="32" t="str">
        <f t="shared" si="62"/>
        <v>〇</v>
      </c>
      <c r="AO153" s="32" t="str">
        <f t="shared" si="62"/>
        <v>〇</v>
      </c>
      <c r="AP153" s="32" t="str">
        <f t="shared" si="62"/>
        <v>〇</v>
      </c>
    </row>
    <row r="154" spans="14:42">
      <c r="N154" s="32" t="str">
        <f t="shared" ref="N154:AP154" si="63">IF(EXACT(N48,N101),"〇","NG")</f>
        <v>〇</v>
      </c>
      <c r="O154" s="32" t="str">
        <f t="shared" si="63"/>
        <v>〇</v>
      </c>
      <c r="P154" s="32" t="str">
        <f t="shared" si="63"/>
        <v>〇</v>
      </c>
      <c r="Q154" s="32" t="str">
        <f t="shared" si="63"/>
        <v>〇</v>
      </c>
      <c r="R154" s="32" t="str">
        <f t="shared" si="63"/>
        <v>〇</v>
      </c>
      <c r="S154" s="32" t="str">
        <f t="shared" si="63"/>
        <v>〇</v>
      </c>
      <c r="T154" s="32" t="str">
        <f t="shared" si="63"/>
        <v>〇</v>
      </c>
      <c r="U154" s="32" t="str">
        <f t="shared" si="63"/>
        <v>〇</v>
      </c>
      <c r="V154" s="32" t="str">
        <f t="shared" si="63"/>
        <v>〇</v>
      </c>
      <c r="W154" s="32" t="str">
        <f t="shared" si="63"/>
        <v>〇</v>
      </c>
      <c r="X154" s="32" t="str">
        <f t="shared" si="63"/>
        <v>〇</v>
      </c>
      <c r="Y154" s="32" t="str">
        <f t="shared" si="63"/>
        <v>〇</v>
      </c>
      <c r="Z154" s="32" t="str">
        <f t="shared" si="63"/>
        <v>〇</v>
      </c>
      <c r="AA154" s="32" t="str">
        <f t="shared" si="63"/>
        <v>〇</v>
      </c>
      <c r="AB154" s="32" t="str">
        <f t="shared" si="63"/>
        <v>〇</v>
      </c>
      <c r="AC154" s="32" t="str">
        <f t="shared" si="63"/>
        <v>〇</v>
      </c>
      <c r="AD154" s="32" t="str">
        <f t="shared" si="63"/>
        <v>〇</v>
      </c>
      <c r="AE154" s="32" t="str">
        <f t="shared" si="63"/>
        <v>〇</v>
      </c>
      <c r="AF154" s="32" t="str">
        <f t="shared" si="63"/>
        <v>〇</v>
      </c>
      <c r="AG154" s="32" t="str">
        <f t="shared" si="63"/>
        <v>〇</v>
      </c>
      <c r="AH154" s="32" t="str">
        <f t="shared" si="63"/>
        <v>〇</v>
      </c>
      <c r="AI154" s="32" t="str">
        <f t="shared" si="63"/>
        <v>〇</v>
      </c>
      <c r="AJ154" s="32" t="str">
        <f t="shared" si="63"/>
        <v>〇</v>
      </c>
      <c r="AK154" s="32" t="str">
        <f t="shared" si="63"/>
        <v>〇</v>
      </c>
      <c r="AL154" s="32" t="str">
        <f t="shared" si="63"/>
        <v>〇</v>
      </c>
      <c r="AM154" s="32" t="str">
        <f t="shared" si="63"/>
        <v>〇</v>
      </c>
      <c r="AN154" s="32" t="str">
        <f t="shared" si="63"/>
        <v>〇</v>
      </c>
      <c r="AO154" s="32" t="str">
        <f t="shared" si="63"/>
        <v>〇</v>
      </c>
      <c r="AP154" s="32" t="str">
        <f t="shared" si="63"/>
        <v>〇</v>
      </c>
    </row>
    <row r="155" spans="14:42">
      <c r="N155" s="32" t="str">
        <f t="shared" ref="N155:AP155" si="64">IF(EXACT(N49,N102),"〇","NG")</f>
        <v>〇</v>
      </c>
      <c r="O155" s="32" t="str">
        <f t="shared" si="64"/>
        <v>〇</v>
      </c>
      <c r="P155" s="32" t="str">
        <f t="shared" si="64"/>
        <v>〇</v>
      </c>
      <c r="Q155" s="32" t="str">
        <f t="shared" si="64"/>
        <v>〇</v>
      </c>
      <c r="R155" s="32" t="str">
        <f t="shared" si="64"/>
        <v>〇</v>
      </c>
      <c r="S155" s="32" t="str">
        <f t="shared" si="64"/>
        <v>〇</v>
      </c>
      <c r="T155" s="32" t="str">
        <f t="shared" si="64"/>
        <v>〇</v>
      </c>
      <c r="U155" s="32" t="str">
        <f t="shared" si="64"/>
        <v>〇</v>
      </c>
      <c r="V155" s="32" t="str">
        <f t="shared" si="64"/>
        <v>〇</v>
      </c>
      <c r="W155" s="32" t="str">
        <f t="shared" si="64"/>
        <v>〇</v>
      </c>
      <c r="X155" s="32" t="str">
        <f t="shared" si="64"/>
        <v>〇</v>
      </c>
      <c r="Y155" s="32" t="str">
        <f t="shared" si="64"/>
        <v>〇</v>
      </c>
      <c r="Z155" s="32" t="str">
        <f t="shared" si="64"/>
        <v>〇</v>
      </c>
      <c r="AA155" s="32" t="str">
        <f t="shared" si="64"/>
        <v>〇</v>
      </c>
      <c r="AB155" s="32" t="str">
        <f t="shared" si="64"/>
        <v>〇</v>
      </c>
      <c r="AC155" s="32" t="str">
        <f t="shared" si="64"/>
        <v>〇</v>
      </c>
      <c r="AD155" s="32" t="str">
        <f t="shared" si="64"/>
        <v>〇</v>
      </c>
      <c r="AE155" s="32" t="str">
        <f t="shared" si="64"/>
        <v>〇</v>
      </c>
      <c r="AF155" s="32" t="str">
        <f t="shared" si="64"/>
        <v>〇</v>
      </c>
      <c r="AG155" s="32" t="str">
        <f t="shared" si="64"/>
        <v>〇</v>
      </c>
      <c r="AH155" s="32" t="str">
        <f t="shared" si="64"/>
        <v>〇</v>
      </c>
      <c r="AI155" s="32" t="str">
        <f t="shared" si="64"/>
        <v>〇</v>
      </c>
      <c r="AJ155" s="32" t="str">
        <f t="shared" si="64"/>
        <v>〇</v>
      </c>
      <c r="AK155" s="32" t="str">
        <f t="shared" si="64"/>
        <v>〇</v>
      </c>
      <c r="AL155" s="32" t="str">
        <f t="shared" si="64"/>
        <v>〇</v>
      </c>
      <c r="AM155" s="32" t="str">
        <f t="shared" si="64"/>
        <v>〇</v>
      </c>
      <c r="AN155" s="32" t="str">
        <f t="shared" si="64"/>
        <v>〇</v>
      </c>
      <c r="AO155" s="32" t="str">
        <f t="shared" si="64"/>
        <v>〇</v>
      </c>
      <c r="AP155" s="32" t="str">
        <f t="shared" si="64"/>
        <v>〇</v>
      </c>
    </row>
    <row r="156" spans="14:42">
      <c r="N156" s="32" t="str">
        <f t="shared" ref="N156:AP156" si="65">IF(EXACT(N50,N103),"〇","NG")</f>
        <v>〇</v>
      </c>
      <c r="O156" s="32" t="str">
        <f t="shared" si="65"/>
        <v>〇</v>
      </c>
      <c r="P156" s="32" t="str">
        <f t="shared" si="65"/>
        <v>〇</v>
      </c>
      <c r="Q156" s="32" t="str">
        <f t="shared" si="65"/>
        <v>〇</v>
      </c>
      <c r="R156" s="32" t="str">
        <f t="shared" si="65"/>
        <v>〇</v>
      </c>
      <c r="S156" s="32" t="str">
        <f t="shared" si="65"/>
        <v>〇</v>
      </c>
      <c r="T156" s="32" t="str">
        <f t="shared" si="65"/>
        <v>〇</v>
      </c>
      <c r="U156" s="32" t="str">
        <f t="shared" si="65"/>
        <v>〇</v>
      </c>
      <c r="V156" s="32" t="str">
        <f t="shared" si="65"/>
        <v>〇</v>
      </c>
      <c r="W156" s="32" t="str">
        <f t="shared" si="65"/>
        <v>〇</v>
      </c>
      <c r="X156" s="32" t="str">
        <f t="shared" si="65"/>
        <v>〇</v>
      </c>
      <c r="Y156" s="32" t="str">
        <f t="shared" si="65"/>
        <v>〇</v>
      </c>
      <c r="Z156" s="32" t="str">
        <f t="shared" si="65"/>
        <v>〇</v>
      </c>
      <c r="AA156" s="32" t="str">
        <f t="shared" si="65"/>
        <v>〇</v>
      </c>
      <c r="AB156" s="32" t="str">
        <f t="shared" si="65"/>
        <v>〇</v>
      </c>
      <c r="AC156" s="32" t="str">
        <f t="shared" si="65"/>
        <v>〇</v>
      </c>
      <c r="AD156" s="32" t="str">
        <f t="shared" si="65"/>
        <v>〇</v>
      </c>
      <c r="AE156" s="32" t="str">
        <f t="shared" si="65"/>
        <v>〇</v>
      </c>
      <c r="AF156" s="32" t="str">
        <f t="shared" si="65"/>
        <v>〇</v>
      </c>
      <c r="AG156" s="32" t="str">
        <f t="shared" si="65"/>
        <v>〇</v>
      </c>
      <c r="AH156" s="32" t="str">
        <f t="shared" si="65"/>
        <v>〇</v>
      </c>
      <c r="AI156" s="32" t="str">
        <f t="shared" si="65"/>
        <v>〇</v>
      </c>
      <c r="AJ156" s="32" t="str">
        <f t="shared" si="65"/>
        <v>〇</v>
      </c>
      <c r="AK156" s="32" t="str">
        <f t="shared" si="65"/>
        <v>〇</v>
      </c>
      <c r="AL156" s="32" t="str">
        <f t="shared" si="65"/>
        <v>〇</v>
      </c>
      <c r="AM156" s="32" t="str">
        <f t="shared" si="65"/>
        <v>〇</v>
      </c>
      <c r="AN156" s="32" t="str">
        <f t="shared" si="65"/>
        <v>〇</v>
      </c>
      <c r="AO156" s="32" t="str">
        <f t="shared" si="65"/>
        <v>〇</v>
      </c>
      <c r="AP156" s="32" t="str">
        <f t="shared" si="65"/>
        <v>〇</v>
      </c>
    </row>
    <row r="157" spans="14:42">
      <c r="N157" s="32" t="str">
        <f t="shared" ref="N157:AP157" si="66">IF(EXACT(N51,N104),"〇","NG")</f>
        <v>〇</v>
      </c>
      <c r="O157" s="32" t="str">
        <f t="shared" si="66"/>
        <v>〇</v>
      </c>
      <c r="P157" s="32" t="str">
        <f t="shared" si="66"/>
        <v>〇</v>
      </c>
      <c r="Q157" s="32" t="str">
        <f t="shared" si="66"/>
        <v>〇</v>
      </c>
      <c r="R157" s="32" t="str">
        <f t="shared" si="66"/>
        <v>〇</v>
      </c>
      <c r="S157" s="32" t="str">
        <f t="shared" si="66"/>
        <v>〇</v>
      </c>
      <c r="T157" s="32" t="str">
        <f t="shared" si="66"/>
        <v>〇</v>
      </c>
      <c r="U157" s="32" t="str">
        <f t="shared" si="66"/>
        <v>〇</v>
      </c>
      <c r="V157" s="32" t="str">
        <f t="shared" si="66"/>
        <v>〇</v>
      </c>
      <c r="W157" s="32" t="str">
        <f t="shared" si="66"/>
        <v>〇</v>
      </c>
      <c r="X157" s="32" t="str">
        <f t="shared" si="66"/>
        <v>〇</v>
      </c>
      <c r="Y157" s="32" t="str">
        <f t="shared" si="66"/>
        <v>〇</v>
      </c>
      <c r="Z157" s="32" t="str">
        <f t="shared" si="66"/>
        <v>〇</v>
      </c>
      <c r="AA157" s="32" t="str">
        <f t="shared" si="66"/>
        <v>〇</v>
      </c>
      <c r="AB157" s="32" t="str">
        <f t="shared" si="66"/>
        <v>〇</v>
      </c>
      <c r="AC157" s="32" t="str">
        <f t="shared" si="66"/>
        <v>〇</v>
      </c>
      <c r="AD157" s="32" t="str">
        <f t="shared" si="66"/>
        <v>〇</v>
      </c>
      <c r="AE157" s="32" t="str">
        <f t="shared" si="66"/>
        <v>〇</v>
      </c>
      <c r="AF157" s="32" t="str">
        <f t="shared" si="66"/>
        <v>〇</v>
      </c>
      <c r="AG157" s="32" t="str">
        <f t="shared" si="66"/>
        <v>〇</v>
      </c>
      <c r="AH157" s="32" t="str">
        <f t="shared" si="66"/>
        <v>〇</v>
      </c>
      <c r="AI157" s="32" t="str">
        <f t="shared" si="66"/>
        <v>〇</v>
      </c>
      <c r="AJ157" s="32" t="str">
        <f t="shared" si="66"/>
        <v>〇</v>
      </c>
      <c r="AK157" s="32" t="str">
        <f t="shared" si="66"/>
        <v>〇</v>
      </c>
      <c r="AL157" s="32" t="str">
        <f t="shared" si="66"/>
        <v>〇</v>
      </c>
      <c r="AM157" s="32" t="str">
        <f t="shared" si="66"/>
        <v>〇</v>
      </c>
      <c r="AN157" s="32" t="str">
        <f t="shared" si="66"/>
        <v>〇</v>
      </c>
      <c r="AO157" s="32" t="str">
        <f t="shared" si="66"/>
        <v>〇</v>
      </c>
      <c r="AP157" s="32" t="str">
        <f t="shared" si="66"/>
        <v>〇</v>
      </c>
    </row>
    <row r="158" spans="14:42">
      <c r="N158" s="32" t="str">
        <f t="shared" ref="N158:AP158" si="67">IF(EXACT(N52,N105),"〇","NG")</f>
        <v>〇</v>
      </c>
      <c r="O158" s="32" t="str">
        <f t="shared" si="67"/>
        <v>〇</v>
      </c>
      <c r="P158" s="32" t="str">
        <f t="shared" si="67"/>
        <v>〇</v>
      </c>
      <c r="Q158" s="32" t="str">
        <f t="shared" si="67"/>
        <v>〇</v>
      </c>
      <c r="R158" s="32" t="str">
        <f t="shared" si="67"/>
        <v>〇</v>
      </c>
      <c r="S158" s="32" t="str">
        <f t="shared" si="67"/>
        <v>〇</v>
      </c>
      <c r="T158" s="32" t="str">
        <f t="shared" si="67"/>
        <v>〇</v>
      </c>
      <c r="U158" s="32" t="str">
        <f t="shared" si="67"/>
        <v>〇</v>
      </c>
      <c r="V158" s="32" t="str">
        <f t="shared" si="67"/>
        <v>〇</v>
      </c>
      <c r="W158" s="32" t="str">
        <f t="shared" si="67"/>
        <v>〇</v>
      </c>
      <c r="X158" s="32" t="str">
        <f t="shared" si="67"/>
        <v>〇</v>
      </c>
      <c r="Y158" s="32" t="str">
        <f t="shared" si="67"/>
        <v>〇</v>
      </c>
      <c r="Z158" s="32" t="str">
        <f t="shared" si="67"/>
        <v>〇</v>
      </c>
      <c r="AA158" s="32" t="str">
        <f t="shared" si="67"/>
        <v>〇</v>
      </c>
      <c r="AB158" s="32" t="str">
        <f t="shared" si="67"/>
        <v>〇</v>
      </c>
      <c r="AC158" s="32" t="str">
        <f t="shared" si="67"/>
        <v>〇</v>
      </c>
      <c r="AD158" s="32" t="str">
        <f t="shared" si="67"/>
        <v>〇</v>
      </c>
      <c r="AE158" s="32" t="str">
        <f t="shared" si="67"/>
        <v>〇</v>
      </c>
      <c r="AF158" s="32" t="str">
        <f t="shared" si="67"/>
        <v>〇</v>
      </c>
      <c r="AG158" s="32" t="str">
        <f t="shared" si="67"/>
        <v>〇</v>
      </c>
      <c r="AH158" s="32" t="str">
        <f t="shared" si="67"/>
        <v>〇</v>
      </c>
      <c r="AI158" s="32" t="str">
        <f t="shared" si="67"/>
        <v>〇</v>
      </c>
      <c r="AJ158" s="32" t="str">
        <f t="shared" si="67"/>
        <v>〇</v>
      </c>
      <c r="AK158" s="32" t="str">
        <f t="shared" si="67"/>
        <v>〇</v>
      </c>
      <c r="AL158" s="32" t="str">
        <f t="shared" si="67"/>
        <v>〇</v>
      </c>
      <c r="AM158" s="32" t="str">
        <f t="shared" si="67"/>
        <v>〇</v>
      </c>
      <c r="AN158" s="32" t="str">
        <f t="shared" si="67"/>
        <v>〇</v>
      </c>
      <c r="AO158" s="32" t="str">
        <f t="shared" si="67"/>
        <v>〇</v>
      </c>
      <c r="AP158" s="32" t="str">
        <f t="shared" si="67"/>
        <v>〇</v>
      </c>
    </row>
    <row r="159" spans="14:42">
      <c r="N159" s="32" t="str">
        <f t="shared" ref="N159:AP159" si="68">IF(EXACT(N53,N106),"〇","NG")</f>
        <v>〇</v>
      </c>
      <c r="O159" s="32" t="str">
        <f t="shared" si="68"/>
        <v>〇</v>
      </c>
      <c r="P159" s="32" t="str">
        <f t="shared" si="68"/>
        <v>〇</v>
      </c>
      <c r="Q159" s="32" t="str">
        <f t="shared" si="68"/>
        <v>〇</v>
      </c>
      <c r="R159" s="32" t="str">
        <f t="shared" si="68"/>
        <v>〇</v>
      </c>
      <c r="S159" s="32" t="str">
        <f t="shared" si="68"/>
        <v>〇</v>
      </c>
      <c r="T159" s="32" t="str">
        <f t="shared" si="68"/>
        <v>〇</v>
      </c>
      <c r="U159" s="32" t="str">
        <f t="shared" si="68"/>
        <v>〇</v>
      </c>
      <c r="V159" s="32" t="str">
        <f t="shared" si="68"/>
        <v>〇</v>
      </c>
      <c r="W159" s="32" t="str">
        <f t="shared" si="68"/>
        <v>〇</v>
      </c>
      <c r="X159" s="32" t="str">
        <f t="shared" si="68"/>
        <v>〇</v>
      </c>
      <c r="Y159" s="32" t="str">
        <f t="shared" si="68"/>
        <v>〇</v>
      </c>
      <c r="Z159" s="32" t="str">
        <f t="shared" si="68"/>
        <v>〇</v>
      </c>
      <c r="AA159" s="32" t="str">
        <f t="shared" si="68"/>
        <v>〇</v>
      </c>
      <c r="AB159" s="32" t="str">
        <f t="shared" si="68"/>
        <v>〇</v>
      </c>
      <c r="AC159" s="32" t="str">
        <f t="shared" si="68"/>
        <v>〇</v>
      </c>
      <c r="AD159" s="32" t="str">
        <f t="shared" si="68"/>
        <v>〇</v>
      </c>
      <c r="AE159" s="32" t="str">
        <f t="shared" si="68"/>
        <v>〇</v>
      </c>
      <c r="AF159" s="32" t="str">
        <f t="shared" si="68"/>
        <v>〇</v>
      </c>
      <c r="AG159" s="32" t="str">
        <f t="shared" si="68"/>
        <v>〇</v>
      </c>
      <c r="AH159" s="32" t="str">
        <f t="shared" si="68"/>
        <v>〇</v>
      </c>
      <c r="AI159" s="32" t="str">
        <f t="shared" si="68"/>
        <v>〇</v>
      </c>
      <c r="AJ159" s="32" t="str">
        <f t="shared" si="68"/>
        <v>〇</v>
      </c>
      <c r="AK159" s="32" t="str">
        <f t="shared" si="68"/>
        <v>〇</v>
      </c>
      <c r="AL159" s="32" t="str">
        <f t="shared" si="68"/>
        <v>〇</v>
      </c>
      <c r="AM159" s="32" t="str">
        <f t="shared" si="68"/>
        <v>〇</v>
      </c>
      <c r="AN159" s="32" t="str">
        <f t="shared" si="68"/>
        <v>〇</v>
      </c>
      <c r="AO159" s="32" t="str">
        <f t="shared" si="68"/>
        <v>〇</v>
      </c>
      <c r="AP159" s="32" t="str">
        <f t="shared" si="68"/>
        <v>〇</v>
      </c>
    </row>
    <row r="160" spans="14:42">
      <c r="N160" s="32" t="str">
        <f t="shared" ref="N160:AP160" si="69">IF(EXACT(N54,N107),"〇","NG")</f>
        <v>〇</v>
      </c>
      <c r="O160" s="32" t="str">
        <f t="shared" si="69"/>
        <v>〇</v>
      </c>
      <c r="P160" s="32" t="str">
        <f t="shared" si="69"/>
        <v>〇</v>
      </c>
      <c r="Q160" s="32" t="str">
        <f t="shared" si="69"/>
        <v>〇</v>
      </c>
      <c r="R160" s="32" t="str">
        <f t="shared" si="69"/>
        <v>〇</v>
      </c>
      <c r="S160" s="32" t="str">
        <f t="shared" si="69"/>
        <v>〇</v>
      </c>
      <c r="T160" s="32" t="str">
        <f t="shared" si="69"/>
        <v>〇</v>
      </c>
      <c r="U160" s="32" t="str">
        <f t="shared" si="69"/>
        <v>〇</v>
      </c>
      <c r="V160" s="32" t="str">
        <f t="shared" si="69"/>
        <v>〇</v>
      </c>
      <c r="W160" s="32" t="str">
        <f t="shared" si="69"/>
        <v>〇</v>
      </c>
      <c r="X160" s="32" t="str">
        <f t="shared" si="69"/>
        <v>〇</v>
      </c>
      <c r="Y160" s="32" t="str">
        <f t="shared" si="69"/>
        <v>〇</v>
      </c>
      <c r="Z160" s="32" t="str">
        <f t="shared" si="69"/>
        <v>〇</v>
      </c>
      <c r="AA160" s="32" t="str">
        <f t="shared" si="69"/>
        <v>〇</v>
      </c>
      <c r="AB160" s="32" t="str">
        <f t="shared" si="69"/>
        <v>〇</v>
      </c>
      <c r="AC160" s="32" t="str">
        <f t="shared" si="69"/>
        <v>〇</v>
      </c>
      <c r="AD160" s="32" t="str">
        <f t="shared" si="69"/>
        <v>〇</v>
      </c>
      <c r="AE160" s="32" t="str">
        <f t="shared" si="69"/>
        <v>〇</v>
      </c>
      <c r="AF160" s="32" t="str">
        <f t="shared" si="69"/>
        <v>〇</v>
      </c>
      <c r="AG160" s="32" t="str">
        <f t="shared" si="69"/>
        <v>〇</v>
      </c>
      <c r="AH160" s="32" t="str">
        <f t="shared" si="69"/>
        <v>〇</v>
      </c>
      <c r="AI160" s="32" t="str">
        <f t="shared" si="69"/>
        <v>〇</v>
      </c>
      <c r="AJ160" s="32" t="str">
        <f t="shared" si="69"/>
        <v>〇</v>
      </c>
      <c r="AK160" s="32" t="str">
        <f t="shared" si="69"/>
        <v>〇</v>
      </c>
      <c r="AL160" s="32" t="str">
        <f t="shared" si="69"/>
        <v>〇</v>
      </c>
      <c r="AM160" s="32" t="str">
        <f t="shared" si="69"/>
        <v>〇</v>
      </c>
      <c r="AN160" s="32" t="str">
        <f t="shared" si="69"/>
        <v>〇</v>
      </c>
      <c r="AO160" s="32" t="str">
        <f t="shared" si="69"/>
        <v>〇</v>
      </c>
      <c r="AP160" s="32" t="str">
        <f t="shared" si="69"/>
        <v>〇</v>
      </c>
    </row>
    <row r="161" spans="14:42">
      <c r="N161" s="32" t="str">
        <f t="shared" ref="N161:AP161" si="70">IF(EXACT(N55,N108),"〇","NG")</f>
        <v>〇</v>
      </c>
      <c r="O161" s="32" t="str">
        <f t="shared" si="70"/>
        <v>〇</v>
      </c>
      <c r="P161" s="32" t="str">
        <f t="shared" si="70"/>
        <v>〇</v>
      </c>
      <c r="Q161" s="32" t="str">
        <f t="shared" si="70"/>
        <v>〇</v>
      </c>
      <c r="R161" s="32" t="str">
        <f t="shared" si="70"/>
        <v>〇</v>
      </c>
      <c r="S161" s="32" t="str">
        <f t="shared" si="70"/>
        <v>〇</v>
      </c>
      <c r="T161" s="32" t="str">
        <f t="shared" si="70"/>
        <v>〇</v>
      </c>
      <c r="U161" s="32" t="str">
        <f t="shared" si="70"/>
        <v>〇</v>
      </c>
      <c r="V161" s="32" t="str">
        <f t="shared" si="70"/>
        <v>〇</v>
      </c>
      <c r="W161" s="32" t="str">
        <f t="shared" si="70"/>
        <v>〇</v>
      </c>
      <c r="X161" s="32" t="str">
        <f t="shared" si="70"/>
        <v>〇</v>
      </c>
      <c r="Y161" s="32" t="str">
        <f t="shared" si="70"/>
        <v>〇</v>
      </c>
      <c r="Z161" s="32" t="str">
        <f t="shared" si="70"/>
        <v>〇</v>
      </c>
      <c r="AA161" s="32" t="str">
        <f t="shared" si="70"/>
        <v>〇</v>
      </c>
      <c r="AB161" s="32" t="str">
        <f t="shared" si="70"/>
        <v>〇</v>
      </c>
      <c r="AC161" s="32" t="str">
        <f t="shared" si="70"/>
        <v>〇</v>
      </c>
      <c r="AD161" s="32" t="str">
        <f t="shared" si="70"/>
        <v>〇</v>
      </c>
      <c r="AE161" s="32" t="str">
        <f t="shared" si="70"/>
        <v>〇</v>
      </c>
      <c r="AF161" s="32" t="str">
        <f t="shared" si="70"/>
        <v>〇</v>
      </c>
      <c r="AG161" s="32" t="str">
        <f t="shared" si="70"/>
        <v>〇</v>
      </c>
      <c r="AH161" s="32" t="str">
        <f t="shared" si="70"/>
        <v>〇</v>
      </c>
      <c r="AI161" s="32" t="str">
        <f t="shared" si="70"/>
        <v>〇</v>
      </c>
      <c r="AJ161" s="32" t="str">
        <f t="shared" si="70"/>
        <v>〇</v>
      </c>
      <c r="AK161" s="32" t="str">
        <f t="shared" si="70"/>
        <v>〇</v>
      </c>
      <c r="AL161" s="32" t="str">
        <f t="shared" si="70"/>
        <v>〇</v>
      </c>
      <c r="AM161" s="32" t="str">
        <f t="shared" si="70"/>
        <v>〇</v>
      </c>
      <c r="AN161" s="32" t="str">
        <f t="shared" si="70"/>
        <v>〇</v>
      </c>
      <c r="AO161" s="32" t="str">
        <f t="shared" si="70"/>
        <v>〇</v>
      </c>
      <c r="AP161" s="32" t="str">
        <f t="shared" si="70"/>
        <v>〇</v>
      </c>
    </row>
    <row r="162" spans="14:42">
      <c r="N162" s="32" t="str">
        <f t="shared" ref="N162:AP162" si="71">IF(EXACT(N56,N109),"〇","NG")</f>
        <v>〇</v>
      </c>
      <c r="O162" s="32" t="str">
        <f t="shared" si="71"/>
        <v>〇</v>
      </c>
      <c r="P162" s="32" t="str">
        <f t="shared" si="71"/>
        <v>〇</v>
      </c>
      <c r="Q162" s="32" t="str">
        <f t="shared" si="71"/>
        <v>〇</v>
      </c>
      <c r="R162" s="32" t="str">
        <f t="shared" si="71"/>
        <v>〇</v>
      </c>
      <c r="S162" s="32" t="str">
        <f t="shared" si="71"/>
        <v>〇</v>
      </c>
      <c r="T162" s="32" t="str">
        <f t="shared" si="71"/>
        <v>〇</v>
      </c>
      <c r="U162" s="32" t="str">
        <f t="shared" si="71"/>
        <v>〇</v>
      </c>
      <c r="V162" s="32" t="str">
        <f t="shared" si="71"/>
        <v>〇</v>
      </c>
      <c r="W162" s="32" t="str">
        <f t="shared" si="71"/>
        <v>〇</v>
      </c>
      <c r="X162" s="32" t="str">
        <f t="shared" si="71"/>
        <v>〇</v>
      </c>
      <c r="Y162" s="32" t="str">
        <f t="shared" si="71"/>
        <v>〇</v>
      </c>
      <c r="Z162" s="32" t="str">
        <f t="shared" si="71"/>
        <v>〇</v>
      </c>
      <c r="AA162" s="32" t="str">
        <f t="shared" si="71"/>
        <v>〇</v>
      </c>
      <c r="AB162" s="32" t="str">
        <f t="shared" si="71"/>
        <v>〇</v>
      </c>
      <c r="AC162" s="32" t="str">
        <f t="shared" si="71"/>
        <v>〇</v>
      </c>
      <c r="AD162" s="32" t="str">
        <f t="shared" si="71"/>
        <v>〇</v>
      </c>
      <c r="AE162" s="32" t="str">
        <f t="shared" si="71"/>
        <v>〇</v>
      </c>
      <c r="AF162" s="32" t="str">
        <f t="shared" si="71"/>
        <v>〇</v>
      </c>
      <c r="AG162" s="32" t="str">
        <f t="shared" si="71"/>
        <v>〇</v>
      </c>
      <c r="AH162" s="32" t="str">
        <f t="shared" si="71"/>
        <v>〇</v>
      </c>
      <c r="AI162" s="32" t="str">
        <f t="shared" si="71"/>
        <v>〇</v>
      </c>
      <c r="AJ162" s="32" t="str">
        <f t="shared" si="71"/>
        <v>〇</v>
      </c>
      <c r="AK162" s="32" t="str">
        <f t="shared" si="71"/>
        <v>〇</v>
      </c>
      <c r="AL162" s="32" t="str">
        <f t="shared" si="71"/>
        <v>〇</v>
      </c>
      <c r="AM162" s="32" t="str">
        <f t="shared" si="71"/>
        <v>〇</v>
      </c>
      <c r="AN162" s="32" t="str">
        <f t="shared" si="71"/>
        <v>〇</v>
      </c>
      <c r="AO162" s="32" t="str">
        <f t="shared" si="71"/>
        <v>〇</v>
      </c>
      <c r="AP162" s="32" t="str">
        <f t="shared" si="71"/>
        <v>〇</v>
      </c>
    </row>
    <row r="163" spans="14:42">
      <c r="N163" s="32" t="str">
        <f t="shared" ref="N163:AP163" si="72">IF(EXACT(N57,N110),"〇","NG")</f>
        <v>〇</v>
      </c>
      <c r="O163" s="32" t="str">
        <f t="shared" si="72"/>
        <v>〇</v>
      </c>
      <c r="P163" s="32" t="str">
        <f t="shared" si="72"/>
        <v>〇</v>
      </c>
      <c r="Q163" s="32" t="str">
        <f t="shared" si="72"/>
        <v>〇</v>
      </c>
      <c r="R163" s="32" t="str">
        <f t="shared" si="72"/>
        <v>〇</v>
      </c>
      <c r="S163" s="32" t="str">
        <f t="shared" si="72"/>
        <v>〇</v>
      </c>
      <c r="T163" s="32" t="str">
        <f t="shared" si="72"/>
        <v>〇</v>
      </c>
      <c r="U163" s="32" t="str">
        <f t="shared" si="72"/>
        <v>〇</v>
      </c>
      <c r="V163" s="32" t="str">
        <f t="shared" si="72"/>
        <v>〇</v>
      </c>
      <c r="W163" s="32" t="str">
        <f t="shared" si="72"/>
        <v>〇</v>
      </c>
      <c r="X163" s="32" t="str">
        <f t="shared" si="72"/>
        <v>〇</v>
      </c>
      <c r="Y163" s="32" t="str">
        <f t="shared" si="72"/>
        <v>〇</v>
      </c>
      <c r="Z163" s="32" t="str">
        <f t="shared" si="72"/>
        <v>〇</v>
      </c>
      <c r="AA163" s="32" t="str">
        <f t="shared" si="72"/>
        <v>〇</v>
      </c>
      <c r="AB163" s="32" t="str">
        <f t="shared" si="72"/>
        <v>〇</v>
      </c>
      <c r="AC163" s="32" t="str">
        <f t="shared" si="72"/>
        <v>〇</v>
      </c>
      <c r="AD163" s="32" t="str">
        <f t="shared" si="72"/>
        <v>〇</v>
      </c>
      <c r="AE163" s="32" t="str">
        <f t="shared" si="72"/>
        <v>〇</v>
      </c>
      <c r="AF163" s="32" t="str">
        <f t="shared" si="72"/>
        <v>〇</v>
      </c>
      <c r="AG163" s="32" t="str">
        <f t="shared" si="72"/>
        <v>〇</v>
      </c>
      <c r="AH163" s="32" t="str">
        <f t="shared" si="72"/>
        <v>〇</v>
      </c>
      <c r="AI163" s="32" t="str">
        <f t="shared" si="72"/>
        <v>〇</v>
      </c>
      <c r="AJ163" s="32" t="str">
        <f t="shared" si="72"/>
        <v>〇</v>
      </c>
      <c r="AK163" s="32" t="str">
        <f t="shared" si="72"/>
        <v>〇</v>
      </c>
      <c r="AL163" s="32" t="str">
        <f t="shared" si="72"/>
        <v>〇</v>
      </c>
      <c r="AM163" s="32" t="str">
        <f t="shared" si="72"/>
        <v>〇</v>
      </c>
      <c r="AN163" s="32" t="str">
        <f t="shared" si="72"/>
        <v>〇</v>
      </c>
      <c r="AO163" s="32" t="str">
        <f t="shared" si="72"/>
        <v>〇</v>
      </c>
      <c r="AP163" s="32" t="str">
        <f t="shared" si="72"/>
        <v>〇</v>
      </c>
    </row>
    <row r="164" spans="14:42">
      <c r="N164" s="32" t="str">
        <f t="shared" ref="N164:AP164" si="73">IF(EXACT(N58,N111),"〇","NG")</f>
        <v>〇</v>
      </c>
      <c r="O164" s="32" t="str">
        <f t="shared" si="73"/>
        <v>〇</v>
      </c>
      <c r="P164" s="32" t="str">
        <f t="shared" si="73"/>
        <v>〇</v>
      </c>
      <c r="Q164" s="32" t="str">
        <f t="shared" si="73"/>
        <v>〇</v>
      </c>
      <c r="R164" s="32" t="str">
        <f t="shared" si="73"/>
        <v>〇</v>
      </c>
      <c r="S164" s="32" t="str">
        <f t="shared" si="73"/>
        <v>〇</v>
      </c>
      <c r="T164" s="32" t="str">
        <f t="shared" si="73"/>
        <v>〇</v>
      </c>
      <c r="U164" s="32" t="str">
        <f t="shared" si="73"/>
        <v>〇</v>
      </c>
      <c r="V164" s="32" t="str">
        <f t="shared" si="73"/>
        <v>〇</v>
      </c>
      <c r="W164" s="32" t="str">
        <f t="shared" si="73"/>
        <v>〇</v>
      </c>
      <c r="X164" s="32" t="str">
        <f t="shared" si="73"/>
        <v>〇</v>
      </c>
      <c r="Y164" s="32" t="str">
        <f t="shared" si="73"/>
        <v>〇</v>
      </c>
      <c r="Z164" s="32" t="str">
        <f t="shared" si="73"/>
        <v>〇</v>
      </c>
      <c r="AA164" s="32" t="str">
        <f t="shared" si="73"/>
        <v>〇</v>
      </c>
      <c r="AB164" s="32" t="str">
        <f t="shared" si="73"/>
        <v>〇</v>
      </c>
      <c r="AC164" s="32" t="str">
        <f t="shared" si="73"/>
        <v>〇</v>
      </c>
      <c r="AD164" s="32" t="str">
        <f t="shared" si="73"/>
        <v>〇</v>
      </c>
      <c r="AE164" s="32" t="str">
        <f t="shared" si="73"/>
        <v>〇</v>
      </c>
      <c r="AF164" s="32" t="str">
        <f t="shared" si="73"/>
        <v>〇</v>
      </c>
      <c r="AG164" s="32" t="str">
        <f t="shared" si="73"/>
        <v>〇</v>
      </c>
      <c r="AH164" s="32" t="str">
        <f t="shared" si="73"/>
        <v>〇</v>
      </c>
      <c r="AI164" s="32" t="str">
        <f t="shared" si="73"/>
        <v>〇</v>
      </c>
      <c r="AJ164" s="32" t="str">
        <f t="shared" si="73"/>
        <v>〇</v>
      </c>
      <c r="AK164" s="32" t="str">
        <f t="shared" si="73"/>
        <v>〇</v>
      </c>
      <c r="AL164" s="32" t="str">
        <f t="shared" si="73"/>
        <v>〇</v>
      </c>
      <c r="AM164" s="32" t="str">
        <f t="shared" si="73"/>
        <v>〇</v>
      </c>
      <c r="AN164" s="32" t="str">
        <f t="shared" si="73"/>
        <v>〇</v>
      </c>
      <c r="AO164" s="32" t="str">
        <f t="shared" si="73"/>
        <v>〇</v>
      </c>
      <c r="AP164" s="32" t="str">
        <f t="shared" si="73"/>
        <v>〇</v>
      </c>
    </row>
    <row r="165" spans="14:42">
      <c r="N165" s="32" t="str">
        <f t="shared" ref="N165:AP165" si="74">IF(EXACT(N59,N112),"〇","NG")</f>
        <v>〇</v>
      </c>
      <c r="O165" s="32" t="str">
        <f t="shared" si="74"/>
        <v>〇</v>
      </c>
      <c r="P165" s="32" t="str">
        <f t="shared" si="74"/>
        <v>〇</v>
      </c>
      <c r="Q165" s="32" t="str">
        <f t="shared" si="74"/>
        <v>〇</v>
      </c>
      <c r="R165" s="32" t="str">
        <f t="shared" si="74"/>
        <v>〇</v>
      </c>
      <c r="S165" s="32" t="str">
        <f t="shared" si="74"/>
        <v>〇</v>
      </c>
      <c r="T165" s="32" t="str">
        <f t="shared" si="74"/>
        <v>〇</v>
      </c>
      <c r="U165" s="32" t="str">
        <f t="shared" si="74"/>
        <v>〇</v>
      </c>
      <c r="V165" s="32" t="str">
        <f t="shared" si="74"/>
        <v>〇</v>
      </c>
      <c r="W165" s="32" t="str">
        <f t="shared" si="74"/>
        <v>〇</v>
      </c>
      <c r="X165" s="32" t="str">
        <f t="shared" si="74"/>
        <v>〇</v>
      </c>
      <c r="Y165" s="32" t="str">
        <f t="shared" si="74"/>
        <v>〇</v>
      </c>
      <c r="Z165" s="32" t="str">
        <f t="shared" si="74"/>
        <v>〇</v>
      </c>
      <c r="AA165" s="32" t="str">
        <f t="shared" si="74"/>
        <v>〇</v>
      </c>
      <c r="AB165" s="32" t="str">
        <f t="shared" si="74"/>
        <v>〇</v>
      </c>
      <c r="AC165" s="32" t="str">
        <f t="shared" si="74"/>
        <v>〇</v>
      </c>
      <c r="AD165" s="32" t="str">
        <f t="shared" si="74"/>
        <v>〇</v>
      </c>
      <c r="AE165" s="32" t="str">
        <f t="shared" si="74"/>
        <v>〇</v>
      </c>
      <c r="AF165" s="32" t="str">
        <f t="shared" si="74"/>
        <v>〇</v>
      </c>
      <c r="AG165" s="32" t="str">
        <f t="shared" si="74"/>
        <v>〇</v>
      </c>
      <c r="AH165" s="32" t="str">
        <f t="shared" si="74"/>
        <v>〇</v>
      </c>
      <c r="AI165" s="32" t="str">
        <f t="shared" si="74"/>
        <v>〇</v>
      </c>
      <c r="AJ165" s="32" t="str">
        <f t="shared" si="74"/>
        <v>〇</v>
      </c>
      <c r="AK165" s="32" t="str">
        <f t="shared" si="74"/>
        <v>〇</v>
      </c>
      <c r="AL165" s="32" t="str">
        <f t="shared" si="74"/>
        <v>〇</v>
      </c>
      <c r="AM165" s="32" t="str">
        <f t="shared" si="74"/>
        <v>〇</v>
      </c>
      <c r="AN165" s="32" t="str">
        <f t="shared" si="74"/>
        <v>〇</v>
      </c>
      <c r="AO165" s="32" t="str">
        <f t="shared" si="74"/>
        <v>〇</v>
      </c>
      <c r="AP165" s="32" t="str">
        <f t="shared" si="74"/>
        <v>〇</v>
      </c>
    </row>
    <row r="166" spans="14:42">
      <c r="N166" s="32" t="str">
        <f t="shared" ref="N166:AP166" si="75">IF(EXACT(N60,N113),"〇","NG")</f>
        <v>〇</v>
      </c>
      <c r="O166" s="32" t="str">
        <f t="shared" si="75"/>
        <v>〇</v>
      </c>
      <c r="P166" s="32" t="str">
        <f t="shared" si="75"/>
        <v>〇</v>
      </c>
      <c r="Q166" s="32" t="str">
        <f t="shared" si="75"/>
        <v>〇</v>
      </c>
      <c r="R166" s="32" t="str">
        <f t="shared" si="75"/>
        <v>〇</v>
      </c>
      <c r="S166" s="32" t="str">
        <f t="shared" si="75"/>
        <v>〇</v>
      </c>
      <c r="T166" s="32" t="str">
        <f t="shared" si="75"/>
        <v>〇</v>
      </c>
      <c r="U166" s="32" t="str">
        <f t="shared" si="75"/>
        <v>〇</v>
      </c>
      <c r="V166" s="32" t="str">
        <f t="shared" si="75"/>
        <v>〇</v>
      </c>
      <c r="W166" s="32" t="str">
        <f t="shared" si="75"/>
        <v>〇</v>
      </c>
      <c r="X166" s="32" t="str">
        <f t="shared" si="75"/>
        <v>〇</v>
      </c>
      <c r="Y166" s="32" t="str">
        <f t="shared" si="75"/>
        <v>〇</v>
      </c>
      <c r="Z166" s="32" t="str">
        <f t="shared" si="75"/>
        <v>〇</v>
      </c>
      <c r="AA166" s="32" t="str">
        <f t="shared" si="75"/>
        <v>〇</v>
      </c>
      <c r="AB166" s="32" t="str">
        <f t="shared" si="75"/>
        <v>〇</v>
      </c>
      <c r="AC166" s="32" t="str">
        <f t="shared" si="75"/>
        <v>〇</v>
      </c>
      <c r="AD166" s="32" t="str">
        <f t="shared" si="75"/>
        <v>〇</v>
      </c>
      <c r="AE166" s="32" t="str">
        <f t="shared" si="75"/>
        <v>〇</v>
      </c>
      <c r="AF166" s="32" t="str">
        <f t="shared" si="75"/>
        <v>〇</v>
      </c>
      <c r="AG166" s="32" t="str">
        <f t="shared" si="75"/>
        <v>〇</v>
      </c>
      <c r="AH166" s="32" t="str">
        <f t="shared" si="75"/>
        <v>〇</v>
      </c>
      <c r="AI166" s="32" t="str">
        <f t="shared" si="75"/>
        <v>〇</v>
      </c>
      <c r="AJ166" s="32" t="str">
        <f t="shared" si="75"/>
        <v>〇</v>
      </c>
      <c r="AK166" s="32" t="str">
        <f t="shared" si="75"/>
        <v>〇</v>
      </c>
      <c r="AL166" s="32" t="str">
        <f t="shared" si="75"/>
        <v>〇</v>
      </c>
      <c r="AM166" s="32" t="str">
        <f t="shared" si="75"/>
        <v>〇</v>
      </c>
      <c r="AN166" s="32" t="str">
        <f t="shared" si="75"/>
        <v>〇</v>
      </c>
      <c r="AO166" s="32" t="str">
        <f t="shared" si="75"/>
        <v>〇</v>
      </c>
      <c r="AP166" s="32" t="str">
        <f t="shared" si="75"/>
        <v>〇</v>
      </c>
    </row>
    <row r="167" spans="14:42">
      <c r="N167" s="32" t="str">
        <f t="shared" ref="N167:AP167" si="76">IF(EXACT(N61,N114),"〇","NG")</f>
        <v>〇</v>
      </c>
      <c r="O167" s="32" t="str">
        <f t="shared" si="76"/>
        <v>〇</v>
      </c>
      <c r="P167" s="32" t="str">
        <f t="shared" si="76"/>
        <v>〇</v>
      </c>
      <c r="Q167" s="32" t="str">
        <f t="shared" si="76"/>
        <v>〇</v>
      </c>
      <c r="R167" s="32" t="str">
        <f t="shared" si="76"/>
        <v>〇</v>
      </c>
      <c r="S167" s="32" t="str">
        <f t="shared" si="76"/>
        <v>〇</v>
      </c>
      <c r="T167" s="32" t="str">
        <f t="shared" si="76"/>
        <v>〇</v>
      </c>
      <c r="U167" s="32" t="str">
        <f t="shared" si="76"/>
        <v>〇</v>
      </c>
      <c r="V167" s="32" t="str">
        <f t="shared" si="76"/>
        <v>〇</v>
      </c>
      <c r="W167" s="32" t="str">
        <f t="shared" si="76"/>
        <v>〇</v>
      </c>
      <c r="X167" s="32" t="str">
        <f t="shared" si="76"/>
        <v>〇</v>
      </c>
      <c r="Y167" s="32" t="str">
        <f t="shared" si="76"/>
        <v>〇</v>
      </c>
      <c r="Z167" s="32" t="str">
        <f t="shared" si="76"/>
        <v>〇</v>
      </c>
      <c r="AA167" s="32" t="str">
        <f t="shared" si="76"/>
        <v>〇</v>
      </c>
      <c r="AB167" s="32" t="str">
        <f t="shared" si="76"/>
        <v>〇</v>
      </c>
      <c r="AC167" s="32" t="str">
        <f t="shared" si="76"/>
        <v>〇</v>
      </c>
      <c r="AD167" s="32" t="str">
        <f t="shared" si="76"/>
        <v>〇</v>
      </c>
      <c r="AE167" s="32" t="str">
        <f t="shared" si="76"/>
        <v>〇</v>
      </c>
      <c r="AF167" s="32" t="str">
        <f t="shared" si="76"/>
        <v>〇</v>
      </c>
      <c r="AG167" s="32" t="str">
        <f t="shared" si="76"/>
        <v>〇</v>
      </c>
      <c r="AH167" s="32" t="str">
        <f t="shared" si="76"/>
        <v>〇</v>
      </c>
      <c r="AI167" s="32" t="str">
        <f t="shared" si="76"/>
        <v>〇</v>
      </c>
      <c r="AJ167" s="32" t="str">
        <f t="shared" si="76"/>
        <v>〇</v>
      </c>
      <c r="AK167" s="32" t="str">
        <f t="shared" si="76"/>
        <v>〇</v>
      </c>
      <c r="AL167" s="32" t="str">
        <f t="shared" si="76"/>
        <v>〇</v>
      </c>
      <c r="AM167" s="32" t="str">
        <f t="shared" si="76"/>
        <v>〇</v>
      </c>
      <c r="AN167" s="32" t="str">
        <f t="shared" si="76"/>
        <v>〇</v>
      </c>
      <c r="AO167" s="32" t="str">
        <f t="shared" si="76"/>
        <v>〇</v>
      </c>
      <c r="AP167" s="32" t="str">
        <f t="shared" si="76"/>
        <v>〇</v>
      </c>
    </row>
  </sheetData>
  <mergeCells count="24">
    <mergeCell ref="N13:V14"/>
    <mergeCell ref="X13:AF14"/>
    <mergeCell ref="AH13:AP14"/>
    <mergeCell ref="N11:AP12"/>
    <mergeCell ref="A5:K5"/>
    <mergeCell ref="A6:K6"/>
    <mergeCell ref="C9:C13"/>
    <mergeCell ref="D9:D13"/>
    <mergeCell ref="E9:E13"/>
    <mergeCell ref="F9:F13"/>
    <mergeCell ref="G9:J10"/>
    <mergeCell ref="G11:G13"/>
    <mergeCell ref="H11:H13"/>
    <mergeCell ref="I11:I13"/>
    <mergeCell ref="J11:J13"/>
    <mergeCell ref="K11:K13"/>
    <mergeCell ref="N119:V120"/>
    <mergeCell ref="X119:AF120"/>
    <mergeCell ref="AH119:AP120"/>
    <mergeCell ref="N64:AP65"/>
    <mergeCell ref="N66:V67"/>
    <mergeCell ref="X66:AF67"/>
    <mergeCell ref="AH66:AP67"/>
    <mergeCell ref="N117:AP118"/>
  </mergeCells>
  <phoneticPr fontId="4"/>
  <pageMargins left="0.70866141732283472" right="0.70866141732283472" top="0.23622047244094491" bottom="0.27559055118110237" header="0" footer="0"/>
  <pageSetup paperSize="9" scale="28" pageOrder="overThenDown" orientation="landscape" r:id="rId1"/>
  <headerFooter scaleWithDoc="0" alignWithMargins="0"/>
  <rowBreaks count="1" manualBreakCount="1">
    <brk id="76" max="16383" man="1"/>
  </rowBreaks>
  <colBreaks count="1" manualBreakCount="1">
    <brk id="7"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F74A05-5052-4C75-A37E-198BF7954803}">
  <sheetPr>
    <tabColor theme="5" tint="0.79998168889431442"/>
    <pageSetUpPr fitToPage="1"/>
  </sheetPr>
  <dimension ref="A1:AP167"/>
  <sheetViews>
    <sheetView zoomScaleNormal="100" zoomScaleSheetLayoutView="80" workbookViewId="0">
      <pane xSplit="2" ySplit="14" topLeftCell="C15" activePane="bottomRight" state="frozen"/>
      <selection activeCell="B5" sqref="B5:D5"/>
      <selection pane="topRight" activeCell="B5" sqref="B5:D5"/>
      <selection pane="bottomLeft" activeCell="B5" sqref="B5:D5"/>
      <selection pane="bottomRight" activeCell="B5" sqref="B5:D5"/>
    </sheetView>
  </sheetViews>
  <sheetFormatPr defaultColWidth="8.25" defaultRowHeight="12"/>
  <cols>
    <col min="1" max="1" width="15.25" style="5" customWidth="1"/>
    <col min="2" max="2" width="0.5" style="6" customWidth="1"/>
    <col min="3" max="6" width="12.25" style="5" customWidth="1"/>
    <col min="7" max="11" width="8.75" style="5" customWidth="1"/>
    <col min="12" max="16384" width="8.25" style="5"/>
  </cols>
  <sheetData>
    <row r="1" spans="1:42" s="1" customFormat="1" ht="15" customHeight="1">
      <c r="B1" s="2"/>
      <c r="F1" s="3"/>
      <c r="J1" s="4"/>
      <c r="K1" s="4"/>
    </row>
    <row r="2" spans="1:42" ht="18" customHeight="1">
      <c r="J2" s="7"/>
      <c r="K2" s="7"/>
    </row>
    <row r="3" spans="1:42" ht="20.100000000000001" customHeight="1">
      <c r="A3" s="595" t="s">
        <v>940</v>
      </c>
      <c r="I3" s="9"/>
    </row>
    <row r="4" spans="1:42" s="11" customFormat="1" ht="9" customHeight="1">
      <c r="A4" s="10"/>
      <c r="I4" s="12"/>
    </row>
    <row r="5" spans="1:42" ht="18" customHeight="1">
      <c r="A5" s="781" t="s">
        <v>88</v>
      </c>
      <c r="B5" s="781"/>
      <c r="C5" s="781"/>
      <c r="D5" s="781"/>
      <c r="E5" s="781"/>
      <c r="F5" s="781"/>
      <c r="G5" s="781"/>
      <c r="H5" s="781"/>
      <c r="I5" s="781"/>
      <c r="J5" s="781"/>
      <c r="K5" s="781"/>
    </row>
    <row r="6" spans="1:42" ht="18" customHeight="1">
      <c r="A6" s="782"/>
      <c r="B6" s="782"/>
      <c r="C6" s="782"/>
      <c r="D6" s="782"/>
      <c r="E6" s="782"/>
      <c r="F6" s="782"/>
      <c r="G6" s="782"/>
      <c r="H6" s="782"/>
      <c r="I6" s="782"/>
      <c r="J6" s="782"/>
      <c r="K6" s="782"/>
    </row>
    <row r="7" spans="1:42" s="15" customFormat="1" ht="18" customHeight="1">
      <c r="A7" s="13"/>
      <c r="B7" s="14"/>
      <c r="C7" s="13"/>
      <c r="D7" s="13"/>
      <c r="J7" s="16"/>
      <c r="K7" s="16"/>
    </row>
    <row r="8" spans="1:42" ht="5.0999999999999996" customHeight="1" thickBot="1">
      <c r="J8" s="7"/>
      <c r="K8" s="7"/>
    </row>
    <row r="9" spans="1:42" s="20" customFormat="1" ht="11.25" customHeight="1" thickTop="1">
      <c r="A9" s="17"/>
      <c r="B9" s="18"/>
      <c r="C9" s="783" t="s">
        <v>1</v>
      </c>
      <c r="D9" s="786" t="s">
        <v>2</v>
      </c>
      <c r="E9" s="783" t="s">
        <v>3</v>
      </c>
      <c r="F9" s="783" t="s">
        <v>4</v>
      </c>
      <c r="G9" s="789" t="s">
        <v>5</v>
      </c>
      <c r="H9" s="790"/>
      <c r="I9" s="790"/>
      <c r="J9" s="790"/>
      <c r="K9" s="19"/>
    </row>
    <row r="10" spans="1:42" s="20" customFormat="1" ht="11.25" customHeight="1">
      <c r="A10" s="21" t="s">
        <v>6</v>
      </c>
      <c r="B10" s="22"/>
      <c r="C10" s="784"/>
      <c r="D10" s="787"/>
      <c r="E10" s="784"/>
      <c r="F10" s="784"/>
      <c r="G10" s="791"/>
      <c r="H10" s="792"/>
      <c r="I10" s="792"/>
      <c r="J10" s="792"/>
      <c r="K10" s="23" t="s">
        <v>7</v>
      </c>
    </row>
    <row r="11" spans="1:42" s="20" customFormat="1" ht="11.25" customHeight="1">
      <c r="A11" s="20" t="s">
        <v>8</v>
      </c>
      <c r="B11" s="24"/>
      <c r="C11" s="784"/>
      <c r="D11" s="787"/>
      <c r="E11" s="784"/>
      <c r="F11" s="784"/>
      <c r="G11" s="793" t="s">
        <v>1</v>
      </c>
      <c r="H11" s="794" t="s">
        <v>9</v>
      </c>
      <c r="I11" s="793" t="s">
        <v>3</v>
      </c>
      <c r="J11" s="797" t="s">
        <v>4</v>
      </c>
      <c r="K11" s="799" t="s">
        <v>10</v>
      </c>
      <c r="N11" s="780" t="s">
        <v>129</v>
      </c>
      <c r="O11" s="780"/>
      <c r="P11" s="780"/>
      <c r="Q11" s="780"/>
      <c r="R11" s="780"/>
      <c r="S11" s="780"/>
      <c r="T11" s="780"/>
      <c r="U11" s="780"/>
      <c r="V11" s="780"/>
      <c r="W11" s="780"/>
      <c r="X11" s="780"/>
      <c r="Y11" s="780"/>
      <c r="Z11" s="780"/>
      <c r="AA11" s="780"/>
      <c r="AB11" s="780"/>
      <c r="AC11" s="780"/>
      <c r="AD11" s="780"/>
      <c r="AE11" s="780"/>
      <c r="AF11" s="780"/>
      <c r="AG11" s="780"/>
      <c r="AH11" s="780"/>
      <c r="AI11" s="780"/>
      <c r="AJ11" s="780"/>
      <c r="AK11" s="780"/>
      <c r="AL11" s="780"/>
      <c r="AM11" s="780"/>
      <c r="AN11" s="780"/>
      <c r="AO11" s="780"/>
      <c r="AP11" s="780"/>
    </row>
    <row r="12" spans="1:42" s="20" customFormat="1" ht="11.25" customHeight="1">
      <c r="A12" s="21" t="s">
        <v>11</v>
      </c>
      <c r="B12" s="22"/>
      <c r="C12" s="784"/>
      <c r="D12" s="787"/>
      <c r="E12" s="784"/>
      <c r="F12" s="784"/>
      <c r="G12" s="784"/>
      <c r="H12" s="795"/>
      <c r="I12" s="784"/>
      <c r="J12" s="798"/>
      <c r="K12" s="799"/>
      <c r="N12" s="780"/>
      <c r="O12" s="780"/>
      <c r="P12" s="780"/>
      <c r="Q12" s="780"/>
      <c r="R12" s="780"/>
      <c r="S12" s="780"/>
      <c r="T12" s="780"/>
      <c r="U12" s="780"/>
      <c r="V12" s="780"/>
      <c r="W12" s="780"/>
      <c r="X12" s="780"/>
      <c r="Y12" s="780"/>
      <c r="Z12" s="780"/>
      <c r="AA12" s="780"/>
      <c r="AB12" s="780"/>
      <c r="AC12" s="780"/>
      <c r="AD12" s="780"/>
      <c r="AE12" s="780"/>
      <c r="AF12" s="780"/>
      <c r="AG12" s="780"/>
      <c r="AH12" s="780"/>
      <c r="AI12" s="780"/>
      <c r="AJ12" s="780"/>
      <c r="AK12" s="780"/>
      <c r="AL12" s="780"/>
      <c r="AM12" s="780"/>
      <c r="AN12" s="780"/>
      <c r="AO12" s="780"/>
      <c r="AP12" s="780"/>
    </row>
    <row r="13" spans="1:42" s="20" customFormat="1" ht="11.25" customHeight="1">
      <c r="A13" s="25"/>
      <c r="B13" s="26"/>
      <c r="C13" s="785"/>
      <c r="D13" s="788"/>
      <c r="E13" s="785"/>
      <c r="F13" s="785"/>
      <c r="G13" s="785"/>
      <c r="H13" s="796"/>
      <c r="I13" s="785"/>
      <c r="J13" s="791"/>
      <c r="K13" s="800"/>
      <c r="N13" s="779" t="s">
        <v>12</v>
      </c>
      <c r="O13" s="779"/>
      <c r="P13" s="779"/>
      <c r="Q13" s="779"/>
      <c r="R13" s="779"/>
      <c r="S13" s="779"/>
      <c r="T13" s="779"/>
      <c r="U13" s="779"/>
      <c r="V13" s="779"/>
      <c r="X13" s="779" t="s">
        <v>13</v>
      </c>
      <c r="Y13" s="779"/>
      <c r="Z13" s="779"/>
      <c r="AA13" s="779"/>
      <c r="AB13" s="779"/>
      <c r="AC13" s="779"/>
      <c r="AD13" s="779"/>
      <c r="AE13" s="779"/>
      <c r="AF13" s="779"/>
      <c r="AH13" s="779" t="s">
        <v>14</v>
      </c>
      <c r="AI13" s="779"/>
      <c r="AJ13" s="779"/>
      <c r="AK13" s="779"/>
      <c r="AL13" s="779"/>
      <c r="AM13" s="779"/>
      <c r="AN13" s="779"/>
      <c r="AO13" s="779"/>
      <c r="AP13" s="779"/>
    </row>
    <row r="14" spans="1:42" s="20" customFormat="1" ht="13.5" customHeight="1">
      <c r="A14" s="27"/>
      <c r="B14" s="28"/>
      <c r="C14" s="29" t="s">
        <v>15</v>
      </c>
      <c r="D14" s="29" t="s">
        <v>16</v>
      </c>
      <c r="E14" s="29" t="s">
        <v>17</v>
      </c>
      <c r="F14" s="29" t="s">
        <v>17</v>
      </c>
      <c r="G14" s="29" t="s">
        <v>18</v>
      </c>
      <c r="H14" s="29" t="s">
        <v>18</v>
      </c>
      <c r="I14" s="29" t="s">
        <v>18</v>
      </c>
      <c r="J14" s="29" t="s">
        <v>18</v>
      </c>
      <c r="K14" s="29" t="s">
        <v>18</v>
      </c>
      <c r="N14" s="779"/>
      <c r="O14" s="779"/>
      <c r="P14" s="779"/>
      <c r="Q14" s="779"/>
      <c r="R14" s="779"/>
      <c r="S14" s="779"/>
      <c r="T14" s="779"/>
      <c r="U14" s="779"/>
      <c r="V14" s="779"/>
      <c r="X14" s="779"/>
      <c r="Y14" s="779"/>
      <c r="Z14" s="779"/>
      <c r="AA14" s="779"/>
      <c r="AB14" s="779"/>
      <c r="AC14" s="779"/>
      <c r="AD14" s="779"/>
      <c r="AE14" s="779"/>
      <c r="AF14" s="779"/>
      <c r="AH14" s="779"/>
      <c r="AI14" s="779"/>
      <c r="AJ14" s="779"/>
      <c r="AK14" s="779"/>
      <c r="AL14" s="779"/>
      <c r="AM14" s="779"/>
      <c r="AN14" s="779"/>
      <c r="AO14" s="779"/>
      <c r="AP14" s="779"/>
    </row>
    <row r="15" spans="1:42" s="32" customFormat="1" ht="11.85" customHeight="1">
      <c r="A15" s="30" t="s">
        <v>19</v>
      </c>
      <c r="B15" s="31"/>
      <c r="C15" s="49">
        <v>20900</v>
      </c>
      <c r="D15" s="50">
        <v>1020</v>
      </c>
      <c r="E15" s="50">
        <v>212400</v>
      </c>
      <c r="F15" s="50">
        <v>175100</v>
      </c>
      <c r="G15" s="50">
        <v>98</v>
      </c>
      <c r="H15" s="50">
        <v>104</v>
      </c>
      <c r="I15" s="50">
        <v>102</v>
      </c>
      <c r="J15" s="50">
        <v>101</v>
      </c>
      <c r="K15" s="50">
        <v>102</v>
      </c>
      <c r="N15" s="32">
        <v>1</v>
      </c>
      <c r="O15" s="5" t="s">
        <v>20</v>
      </c>
      <c r="P15" s="33">
        <f t="shared" ref="P15:P61" si="0">IFERROR(_xlfn.XLOOKUP(O15,$A$29:$A$75,$C$29:$C$75),"-")</f>
        <v>6910</v>
      </c>
      <c r="Q15" s="34">
        <f>IFERROR(_xlfn.RANK.EQ(P15,$P$15:$P$61,0)+COUNTIF($P$15:P15,P15)-1,"-")</f>
        <v>1</v>
      </c>
      <c r="S15" s="35">
        <f>IFERROR(RANK(U15,$U$15:$U$61,0),"-")</f>
        <v>1</v>
      </c>
      <c r="T15" s="35" t="str">
        <f>IFERROR(INDEX($O$15:$O$61,MATCH(N15,$Q$15:$Q$61,0)),"-")</f>
        <v>北海道</v>
      </c>
      <c r="U15" s="35">
        <f>IFERROR(LARGE($P$15:$P$61,N15),"-")</f>
        <v>6910</v>
      </c>
      <c r="V15" s="36">
        <f>IFERROR(ROUND(U15/$C$15*100,1),"-")</f>
        <v>33.1</v>
      </c>
      <c r="X15" s="32">
        <v>1</v>
      </c>
      <c r="Y15" s="5" t="s">
        <v>20</v>
      </c>
      <c r="Z15" s="33">
        <f t="shared" ref="Z15:Z61" si="1">IFERROR(_xlfn.XLOOKUP(Y15,$A$29:$A$75,$D$29:$D$75),"-")</f>
        <v>1130</v>
      </c>
      <c r="AA15" s="34">
        <f>IFERROR(_xlfn.RANK.EQ(Z15,$Z$15:$Z$61,0)+COUNTIF($Z$15:Z15,Z15)-1,"-")</f>
        <v>5</v>
      </c>
      <c r="AC15" s="35">
        <f>IFERROR(RANK(AE15,$AE$15:$AE$61,0),"-")</f>
        <v>1</v>
      </c>
      <c r="AD15" s="35" t="str">
        <f>IFERROR(INDEX($Y$15:$Y$61,MATCH(X15,$AA$15:$AA$61,0)),"-")</f>
        <v>埼玉</v>
      </c>
      <c r="AE15" s="35">
        <f>IFERROR(LARGE($Z$15:$Z$61,X15),"-")</f>
        <v>1200</v>
      </c>
      <c r="AF15" s="36">
        <f>IFERROR(ROUND(AE15/$D$15*100,1),"-")</f>
        <v>117.6</v>
      </c>
      <c r="AG15" s="37"/>
      <c r="AH15" s="32">
        <v>1</v>
      </c>
      <c r="AI15" s="5" t="s">
        <v>83</v>
      </c>
      <c r="AJ15" s="33">
        <f t="shared" ref="AJ15:AJ61" si="2">IFERROR(_xlfn.XLOOKUP(AI15,$A$29:$A$75,$E$29:$E$75),"-")</f>
        <v>78100</v>
      </c>
      <c r="AK15" s="34">
        <f>IFERROR(_xlfn.RANK.EQ(AJ15,$AJ$15:$AJ$61,0)+COUNTIF($AJ$15:AJ15,AJ15)-1,"-")</f>
        <v>1</v>
      </c>
      <c r="AM15" s="35">
        <f>IFERROR(RANK(AO15,$AO$15:$AO$61,0),"-")</f>
        <v>1</v>
      </c>
      <c r="AN15" s="35" t="str">
        <f>IFERROR(INDEX($AI$15:$AI$61,MATCH(AH15,$AK$15:$AK$61,0)),"-")</f>
        <v>北海道</v>
      </c>
      <c r="AO15" s="35">
        <f>IFERROR(LARGE($AJ$15:$AJ$61,AH15),"-")</f>
        <v>78100</v>
      </c>
      <c r="AP15" s="36">
        <f>IFERROR(ROUND(AO15/$E$15*100,1),"-")</f>
        <v>36.799999999999997</v>
      </c>
    </row>
    <row r="16" spans="1:42" ht="11.85" customHeight="1">
      <c r="A16" s="40" t="s">
        <v>22</v>
      </c>
      <c r="B16" s="39"/>
      <c r="C16" s="51"/>
      <c r="D16" s="52"/>
      <c r="E16" s="52"/>
      <c r="F16" s="52"/>
      <c r="G16" s="52"/>
      <c r="H16" s="52"/>
      <c r="I16" s="52"/>
      <c r="J16" s="52"/>
      <c r="K16" s="52"/>
      <c r="N16" s="32">
        <v>2</v>
      </c>
      <c r="O16" s="5" t="s">
        <v>21</v>
      </c>
      <c r="P16" s="33">
        <f t="shared" si="0"/>
        <v>400</v>
      </c>
      <c r="Q16" s="34">
        <f>IFERROR(_xlfn.RANK.EQ(P16,$P$15:$P$61,0)+COUNTIF($P$15:P16,P16)-1,"-")</f>
        <v>13</v>
      </c>
      <c r="S16" s="35">
        <f t="shared" ref="S16:S61" si="3">IFERROR(RANK(U16,$U$15:$U$61,0),"-")</f>
        <v>2</v>
      </c>
      <c r="T16" s="35" t="str">
        <f t="shared" ref="T16:T61" si="4">IFERROR(INDEX($O$15:$O$61,MATCH(N16,$Q$15:$Q$61,0)),"-")</f>
        <v>千葉</v>
      </c>
      <c r="U16" s="35">
        <f t="shared" ref="U16:U61" si="5">IFERROR(LARGE($P$15:$P$61,N16),"-")</f>
        <v>1620</v>
      </c>
      <c r="V16" s="36">
        <f t="shared" ref="V16:V61" si="6">IFERROR(ROUND(U16/$C$15*100,1),"-")</f>
        <v>7.8</v>
      </c>
      <c r="X16" s="32">
        <v>2</v>
      </c>
      <c r="Y16" s="5" t="s">
        <v>21</v>
      </c>
      <c r="Z16" s="33">
        <f t="shared" si="1"/>
        <v>601</v>
      </c>
      <c r="AA16" s="34">
        <f>IFERROR(_xlfn.RANK.EQ(Z16,$Z$15:$Z$61,0)+COUNTIF($Z$15:Z16,Z16)-1,"-")</f>
        <v>17</v>
      </c>
      <c r="AC16" s="35">
        <f t="shared" ref="AC16:AC61" si="7">IFERROR(RANK(AE16,$AE$15:$AE$61,0),"-")</f>
        <v>2</v>
      </c>
      <c r="AD16" s="35" t="str">
        <f t="shared" ref="AD16:AD61" si="8">IFERROR(INDEX($Y$15:$Y$61,MATCH(X16,$AA$15:$AA$61,0)),"-")</f>
        <v>茨城</v>
      </c>
      <c r="AE16" s="35">
        <f t="shared" ref="AE16:AE61" si="9">IFERROR(LARGE($Z$15:$Z$61,X16),"-")</f>
        <v>1190</v>
      </c>
      <c r="AF16" s="36">
        <f t="shared" ref="AF16:AF61" si="10">IFERROR(ROUND(AE16/$D$15*100,1),"-")</f>
        <v>116.7</v>
      </c>
      <c r="AG16" s="37"/>
      <c r="AH16" s="32">
        <v>2</v>
      </c>
      <c r="AI16" s="5" t="s">
        <v>21</v>
      </c>
      <c r="AJ16" s="33">
        <f t="shared" si="2"/>
        <v>2400</v>
      </c>
      <c r="AK16" s="34">
        <f>IFERROR(_xlfn.RANK.EQ(AJ16,$AJ$15:$AJ$61,0)+COUNTIF($AJ$15:AJ16,AJ16)-1,"-")</f>
        <v>15</v>
      </c>
      <c r="AM16" s="35">
        <f t="shared" ref="AM16:AM61" si="11">IFERROR(RANK(AO16,$AO$15:$AO$61,0),"-")</f>
        <v>2</v>
      </c>
      <c r="AN16" s="35" t="str">
        <f t="shared" ref="AN16:AN61" si="12">IFERROR(INDEX($AI$15:$AI$61,MATCH(AH16,$AK$15:$AK$61,0)),"-")</f>
        <v>千葉</v>
      </c>
      <c r="AO16" s="35">
        <f t="shared" ref="AO16:AO61" si="13">IFERROR(LARGE($AJ$15:$AJ$61,AH16),"-")</f>
        <v>17800</v>
      </c>
      <c r="AP16" s="36">
        <f t="shared" ref="AP16:AP61" si="14">IFERROR(ROUND(AO16/$E$15*100,1),"-")</f>
        <v>8.4</v>
      </c>
    </row>
    <row r="17" spans="1:42" ht="11.85" customHeight="1">
      <c r="A17" s="41" t="s">
        <v>20</v>
      </c>
      <c r="B17" s="39"/>
      <c r="C17" s="51">
        <v>6910</v>
      </c>
      <c r="D17" s="52">
        <v>1130</v>
      </c>
      <c r="E17" s="52">
        <v>78100</v>
      </c>
      <c r="F17" s="52">
        <v>75700</v>
      </c>
      <c r="G17" s="52">
        <v>98</v>
      </c>
      <c r="H17" s="52">
        <v>102</v>
      </c>
      <c r="I17" s="52">
        <v>100</v>
      </c>
      <c r="J17" s="52">
        <v>99</v>
      </c>
      <c r="K17" s="52">
        <v>102</v>
      </c>
      <c r="N17" s="32">
        <v>3</v>
      </c>
      <c r="O17" s="5" t="s">
        <v>23</v>
      </c>
      <c r="P17" s="33">
        <f t="shared" si="0"/>
        <v>480</v>
      </c>
      <c r="Q17" s="34">
        <f>IFERROR(_xlfn.RANK.EQ(P17,$P$15:$P$61,0)+COUNTIF($P$15:P17,P17)-1,"-")</f>
        <v>10</v>
      </c>
      <c r="S17" s="35">
        <f t="shared" si="3"/>
        <v>3</v>
      </c>
      <c r="T17" s="35" t="str">
        <f t="shared" si="4"/>
        <v>茨城</v>
      </c>
      <c r="U17" s="35">
        <f t="shared" si="5"/>
        <v>1350</v>
      </c>
      <c r="V17" s="36">
        <f t="shared" si="6"/>
        <v>6.5</v>
      </c>
      <c r="X17" s="32">
        <v>3</v>
      </c>
      <c r="Y17" s="5" t="s">
        <v>23</v>
      </c>
      <c r="Z17" s="33">
        <f t="shared" si="1"/>
        <v>610</v>
      </c>
      <c r="AA17" s="34">
        <f>IFERROR(_xlfn.RANK.EQ(Z17,$Z$15:$Z$61,0)+COUNTIF($Z$15:Z17,Z17)-1,"-")</f>
        <v>16</v>
      </c>
      <c r="AC17" s="35">
        <f t="shared" si="7"/>
        <v>3</v>
      </c>
      <c r="AD17" s="35" t="str">
        <f t="shared" si="8"/>
        <v>山梨</v>
      </c>
      <c r="AE17" s="35">
        <f t="shared" si="9"/>
        <v>1180</v>
      </c>
      <c r="AF17" s="36">
        <f t="shared" si="10"/>
        <v>115.7</v>
      </c>
      <c r="AG17" s="37"/>
      <c r="AH17" s="32">
        <v>3</v>
      </c>
      <c r="AI17" s="5" t="s">
        <v>23</v>
      </c>
      <c r="AJ17" s="33">
        <f t="shared" si="2"/>
        <v>2930</v>
      </c>
      <c r="AK17" s="34">
        <f>IFERROR(_xlfn.RANK.EQ(AJ17,$AJ$15:$AJ$61,0)+COUNTIF($AJ$15:AJ17,AJ17)-1,"-")</f>
        <v>12</v>
      </c>
      <c r="AM17" s="35">
        <f t="shared" si="11"/>
        <v>3</v>
      </c>
      <c r="AN17" s="35" t="str">
        <f t="shared" si="12"/>
        <v>茨城</v>
      </c>
      <c r="AO17" s="35">
        <f t="shared" si="13"/>
        <v>16100</v>
      </c>
      <c r="AP17" s="36">
        <f t="shared" si="14"/>
        <v>7.6</v>
      </c>
    </row>
    <row r="18" spans="1:42" ht="11.85" customHeight="1">
      <c r="A18" s="41" t="s">
        <v>25</v>
      </c>
      <c r="B18" s="39"/>
      <c r="C18" s="51" t="s">
        <v>924</v>
      </c>
      <c r="D18" s="52" t="s">
        <v>924</v>
      </c>
      <c r="E18" s="52" t="s">
        <v>924</v>
      </c>
      <c r="F18" s="52" t="s">
        <v>924</v>
      </c>
      <c r="G18" s="52" t="s">
        <v>26</v>
      </c>
      <c r="H18" s="52" t="s">
        <v>26</v>
      </c>
      <c r="I18" s="52" t="s">
        <v>26</v>
      </c>
      <c r="J18" s="52" t="s">
        <v>26</v>
      </c>
      <c r="K18" s="52" t="s">
        <v>26</v>
      </c>
      <c r="N18" s="32">
        <v>4</v>
      </c>
      <c r="O18" s="5" t="s">
        <v>24</v>
      </c>
      <c r="P18" s="33">
        <f t="shared" si="0"/>
        <v>337</v>
      </c>
      <c r="Q18" s="34">
        <f>IFERROR(_xlfn.RANK.EQ(P18,$P$15:$P$61,0)+COUNTIF($P$15:P18,P18)-1,"-")</f>
        <v>14</v>
      </c>
      <c r="S18" s="35">
        <f t="shared" si="3"/>
        <v>4</v>
      </c>
      <c r="T18" s="35" t="str">
        <f t="shared" si="4"/>
        <v>群馬</v>
      </c>
      <c r="U18" s="35">
        <f t="shared" si="5"/>
        <v>1180</v>
      </c>
      <c r="V18" s="36">
        <f t="shared" si="6"/>
        <v>5.6</v>
      </c>
      <c r="X18" s="32">
        <v>4</v>
      </c>
      <c r="Y18" s="5" t="s">
        <v>24</v>
      </c>
      <c r="Z18" s="33">
        <f t="shared" si="1"/>
        <v>545</v>
      </c>
      <c r="AA18" s="34">
        <f>IFERROR(_xlfn.RANK.EQ(Z18,$Z$15:$Z$61,0)+COUNTIF($Z$15:Z18,Z18)-1,"-")</f>
        <v>18</v>
      </c>
      <c r="AC18" s="35">
        <f t="shared" si="7"/>
        <v>4</v>
      </c>
      <c r="AD18" s="35" t="str">
        <f t="shared" si="8"/>
        <v>愛知</v>
      </c>
      <c r="AE18" s="35">
        <f t="shared" si="9"/>
        <v>1150</v>
      </c>
      <c r="AF18" s="36">
        <f t="shared" si="10"/>
        <v>112.7</v>
      </c>
      <c r="AG18" s="37"/>
      <c r="AH18" s="32">
        <v>4</v>
      </c>
      <c r="AI18" s="5" t="s">
        <v>24</v>
      </c>
      <c r="AJ18" s="33">
        <f t="shared" si="2"/>
        <v>1840</v>
      </c>
      <c r="AK18" s="34">
        <f>IFERROR(_xlfn.RANK.EQ(AJ18,$AJ$15:$AJ$61,0)+COUNTIF($AJ$15:AJ18,AJ18)-1,"-")</f>
        <v>16</v>
      </c>
      <c r="AM18" s="35">
        <f t="shared" si="11"/>
        <v>4</v>
      </c>
      <c r="AN18" s="35" t="str">
        <f t="shared" si="12"/>
        <v>群馬</v>
      </c>
      <c r="AO18" s="35">
        <f t="shared" si="13"/>
        <v>13100</v>
      </c>
      <c r="AP18" s="36">
        <f t="shared" si="14"/>
        <v>6.2</v>
      </c>
    </row>
    <row r="19" spans="1:42" ht="11.85" customHeight="1">
      <c r="A19" s="41" t="s">
        <v>28</v>
      </c>
      <c r="B19" s="39"/>
      <c r="C19" s="51" t="s">
        <v>924</v>
      </c>
      <c r="D19" s="52" t="s">
        <v>924</v>
      </c>
      <c r="E19" s="52" t="s">
        <v>924</v>
      </c>
      <c r="F19" s="52" t="s">
        <v>924</v>
      </c>
      <c r="G19" s="52" t="s">
        <v>26</v>
      </c>
      <c r="H19" s="52" t="s">
        <v>26</v>
      </c>
      <c r="I19" s="52" t="s">
        <v>26</v>
      </c>
      <c r="J19" s="52" t="s">
        <v>26</v>
      </c>
      <c r="K19" s="52" t="s">
        <v>26</v>
      </c>
      <c r="N19" s="32">
        <v>5</v>
      </c>
      <c r="O19" s="5" t="s">
        <v>27</v>
      </c>
      <c r="P19" s="33" t="str">
        <f t="shared" si="0"/>
        <v>…</v>
      </c>
      <c r="Q19" s="34" t="str">
        <f>IFERROR(_xlfn.RANK.EQ(P19,$P$15:$P$61,0)+COUNTIF($P$15:P19,P19)-1,"-")</f>
        <v>-</v>
      </c>
      <c r="S19" s="35">
        <f t="shared" si="3"/>
        <v>5</v>
      </c>
      <c r="T19" s="35" t="str">
        <f t="shared" si="4"/>
        <v>長野</v>
      </c>
      <c r="U19" s="35">
        <f t="shared" si="5"/>
        <v>1050</v>
      </c>
      <c r="V19" s="36">
        <f t="shared" si="6"/>
        <v>5</v>
      </c>
      <c r="X19" s="32">
        <v>5</v>
      </c>
      <c r="Y19" s="5" t="s">
        <v>27</v>
      </c>
      <c r="Z19" s="33" t="str">
        <f t="shared" si="1"/>
        <v>…</v>
      </c>
      <c r="AA19" s="34" t="str">
        <f>IFERROR(_xlfn.RANK.EQ(Z19,$Z$15:$Z$61,0)+COUNTIF($Z$15:Z19,Z19)-1,"-")</f>
        <v>-</v>
      </c>
      <c r="AC19" s="35">
        <f t="shared" si="7"/>
        <v>5</v>
      </c>
      <c r="AD19" s="35" t="str">
        <f t="shared" si="8"/>
        <v>北海道</v>
      </c>
      <c r="AE19" s="35">
        <f t="shared" si="9"/>
        <v>1130</v>
      </c>
      <c r="AF19" s="36">
        <f t="shared" si="10"/>
        <v>110.8</v>
      </c>
      <c r="AG19" s="37"/>
      <c r="AH19" s="32">
        <v>5</v>
      </c>
      <c r="AI19" s="5" t="s">
        <v>27</v>
      </c>
      <c r="AJ19" s="33" t="str">
        <f t="shared" si="2"/>
        <v>…</v>
      </c>
      <c r="AK19" s="34" t="str">
        <f>IFERROR(_xlfn.RANK.EQ(AJ19,$AJ$15:$AJ$61,0)+COUNTIF($AJ$15:AJ19,AJ19)-1,"-")</f>
        <v>-</v>
      </c>
      <c r="AM19" s="35">
        <f t="shared" si="11"/>
        <v>5</v>
      </c>
      <c r="AN19" s="35" t="str">
        <f t="shared" si="12"/>
        <v>山梨</v>
      </c>
      <c r="AO19" s="35">
        <f t="shared" si="13"/>
        <v>8270</v>
      </c>
      <c r="AP19" s="36">
        <f t="shared" si="14"/>
        <v>3.9</v>
      </c>
    </row>
    <row r="20" spans="1:42" ht="11.85" customHeight="1">
      <c r="A20" s="41" t="s">
        <v>30</v>
      </c>
      <c r="B20" s="39"/>
      <c r="C20" s="51" t="s">
        <v>924</v>
      </c>
      <c r="D20" s="52" t="s">
        <v>924</v>
      </c>
      <c r="E20" s="52" t="s">
        <v>924</v>
      </c>
      <c r="F20" s="52" t="s">
        <v>924</v>
      </c>
      <c r="G20" s="52" t="s">
        <v>26</v>
      </c>
      <c r="H20" s="52" t="s">
        <v>26</v>
      </c>
      <c r="I20" s="52" t="s">
        <v>26</v>
      </c>
      <c r="J20" s="52" t="s">
        <v>26</v>
      </c>
      <c r="K20" s="52" t="s">
        <v>26</v>
      </c>
      <c r="N20" s="32">
        <v>6</v>
      </c>
      <c r="O20" s="5" t="s">
        <v>29</v>
      </c>
      <c r="P20" s="33" t="str">
        <f t="shared" si="0"/>
        <v>…</v>
      </c>
      <c r="Q20" s="34" t="str">
        <f>IFERROR(_xlfn.RANK.EQ(P20,$P$15:$P$61,0)+COUNTIF($P$15:P20,P20)-1,"-")</f>
        <v>-</v>
      </c>
      <c r="S20" s="42">
        <f t="shared" si="3"/>
        <v>6</v>
      </c>
      <c r="T20" s="42" t="str">
        <f t="shared" si="4"/>
        <v>山梨</v>
      </c>
      <c r="U20" s="42">
        <f t="shared" si="5"/>
        <v>701</v>
      </c>
      <c r="V20" s="37">
        <f t="shared" si="6"/>
        <v>3.4</v>
      </c>
      <c r="X20" s="32">
        <v>6</v>
      </c>
      <c r="Y20" s="5" t="s">
        <v>29</v>
      </c>
      <c r="Z20" s="33" t="str">
        <f t="shared" si="1"/>
        <v>…</v>
      </c>
      <c r="AA20" s="34" t="str">
        <f>IFERROR(_xlfn.RANK.EQ(Z20,$Z$15:$Z$61,0)+COUNTIF($Z$15:Z20,Z20)-1,"-")</f>
        <v>-</v>
      </c>
      <c r="AC20" s="42">
        <f t="shared" si="7"/>
        <v>6</v>
      </c>
      <c r="AD20" s="42" t="str">
        <f t="shared" si="8"/>
        <v>群馬</v>
      </c>
      <c r="AE20" s="42">
        <f t="shared" si="9"/>
        <v>1110</v>
      </c>
      <c r="AF20" s="37">
        <f t="shared" si="10"/>
        <v>108.8</v>
      </c>
      <c r="AG20" s="37"/>
      <c r="AH20" s="32">
        <v>6</v>
      </c>
      <c r="AI20" s="5" t="s">
        <v>29</v>
      </c>
      <c r="AJ20" s="33" t="str">
        <f t="shared" si="2"/>
        <v>…</v>
      </c>
      <c r="AK20" s="34" t="str">
        <f>IFERROR(_xlfn.RANK.EQ(AJ20,$AJ$15:$AJ$61,0)+COUNTIF($AJ$15:AJ20,AJ20)-1,"-")</f>
        <v>-</v>
      </c>
      <c r="AM20" s="42">
        <f t="shared" si="11"/>
        <v>6</v>
      </c>
      <c r="AN20" s="42" t="str">
        <f t="shared" si="12"/>
        <v>長野</v>
      </c>
      <c r="AO20" s="42">
        <f t="shared" si="13"/>
        <v>8060</v>
      </c>
      <c r="AP20" s="37">
        <f t="shared" si="14"/>
        <v>3.8</v>
      </c>
    </row>
    <row r="21" spans="1:42" ht="11.85" customHeight="1">
      <c r="A21" s="41" t="s">
        <v>32</v>
      </c>
      <c r="B21" s="39"/>
      <c r="C21" s="51" t="s">
        <v>924</v>
      </c>
      <c r="D21" s="52" t="s">
        <v>924</v>
      </c>
      <c r="E21" s="52" t="s">
        <v>924</v>
      </c>
      <c r="F21" s="52" t="s">
        <v>924</v>
      </c>
      <c r="G21" s="52" t="s">
        <v>26</v>
      </c>
      <c r="H21" s="52" t="s">
        <v>26</v>
      </c>
      <c r="I21" s="52" t="s">
        <v>26</v>
      </c>
      <c r="J21" s="52" t="s">
        <v>26</v>
      </c>
      <c r="K21" s="52" t="s">
        <v>26</v>
      </c>
      <c r="N21" s="32">
        <v>7</v>
      </c>
      <c r="O21" s="5" t="s">
        <v>31</v>
      </c>
      <c r="P21" s="33">
        <f t="shared" si="0"/>
        <v>495</v>
      </c>
      <c r="Q21" s="34">
        <f>IFERROR(_xlfn.RANK.EQ(P21,$P$15:$P$61,0)+COUNTIF($P$15:P21,P21)-1,"-")</f>
        <v>9</v>
      </c>
      <c r="S21" s="42">
        <f t="shared" si="3"/>
        <v>7</v>
      </c>
      <c r="T21" s="42" t="str">
        <f t="shared" si="4"/>
        <v>埼玉</v>
      </c>
      <c r="U21" s="42">
        <f t="shared" si="5"/>
        <v>607</v>
      </c>
      <c r="V21" s="37">
        <f t="shared" si="6"/>
        <v>2.9</v>
      </c>
      <c r="X21" s="32">
        <v>7</v>
      </c>
      <c r="Y21" s="5" t="s">
        <v>31</v>
      </c>
      <c r="Z21" s="33">
        <f t="shared" si="1"/>
        <v>539</v>
      </c>
      <c r="AA21" s="34">
        <f>IFERROR(_xlfn.RANK.EQ(Z21,$Z$15:$Z$61,0)+COUNTIF($Z$15:Z21,Z21)-1,"-")</f>
        <v>19</v>
      </c>
      <c r="AC21" s="42">
        <f t="shared" si="7"/>
        <v>7</v>
      </c>
      <c r="AD21" s="42" t="str">
        <f t="shared" si="8"/>
        <v>千葉</v>
      </c>
      <c r="AE21" s="42">
        <f t="shared" si="9"/>
        <v>1100</v>
      </c>
      <c r="AF21" s="37">
        <f t="shared" si="10"/>
        <v>107.8</v>
      </c>
      <c r="AG21" s="37"/>
      <c r="AH21" s="32">
        <v>7</v>
      </c>
      <c r="AI21" s="5" t="s">
        <v>31</v>
      </c>
      <c r="AJ21" s="33">
        <f t="shared" si="2"/>
        <v>2670</v>
      </c>
      <c r="AK21" s="34">
        <f>IFERROR(_xlfn.RANK.EQ(AJ21,$AJ$15:$AJ$61,0)+COUNTIF($AJ$15:AJ21,AJ21)-1,"-")</f>
        <v>13</v>
      </c>
      <c r="AM21" s="42">
        <f t="shared" si="11"/>
        <v>7</v>
      </c>
      <c r="AN21" s="42" t="str">
        <f t="shared" si="12"/>
        <v>埼玉</v>
      </c>
      <c r="AO21" s="42">
        <f t="shared" si="13"/>
        <v>7280</v>
      </c>
      <c r="AP21" s="37">
        <f t="shared" si="14"/>
        <v>3.4</v>
      </c>
    </row>
    <row r="22" spans="1:42" ht="11.85" customHeight="1">
      <c r="A22" s="41" t="s">
        <v>34</v>
      </c>
      <c r="B22" s="39"/>
      <c r="C22" s="51" t="s">
        <v>924</v>
      </c>
      <c r="D22" s="52" t="s">
        <v>924</v>
      </c>
      <c r="E22" s="52" t="s">
        <v>924</v>
      </c>
      <c r="F22" s="52" t="s">
        <v>924</v>
      </c>
      <c r="G22" s="52" t="s">
        <v>26</v>
      </c>
      <c r="H22" s="52" t="s">
        <v>26</v>
      </c>
      <c r="I22" s="52" t="s">
        <v>26</v>
      </c>
      <c r="J22" s="52" t="s">
        <v>26</v>
      </c>
      <c r="K22" s="52" t="s">
        <v>26</v>
      </c>
      <c r="N22" s="32">
        <v>8</v>
      </c>
      <c r="O22" s="5" t="s">
        <v>33</v>
      </c>
      <c r="P22" s="33">
        <f t="shared" si="0"/>
        <v>1350</v>
      </c>
      <c r="Q22" s="34">
        <f>IFERROR(_xlfn.RANK.EQ(P22,$P$15:$P$61,0)+COUNTIF($P$15:P22,P22)-1,"-")</f>
        <v>3</v>
      </c>
      <c r="S22" s="42">
        <f t="shared" si="3"/>
        <v>8</v>
      </c>
      <c r="T22" s="42" t="str">
        <f t="shared" si="4"/>
        <v>愛知</v>
      </c>
      <c r="U22" s="42">
        <f t="shared" si="5"/>
        <v>564</v>
      </c>
      <c r="V22" s="37">
        <f t="shared" si="6"/>
        <v>2.7</v>
      </c>
      <c r="X22" s="32">
        <v>8</v>
      </c>
      <c r="Y22" s="5" t="s">
        <v>33</v>
      </c>
      <c r="Z22" s="33">
        <f t="shared" si="1"/>
        <v>1190</v>
      </c>
      <c r="AA22" s="34">
        <f>IFERROR(_xlfn.RANK.EQ(Z22,$Z$15:$Z$61,0)+COUNTIF($Z$15:Z22,Z22)-1,"-")</f>
        <v>2</v>
      </c>
      <c r="AC22" s="42">
        <f t="shared" si="7"/>
        <v>8</v>
      </c>
      <c r="AD22" s="42" t="str">
        <f t="shared" si="8"/>
        <v>宮崎</v>
      </c>
      <c r="AE22" s="42">
        <f t="shared" si="9"/>
        <v>1010</v>
      </c>
      <c r="AF22" s="37">
        <f t="shared" si="10"/>
        <v>99</v>
      </c>
      <c r="AG22" s="37"/>
      <c r="AH22" s="32">
        <v>8</v>
      </c>
      <c r="AI22" s="5" t="s">
        <v>33</v>
      </c>
      <c r="AJ22" s="33">
        <f t="shared" si="2"/>
        <v>16100</v>
      </c>
      <c r="AK22" s="34">
        <f>IFERROR(_xlfn.RANK.EQ(AJ22,$AJ$15:$AJ$61,0)+COUNTIF($AJ$15:AJ22,AJ22)-1,"-")</f>
        <v>3</v>
      </c>
      <c r="AM22" s="42">
        <f t="shared" si="11"/>
        <v>8</v>
      </c>
      <c r="AN22" s="42" t="str">
        <f t="shared" si="12"/>
        <v>愛知</v>
      </c>
      <c r="AO22" s="42">
        <f t="shared" si="13"/>
        <v>6490</v>
      </c>
      <c r="AP22" s="37">
        <f t="shared" si="14"/>
        <v>3.1</v>
      </c>
    </row>
    <row r="23" spans="1:42" ht="11.85" customHeight="1">
      <c r="A23" s="41" t="s">
        <v>36</v>
      </c>
      <c r="B23" s="39"/>
      <c r="C23" s="51" t="s">
        <v>924</v>
      </c>
      <c r="D23" s="52" t="s">
        <v>924</v>
      </c>
      <c r="E23" s="52" t="s">
        <v>924</v>
      </c>
      <c r="F23" s="52" t="s">
        <v>924</v>
      </c>
      <c r="G23" s="52" t="s">
        <v>26</v>
      </c>
      <c r="H23" s="52" t="s">
        <v>26</v>
      </c>
      <c r="I23" s="52" t="s">
        <v>26</v>
      </c>
      <c r="J23" s="52" t="s">
        <v>26</v>
      </c>
      <c r="K23" s="52" t="s">
        <v>26</v>
      </c>
      <c r="N23" s="32">
        <v>9</v>
      </c>
      <c r="O23" s="5" t="s">
        <v>35</v>
      </c>
      <c r="P23" s="33">
        <f t="shared" si="0"/>
        <v>467</v>
      </c>
      <c r="Q23" s="34">
        <f>IFERROR(_xlfn.RANK.EQ(P23,$P$15:$P$61,0)+COUNTIF($P$15:P23,P23)-1,"-")</f>
        <v>11</v>
      </c>
      <c r="S23" s="42">
        <f t="shared" si="3"/>
        <v>9</v>
      </c>
      <c r="T23" s="42" t="str">
        <f t="shared" si="4"/>
        <v>福島</v>
      </c>
      <c r="U23" s="42">
        <f t="shared" si="5"/>
        <v>495</v>
      </c>
      <c r="V23" s="37">
        <f t="shared" si="6"/>
        <v>2.4</v>
      </c>
      <c r="X23" s="32">
        <v>9</v>
      </c>
      <c r="Y23" s="5" t="s">
        <v>35</v>
      </c>
      <c r="Z23" s="33">
        <f t="shared" si="1"/>
        <v>990</v>
      </c>
      <c r="AA23" s="34">
        <f>IFERROR(_xlfn.RANK.EQ(Z23,$Z$15:$Z$61,0)+COUNTIF($Z$15:Z23,Z23)-1,"-")</f>
        <v>9</v>
      </c>
      <c r="AC23" s="42">
        <f t="shared" si="7"/>
        <v>9</v>
      </c>
      <c r="AD23" s="42" t="str">
        <f t="shared" si="8"/>
        <v>栃木</v>
      </c>
      <c r="AE23" s="42">
        <f t="shared" si="9"/>
        <v>990</v>
      </c>
      <c r="AF23" s="37">
        <f t="shared" si="10"/>
        <v>97.1</v>
      </c>
      <c r="AG23" s="37"/>
      <c r="AH23" s="32">
        <v>9</v>
      </c>
      <c r="AI23" s="5" t="s">
        <v>35</v>
      </c>
      <c r="AJ23" s="33">
        <f t="shared" si="2"/>
        <v>4620</v>
      </c>
      <c r="AK23" s="34">
        <f>IFERROR(_xlfn.RANK.EQ(AJ23,$AJ$15:$AJ$61,0)+COUNTIF($AJ$15:AJ23,AJ23)-1,"-")</f>
        <v>9</v>
      </c>
      <c r="AM23" s="42">
        <f t="shared" si="11"/>
        <v>9</v>
      </c>
      <c r="AN23" s="42" t="str">
        <f t="shared" si="12"/>
        <v>栃木</v>
      </c>
      <c r="AO23" s="42">
        <f t="shared" si="13"/>
        <v>4620</v>
      </c>
      <c r="AP23" s="37">
        <f t="shared" si="14"/>
        <v>2.2000000000000002</v>
      </c>
    </row>
    <row r="24" spans="1:42" ht="11.85" customHeight="1">
      <c r="A24" s="38" t="s">
        <v>38</v>
      </c>
      <c r="B24" s="39"/>
      <c r="C24" s="51" t="s">
        <v>924</v>
      </c>
      <c r="D24" s="52" t="s">
        <v>924</v>
      </c>
      <c r="E24" s="52" t="s">
        <v>924</v>
      </c>
      <c r="F24" s="52" t="s">
        <v>924</v>
      </c>
      <c r="G24" s="52" t="s">
        <v>26</v>
      </c>
      <c r="H24" s="52" t="s">
        <v>26</v>
      </c>
      <c r="I24" s="52" t="s">
        <v>26</v>
      </c>
      <c r="J24" s="52" t="s">
        <v>26</v>
      </c>
      <c r="K24" s="52" t="s">
        <v>26</v>
      </c>
      <c r="N24" s="32">
        <v>10</v>
      </c>
      <c r="O24" s="5" t="s">
        <v>37</v>
      </c>
      <c r="P24" s="33">
        <f t="shared" si="0"/>
        <v>1180</v>
      </c>
      <c r="Q24" s="34">
        <f>IFERROR(_xlfn.RANK.EQ(P24,$P$15:$P$61,0)+COUNTIF($P$15:P24,P24)-1,"-")</f>
        <v>4</v>
      </c>
      <c r="S24" s="42">
        <f t="shared" si="3"/>
        <v>10</v>
      </c>
      <c r="T24" s="42" t="str">
        <f t="shared" si="4"/>
        <v>岩手</v>
      </c>
      <c r="U24" s="42">
        <f t="shared" si="5"/>
        <v>480</v>
      </c>
      <c r="V24" s="37">
        <f t="shared" si="6"/>
        <v>2.2999999999999998</v>
      </c>
      <c r="X24" s="32">
        <v>10</v>
      </c>
      <c r="Y24" s="5" t="s">
        <v>37</v>
      </c>
      <c r="Z24" s="33">
        <f t="shared" si="1"/>
        <v>1110</v>
      </c>
      <c r="AA24" s="34">
        <f>IFERROR(_xlfn.RANK.EQ(Z24,$Z$15:$Z$61,0)+COUNTIF($Z$15:Z24,Z24)-1,"-")</f>
        <v>6</v>
      </c>
      <c r="AC24" s="42">
        <f t="shared" si="7"/>
        <v>10</v>
      </c>
      <c r="AD24" s="42" t="str">
        <f t="shared" si="8"/>
        <v>静岡</v>
      </c>
      <c r="AE24" s="42">
        <f t="shared" si="9"/>
        <v>983</v>
      </c>
      <c r="AF24" s="37">
        <f t="shared" si="10"/>
        <v>96.4</v>
      </c>
      <c r="AG24" s="37"/>
      <c r="AH24" s="32">
        <v>10</v>
      </c>
      <c r="AI24" s="5" t="s">
        <v>37</v>
      </c>
      <c r="AJ24" s="33">
        <f t="shared" si="2"/>
        <v>13100</v>
      </c>
      <c r="AK24" s="34">
        <f>IFERROR(_xlfn.RANK.EQ(AJ24,$AJ$15:$AJ$61,0)+COUNTIF($AJ$15:AJ24,AJ24)-1,"-")</f>
        <v>4</v>
      </c>
      <c r="AM24" s="42">
        <f t="shared" si="11"/>
        <v>10</v>
      </c>
      <c r="AN24" s="42" t="str">
        <f t="shared" si="12"/>
        <v>静岡</v>
      </c>
      <c r="AO24" s="42">
        <f t="shared" si="13"/>
        <v>4300</v>
      </c>
      <c r="AP24" s="37">
        <f t="shared" si="14"/>
        <v>2</v>
      </c>
    </row>
    <row r="25" spans="1:42" ht="11.85" customHeight="1">
      <c r="A25" s="41" t="s">
        <v>40</v>
      </c>
      <c r="B25" s="39"/>
      <c r="C25" s="51" t="s">
        <v>924</v>
      </c>
      <c r="D25" s="52" t="s">
        <v>924</v>
      </c>
      <c r="E25" s="52" t="s">
        <v>924</v>
      </c>
      <c r="F25" s="52" t="s">
        <v>924</v>
      </c>
      <c r="G25" s="52" t="s">
        <v>26</v>
      </c>
      <c r="H25" s="52" t="s">
        <v>26</v>
      </c>
      <c r="I25" s="52" t="s">
        <v>26</v>
      </c>
      <c r="J25" s="52" t="s">
        <v>26</v>
      </c>
      <c r="K25" s="52" t="s">
        <v>26</v>
      </c>
      <c r="N25" s="32">
        <v>11</v>
      </c>
      <c r="O25" s="5" t="s">
        <v>39</v>
      </c>
      <c r="P25" s="33">
        <f t="shared" si="0"/>
        <v>607</v>
      </c>
      <c r="Q25" s="34">
        <f>IFERROR(_xlfn.RANK.EQ(P25,$P$15:$P$61,0)+COUNTIF($P$15:P25,P25)-1,"-")</f>
        <v>7</v>
      </c>
      <c r="S25" s="42">
        <f t="shared" si="3"/>
        <v>11</v>
      </c>
      <c r="T25" s="42" t="str">
        <f t="shared" si="4"/>
        <v>栃木</v>
      </c>
      <c r="U25" s="42">
        <f t="shared" si="5"/>
        <v>467</v>
      </c>
      <c r="V25" s="37">
        <f t="shared" si="6"/>
        <v>2.2000000000000002</v>
      </c>
      <c r="X25" s="32">
        <v>11</v>
      </c>
      <c r="Y25" s="5" t="s">
        <v>39</v>
      </c>
      <c r="Z25" s="33">
        <f t="shared" si="1"/>
        <v>1200</v>
      </c>
      <c r="AA25" s="34">
        <f>IFERROR(_xlfn.RANK.EQ(Z25,$Z$15:$Z$61,0)+COUNTIF($Z$15:Z25,Z25)-1,"-")</f>
        <v>1</v>
      </c>
      <c r="AC25" s="42">
        <f t="shared" si="7"/>
        <v>11</v>
      </c>
      <c r="AD25" s="42" t="str">
        <f t="shared" si="8"/>
        <v>徳島</v>
      </c>
      <c r="AE25" s="42">
        <f t="shared" si="9"/>
        <v>900</v>
      </c>
      <c r="AF25" s="37">
        <f t="shared" si="10"/>
        <v>88.2</v>
      </c>
      <c r="AG25" s="37"/>
      <c r="AH25" s="32">
        <v>11</v>
      </c>
      <c r="AI25" s="5" t="s">
        <v>39</v>
      </c>
      <c r="AJ25" s="33">
        <f t="shared" si="2"/>
        <v>7280</v>
      </c>
      <c r="AK25" s="34">
        <f>IFERROR(_xlfn.RANK.EQ(AJ25,$AJ$15:$AJ$61,0)+COUNTIF($AJ$15:AJ25,AJ25)-1,"-")</f>
        <v>7</v>
      </c>
      <c r="AM25" s="42">
        <f t="shared" si="11"/>
        <v>11</v>
      </c>
      <c r="AN25" s="42" t="str">
        <f t="shared" si="12"/>
        <v>宮崎</v>
      </c>
      <c r="AO25" s="42">
        <f t="shared" si="13"/>
        <v>3260</v>
      </c>
      <c r="AP25" s="37">
        <f t="shared" si="14"/>
        <v>1.5</v>
      </c>
    </row>
    <row r="26" spans="1:42" ht="11.85" customHeight="1">
      <c r="A26" s="41" t="s">
        <v>42</v>
      </c>
      <c r="B26" s="39"/>
      <c r="C26" s="51" t="s">
        <v>924</v>
      </c>
      <c r="D26" s="52" t="s">
        <v>924</v>
      </c>
      <c r="E26" s="52" t="s">
        <v>924</v>
      </c>
      <c r="F26" s="52" t="s">
        <v>924</v>
      </c>
      <c r="G26" s="52" t="s">
        <v>26</v>
      </c>
      <c r="H26" s="52" t="s">
        <v>26</v>
      </c>
      <c r="I26" s="52" t="s">
        <v>26</v>
      </c>
      <c r="J26" s="52" t="s">
        <v>26</v>
      </c>
      <c r="K26" s="52" t="s">
        <v>26</v>
      </c>
      <c r="N26" s="32">
        <v>12</v>
      </c>
      <c r="O26" s="5" t="s">
        <v>41</v>
      </c>
      <c r="P26" s="33">
        <f t="shared" si="0"/>
        <v>1620</v>
      </c>
      <c r="Q26" s="34">
        <f>IFERROR(_xlfn.RANK.EQ(P26,$P$15:$P$61,0)+COUNTIF($P$15:P26,P26)-1,"-")</f>
        <v>2</v>
      </c>
      <c r="S26" s="42">
        <f t="shared" si="3"/>
        <v>12</v>
      </c>
      <c r="T26" s="42" t="str">
        <f t="shared" si="4"/>
        <v>静岡</v>
      </c>
      <c r="U26" s="42">
        <f t="shared" si="5"/>
        <v>437</v>
      </c>
      <c r="V26" s="37">
        <f t="shared" si="6"/>
        <v>2.1</v>
      </c>
      <c r="X26" s="32">
        <v>12</v>
      </c>
      <c r="Y26" s="5" t="s">
        <v>41</v>
      </c>
      <c r="Z26" s="33">
        <f t="shared" si="1"/>
        <v>1100</v>
      </c>
      <c r="AA26" s="34">
        <f>IFERROR(_xlfn.RANK.EQ(Z26,$Z$15:$Z$61,0)+COUNTIF($Z$15:Z26,Z26)-1,"-")</f>
        <v>7</v>
      </c>
      <c r="AC26" s="42">
        <f t="shared" si="7"/>
        <v>12</v>
      </c>
      <c r="AD26" s="42" t="str">
        <f t="shared" si="8"/>
        <v>香川</v>
      </c>
      <c r="AE26" s="42">
        <f t="shared" si="9"/>
        <v>881</v>
      </c>
      <c r="AF26" s="37">
        <f t="shared" si="10"/>
        <v>86.4</v>
      </c>
      <c r="AG26" s="37"/>
      <c r="AH26" s="32">
        <v>12</v>
      </c>
      <c r="AI26" s="5" t="s">
        <v>41</v>
      </c>
      <c r="AJ26" s="33">
        <f t="shared" si="2"/>
        <v>17800</v>
      </c>
      <c r="AK26" s="34">
        <f>IFERROR(_xlfn.RANK.EQ(AJ26,$AJ$15:$AJ$61,0)+COUNTIF($AJ$15:AJ26,AJ26)-1,"-")</f>
        <v>2</v>
      </c>
      <c r="AM26" s="42">
        <f t="shared" si="11"/>
        <v>12</v>
      </c>
      <c r="AN26" s="42" t="str">
        <f t="shared" si="12"/>
        <v>岩手</v>
      </c>
      <c r="AO26" s="42">
        <f t="shared" si="13"/>
        <v>2930</v>
      </c>
      <c r="AP26" s="37">
        <f t="shared" si="14"/>
        <v>1.4</v>
      </c>
    </row>
    <row r="27" spans="1:42" ht="11.85" customHeight="1">
      <c r="A27" s="41" t="s">
        <v>44</v>
      </c>
      <c r="B27" s="39"/>
      <c r="C27" s="51" t="s">
        <v>924</v>
      </c>
      <c r="D27" s="52" t="s">
        <v>924</v>
      </c>
      <c r="E27" s="52" t="s">
        <v>924</v>
      </c>
      <c r="F27" s="52" t="s">
        <v>924</v>
      </c>
      <c r="G27" s="52" t="s">
        <v>26</v>
      </c>
      <c r="H27" s="52" t="s">
        <v>26</v>
      </c>
      <c r="I27" s="52" t="s">
        <v>26</v>
      </c>
      <c r="J27" s="367" t="s">
        <v>26</v>
      </c>
      <c r="K27" s="367" t="s">
        <v>26</v>
      </c>
      <c r="N27" s="32">
        <v>13</v>
      </c>
      <c r="O27" s="5" t="s">
        <v>43</v>
      </c>
      <c r="P27" s="33" t="str">
        <f t="shared" si="0"/>
        <v>…</v>
      </c>
      <c r="Q27" s="34" t="str">
        <f>IFERROR(_xlfn.RANK.EQ(P27,$P$15:$P$61,0)+COUNTIF($P$15:P27,P27)-1,"-")</f>
        <v>-</v>
      </c>
      <c r="S27" s="42">
        <f t="shared" si="3"/>
        <v>13</v>
      </c>
      <c r="T27" s="42" t="str">
        <f t="shared" si="4"/>
        <v>青森</v>
      </c>
      <c r="U27" s="42">
        <f t="shared" si="5"/>
        <v>400</v>
      </c>
      <c r="V27" s="37">
        <f t="shared" si="6"/>
        <v>1.9</v>
      </c>
      <c r="X27" s="32">
        <v>13</v>
      </c>
      <c r="Y27" s="5" t="s">
        <v>43</v>
      </c>
      <c r="Z27" s="33" t="str">
        <f t="shared" si="1"/>
        <v>…</v>
      </c>
      <c r="AA27" s="34" t="str">
        <f>IFERROR(_xlfn.RANK.EQ(Z27,$Z$15:$Z$61,0)+COUNTIF($Z$15:Z27,Z27)-1,"-")</f>
        <v>-</v>
      </c>
      <c r="AC27" s="42">
        <f t="shared" si="7"/>
        <v>13</v>
      </c>
      <c r="AD27" s="42" t="str">
        <f t="shared" si="8"/>
        <v>鳥取</v>
      </c>
      <c r="AE27" s="42">
        <f t="shared" si="9"/>
        <v>833</v>
      </c>
      <c r="AF27" s="37">
        <f t="shared" si="10"/>
        <v>81.7</v>
      </c>
      <c r="AG27" s="37"/>
      <c r="AH27" s="32">
        <v>13</v>
      </c>
      <c r="AI27" s="5" t="s">
        <v>43</v>
      </c>
      <c r="AJ27" s="33" t="str">
        <f t="shared" si="2"/>
        <v>…</v>
      </c>
      <c r="AK27" s="34" t="str">
        <f>IFERROR(_xlfn.RANK.EQ(AJ27,$AJ$15:$AJ$61,0)+COUNTIF($AJ$15:AJ27,AJ27)-1,"-")</f>
        <v>-</v>
      </c>
      <c r="AM27" s="42">
        <f t="shared" si="11"/>
        <v>13</v>
      </c>
      <c r="AN27" s="42" t="str">
        <f t="shared" si="12"/>
        <v>福島</v>
      </c>
      <c r="AO27" s="42">
        <f t="shared" si="13"/>
        <v>2670</v>
      </c>
      <c r="AP27" s="37">
        <f t="shared" si="14"/>
        <v>1.3</v>
      </c>
    </row>
    <row r="28" spans="1:42" ht="11.85" customHeight="1">
      <c r="A28" s="38" t="s">
        <v>47</v>
      </c>
      <c r="B28" s="39"/>
      <c r="C28" s="51"/>
      <c r="D28" s="52"/>
      <c r="E28" s="52"/>
      <c r="F28" s="52"/>
      <c r="G28" s="52"/>
      <c r="H28" s="52"/>
      <c r="I28" s="52"/>
      <c r="J28" s="52"/>
      <c r="K28" s="52"/>
      <c r="N28" s="32">
        <v>14</v>
      </c>
      <c r="O28" s="5" t="s">
        <v>45</v>
      </c>
      <c r="P28" s="33" t="str">
        <f t="shared" si="0"/>
        <v>…</v>
      </c>
      <c r="Q28" s="34" t="str">
        <f>IFERROR(_xlfn.RANK.EQ(P28,$P$15:$P$61,0)+COUNTIF($P$15:P28,P28)-1,"-")</f>
        <v>-</v>
      </c>
      <c r="S28" s="42">
        <f t="shared" si="3"/>
        <v>14</v>
      </c>
      <c r="T28" s="42" t="str">
        <f t="shared" si="4"/>
        <v>宮城</v>
      </c>
      <c r="U28" s="42">
        <f t="shared" si="5"/>
        <v>337</v>
      </c>
      <c r="V28" s="37">
        <f t="shared" si="6"/>
        <v>1.6</v>
      </c>
      <c r="X28" s="32">
        <v>14</v>
      </c>
      <c r="Y28" s="5" t="s">
        <v>45</v>
      </c>
      <c r="Z28" s="33" t="str">
        <f t="shared" si="1"/>
        <v>…</v>
      </c>
      <c r="AA28" s="34" t="str">
        <f>IFERROR(_xlfn.RANK.EQ(Z28,$Z$15:$Z$61,0)+COUNTIF($Z$15:Z28,Z28)-1,"-")</f>
        <v>-</v>
      </c>
      <c r="AC28" s="42">
        <f t="shared" si="7"/>
        <v>14</v>
      </c>
      <c r="AD28" s="42" t="str">
        <f t="shared" si="8"/>
        <v>長野</v>
      </c>
      <c r="AE28" s="42">
        <f t="shared" si="9"/>
        <v>768</v>
      </c>
      <c r="AF28" s="37">
        <f t="shared" si="10"/>
        <v>75.3</v>
      </c>
      <c r="AG28" s="37"/>
      <c r="AH28" s="32">
        <v>14</v>
      </c>
      <c r="AI28" s="5" t="s">
        <v>45</v>
      </c>
      <c r="AJ28" s="33" t="str">
        <f t="shared" si="2"/>
        <v>…</v>
      </c>
      <c r="AK28" s="34" t="str">
        <f>IFERROR(_xlfn.RANK.EQ(AJ28,$AJ$15:$AJ$61,0)+COUNTIF($AJ$15:AJ28,AJ28)-1,"-")</f>
        <v>-</v>
      </c>
      <c r="AM28" s="42">
        <f t="shared" si="11"/>
        <v>14</v>
      </c>
      <c r="AN28" s="42" t="str">
        <f t="shared" si="12"/>
        <v>香川</v>
      </c>
      <c r="AO28" s="42">
        <f t="shared" si="13"/>
        <v>2420</v>
      </c>
      <c r="AP28" s="37">
        <f t="shared" si="14"/>
        <v>1.1000000000000001</v>
      </c>
    </row>
    <row r="29" spans="1:42" ht="11.85" customHeight="1">
      <c r="A29" s="43" t="s">
        <v>20</v>
      </c>
      <c r="B29" s="39"/>
      <c r="C29" s="51">
        <v>6910</v>
      </c>
      <c r="D29" s="52">
        <v>1130</v>
      </c>
      <c r="E29" s="52">
        <v>78100</v>
      </c>
      <c r="F29" s="52">
        <v>75700</v>
      </c>
      <c r="G29" s="52">
        <v>98</v>
      </c>
      <c r="H29" s="52">
        <v>102</v>
      </c>
      <c r="I29" s="52">
        <v>100</v>
      </c>
      <c r="J29" s="52">
        <v>99</v>
      </c>
      <c r="K29" s="52">
        <v>102</v>
      </c>
      <c r="N29" s="32">
        <v>15</v>
      </c>
      <c r="O29" s="5" t="s">
        <v>46</v>
      </c>
      <c r="P29" s="33" t="str">
        <f t="shared" si="0"/>
        <v>…</v>
      </c>
      <c r="Q29" s="34" t="str">
        <f>IFERROR(_xlfn.RANK.EQ(P29,$P$15:$P$61,0)+COUNTIF($P$15:P29,P29)-1,"-")</f>
        <v>-</v>
      </c>
      <c r="S29" s="42">
        <f t="shared" si="3"/>
        <v>15</v>
      </c>
      <c r="T29" s="42" t="str">
        <f t="shared" si="4"/>
        <v>宮崎</v>
      </c>
      <c r="U29" s="42">
        <f t="shared" si="5"/>
        <v>323</v>
      </c>
      <c r="V29" s="37">
        <f t="shared" si="6"/>
        <v>1.5</v>
      </c>
      <c r="X29" s="32">
        <v>15</v>
      </c>
      <c r="Y29" s="5" t="s">
        <v>46</v>
      </c>
      <c r="Z29" s="33" t="str">
        <f t="shared" si="1"/>
        <v>…</v>
      </c>
      <c r="AA29" s="34" t="str">
        <f>IFERROR(_xlfn.RANK.EQ(Z29,$Z$15:$Z$61,0)+COUNTIF($Z$15:Z29,Z29)-1,"-")</f>
        <v>-</v>
      </c>
      <c r="AC29" s="42">
        <f t="shared" si="7"/>
        <v>15</v>
      </c>
      <c r="AD29" s="42" t="str">
        <f t="shared" si="8"/>
        <v>兵庫</v>
      </c>
      <c r="AE29" s="42">
        <f t="shared" si="9"/>
        <v>737</v>
      </c>
      <c r="AF29" s="37">
        <f t="shared" si="10"/>
        <v>72.3</v>
      </c>
      <c r="AG29" s="37"/>
      <c r="AH29" s="32">
        <v>15</v>
      </c>
      <c r="AI29" s="5" t="s">
        <v>46</v>
      </c>
      <c r="AJ29" s="33" t="str">
        <f t="shared" si="2"/>
        <v>…</v>
      </c>
      <c r="AK29" s="34" t="str">
        <f>IFERROR(_xlfn.RANK.EQ(AJ29,$AJ$15:$AJ$61,0)+COUNTIF($AJ$15:AJ29,AJ29)-1,"-")</f>
        <v>-</v>
      </c>
      <c r="AM29" s="42">
        <f t="shared" si="11"/>
        <v>15</v>
      </c>
      <c r="AN29" s="42" t="str">
        <f t="shared" si="12"/>
        <v>青森</v>
      </c>
      <c r="AO29" s="42">
        <f t="shared" si="13"/>
        <v>2400</v>
      </c>
      <c r="AP29" s="37">
        <f t="shared" si="14"/>
        <v>1.1000000000000001</v>
      </c>
    </row>
    <row r="30" spans="1:42" ht="11.85" customHeight="1">
      <c r="A30" s="41" t="s">
        <v>21</v>
      </c>
      <c r="B30" s="39"/>
      <c r="C30" s="51">
        <v>400</v>
      </c>
      <c r="D30" s="52">
        <v>601</v>
      </c>
      <c r="E30" s="52">
        <v>2400</v>
      </c>
      <c r="F30" s="52">
        <v>1200</v>
      </c>
      <c r="G30" s="52">
        <v>98</v>
      </c>
      <c r="H30" s="52">
        <v>103</v>
      </c>
      <c r="I30" s="52">
        <v>100</v>
      </c>
      <c r="J30" s="52">
        <v>103</v>
      </c>
      <c r="K30" s="52">
        <v>79</v>
      </c>
      <c r="N30" s="32">
        <v>16</v>
      </c>
      <c r="O30" s="5" t="s">
        <v>48</v>
      </c>
      <c r="P30" s="33" t="str">
        <f t="shared" si="0"/>
        <v>…</v>
      </c>
      <c r="Q30" s="34" t="str">
        <f>IFERROR(_xlfn.RANK.EQ(P30,$P$15:$P$61,0)+COUNTIF($P$15:P30,P30)-1,"-")</f>
        <v>-</v>
      </c>
      <c r="S30" s="42">
        <f t="shared" si="3"/>
        <v>16</v>
      </c>
      <c r="T30" s="42" t="str">
        <f t="shared" si="4"/>
        <v>香川</v>
      </c>
      <c r="U30" s="42">
        <f t="shared" si="5"/>
        <v>275</v>
      </c>
      <c r="V30" s="37">
        <f t="shared" si="6"/>
        <v>1.3</v>
      </c>
      <c r="X30" s="32">
        <v>16</v>
      </c>
      <c r="Y30" s="5" t="s">
        <v>48</v>
      </c>
      <c r="Z30" s="33" t="str">
        <f t="shared" si="1"/>
        <v>…</v>
      </c>
      <c r="AA30" s="34" t="str">
        <f>IFERROR(_xlfn.RANK.EQ(Z30,$Z$15:$Z$61,0)+COUNTIF($Z$15:Z30,Z30)-1,"-")</f>
        <v>-</v>
      </c>
      <c r="AC30" s="42">
        <f t="shared" si="7"/>
        <v>16</v>
      </c>
      <c r="AD30" s="42" t="str">
        <f t="shared" si="8"/>
        <v>岩手</v>
      </c>
      <c r="AE30" s="42">
        <f t="shared" si="9"/>
        <v>610</v>
      </c>
      <c r="AF30" s="37">
        <f t="shared" si="10"/>
        <v>59.8</v>
      </c>
      <c r="AG30" s="37"/>
      <c r="AH30" s="32">
        <v>16</v>
      </c>
      <c r="AI30" s="5" t="s">
        <v>48</v>
      </c>
      <c r="AJ30" s="33" t="str">
        <f t="shared" si="2"/>
        <v>…</v>
      </c>
      <c r="AK30" s="34" t="str">
        <f>IFERROR(_xlfn.RANK.EQ(AJ30,$AJ$15:$AJ$61,0)+COUNTIF($AJ$15:AJ30,AJ30)-1,"-")</f>
        <v>-</v>
      </c>
      <c r="AM30" s="42">
        <f t="shared" si="11"/>
        <v>16</v>
      </c>
      <c r="AN30" s="42" t="str">
        <f t="shared" si="12"/>
        <v>宮城</v>
      </c>
      <c r="AO30" s="42">
        <f t="shared" si="13"/>
        <v>1840</v>
      </c>
      <c r="AP30" s="37">
        <f t="shared" si="14"/>
        <v>0.9</v>
      </c>
    </row>
    <row r="31" spans="1:42" ht="11.85" customHeight="1">
      <c r="A31" s="41" t="s">
        <v>23</v>
      </c>
      <c r="B31" s="39"/>
      <c r="C31" s="51">
        <v>480</v>
      </c>
      <c r="D31" s="52">
        <v>610</v>
      </c>
      <c r="E31" s="52">
        <v>2930</v>
      </c>
      <c r="F31" s="52">
        <v>2050</v>
      </c>
      <c r="G31" s="52">
        <v>98</v>
      </c>
      <c r="H31" s="52">
        <v>103</v>
      </c>
      <c r="I31" s="52">
        <v>101</v>
      </c>
      <c r="J31" s="52">
        <v>101</v>
      </c>
      <c r="K31" s="52">
        <v>102</v>
      </c>
      <c r="N31" s="32">
        <v>17</v>
      </c>
      <c r="O31" s="5" t="s">
        <v>49</v>
      </c>
      <c r="P31" s="33" t="str">
        <f t="shared" si="0"/>
        <v>…</v>
      </c>
      <c r="Q31" s="34" t="str">
        <f>IFERROR(_xlfn.RANK.EQ(P31,$P$15:$P$61,0)+COUNTIF($P$15:P31,P31)-1,"-")</f>
        <v>-</v>
      </c>
      <c r="S31" s="42">
        <f t="shared" si="3"/>
        <v>17</v>
      </c>
      <c r="T31" s="42" t="str">
        <f t="shared" si="4"/>
        <v>徳島</v>
      </c>
      <c r="U31" s="42">
        <f t="shared" si="5"/>
        <v>203</v>
      </c>
      <c r="V31" s="37">
        <f t="shared" si="6"/>
        <v>1</v>
      </c>
      <c r="X31" s="32">
        <v>17</v>
      </c>
      <c r="Y31" s="5" t="s">
        <v>49</v>
      </c>
      <c r="Z31" s="33" t="str">
        <f t="shared" si="1"/>
        <v>…</v>
      </c>
      <c r="AA31" s="34" t="str">
        <f>IFERROR(_xlfn.RANK.EQ(Z31,$Z$15:$Z$61,0)+COUNTIF($Z$15:Z31,Z31)-1,"-")</f>
        <v>-</v>
      </c>
      <c r="AC31" s="42">
        <f t="shared" si="7"/>
        <v>17</v>
      </c>
      <c r="AD31" s="42" t="str">
        <f t="shared" si="8"/>
        <v>青森</v>
      </c>
      <c r="AE31" s="42">
        <f t="shared" si="9"/>
        <v>601</v>
      </c>
      <c r="AF31" s="37">
        <f t="shared" si="10"/>
        <v>58.9</v>
      </c>
      <c r="AG31" s="37"/>
      <c r="AH31" s="32">
        <v>17</v>
      </c>
      <c r="AI31" s="5" t="s">
        <v>49</v>
      </c>
      <c r="AJ31" s="33" t="str">
        <f t="shared" si="2"/>
        <v>…</v>
      </c>
      <c r="AK31" s="34" t="str">
        <f>IFERROR(_xlfn.RANK.EQ(AJ31,$AJ$15:$AJ$61,0)+COUNTIF($AJ$15:AJ31,AJ31)-1,"-")</f>
        <v>-</v>
      </c>
      <c r="AM31" s="42">
        <f t="shared" si="11"/>
        <v>17</v>
      </c>
      <c r="AN31" s="42" t="str">
        <f t="shared" si="12"/>
        <v>徳島</v>
      </c>
      <c r="AO31" s="42">
        <f t="shared" si="13"/>
        <v>1830</v>
      </c>
      <c r="AP31" s="37">
        <f t="shared" si="14"/>
        <v>0.9</v>
      </c>
    </row>
    <row r="32" spans="1:42" ht="11.85" customHeight="1">
      <c r="A32" s="41" t="s">
        <v>24</v>
      </c>
      <c r="B32" s="39"/>
      <c r="C32" s="51">
        <v>337</v>
      </c>
      <c r="D32" s="52">
        <v>545</v>
      </c>
      <c r="E32" s="52">
        <v>1840</v>
      </c>
      <c r="F32" s="52">
        <v>418</v>
      </c>
      <c r="G32" s="52">
        <v>92</v>
      </c>
      <c r="H32" s="52">
        <v>106</v>
      </c>
      <c r="I32" s="52">
        <v>97</v>
      </c>
      <c r="J32" s="52">
        <v>97</v>
      </c>
      <c r="K32" s="52">
        <v>99</v>
      </c>
      <c r="N32" s="32">
        <v>18</v>
      </c>
      <c r="O32" s="5" t="s">
        <v>50</v>
      </c>
      <c r="P32" s="33" t="str">
        <f t="shared" si="0"/>
        <v>…</v>
      </c>
      <c r="Q32" s="34" t="str">
        <f>IFERROR(_xlfn.RANK.EQ(P32,$P$15:$P$61,0)+COUNTIF($P$15:P32,P32)-1,"-")</f>
        <v>-</v>
      </c>
      <c r="S32" s="42">
        <f t="shared" si="3"/>
        <v>18</v>
      </c>
      <c r="T32" s="42" t="str">
        <f t="shared" si="4"/>
        <v>兵庫</v>
      </c>
      <c r="U32" s="42">
        <f t="shared" si="5"/>
        <v>117</v>
      </c>
      <c r="V32" s="37">
        <f t="shared" si="6"/>
        <v>0.6</v>
      </c>
      <c r="X32" s="32">
        <v>18</v>
      </c>
      <c r="Y32" s="5" t="s">
        <v>50</v>
      </c>
      <c r="Z32" s="33" t="str">
        <f t="shared" si="1"/>
        <v>…</v>
      </c>
      <c r="AA32" s="34" t="str">
        <f>IFERROR(_xlfn.RANK.EQ(Z32,$Z$15:$Z$61,0)+COUNTIF($Z$15:Z32,Z32)-1,"-")</f>
        <v>-</v>
      </c>
      <c r="AC32" s="42">
        <f t="shared" si="7"/>
        <v>18</v>
      </c>
      <c r="AD32" s="42" t="str">
        <f t="shared" si="8"/>
        <v>宮城</v>
      </c>
      <c r="AE32" s="42">
        <f t="shared" si="9"/>
        <v>545</v>
      </c>
      <c r="AF32" s="37">
        <f t="shared" si="10"/>
        <v>53.4</v>
      </c>
      <c r="AG32" s="37"/>
      <c r="AH32" s="32">
        <v>18</v>
      </c>
      <c r="AI32" s="5" t="s">
        <v>50</v>
      </c>
      <c r="AJ32" s="33" t="str">
        <f t="shared" si="2"/>
        <v>…</v>
      </c>
      <c r="AK32" s="34" t="str">
        <f>IFERROR(_xlfn.RANK.EQ(AJ32,$AJ$15:$AJ$61,0)+COUNTIF($AJ$15:AJ32,AJ32)-1,"-")</f>
        <v>-</v>
      </c>
      <c r="AM32" s="42">
        <f t="shared" si="11"/>
        <v>18</v>
      </c>
      <c r="AN32" s="42" t="str">
        <f t="shared" si="12"/>
        <v>兵庫</v>
      </c>
      <c r="AO32" s="42">
        <f t="shared" si="13"/>
        <v>862</v>
      </c>
      <c r="AP32" s="37">
        <f t="shared" si="14"/>
        <v>0.4</v>
      </c>
    </row>
    <row r="33" spans="1:42" ht="11.85" customHeight="1">
      <c r="A33" s="41" t="s">
        <v>27</v>
      </c>
      <c r="B33" s="39"/>
      <c r="C33" s="51" t="s">
        <v>924</v>
      </c>
      <c r="D33" s="52" t="s">
        <v>924</v>
      </c>
      <c r="E33" s="52" t="s">
        <v>924</v>
      </c>
      <c r="F33" s="52" t="s">
        <v>924</v>
      </c>
      <c r="G33" s="52" t="s">
        <v>26</v>
      </c>
      <c r="H33" s="52" t="s">
        <v>26</v>
      </c>
      <c r="I33" s="52" t="s">
        <v>26</v>
      </c>
      <c r="J33" s="52" t="s">
        <v>26</v>
      </c>
      <c r="K33" s="52" t="s">
        <v>26</v>
      </c>
      <c r="N33" s="32">
        <v>19</v>
      </c>
      <c r="O33" s="5" t="s">
        <v>51</v>
      </c>
      <c r="P33" s="33">
        <f t="shared" si="0"/>
        <v>701</v>
      </c>
      <c r="Q33" s="34">
        <f>IFERROR(_xlfn.RANK.EQ(P33,$P$15:$P$61,0)+COUNTIF($P$15:P33,P33)-1,"-")</f>
        <v>6</v>
      </c>
      <c r="S33" s="42">
        <f t="shared" si="3"/>
        <v>19</v>
      </c>
      <c r="T33" s="42" t="str">
        <f t="shared" si="4"/>
        <v>鳥取</v>
      </c>
      <c r="U33" s="42">
        <f t="shared" si="5"/>
        <v>72</v>
      </c>
      <c r="V33" s="37">
        <f t="shared" si="6"/>
        <v>0.3</v>
      </c>
      <c r="X33" s="32">
        <v>19</v>
      </c>
      <c r="Y33" s="5" t="s">
        <v>51</v>
      </c>
      <c r="Z33" s="33">
        <f t="shared" si="1"/>
        <v>1180</v>
      </c>
      <c r="AA33" s="34">
        <f>IFERROR(_xlfn.RANK.EQ(Z33,$Z$15:$Z$61,0)+COUNTIF($Z$15:Z33,Z33)-1,"-")</f>
        <v>3</v>
      </c>
      <c r="AC33" s="42">
        <f t="shared" si="7"/>
        <v>19</v>
      </c>
      <c r="AD33" s="42" t="str">
        <f t="shared" si="8"/>
        <v>福島</v>
      </c>
      <c r="AE33" s="42">
        <f t="shared" si="9"/>
        <v>539</v>
      </c>
      <c r="AF33" s="37">
        <f t="shared" si="10"/>
        <v>52.8</v>
      </c>
      <c r="AG33" s="37"/>
      <c r="AH33" s="32">
        <v>19</v>
      </c>
      <c r="AI33" s="5" t="s">
        <v>51</v>
      </c>
      <c r="AJ33" s="33">
        <f t="shared" si="2"/>
        <v>8270</v>
      </c>
      <c r="AK33" s="34">
        <f>IFERROR(_xlfn.RANK.EQ(AJ33,$AJ$15:$AJ$61,0)+COUNTIF($AJ$15:AJ33,AJ33)-1,"-")</f>
        <v>5</v>
      </c>
      <c r="AM33" s="42">
        <f t="shared" si="11"/>
        <v>19</v>
      </c>
      <c r="AN33" s="42" t="str">
        <f t="shared" si="12"/>
        <v>鳥取</v>
      </c>
      <c r="AO33" s="42">
        <f t="shared" si="13"/>
        <v>600</v>
      </c>
      <c r="AP33" s="37">
        <f t="shared" si="14"/>
        <v>0.3</v>
      </c>
    </row>
    <row r="34" spans="1:42" ht="11.85" customHeight="1">
      <c r="A34" s="41" t="s">
        <v>29</v>
      </c>
      <c r="B34" s="39"/>
      <c r="C34" s="51" t="s">
        <v>924</v>
      </c>
      <c r="D34" s="52" t="s">
        <v>924</v>
      </c>
      <c r="E34" s="52" t="s">
        <v>924</v>
      </c>
      <c r="F34" s="52" t="s">
        <v>924</v>
      </c>
      <c r="G34" s="52" t="s">
        <v>26</v>
      </c>
      <c r="H34" s="52" t="s">
        <v>26</v>
      </c>
      <c r="I34" s="52" t="s">
        <v>26</v>
      </c>
      <c r="J34" s="52" t="s">
        <v>26</v>
      </c>
      <c r="K34" s="52" t="s">
        <v>26</v>
      </c>
      <c r="N34" s="32">
        <v>20</v>
      </c>
      <c r="O34" s="5" t="s">
        <v>52</v>
      </c>
      <c r="P34" s="33">
        <f t="shared" si="0"/>
        <v>1050</v>
      </c>
      <c r="Q34" s="34">
        <f>IFERROR(_xlfn.RANK.EQ(P34,$P$15:$P$61,0)+COUNTIF($P$15:P34,P34)-1,"-")</f>
        <v>5</v>
      </c>
      <c r="S34" s="42" t="str">
        <f t="shared" si="3"/>
        <v>-</v>
      </c>
      <c r="T34" s="42" t="str">
        <f t="shared" si="4"/>
        <v>-</v>
      </c>
      <c r="U34" s="42" t="str">
        <f t="shared" si="5"/>
        <v>-</v>
      </c>
      <c r="V34" s="37" t="str">
        <f t="shared" si="6"/>
        <v>-</v>
      </c>
      <c r="X34" s="32">
        <v>20</v>
      </c>
      <c r="Y34" s="5" t="s">
        <v>52</v>
      </c>
      <c r="Z34" s="33">
        <f t="shared" si="1"/>
        <v>768</v>
      </c>
      <c r="AA34" s="34">
        <f>IFERROR(_xlfn.RANK.EQ(Z34,$Z$15:$Z$61,0)+COUNTIF($Z$15:Z34,Z34)-1,"-")</f>
        <v>14</v>
      </c>
      <c r="AC34" s="42" t="str">
        <f t="shared" si="7"/>
        <v>-</v>
      </c>
      <c r="AD34" s="42" t="str">
        <f t="shared" si="8"/>
        <v>-</v>
      </c>
      <c r="AE34" s="42" t="str">
        <f t="shared" si="9"/>
        <v>-</v>
      </c>
      <c r="AF34" s="37" t="str">
        <f t="shared" si="10"/>
        <v>-</v>
      </c>
      <c r="AG34" s="37"/>
      <c r="AH34" s="32">
        <v>20</v>
      </c>
      <c r="AI34" s="5" t="s">
        <v>52</v>
      </c>
      <c r="AJ34" s="33">
        <f t="shared" si="2"/>
        <v>8060</v>
      </c>
      <c r="AK34" s="34">
        <f>IFERROR(_xlfn.RANK.EQ(AJ34,$AJ$15:$AJ$61,0)+COUNTIF($AJ$15:AJ34,AJ34)-1,"-")</f>
        <v>6</v>
      </c>
      <c r="AM34" s="42" t="str">
        <f t="shared" si="11"/>
        <v>-</v>
      </c>
      <c r="AN34" s="42" t="str">
        <f t="shared" si="12"/>
        <v>-</v>
      </c>
      <c r="AO34" s="42" t="str">
        <f t="shared" si="13"/>
        <v>-</v>
      </c>
      <c r="AP34" s="37" t="str">
        <f t="shared" si="14"/>
        <v>-</v>
      </c>
    </row>
    <row r="35" spans="1:42" ht="11.85" customHeight="1">
      <c r="A35" s="41" t="s">
        <v>31</v>
      </c>
      <c r="B35" s="39"/>
      <c r="C35" s="51">
        <v>495</v>
      </c>
      <c r="D35" s="52">
        <v>539</v>
      </c>
      <c r="E35" s="52">
        <v>2670</v>
      </c>
      <c r="F35" s="52">
        <v>1060</v>
      </c>
      <c r="G35" s="52">
        <v>95</v>
      </c>
      <c r="H35" s="52">
        <v>99</v>
      </c>
      <c r="I35" s="52">
        <v>94</v>
      </c>
      <c r="J35" s="52">
        <v>95</v>
      </c>
      <c r="K35" s="52">
        <v>103</v>
      </c>
      <c r="N35" s="32">
        <v>21</v>
      </c>
      <c r="O35" s="5" t="s">
        <v>53</v>
      </c>
      <c r="P35" s="33" t="str">
        <f t="shared" si="0"/>
        <v>…</v>
      </c>
      <c r="Q35" s="34" t="str">
        <f>IFERROR(_xlfn.RANK.EQ(P35,$P$15:$P$61,0)+COUNTIF($P$15:P35,P35)-1,"-")</f>
        <v>-</v>
      </c>
      <c r="S35" s="42" t="str">
        <f t="shared" si="3"/>
        <v>-</v>
      </c>
      <c r="T35" s="42" t="str">
        <f t="shared" si="4"/>
        <v>-</v>
      </c>
      <c r="U35" s="42" t="str">
        <f t="shared" si="5"/>
        <v>-</v>
      </c>
      <c r="V35" s="37" t="str">
        <f t="shared" si="6"/>
        <v>-</v>
      </c>
      <c r="X35" s="32">
        <v>21</v>
      </c>
      <c r="Y35" s="5" t="s">
        <v>53</v>
      </c>
      <c r="Z35" s="33" t="str">
        <f t="shared" si="1"/>
        <v>…</v>
      </c>
      <c r="AA35" s="34" t="str">
        <f>IFERROR(_xlfn.RANK.EQ(Z35,$Z$15:$Z$61,0)+COUNTIF($Z$15:Z35,Z35)-1,"-")</f>
        <v>-</v>
      </c>
      <c r="AC35" s="42" t="str">
        <f t="shared" si="7"/>
        <v>-</v>
      </c>
      <c r="AD35" s="42" t="str">
        <f t="shared" si="8"/>
        <v>-</v>
      </c>
      <c r="AE35" s="42" t="str">
        <f t="shared" si="9"/>
        <v>-</v>
      </c>
      <c r="AF35" s="37" t="str">
        <f t="shared" si="10"/>
        <v>-</v>
      </c>
      <c r="AG35" s="37"/>
      <c r="AH35" s="32">
        <v>21</v>
      </c>
      <c r="AI35" s="5" t="s">
        <v>53</v>
      </c>
      <c r="AJ35" s="33" t="str">
        <f t="shared" si="2"/>
        <v>…</v>
      </c>
      <c r="AK35" s="34" t="str">
        <f>IFERROR(_xlfn.RANK.EQ(AJ35,$AJ$15:$AJ$61,0)+COUNTIF($AJ$15:AJ35,AJ35)-1,"-")</f>
        <v>-</v>
      </c>
      <c r="AM35" s="42" t="str">
        <f t="shared" si="11"/>
        <v>-</v>
      </c>
      <c r="AN35" s="42" t="str">
        <f t="shared" si="12"/>
        <v>-</v>
      </c>
      <c r="AO35" s="42" t="str">
        <f t="shared" si="13"/>
        <v>-</v>
      </c>
      <c r="AP35" s="37" t="str">
        <f t="shared" si="14"/>
        <v>-</v>
      </c>
    </row>
    <row r="36" spans="1:42" ht="11.85" customHeight="1">
      <c r="A36" s="41" t="s">
        <v>33</v>
      </c>
      <c r="B36" s="39"/>
      <c r="C36" s="51">
        <v>1350</v>
      </c>
      <c r="D36" s="52">
        <v>1190</v>
      </c>
      <c r="E36" s="52">
        <v>16100</v>
      </c>
      <c r="F36" s="52">
        <v>12400</v>
      </c>
      <c r="G36" s="52">
        <v>99</v>
      </c>
      <c r="H36" s="52">
        <v>110</v>
      </c>
      <c r="I36" s="52">
        <v>109</v>
      </c>
      <c r="J36" s="52">
        <v>109</v>
      </c>
      <c r="K36" s="52">
        <v>99</v>
      </c>
      <c r="N36" s="32">
        <v>22</v>
      </c>
      <c r="O36" s="5" t="s">
        <v>54</v>
      </c>
      <c r="P36" s="33">
        <f t="shared" si="0"/>
        <v>437</v>
      </c>
      <c r="Q36" s="34">
        <f>IFERROR(_xlfn.RANK.EQ(P36,$P$15:$P$61,0)+COUNTIF($P$15:P36,P36)-1,"-")</f>
        <v>12</v>
      </c>
      <c r="S36" s="42" t="str">
        <f t="shared" si="3"/>
        <v>-</v>
      </c>
      <c r="T36" s="42" t="str">
        <f t="shared" si="4"/>
        <v>-</v>
      </c>
      <c r="U36" s="42" t="str">
        <f t="shared" si="5"/>
        <v>-</v>
      </c>
      <c r="V36" s="37" t="str">
        <f t="shared" si="6"/>
        <v>-</v>
      </c>
      <c r="X36" s="32">
        <v>22</v>
      </c>
      <c r="Y36" s="5" t="s">
        <v>54</v>
      </c>
      <c r="Z36" s="33">
        <f t="shared" si="1"/>
        <v>983</v>
      </c>
      <c r="AA36" s="34">
        <f>IFERROR(_xlfn.RANK.EQ(Z36,$Z$15:$Z$61,0)+COUNTIF($Z$15:Z36,Z36)-1,"-")</f>
        <v>10</v>
      </c>
      <c r="AC36" s="42" t="str">
        <f t="shared" si="7"/>
        <v>-</v>
      </c>
      <c r="AD36" s="42" t="str">
        <f t="shared" si="8"/>
        <v>-</v>
      </c>
      <c r="AE36" s="42" t="str">
        <f t="shared" si="9"/>
        <v>-</v>
      </c>
      <c r="AF36" s="37" t="str">
        <f t="shared" si="10"/>
        <v>-</v>
      </c>
      <c r="AG36" s="37"/>
      <c r="AH36" s="32">
        <v>22</v>
      </c>
      <c r="AI36" s="5" t="s">
        <v>54</v>
      </c>
      <c r="AJ36" s="33">
        <f t="shared" si="2"/>
        <v>4300</v>
      </c>
      <c r="AK36" s="34">
        <f>IFERROR(_xlfn.RANK.EQ(AJ36,$AJ$15:$AJ$61,0)+COUNTIF($AJ$15:AJ36,AJ36)-1,"-")</f>
        <v>10</v>
      </c>
      <c r="AM36" s="42" t="str">
        <f t="shared" si="11"/>
        <v>-</v>
      </c>
      <c r="AN36" s="42" t="str">
        <f t="shared" si="12"/>
        <v>-</v>
      </c>
      <c r="AO36" s="42" t="str">
        <f t="shared" si="13"/>
        <v>-</v>
      </c>
      <c r="AP36" s="37" t="str">
        <f t="shared" si="14"/>
        <v>-</v>
      </c>
    </row>
    <row r="37" spans="1:42" ht="11.85" customHeight="1">
      <c r="A37" s="41" t="s">
        <v>35</v>
      </c>
      <c r="B37" s="39"/>
      <c r="C37" s="51">
        <v>467</v>
      </c>
      <c r="D37" s="52">
        <v>990</v>
      </c>
      <c r="E37" s="52">
        <v>4620</v>
      </c>
      <c r="F37" s="52">
        <v>3510</v>
      </c>
      <c r="G37" s="52">
        <v>91</v>
      </c>
      <c r="H37" s="52">
        <v>94</v>
      </c>
      <c r="I37" s="52">
        <v>86</v>
      </c>
      <c r="J37" s="52">
        <v>86</v>
      </c>
      <c r="K37" s="52">
        <v>97</v>
      </c>
      <c r="N37" s="32">
        <v>23</v>
      </c>
      <c r="O37" s="5" t="s">
        <v>55</v>
      </c>
      <c r="P37" s="33">
        <f t="shared" si="0"/>
        <v>564</v>
      </c>
      <c r="Q37" s="34">
        <f>IFERROR(_xlfn.RANK.EQ(P37,$P$15:$P$61,0)+COUNTIF($P$15:P37,P37)-1,"-")</f>
        <v>8</v>
      </c>
      <c r="S37" s="42" t="str">
        <f t="shared" si="3"/>
        <v>-</v>
      </c>
      <c r="T37" s="42" t="str">
        <f t="shared" si="4"/>
        <v>-</v>
      </c>
      <c r="U37" s="42" t="str">
        <f t="shared" si="5"/>
        <v>-</v>
      </c>
      <c r="V37" s="37" t="str">
        <f t="shared" si="6"/>
        <v>-</v>
      </c>
      <c r="X37" s="32">
        <v>23</v>
      </c>
      <c r="Y37" s="5" t="s">
        <v>55</v>
      </c>
      <c r="Z37" s="33">
        <f t="shared" si="1"/>
        <v>1150</v>
      </c>
      <c r="AA37" s="34">
        <f>IFERROR(_xlfn.RANK.EQ(Z37,$Z$15:$Z$61,0)+COUNTIF($Z$15:Z37,Z37)-1,"-")</f>
        <v>4</v>
      </c>
      <c r="AC37" s="42" t="str">
        <f t="shared" si="7"/>
        <v>-</v>
      </c>
      <c r="AD37" s="42" t="str">
        <f t="shared" si="8"/>
        <v>-</v>
      </c>
      <c r="AE37" s="42" t="str">
        <f t="shared" si="9"/>
        <v>-</v>
      </c>
      <c r="AF37" s="37" t="str">
        <f t="shared" si="10"/>
        <v>-</v>
      </c>
      <c r="AG37" s="37"/>
      <c r="AH37" s="32">
        <v>23</v>
      </c>
      <c r="AI37" s="5" t="s">
        <v>55</v>
      </c>
      <c r="AJ37" s="33">
        <f t="shared" si="2"/>
        <v>6490</v>
      </c>
      <c r="AK37" s="34">
        <f>IFERROR(_xlfn.RANK.EQ(AJ37,$AJ$15:$AJ$61,0)+COUNTIF($AJ$15:AJ37,AJ37)-1,"-")</f>
        <v>8</v>
      </c>
      <c r="AM37" s="42" t="str">
        <f t="shared" si="11"/>
        <v>-</v>
      </c>
      <c r="AN37" s="42" t="str">
        <f t="shared" si="12"/>
        <v>-</v>
      </c>
      <c r="AO37" s="42" t="str">
        <f t="shared" si="13"/>
        <v>-</v>
      </c>
      <c r="AP37" s="37" t="str">
        <f t="shared" si="14"/>
        <v>-</v>
      </c>
    </row>
    <row r="38" spans="1:42" ht="11.85" customHeight="1">
      <c r="A38" s="41" t="s">
        <v>37</v>
      </c>
      <c r="B38" s="39"/>
      <c r="C38" s="51">
        <v>1180</v>
      </c>
      <c r="D38" s="52">
        <v>1110</v>
      </c>
      <c r="E38" s="52">
        <v>13100</v>
      </c>
      <c r="F38" s="52">
        <v>11000</v>
      </c>
      <c r="G38" s="52">
        <v>99</v>
      </c>
      <c r="H38" s="52">
        <v>105</v>
      </c>
      <c r="I38" s="52">
        <v>104</v>
      </c>
      <c r="J38" s="52">
        <v>106</v>
      </c>
      <c r="K38" s="52">
        <v>115</v>
      </c>
      <c r="N38" s="32">
        <v>24</v>
      </c>
      <c r="O38" s="5" t="s">
        <v>56</v>
      </c>
      <c r="P38" s="33" t="str">
        <f t="shared" si="0"/>
        <v>…</v>
      </c>
      <c r="Q38" s="34" t="str">
        <f>IFERROR(_xlfn.RANK.EQ(P38,$P$15:$P$61,0)+COUNTIF($P$15:P38,P38)-1,"-")</f>
        <v>-</v>
      </c>
      <c r="S38" s="42" t="str">
        <f t="shared" si="3"/>
        <v>-</v>
      </c>
      <c r="T38" s="42" t="str">
        <f t="shared" si="4"/>
        <v>-</v>
      </c>
      <c r="U38" s="42" t="str">
        <f t="shared" si="5"/>
        <v>-</v>
      </c>
      <c r="V38" s="37" t="str">
        <f t="shared" si="6"/>
        <v>-</v>
      </c>
      <c r="X38" s="32">
        <v>24</v>
      </c>
      <c r="Y38" s="5" t="s">
        <v>56</v>
      </c>
      <c r="Z38" s="33" t="str">
        <f t="shared" si="1"/>
        <v>…</v>
      </c>
      <c r="AA38" s="34" t="str">
        <f>IFERROR(_xlfn.RANK.EQ(Z38,$Z$15:$Z$61,0)+COUNTIF($Z$15:Z38,Z38)-1,"-")</f>
        <v>-</v>
      </c>
      <c r="AC38" s="42" t="str">
        <f t="shared" si="7"/>
        <v>-</v>
      </c>
      <c r="AD38" s="42" t="str">
        <f t="shared" si="8"/>
        <v>-</v>
      </c>
      <c r="AE38" s="42" t="str">
        <f t="shared" si="9"/>
        <v>-</v>
      </c>
      <c r="AF38" s="37" t="str">
        <f t="shared" si="10"/>
        <v>-</v>
      </c>
      <c r="AG38" s="37"/>
      <c r="AH38" s="32">
        <v>24</v>
      </c>
      <c r="AI38" s="5" t="s">
        <v>56</v>
      </c>
      <c r="AJ38" s="33" t="str">
        <f t="shared" si="2"/>
        <v>…</v>
      </c>
      <c r="AK38" s="34" t="str">
        <f>IFERROR(_xlfn.RANK.EQ(AJ38,$AJ$15:$AJ$61,0)+COUNTIF($AJ$15:AJ38,AJ38)-1,"-")</f>
        <v>-</v>
      </c>
      <c r="AM38" s="42" t="str">
        <f t="shared" si="11"/>
        <v>-</v>
      </c>
      <c r="AN38" s="42" t="str">
        <f t="shared" si="12"/>
        <v>-</v>
      </c>
      <c r="AO38" s="42" t="str">
        <f t="shared" si="13"/>
        <v>-</v>
      </c>
      <c r="AP38" s="37" t="str">
        <f t="shared" si="14"/>
        <v>-</v>
      </c>
    </row>
    <row r="39" spans="1:42" ht="11.85" customHeight="1">
      <c r="A39" s="41" t="s">
        <v>39</v>
      </c>
      <c r="B39" s="39"/>
      <c r="C39" s="51">
        <v>607</v>
      </c>
      <c r="D39" s="52">
        <v>1200</v>
      </c>
      <c r="E39" s="52">
        <v>7280</v>
      </c>
      <c r="F39" s="52">
        <v>6050</v>
      </c>
      <c r="G39" s="52">
        <v>100</v>
      </c>
      <c r="H39" s="52">
        <v>123</v>
      </c>
      <c r="I39" s="52">
        <v>122</v>
      </c>
      <c r="J39" s="52">
        <v>122</v>
      </c>
      <c r="K39" s="52">
        <v>94</v>
      </c>
      <c r="N39" s="32">
        <v>25</v>
      </c>
      <c r="O39" s="5" t="s">
        <v>57</v>
      </c>
      <c r="P39" s="33" t="str">
        <f t="shared" si="0"/>
        <v>…</v>
      </c>
      <c r="Q39" s="34" t="str">
        <f>IFERROR(_xlfn.RANK.EQ(P39,$P$15:$P$61,0)+COUNTIF($P$15:P39,P39)-1,"-")</f>
        <v>-</v>
      </c>
      <c r="S39" s="42" t="str">
        <f t="shared" si="3"/>
        <v>-</v>
      </c>
      <c r="T39" s="42" t="str">
        <f t="shared" si="4"/>
        <v>-</v>
      </c>
      <c r="U39" s="42" t="str">
        <f t="shared" si="5"/>
        <v>-</v>
      </c>
      <c r="V39" s="37" t="str">
        <f t="shared" si="6"/>
        <v>-</v>
      </c>
      <c r="X39" s="32">
        <v>25</v>
      </c>
      <c r="Y39" s="5" t="s">
        <v>57</v>
      </c>
      <c r="Z39" s="33" t="str">
        <f t="shared" si="1"/>
        <v>…</v>
      </c>
      <c r="AA39" s="34" t="str">
        <f>IFERROR(_xlfn.RANK.EQ(Z39,$Z$15:$Z$61,0)+COUNTIF($Z$15:Z39,Z39)-1,"-")</f>
        <v>-</v>
      </c>
      <c r="AC39" s="42" t="str">
        <f t="shared" si="7"/>
        <v>-</v>
      </c>
      <c r="AD39" s="42" t="str">
        <f t="shared" si="8"/>
        <v>-</v>
      </c>
      <c r="AE39" s="42" t="str">
        <f t="shared" si="9"/>
        <v>-</v>
      </c>
      <c r="AF39" s="37" t="str">
        <f t="shared" si="10"/>
        <v>-</v>
      </c>
      <c r="AG39" s="37"/>
      <c r="AH39" s="32">
        <v>25</v>
      </c>
      <c r="AI39" s="5" t="s">
        <v>57</v>
      </c>
      <c r="AJ39" s="33" t="str">
        <f t="shared" si="2"/>
        <v>…</v>
      </c>
      <c r="AK39" s="34" t="str">
        <f>IFERROR(_xlfn.RANK.EQ(AJ39,$AJ$15:$AJ$61,0)+COUNTIF($AJ$15:AJ39,AJ39)-1,"-")</f>
        <v>-</v>
      </c>
      <c r="AM39" s="42" t="str">
        <f t="shared" si="11"/>
        <v>-</v>
      </c>
      <c r="AN39" s="42" t="str">
        <f t="shared" si="12"/>
        <v>-</v>
      </c>
      <c r="AO39" s="42" t="str">
        <f t="shared" si="13"/>
        <v>-</v>
      </c>
      <c r="AP39" s="37" t="str">
        <f t="shared" si="14"/>
        <v>-</v>
      </c>
    </row>
    <row r="40" spans="1:42" ht="11.85" customHeight="1">
      <c r="A40" s="41" t="s">
        <v>41</v>
      </c>
      <c r="B40" s="39"/>
      <c r="C40" s="51">
        <v>1620</v>
      </c>
      <c r="D40" s="52">
        <v>1100</v>
      </c>
      <c r="E40" s="52">
        <v>17800</v>
      </c>
      <c r="F40" s="52">
        <v>14700</v>
      </c>
      <c r="G40" s="52">
        <v>99</v>
      </c>
      <c r="H40" s="52">
        <v>110</v>
      </c>
      <c r="I40" s="52">
        <v>109</v>
      </c>
      <c r="J40" s="52">
        <v>109</v>
      </c>
      <c r="K40" s="52">
        <v>113</v>
      </c>
      <c r="N40" s="32">
        <v>26</v>
      </c>
      <c r="O40" s="5" t="s">
        <v>58</v>
      </c>
      <c r="P40" s="33" t="str">
        <f t="shared" si="0"/>
        <v>…</v>
      </c>
      <c r="Q40" s="34" t="str">
        <f>IFERROR(_xlfn.RANK.EQ(P40,$P$15:$P$61,0)+COUNTIF($P$15:P40,P40)-1,"-")</f>
        <v>-</v>
      </c>
      <c r="S40" s="42" t="str">
        <f t="shared" si="3"/>
        <v>-</v>
      </c>
      <c r="T40" s="42" t="str">
        <f t="shared" si="4"/>
        <v>-</v>
      </c>
      <c r="U40" s="42" t="str">
        <f t="shared" si="5"/>
        <v>-</v>
      </c>
      <c r="V40" s="37" t="str">
        <f t="shared" si="6"/>
        <v>-</v>
      </c>
      <c r="X40" s="32">
        <v>26</v>
      </c>
      <c r="Y40" s="5" t="s">
        <v>58</v>
      </c>
      <c r="Z40" s="33" t="str">
        <f t="shared" si="1"/>
        <v>…</v>
      </c>
      <c r="AA40" s="34" t="str">
        <f>IFERROR(_xlfn.RANK.EQ(Z40,$Z$15:$Z$61,0)+COUNTIF($Z$15:Z40,Z40)-1,"-")</f>
        <v>-</v>
      </c>
      <c r="AC40" s="42" t="str">
        <f t="shared" si="7"/>
        <v>-</v>
      </c>
      <c r="AD40" s="42" t="str">
        <f t="shared" si="8"/>
        <v>-</v>
      </c>
      <c r="AE40" s="42" t="str">
        <f t="shared" si="9"/>
        <v>-</v>
      </c>
      <c r="AF40" s="37" t="str">
        <f t="shared" si="10"/>
        <v>-</v>
      </c>
      <c r="AG40" s="37"/>
      <c r="AH40" s="32">
        <v>26</v>
      </c>
      <c r="AI40" s="5" t="s">
        <v>58</v>
      </c>
      <c r="AJ40" s="33" t="str">
        <f t="shared" si="2"/>
        <v>…</v>
      </c>
      <c r="AK40" s="34" t="str">
        <f>IFERROR(_xlfn.RANK.EQ(AJ40,$AJ$15:$AJ$61,0)+COUNTIF($AJ$15:AJ40,AJ40)-1,"-")</f>
        <v>-</v>
      </c>
      <c r="AM40" s="42" t="str">
        <f t="shared" si="11"/>
        <v>-</v>
      </c>
      <c r="AN40" s="42" t="str">
        <f t="shared" si="12"/>
        <v>-</v>
      </c>
      <c r="AO40" s="42" t="str">
        <f t="shared" si="13"/>
        <v>-</v>
      </c>
      <c r="AP40" s="37" t="str">
        <f t="shared" si="14"/>
        <v>-</v>
      </c>
    </row>
    <row r="41" spans="1:42" ht="11.85" customHeight="1">
      <c r="A41" s="41" t="s">
        <v>43</v>
      </c>
      <c r="B41" s="39"/>
      <c r="C41" s="51" t="s">
        <v>924</v>
      </c>
      <c r="D41" s="52" t="s">
        <v>924</v>
      </c>
      <c r="E41" s="52" t="s">
        <v>924</v>
      </c>
      <c r="F41" s="52" t="s">
        <v>924</v>
      </c>
      <c r="G41" s="52" t="s">
        <v>26</v>
      </c>
      <c r="H41" s="52" t="s">
        <v>26</v>
      </c>
      <c r="I41" s="52" t="s">
        <v>26</v>
      </c>
      <c r="J41" s="52" t="s">
        <v>26</v>
      </c>
      <c r="K41" s="52" t="s">
        <v>26</v>
      </c>
      <c r="N41" s="32">
        <v>27</v>
      </c>
      <c r="O41" s="5" t="s">
        <v>59</v>
      </c>
      <c r="P41" s="33" t="str">
        <f t="shared" si="0"/>
        <v>…</v>
      </c>
      <c r="Q41" s="34" t="str">
        <f>IFERROR(_xlfn.RANK.EQ(P41,$P$15:$P$61,0)+COUNTIF($P$15:P41,P41)-1,"-")</f>
        <v>-</v>
      </c>
      <c r="S41" s="42" t="str">
        <f t="shared" si="3"/>
        <v>-</v>
      </c>
      <c r="T41" s="42" t="str">
        <f t="shared" si="4"/>
        <v>-</v>
      </c>
      <c r="U41" s="42" t="str">
        <f t="shared" si="5"/>
        <v>-</v>
      </c>
      <c r="V41" s="37" t="str">
        <f t="shared" si="6"/>
        <v>-</v>
      </c>
      <c r="X41" s="32">
        <v>27</v>
      </c>
      <c r="Y41" s="5" t="s">
        <v>59</v>
      </c>
      <c r="Z41" s="33" t="str">
        <f t="shared" si="1"/>
        <v>…</v>
      </c>
      <c r="AA41" s="34" t="str">
        <f>IFERROR(_xlfn.RANK.EQ(Z41,$Z$15:$Z$61,0)+COUNTIF($Z$15:Z41,Z41)-1,"-")</f>
        <v>-</v>
      </c>
      <c r="AC41" s="42" t="str">
        <f t="shared" si="7"/>
        <v>-</v>
      </c>
      <c r="AD41" s="42" t="str">
        <f t="shared" si="8"/>
        <v>-</v>
      </c>
      <c r="AE41" s="42" t="str">
        <f t="shared" si="9"/>
        <v>-</v>
      </c>
      <c r="AF41" s="37" t="str">
        <f t="shared" si="10"/>
        <v>-</v>
      </c>
      <c r="AG41" s="37"/>
      <c r="AH41" s="32">
        <v>27</v>
      </c>
      <c r="AI41" s="5" t="s">
        <v>59</v>
      </c>
      <c r="AJ41" s="33" t="str">
        <f t="shared" si="2"/>
        <v>…</v>
      </c>
      <c r="AK41" s="34" t="str">
        <f>IFERROR(_xlfn.RANK.EQ(AJ41,$AJ$15:$AJ$61,0)+COUNTIF($AJ$15:AJ41,AJ41)-1,"-")</f>
        <v>-</v>
      </c>
      <c r="AM41" s="42" t="str">
        <f t="shared" si="11"/>
        <v>-</v>
      </c>
      <c r="AN41" s="42" t="str">
        <f t="shared" si="12"/>
        <v>-</v>
      </c>
      <c r="AO41" s="42" t="str">
        <f t="shared" si="13"/>
        <v>-</v>
      </c>
      <c r="AP41" s="37" t="str">
        <f t="shared" si="14"/>
        <v>-</v>
      </c>
    </row>
    <row r="42" spans="1:42" ht="11.85" customHeight="1">
      <c r="A42" s="41" t="s">
        <v>45</v>
      </c>
      <c r="B42" s="39"/>
      <c r="C42" s="51" t="s">
        <v>924</v>
      </c>
      <c r="D42" s="52" t="s">
        <v>924</v>
      </c>
      <c r="E42" s="52" t="s">
        <v>924</v>
      </c>
      <c r="F42" s="52" t="s">
        <v>924</v>
      </c>
      <c r="G42" s="52" t="s">
        <v>26</v>
      </c>
      <c r="H42" s="52" t="s">
        <v>26</v>
      </c>
      <c r="I42" s="52" t="s">
        <v>26</v>
      </c>
      <c r="J42" s="52" t="s">
        <v>26</v>
      </c>
      <c r="K42" s="52" t="s">
        <v>26</v>
      </c>
      <c r="N42" s="32">
        <v>28</v>
      </c>
      <c r="O42" s="5" t="s">
        <v>60</v>
      </c>
      <c r="P42" s="33">
        <f t="shared" si="0"/>
        <v>117</v>
      </c>
      <c r="Q42" s="34">
        <f>IFERROR(_xlfn.RANK.EQ(P42,$P$15:$P$61,0)+COUNTIF($P$15:P42,P42)-1,"-")</f>
        <v>18</v>
      </c>
      <c r="S42" s="42" t="str">
        <f t="shared" si="3"/>
        <v>-</v>
      </c>
      <c r="T42" s="42" t="str">
        <f t="shared" si="4"/>
        <v>-</v>
      </c>
      <c r="U42" s="42" t="str">
        <f t="shared" si="5"/>
        <v>-</v>
      </c>
      <c r="V42" s="37" t="str">
        <f t="shared" si="6"/>
        <v>-</v>
      </c>
      <c r="X42" s="32">
        <v>28</v>
      </c>
      <c r="Y42" s="5" t="s">
        <v>60</v>
      </c>
      <c r="Z42" s="33">
        <f t="shared" si="1"/>
        <v>737</v>
      </c>
      <c r="AA42" s="34">
        <f>IFERROR(_xlfn.RANK.EQ(Z42,$Z$15:$Z$61,0)+COUNTIF($Z$15:Z42,Z42)-1,"-")</f>
        <v>15</v>
      </c>
      <c r="AC42" s="42" t="str">
        <f t="shared" si="7"/>
        <v>-</v>
      </c>
      <c r="AD42" s="42" t="str">
        <f t="shared" si="8"/>
        <v>-</v>
      </c>
      <c r="AE42" s="42" t="str">
        <f t="shared" si="9"/>
        <v>-</v>
      </c>
      <c r="AF42" s="37" t="str">
        <f t="shared" si="10"/>
        <v>-</v>
      </c>
      <c r="AG42" s="37"/>
      <c r="AH42" s="32">
        <v>28</v>
      </c>
      <c r="AI42" s="5" t="s">
        <v>60</v>
      </c>
      <c r="AJ42" s="33">
        <f t="shared" si="2"/>
        <v>862</v>
      </c>
      <c r="AK42" s="34">
        <f>IFERROR(_xlfn.RANK.EQ(AJ42,$AJ$15:$AJ$61,0)+COUNTIF($AJ$15:AJ42,AJ42)-1,"-")</f>
        <v>18</v>
      </c>
      <c r="AM42" s="42" t="str">
        <f t="shared" si="11"/>
        <v>-</v>
      </c>
      <c r="AN42" s="42" t="str">
        <f t="shared" si="12"/>
        <v>-</v>
      </c>
      <c r="AO42" s="42" t="str">
        <f t="shared" si="13"/>
        <v>-</v>
      </c>
      <c r="AP42" s="37" t="str">
        <f t="shared" si="14"/>
        <v>-</v>
      </c>
    </row>
    <row r="43" spans="1:42" ht="11.85" customHeight="1">
      <c r="A43" s="41" t="s">
        <v>46</v>
      </c>
      <c r="B43" s="39"/>
      <c r="C43" s="51" t="s">
        <v>924</v>
      </c>
      <c r="D43" s="52" t="s">
        <v>924</v>
      </c>
      <c r="E43" s="52" t="s">
        <v>924</v>
      </c>
      <c r="F43" s="52" t="s">
        <v>924</v>
      </c>
      <c r="G43" s="52" t="s">
        <v>26</v>
      </c>
      <c r="H43" s="52" t="s">
        <v>26</v>
      </c>
      <c r="I43" s="52" t="s">
        <v>26</v>
      </c>
      <c r="J43" s="52" t="s">
        <v>26</v>
      </c>
      <c r="K43" s="52" t="s">
        <v>26</v>
      </c>
      <c r="N43" s="32">
        <v>29</v>
      </c>
      <c r="O43" s="5" t="s">
        <v>61</v>
      </c>
      <c r="P43" s="33" t="str">
        <f t="shared" si="0"/>
        <v>…</v>
      </c>
      <c r="Q43" s="34" t="str">
        <f>IFERROR(_xlfn.RANK.EQ(P43,$P$15:$P$61,0)+COUNTIF($P$15:P43,P43)-1,"-")</f>
        <v>-</v>
      </c>
      <c r="S43" s="42" t="str">
        <f t="shared" si="3"/>
        <v>-</v>
      </c>
      <c r="T43" s="42" t="str">
        <f t="shared" si="4"/>
        <v>-</v>
      </c>
      <c r="U43" s="42" t="str">
        <f t="shared" si="5"/>
        <v>-</v>
      </c>
      <c r="V43" s="37" t="str">
        <f t="shared" si="6"/>
        <v>-</v>
      </c>
      <c r="X43" s="32">
        <v>29</v>
      </c>
      <c r="Y43" s="5" t="s">
        <v>61</v>
      </c>
      <c r="Z43" s="33" t="str">
        <f t="shared" si="1"/>
        <v>…</v>
      </c>
      <c r="AA43" s="34" t="str">
        <f>IFERROR(_xlfn.RANK.EQ(Z43,$Z$15:$Z$61,0)+COUNTIF($Z$15:Z43,Z43)-1,"-")</f>
        <v>-</v>
      </c>
      <c r="AC43" s="42" t="str">
        <f t="shared" si="7"/>
        <v>-</v>
      </c>
      <c r="AD43" s="42" t="str">
        <f t="shared" si="8"/>
        <v>-</v>
      </c>
      <c r="AE43" s="42" t="str">
        <f t="shared" si="9"/>
        <v>-</v>
      </c>
      <c r="AF43" s="37" t="str">
        <f t="shared" si="10"/>
        <v>-</v>
      </c>
      <c r="AG43" s="37"/>
      <c r="AH43" s="32">
        <v>29</v>
      </c>
      <c r="AI43" s="5" t="s">
        <v>61</v>
      </c>
      <c r="AJ43" s="33" t="str">
        <f t="shared" si="2"/>
        <v>…</v>
      </c>
      <c r="AK43" s="34" t="str">
        <f>IFERROR(_xlfn.RANK.EQ(AJ43,$AJ$15:$AJ$61,0)+COUNTIF($AJ$15:AJ43,AJ43)-1,"-")</f>
        <v>-</v>
      </c>
      <c r="AM43" s="42" t="str">
        <f t="shared" si="11"/>
        <v>-</v>
      </c>
      <c r="AN43" s="42" t="str">
        <f t="shared" si="12"/>
        <v>-</v>
      </c>
      <c r="AO43" s="42" t="str">
        <f t="shared" si="13"/>
        <v>-</v>
      </c>
      <c r="AP43" s="37" t="str">
        <f t="shared" si="14"/>
        <v>-</v>
      </c>
    </row>
    <row r="44" spans="1:42" ht="11.85" customHeight="1">
      <c r="A44" s="41" t="s">
        <v>48</v>
      </c>
      <c r="B44" s="39"/>
      <c r="C44" s="51" t="s">
        <v>924</v>
      </c>
      <c r="D44" s="52" t="s">
        <v>924</v>
      </c>
      <c r="E44" s="52" t="s">
        <v>924</v>
      </c>
      <c r="F44" s="52" t="s">
        <v>924</v>
      </c>
      <c r="G44" s="52" t="s">
        <v>26</v>
      </c>
      <c r="H44" s="52" t="s">
        <v>26</v>
      </c>
      <c r="I44" s="52" t="s">
        <v>26</v>
      </c>
      <c r="J44" s="52" t="s">
        <v>26</v>
      </c>
      <c r="K44" s="52" t="s">
        <v>26</v>
      </c>
      <c r="N44" s="32">
        <v>30</v>
      </c>
      <c r="O44" s="5" t="s">
        <v>62</v>
      </c>
      <c r="P44" s="33" t="str">
        <f t="shared" si="0"/>
        <v>…</v>
      </c>
      <c r="Q44" s="34" t="str">
        <f>IFERROR(_xlfn.RANK.EQ(P44,$P$15:$P$61,0)+COUNTIF($P$15:P44,P44)-1,"-")</f>
        <v>-</v>
      </c>
      <c r="S44" s="42" t="str">
        <f t="shared" si="3"/>
        <v>-</v>
      </c>
      <c r="T44" s="42" t="str">
        <f t="shared" si="4"/>
        <v>-</v>
      </c>
      <c r="U44" s="42" t="str">
        <f t="shared" si="5"/>
        <v>-</v>
      </c>
      <c r="V44" s="37" t="str">
        <f t="shared" si="6"/>
        <v>-</v>
      </c>
      <c r="X44" s="32">
        <v>30</v>
      </c>
      <c r="Y44" s="5" t="s">
        <v>62</v>
      </c>
      <c r="Z44" s="33" t="str">
        <f t="shared" si="1"/>
        <v>…</v>
      </c>
      <c r="AA44" s="34" t="str">
        <f>IFERROR(_xlfn.RANK.EQ(Z44,$Z$15:$Z$61,0)+COUNTIF($Z$15:Z44,Z44)-1,"-")</f>
        <v>-</v>
      </c>
      <c r="AC44" s="42" t="str">
        <f t="shared" si="7"/>
        <v>-</v>
      </c>
      <c r="AD44" s="42" t="str">
        <f t="shared" si="8"/>
        <v>-</v>
      </c>
      <c r="AE44" s="42" t="str">
        <f t="shared" si="9"/>
        <v>-</v>
      </c>
      <c r="AF44" s="37" t="str">
        <f t="shared" si="10"/>
        <v>-</v>
      </c>
      <c r="AG44" s="37"/>
      <c r="AH44" s="32">
        <v>30</v>
      </c>
      <c r="AI44" s="5" t="s">
        <v>62</v>
      </c>
      <c r="AJ44" s="33" t="str">
        <f t="shared" si="2"/>
        <v>…</v>
      </c>
      <c r="AK44" s="34" t="str">
        <f>IFERROR(_xlfn.RANK.EQ(AJ44,$AJ$15:$AJ$61,0)+COUNTIF($AJ$15:AJ44,AJ44)-1,"-")</f>
        <v>-</v>
      </c>
      <c r="AM44" s="42" t="str">
        <f t="shared" si="11"/>
        <v>-</v>
      </c>
      <c r="AN44" s="42" t="str">
        <f t="shared" si="12"/>
        <v>-</v>
      </c>
      <c r="AO44" s="42" t="str">
        <f t="shared" si="13"/>
        <v>-</v>
      </c>
      <c r="AP44" s="37" t="str">
        <f t="shared" si="14"/>
        <v>-</v>
      </c>
    </row>
    <row r="45" spans="1:42" ht="11.85" customHeight="1">
      <c r="A45" s="41" t="s">
        <v>49</v>
      </c>
      <c r="B45" s="39"/>
      <c r="C45" s="51" t="s">
        <v>924</v>
      </c>
      <c r="D45" s="52" t="s">
        <v>924</v>
      </c>
      <c r="E45" s="52" t="s">
        <v>924</v>
      </c>
      <c r="F45" s="52" t="s">
        <v>924</v>
      </c>
      <c r="G45" s="52" t="s">
        <v>26</v>
      </c>
      <c r="H45" s="52" t="s">
        <v>26</v>
      </c>
      <c r="I45" s="52" t="s">
        <v>26</v>
      </c>
      <c r="J45" s="52" t="s">
        <v>26</v>
      </c>
      <c r="K45" s="52" t="s">
        <v>26</v>
      </c>
      <c r="N45" s="32">
        <v>31</v>
      </c>
      <c r="O45" s="5" t="s">
        <v>63</v>
      </c>
      <c r="P45" s="33">
        <f t="shared" si="0"/>
        <v>72</v>
      </c>
      <c r="Q45" s="34">
        <f>IFERROR(_xlfn.RANK.EQ(P45,$P$15:$P$61,0)+COUNTIF($P$15:P45,P45)-1,"-")</f>
        <v>19</v>
      </c>
      <c r="S45" s="42" t="str">
        <f t="shared" si="3"/>
        <v>-</v>
      </c>
      <c r="T45" s="42" t="str">
        <f t="shared" si="4"/>
        <v>-</v>
      </c>
      <c r="U45" s="42" t="str">
        <f t="shared" si="5"/>
        <v>-</v>
      </c>
      <c r="V45" s="37" t="str">
        <f t="shared" si="6"/>
        <v>-</v>
      </c>
      <c r="X45" s="32">
        <v>31</v>
      </c>
      <c r="Y45" s="5" t="s">
        <v>63</v>
      </c>
      <c r="Z45" s="33">
        <f t="shared" si="1"/>
        <v>833</v>
      </c>
      <c r="AA45" s="34">
        <f>IFERROR(_xlfn.RANK.EQ(Z45,$Z$15:$Z$61,0)+COUNTIF($Z$15:Z45,Z45)-1,"-")</f>
        <v>13</v>
      </c>
      <c r="AC45" s="42" t="str">
        <f t="shared" si="7"/>
        <v>-</v>
      </c>
      <c r="AD45" s="42" t="str">
        <f t="shared" si="8"/>
        <v>-</v>
      </c>
      <c r="AE45" s="42" t="str">
        <f t="shared" si="9"/>
        <v>-</v>
      </c>
      <c r="AF45" s="37" t="str">
        <f t="shared" si="10"/>
        <v>-</v>
      </c>
      <c r="AG45" s="37"/>
      <c r="AH45" s="32">
        <v>31</v>
      </c>
      <c r="AI45" s="5" t="s">
        <v>63</v>
      </c>
      <c r="AJ45" s="33">
        <f t="shared" si="2"/>
        <v>600</v>
      </c>
      <c r="AK45" s="34">
        <f>IFERROR(_xlfn.RANK.EQ(AJ45,$AJ$15:$AJ$61,0)+COUNTIF($AJ$15:AJ45,AJ45)-1,"-")</f>
        <v>19</v>
      </c>
      <c r="AM45" s="42" t="str">
        <f t="shared" si="11"/>
        <v>-</v>
      </c>
      <c r="AN45" s="42" t="str">
        <f t="shared" si="12"/>
        <v>-</v>
      </c>
      <c r="AO45" s="42" t="str">
        <f t="shared" si="13"/>
        <v>-</v>
      </c>
      <c r="AP45" s="37" t="str">
        <f t="shared" si="14"/>
        <v>-</v>
      </c>
    </row>
    <row r="46" spans="1:42" ht="11.85" customHeight="1">
      <c r="A46" s="41" t="s">
        <v>50</v>
      </c>
      <c r="B46" s="39"/>
      <c r="C46" s="51" t="s">
        <v>924</v>
      </c>
      <c r="D46" s="52" t="s">
        <v>924</v>
      </c>
      <c r="E46" s="52" t="s">
        <v>924</v>
      </c>
      <c r="F46" s="52" t="s">
        <v>924</v>
      </c>
      <c r="G46" s="52" t="s">
        <v>26</v>
      </c>
      <c r="H46" s="52" t="s">
        <v>26</v>
      </c>
      <c r="I46" s="52" t="s">
        <v>26</v>
      </c>
      <c r="J46" s="52" t="s">
        <v>26</v>
      </c>
      <c r="K46" s="52" t="s">
        <v>26</v>
      </c>
      <c r="N46" s="32">
        <v>32</v>
      </c>
      <c r="O46" s="5" t="s">
        <v>64</v>
      </c>
      <c r="P46" s="33" t="str">
        <f t="shared" si="0"/>
        <v>…</v>
      </c>
      <c r="Q46" s="34" t="str">
        <f>IFERROR(_xlfn.RANK.EQ(P46,$P$15:$P$61,0)+COUNTIF($P$15:P46,P46)-1,"-")</f>
        <v>-</v>
      </c>
      <c r="S46" s="42" t="str">
        <f t="shared" si="3"/>
        <v>-</v>
      </c>
      <c r="T46" s="42" t="str">
        <f t="shared" si="4"/>
        <v>-</v>
      </c>
      <c r="U46" s="42" t="str">
        <f t="shared" si="5"/>
        <v>-</v>
      </c>
      <c r="V46" s="37" t="str">
        <f t="shared" si="6"/>
        <v>-</v>
      </c>
      <c r="X46" s="32">
        <v>32</v>
      </c>
      <c r="Y46" s="5" t="s">
        <v>64</v>
      </c>
      <c r="Z46" s="33" t="str">
        <f t="shared" si="1"/>
        <v>…</v>
      </c>
      <c r="AA46" s="34" t="str">
        <f>IFERROR(_xlfn.RANK.EQ(Z46,$Z$15:$Z$61,0)+COUNTIF($Z$15:Z46,Z46)-1,"-")</f>
        <v>-</v>
      </c>
      <c r="AC46" s="42" t="str">
        <f t="shared" si="7"/>
        <v>-</v>
      </c>
      <c r="AD46" s="42" t="str">
        <f t="shared" si="8"/>
        <v>-</v>
      </c>
      <c r="AE46" s="42" t="str">
        <f t="shared" si="9"/>
        <v>-</v>
      </c>
      <c r="AF46" s="37" t="str">
        <f t="shared" si="10"/>
        <v>-</v>
      </c>
      <c r="AG46" s="37"/>
      <c r="AH46" s="32">
        <v>32</v>
      </c>
      <c r="AI46" s="5" t="s">
        <v>64</v>
      </c>
      <c r="AJ46" s="33" t="str">
        <f t="shared" si="2"/>
        <v>…</v>
      </c>
      <c r="AK46" s="34" t="str">
        <f>IFERROR(_xlfn.RANK.EQ(AJ46,$AJ$15:$AJ$61,0)+COUNTIF($AJ$15:AJ46,AJ46)-1,"-")</f>
        <v>-</v>
      </c>
      <c r="AM46" s="42" t="str">
        <f t="shared" si="11"/>
        <v>-</v>
      </c>
      <c r="AN46" s="42" t="str">
        <f t="shared" si="12"/>
        <v>-</v>
      </c>
      <c r="AO46" s="42" t="str">
        <f t="shared" si="13"/>
        <v>-</v>
      </c>
      <c r="AP46" s="37" t="str">
        <f t="shared" si="14"/>
        <v>-</v>
      </c>
    </row>
    <row r="47" spans="1:42" ht="11.85" customHeight="1">
      <c r="A47" s="41" t="s">
        <v>51</v>
      </c>
      <c r="B47" s="39"/>
      <c r="C47" s="51">
        <v>701</v>
      </c>
      <c r="D47" s="52">
        <v>1180</v>
      </c>
      <c r="E47" s="52">
        <v>8270</v>
      </c>
      <c r="F47" s="52">
        <v>7030</v>
      </c>
      <c r="G47" s="52">
        <v>99</v>
      </c>
      <c r="H47" s="52">
        <v>100</v>
      </c>
      <c r="I47" s="52">
        <v>99</v>
      </c>
      <c r="J47" s="52">
        <v>99</v>
      </c>
      <c r="K47" s="52">
        <v>100</v>
      </c>
      <c r="N47" s="32">
        <v>33</v>
      </c>
      <c r="O47" s="5" t="s">
        <v>65</v>
      </c>
      <c r="P47" s="33" t="str">
        <f t="shared" si="0"/>
        <v>…</v>
      </c>
      <c r="Q47" s="34" t="str">
        <f>IFERROR(_xlfn.RANK.EQ(P47,$P$15:$P$61,0)+COUNTIF($P$15:P47,P47)-1,"-")</f>
        <v>-</v>
      </c>
      <c r="S47" s="42" t="str">
        <f t="shared" si="3"/>
        <v>-</v>
      </c>
      <c r="T47" s="42" t="str">
        <f t="shared" si="4"/>
        <v>-</v>
      </c>
      <c r="U47" s="42" t="str">
        <f t="shared" si="5"/>
        <v>-</v>
      </c>
      <c r="V47" s="37" t="str">
        <f t="shared" si="6"/>
        <v>-</v>
      </c>
      <c r="X47" s="32">
        <v>33</v>
      </c>
      <c r="Y47" s="5" t="s">
        <v>65</v>
      </c>
      <c r="Z47" s="33" t="str">
        <f t="shared" si="1"/>
        <v>…</v>
      </c>
      <c r="AA47" s="34" t="str">
        <f>IFERROR(_xlfn.RANK.EQ(Z47,$Z$15:$Z$61,0)+COUNTIF($Z$15:Z47,Z47)-1,"-")</f>
        <v>-</v>
      </c>
      <c r="AC47" s="42" t="str">
        <f t="shared" si="7"/>
        <v>-</v>
      </c>
      <c r="AD47" s="42" t="str">
        <f t="shared" si="8"/>
        <v>-</v>
      </c>
      <c r="AE47" s="42" t="str">
        <f t="shared" si="9"/>
        <v>-</v>
      </c>
      <c r="AF47" s="37" t="str">
        <f t="shared" si="10"/>
        <v>-</v>
      </c>
      <c r="AG47" s="37"/>
      <c r="AH47" s="32">
        <v>33</v>
      </c>
      <c r="AI47" s="5" t="s">
        <v>65</v>
      </c>
      <c r="AJ47" s="33" t="str">
        <f t="shared" si="2"/>
        <v>…</v>
      </c>
      <c r="AK47" s="34" t="str">
        <f>IFERROR(_xlfn.RANK.EQ(AJ47,$AJ$15:$AJ$61,0)+COUNTIF($AJ$15:AJ47,AJ47)-1,"-")</f>
        <v>-</v>
      </c>
      <c r="AM47" s="42" t="str">
        <f t="shared" si="11"/>
        <v>-</v>
      </c>
      <c r="AN47" s="42" t="str">
        <f t="shared" si="12"/>
        <v>-</v>
      </c>
      <c r="AO47" s="42" t="str">
        <f t="shared" si="13"/>
        <v>-</v>
      </c>
      <c r="AP47" s="37" t="str">
        <f t="shared" si="14"/>
        <v>-</v>
      </c>
    </row>
    <row r="48" spans="1:42" ht="11.85" customHeight="1">
      <c r="A48" s="41" t="s">
        <v>52</v>
      </c>
      <c r="B48" s="39"/>
      <c r="C48" s="51">
        <v>1050</v>
      </c>
      <c r="D48" s="52">
        <v>768</v>
      </c>
      <c r="E48" s="52">
        <v>8060</v>
      </c>
      <c r="F48" s="52">
        <v>5950</v>
      </c>
      <c r="G48" s="52">
        <v>100</v>
      </c>
      <c r="H48" s="52">
        <v>101</v>
      </c>
      <c r="I48" s="52">
        <v>100</v>
      </c>
      <c r="J48" s="52">
        <v>101</v>
      </c>
      <c r="K48" s="52">
        <v>108</v>
      </c>
      <c r="N48" s="32">
        <v>34</v>
      </c>
      <c r="O48" s="5" t="s">
        <v>66</v>
      </c>
      <c r="P48" s="33" t="str">
        <f t="shared" si="0"/>
        <v>…</v>
      </c>
      <c r="Q48" s="34" t="str">
        <f>IFERROR(_xlfn.RANK.EQ(P48,$P$15:$P$61,0)+COUNTIF($P$15:P48,P48)-1,"-")</f>
        <v>-</v>
      </c>
      <c r="S48" s="42" t="str">
        <f t="shared" si="3"/>
        <v>-</v>
      </c>
      <c r="T48" s="42" t="str">
        <f t="shared" si="4"/>
        <v>-</v>
      </c>
      <c r="U48" s="42" t="str">
        <f t="shared" si="5"/>
        <v>-</v>
      </c>
      <c r="V48" s="37" t="str">
        <f t="shared" si="6"/>
        <v>-</v>
      </c>
      <c r="X48" s="32">
        <v>34</v>
      </c>
      <c r="Y48" s="5" t="s">
        <v>66</v>
      </c>
      <c r="Z48" s="33" t="str">
        <f t="shared" si="1"/>
        <v>…</v>
      </c>
      <c r="AA48" s="34" t="str">
        <f>IFERROR(_xlfn.RANK.EQ(Z48,$Z$15:$Z$61,0)+COUNTIF($Z$15:Z48,Z48)-1,"-")</f>
        <v>-</v>
      </c>
      <c r="AC48" s="42" t="str">
        <f t="shared" si="7"/>
        <v>-</v>
      </c>
      <c r="AD48" s="42" t="str">
        <f t="shared" si="8"/>
        <v>-</v>
      </c>
      <c r="AE48" s="42" t="str">
        <f t="shared" si="9"/>
        <v>-</v>
      </c>
      <c r="AF48" s="37" t="str">
        <f t="shared" si="10"/>
        <v>-</v>
      </c>
      <c r="AG48" s="37"/>
      <c r="AH48" s="32">
        <v>34</v>
      </c>
      <c r="AI48" s="5" t="s">
        <v>66</v>
      </c>
      <c r="AJ48" s="33" t="str">
        <f t="shared" si="2"/>
        <v>…</v>
      </c>
      <c r="AK48" s="34" t="str">
        <f>IFERROR(_xlfn.RANK.EQ(AJ48,$AJ$15:$AJ$61,0)+COUNTIF($AJ$15:AJ48,AJ48)-1,"-")</f>
        <v>-</v>
      </c>
      <c r="AM48" s="42" t="str">
        <f t="shared" si="11"/>
        <v>-</v>
      </c>
      <c r="AN48" s="42" t="str">
        <f t="shared" si="12"/>
        <v>-</v>
      </c>
      <c r="AO48" s="42" t="str">
        <f t="shared" si="13"/>
        <v>-</v>
      </c>
      <c r="AP48" s="37" t="str">
        <f t="shared" si="14"/>
        <v>-</v>
      </c>
    </row>
    <row r="49" spans="1:42" ht="11.85" customHeight="1">
      <c r="A49" s="41" t="s">
        <v>53</v>
      </c>
      <c r="B49" s="39"/>
      <c r="C49" s="51" t="s">
        <v>924</v>
      </c>
      <c r="D49" s="52" t="s">
        <v>924</v>
      </c>
      <c r="E49" s="52" t="s">
        <v>924</v>
      </c>
      <c r="F49" s="52" t="s">
        <v>924</v>
      </c>
      <c r="G49" s="52" t="s">
        <v>26</v>
      </c>
      <c r="H49" s="52" t="s">
        <v>26</v>
      </c>
      <c r="I49" s="52" t="s">
        <v>26</v>
      </c>
      <c r="J49" s="52" t="s">
        <v>26</v>
      </c>
      <c r="K49" s="52" t="s">
        <v>26</v>
      </c>
      <c r="N49" s="32">
        <v>35</v>
      </c>
      <c r="O49" s="5" t="s">
        <v>67</v>
      </c>
      <c r="P49" s="33" t="str">
        <f t="shared" si="0"/>
        <v>…</v>
      </c>
      <c r="Q49" s="34" t="str">
        <f>IFERROR(_xlfn.RANK.EQ(P49,$P$15:$P$61,0)+COUNTIF($P$15:P49,P49)-1,"-")</f>
        <v>-</v>
      </c>
      <c r="S49" s="42" t="str">
        <f t="shared" si="3"/>
        <v>-</v>
      </c>
      <c r="T49" s="42" t="str">
        <f t="shared" si="4"/>
        <v>-</v>
      </c>
      <c r="U49" s="42" t="str">
        <f t="shared" si="5"/>
        <v>-</v>
      </c>
      <c r="V49" s="37" t="str">
        <f t="shared" si="6"/>
        <v>-</v>
      </c>
      <c r="X49" s="32">
        <v>35</v>
      </c>
      <c r="Y49" s="5" t="s">
        <v>67</v>
      </c>
      <c r="Z49" s="33" t="str">
        <f t="shared" si="1"/>
        <v>…</v>
      </c>
      <c r="AA49" s="34" t="str">
        <f>IFERROR(_xlfn.RANK.EQ(Z49,$Z$15:$Z$61,0)+COUNTIF($Z$15:Z49,Z49)-1,"-")</f>
        <v>-</v>
      </c>
      <c r="AC49" s="42" t="str">
        <f t="shared" si="7"/>
        <v>-</v>
      </c>
      <c r="AD49" s="42" t="str">
        <f t="shared" si="8"/>
        <v>-</v>
      </c>
      <c r="AE49" s="42" t="str">
        <f t="shared" si="9"/>
        <v>-</v>
      </c>
      <c r="AF49" s="37" t="str">
        <f t="shared" si="10"/>
        <v>-</v>
      </c>
      <c r="AG49" s="37"/>
      <c r="AH49" s="32">
        <v>35</v>
      </c>
      <c r="AI49" s="5" t="s">
        <v>67</v>
      </c>
      <c r="AJ49" s="33" t="str">
        <f t="shared" si="2"/>
        <v>…</v>
      </c>
      <c r="AK49" s="34" t="str">
        <f>IFERROR(_xlfn.RANK.EQ(AJ49,$AJ$15:$AJ$61,0)+COUNTIF($AJ$15:AJ49,AJ49)-1,"-")</f>
        <v>-</v>
      </c>
      <c r="AM49" s="42" t="str">
        <f t="shared" si="11"/>
        <v>-</v>
      </c>
      <c r="AN49" s="42" t="str">
        <f t="shared" si="12"/>
        <v>-</v>
      </c>
      <c r="AO49" s="42" t="str">
        <f t="shared" si="13"/>
        <v>-</v>
      </c>
      <c r="AP49" s="37" t="str">
        <f t="shared" si="14"/>
        <v>-</v>
      </c>
    </row>
    <row r="50" spans="1:42" ht="11.85" customHeight="1">
      <c r="A50" s="41" t="s">
        <v>54</v>
      </c>
      <c r="B50" s="39"/>
      <c r="C50" s="51">
        <v>437</v>
      </c>
      <c r="D50" s="52">
        <v>983</v>
      </c>
      <c r="E50" s="52">
        <v>4300</v>
      </c>
      <c r="F50" s="52">
        <v>2690</v>
      </c>
      <c r="G50" s="52">
        <v>102</v>
      </c>
      <c r="H50" s="52">
        <v>102</v>
      </c>
      <c r="I50" s="52">
        <v>104</v>
      </c>
      <c r="J50" s="52">
        <v>103</v>
      </c>
      <c r="K50" s="52">
        <v>106</v>
      </c>
      <c r="N50" s="32">
        <v>36</v>
      </c>
      <c r="O50" s="5" t="s">
        <v>68</v>
      </c>
      <c r="P50" s="33">
        <f t="shared" si="0"/>
        <v>203</v>
      </c>
      <c r="Q50" s="34">
        <f>IFERROR(_xlfn.RANK.EQ(P50,$P$15:$P$61,0)+COUNTIF($P$15:P50,P50)-1,"-")</f>
        <v>17</v>
      </c>
      <c r="S50" s="42" t="str">
        <f t="shared" si="3"/>
        <v>-</v>
      </c>
      <c r="T50" s="42" t="str">
        <f t="shared" si="4"/>
        <v>-</v>
      </c>
      <c r="U50" s="42" t="str">
        <f t="shared" si="5"/>
        <v>-</v>
      </c>
      <c r="V50" s="37" t="str">
        <f t="shared" si="6"/>
        <v>-</v>
      </c>
      <c r="X50" s="32">
        <v>36</v>
      </c>
      <c r="Y50" s="5" t="s">
        <v>68</v>
      </c>
      <c r="Z50" s="33">
        <f t="shared" si="1"/>
        <v>900</v>
      </c>
      <c r="AA50" s="34">
        <f>IFERROR(_xlfn.RANK.EQ(Z50,$Z$15:$Z$61,0)+COUNTIF($Z$15:Z50,Z50)-1,"-")</f>
        <v>11</v>
      </c>
      <c r="AC50" s="42" t="str">
        <f t="shared" si="7"/>
        <v>-</v>
      </c>
      <c r="AD50" s="42" t="str">
        <f t="shared" si="8"/>
        <v>-</v>
      </c>
      <c r="AE50" s="42" t="str">
        <f t="shared" si="9"/>
        <v>-</v>
      </c>
      <c r="AF50" s="37" t="str">
        <f t="shared" si="10"/>
        <v>-</v>
      </c>
      <c r="AG50" s="37"/>
      <c r="AH50" s="32">
        <v>36</v>
      </c>
      <c r="AI50" s="5" t="s">
        <v>68</v>
      </c>
      <c r="AJ50" s="33">
        <f t="shared" si="2"/>
        <v>1830</v>
      </c>
      <c r="AK50" s="34">
        <f>IFERROR(_xlfn.RANK.EQ(AJ50,$AJ$15:$AJ$61,0)+COUNTIF($AJ$15:AJ50,AJ50)-1,"-")</f>
        <v>17</v>
      </c>
      <c r="AM50" s="42" t="str">
        <f t="shared" si="11"/>
        <v>-</v>
      </c>
      <c r="AN50" s="42" t="str">
        <f t="shared" si="12"/>
        <v>-</v>
      </c>
      <c r="AO50" s="42" t="str">
        <f t="shared" si="13"/>
        <v>-</v>
      </c>
      <c r="AP50" s="37" t="str">
        <f t="shared" si="14"/>
        <v>-</v>
      </c>
    </row>
    <row r="51" spans="1:42" ht="11.85" customHeight="1">
      <c r="A51" s="41" t="s">
        <v>55</v>
      </c>
      <c r="B51" s="39"/>
      <c r="C51" s="51">
        <v>564</v>
      </c>
      <c r="D51" s="52">
        <v>1150</v>
      </c>
      <c r="E51" s="52">
        <v>6490</v>
      </c>
      <c r="F51" s="52">
        <v>5190</v>
      </c>
      <c r="G51" s="52">
        <v>99</v>
      </c>
      <c r="H51" s="52">
        <v>103</v>
      </c>
      <c r="I51" s="52">
        <v>102</v>
      </c>
      <c r="J51" s="52">
        <v>101</v>
      </c>
      <c r="K51" s="52">
        <v>106</v>
      </c>
      <c r="N51" s="32">
        <v>37</v>
      </c>
      <c r="O51" s="5" t="s">
        <v>69</v>
      </c>
      <c r="P51" s="33">
        <f t="shared" si="0"/>
        <v>275</v>
      </c>
      <c r="Q51" s="34">
        <f>IFERROR(_xlfn.RANK.EQ(P51,$P$15:$P$61,0)+COUNTIF($P$15:P51,P51)-1,"-")</f>
        <v>16</v>
      </c>
      <c r="S51" s="42" t="str">
        <f t="shared" si="3"/>
        <v>-</v>
      </c>
      <c r="T51" s="42" t="str">
        <f t="shared" si="4"/>
        <v>-</v>
      </c>
      <c r="U51" s="42" t="str">
        <f t="shared" si="5"/>
        <v>-</v>
      </c>
      <c r="V51" s="37" t="str">
        <f t="shared" si="6"/>
        <v>-</v>
      </c>
      <c r="X51" s="32">
        <v>37</v>
      </c>
      <c r="Y51" s="5" t="s">
        <v>69</v>
      </c>
      <c r="Z51" s="33">
        <f t="shared" si="1"/>
        <v>881</v>
      </c>
      <c r="AA51" s="34">
        <f>IFERROR(_xlfn.RANK.EQ(Z51,$Z$15:$Z$61,0)+COUNTIF($Z$15:Z51,Z51)-1,"-")</f>
        <v>12</v>
      </c>
      <c r="AC51" s="42" t="str">
        <f t="shared" si="7"/>
        <v>-</v>
      </c>
      <c r="AD51" s="42" t="str">
        <f t="shared" si="8"/>
        <v>-</v>
      </c>
      <c r="AE51" s="42" t="str">
        <f t="shared" si="9"/>
        <v>-</v>
      </c>
      <c r="AF51" s="37" t="str">
        <f t="shared" si="10"/>
        <v>-</v>
      </c>
      <c r="AG51" s="37"/>
      <c r="AH51" s="32">
        <v>37</v>
      </c>
      <c r="AI51" s="5" t="s">
        <v>69</v>
      </c>
      <c r="AJ51" s="33">
        <f t="shared" si="2"/>
        <v>2420</v>
      </c>
      <c r="AK51" s="34">
        <f>IFERROR(_xlfn.RANK.EQ(AJ51,$AJ$15:$AJ$61,0)+COUNTIF($AJ$15:AJ51,AJ51)-1,"-")</f>
        <v>14</v>
      </c>
      <c r="AM51" s="42" t="str">
        <f t="shared" si="11"/>
        <v>-</v>
      </c>
      <c r="AN51" s="42" t="str">
        <f t="shared" si="12"/>
        <v>-</v>
      </c>
      <c r="AO51" s="42" t="str">
        <f t="shared" si="13"/>
        <v>-</v>
      </c>
      <c r="AP51" s="37" t="str">
        <f t="shared" si="14"/>
        <v>-</v>
      </c>
    </row>
    <row r="52" spans="1:42" ht="11.85" customHeight="1">
      <c r="A52" s="41" t="s">
        <v>56</v>
      </c>
      <c r="B52" s="39"/>
      <c r="C52" s="51" t="s">
        <v>924</v>
      </c>
      <c r="D52" s="52" t="s">
        <v>924</v>
      </c>
      <c r="E52" s="52" t="s">
        <v>924</v>
      </c>
      <c r="F52" s="52" t="s">
        <v>924</v>
      </c>
      <c r="G52" s="52" t="s">
        <v>26</v>
      </c>
      <c r="H52" s="52" t="s">
        <v>26</v>
      </c>
      <c r="I52" s="52" t="s">
        <v>26</v>
      </c>
      <c r="J52" s="52" t="s">
        <v>26</v>
      </c>
      <c r="K52" s="52" t="s">
        <v>26</v>
      </c>
      <c r="N52" s="32">
        <v>38</v>
      </c>
      <c r="O52" s="5" t="s">
        <v>70</v>
      </c>
      <c r="P52" s="33" t="str">
        <f t="shared" si="0"/>
        <v>…</v>
      </c>
      <c r="Q52" s="34" t="str">
        <f>IFERROR(_xlfn.RANK.EQ(P52,$P$15:$P$61,0)+COUNTIF($P$15:P52,P52)-1,"-")</f>
        <v>-</v>
      </c>
      <c r="S52" s="42" t="str">
        <f t="shared" si="3"/>
        <v>-</v>
      </c>
      <c r="T52" s="42" t="str">
        <f t="shared" si="4"/>
        <v>-</v>
      </c>
      <c r="U52" s="42" t="str">
        <f t="shared" si="5"/>
        <v>-</v>
      </c>
      <c r="V52" s="37" t="str">
        <f t="shared" si="6"/>
        <v>-</v>
      </c>
      <c r="X52" s="32">
        <v>38</v>
      </c>
      <c r="Y52" s="5" t="s">
        <v>70</v>
      </c>
      <c r="Z52" s="33" t="str">
        <f t="shared" si="1"/>
        <v>…</v>
      </c>
      <c r="AA52" s="34" t="str">
        <f>IFERROR(_xlfn.RANK.EQ(Z52,$Z$15:$Z$61,0)+COUNTIF($Z$15:Z52,Z52)-1,"-")</f>
        <v>-</v>
      </c>
      <c r="AC52" s="42" t="str">
        <f t="shared" si="7"/>
        <v>-</v>
      </c>
      <c r="AD52" s="42" t="str">
        <f t="shared" si="8"/>
        <v>-</v>
      </c>
      <c r="AE52" s="42" t="str">
        <f t="shared" si="9"/>
        <v>-</v>
      </c>
      <c r="AF52" s="37" t="str">
        <f t="shared" si="10"/>
        <v>-</v>
      </c>
      <c r="AG52" s="37"/>
      <c r="AH52" s="32">
        <v>38</v>
      </c>
      <c r="AI52" s="5" t="s">
        <v>70</v>
      </c>
      <c r="AJ52" s="33" t="str">
        <f t="shared" si="2"/>
        <v>…</v>
      </c>
      <c r="AK52" s="34" t="str">
        <f>IFERROR(_xlfn.RANK.EQ(AJ52,$AJ$15:$AJ$61,0)+COUNTIF($AJ$15:AJ52,AJ52)-1,"-")</f>
        <v>-</v>
      </c>
      <c r="AM52" s="42" t="str">
        <f t="shared" si="11"/>
        <v>-</v>
      </c>
      <c r="AN52" s="42" t="str">
        <f t="shared" si="12"/>
        <v>-</v>
      </c>
      <c r="AO52" s="42" t="str">
        <f t="shared" si="13"/>
        <v>-</v>
      </c>
      <c r="AP52" s="37" t="str">
        <f t="shared" si="14"/>
        <v>-</v>
      </c>
    </row>
    <row r="53" spans="1:42" ht="11.85" customHeight="1">
      <c r="A53" s="41" t="s">
        <v>57</v>
      </c>
      <c r="B53" s="39"/>
      <c r="C53" s="51" t="s">
        <v>924</v>
      </c>
      <c r="D53" s="52" t="s">
        <v>924</v>
      </c>
      <c r="E53" s="52" t="s">
        <v>924</v>
      </c>
      <c r="F53" s="52" t="s">
        <v>924</v>
      </c>
      <c r="G53" s="52" t="s">
        <v>26</v>
      </c>
      <c r="H53" s="52" t="s">
        <v>26</v>
      </c>
      <c r="I53" s="52" t="s">
        <v>26</v>
      </c>
      <c r="J53" s="52" t="s">
        <v>26</v>
      </c>
      <c r="K53" s="52" t="s">
        <v>26</v>
      </c>
      <c r="N53" s="32">
        <v>39</v>
      </c>
      <c r="O53" s="5" t="s">
        <v>71</v>
      </c>
      <c r="P53" s="33" t="str">
        <f t="shared" si="0"/>
        <v>…</v>
      </c>
      <c r="Q53" s="34" t="str">
        <f>IFERROR(_xlfn.RANK.EQ(P53,$P$15:$P$61,0)+COUNTIF($P$15:P53,P53)-1,"-")</f>
        <v>-</v>
      </c>
      <c r="S53" s="42" t="str">
        <f t="shared" si="3"/>
        <v>-</v>
      </c>
      <c r="T53" s="42" t="str">
        <f t="shared" si="4"/>
        <v>-</v>
      </c>
      <c r="U53" s="42" t="str">
        <f t="shared" si="5"/>
        <v>-</v>
      </c>
      <c r="V53" s="37" t="str">
        <f t="shared" si="6"/>
        <v>-</v>
      </c>
      <c r="X53" s="32">
        <v>39</v>
      </c>
      <c r="Y53" s="5" t="s">
        <v>71</v>
      </c>
      <c r="Z53" s="33" t="str">
        <f t="shared" si="1"/>
        <v>…</v>
      </c>
      <c r="AA53" s="34" t="str">
        <f>IFERROR(_xlfn.RANK.EQ(Z53,$Z$15:$Z$61,0)+COUNTIF($Z$15:Z53,Z53)-1,"-")</f>
        <v>-</v>
      </c>
      <c r="AC53" s="42" t="str">
        <f t="shared" si="7"/>
        <v>-</v>
      </c>
      <c r="AD53" s="42" t="str">
        <f t="shared" si="8"/>
        <v>-</v>
      </c>
      <c r="AE53" s="42" t="str">
        <f t="shared" si="9"/>
        <v>-</v>
      </c>
      <c r="AF53" s="37" t="str">
        <f t="shared" si="10"/>
        <v>-</v>
      </c>
      <c r="AG53" s="37"/>
      <c r="AH53" s="32">
        <v>39</v>
      </c>
      <c r="AI53" s="5" t="s">
        <v>71</v>
      </c>
      <c r="AJ53" s="33" t="str">
        <f t="shared" si="2"/>
        <v>…</v>
      </c>
      <c r="AK53" s="34" t="str">
        <f>IFERROR(_xlfn.RANK.EQ(AJ53,$AJ$15:$AJ$61,0)+COUNTIF($AJ$15:AJ53,AJ53)-1,"-")</f>
        <v>-</v>
      </c>
      <c r="AM53" s="42" t="str">
        <f t="shared" si="11"/>
        <v>-</v>
      </c>
      <c r="AN53" s="42" t="str">
        <f t="shared" si="12"/>
        <v>-</v>
      </c>
      <c r="AO53" s="42" t="str">
        <f t="shared" si="13"/>
        <v>-</v>
      </c>
      <c r="AP53" s="37" t="str">
        <f t="shared" si="14"/>
        <v>-</v>
      </c>
    </row>
    <row r="54" spans="1:42" ht="11.85" customHeight="1">
      <c r="A54" s="41" t="s">
        <v>58</v>
      </c>
      <c r="B54" s="39"/>
      <c r="C54" s="51" t="s">
        <v>924</v>
      </c>
      <c r="D54" s="52" t="s">
        <v>924</v>
      </c>
      <c r="E54" s="52" t="s">
        <v>924</v>
      </c>
      <c r="F54" s="52" t="s">
        <v>924</v>
      </c>
      <c r="G54" s="52" t="s">
        <v>26</v>
      </c>
      <c r="H54" s="52" t="s">
        <v>26</v>
      </c>
      <c r="I54" s="52" t="s">
        <v>26</v>
      </c>
      <c r="J54" s="52" t="s">
        <v>26</v>
      </c>
      <c r="K54" s="52" t="s">
        <v>26</v>
      </c>
      <c r="N54" s="32">
        <v>40</v>
      </c>
      <c r="O54" s="5" t="s">
        <v>72</v>
      </c>
      <c r="P54" s="33" t="str">
        <f t="shared" si="0"/>
        <v>…</v>
      </c>
      <c r="Q54" s="34" t="str">
        <f>IFERROR(_xlfn.RANK.EQ(P54,$P$15:$P$61,0)+COUNTIF($P$15:P54,P54)-1,"-")</f>
        <v>-</v>
      </c>
      <c r="S54" s="42" t="str">
        <f t="shared" si="3"/>
        <v>-</v>
      </c>
      <c r="T54" s="42" t="str">
        <f t="shared" si="4"/>
        <v>-</v>
      </c>
      <c r="U54" s="42" t="str">
        <f t="shared" si="5"/>
        <v>-</v>
      </c>
      <c r="V54" s="37" t="str">
        <f t="shared" si="6"/>
        <v>-</v>
      </c>
      <c r="X54" s="32">
        <v>40</v>
      </c>
      <c r="Y54" s="5" t="s">
        <v>72</v>
      </c>
      <c r="Z54" s="33" t="str">
        <f t="shared" si="1"/>
        <v>…</v>
      </c>
      <c r="AA54" s="34" t="str">
        <f>IFERROR(_xlfn.RANK.EQ(Z54,$Z$15:$Z$61,0)+COUNTIF($Z$15:Z54,Z54)-1,"-")</f>
        <v>-</v>
      </c>
      <c r="AC54" s="42" t="str">
        <f t="shared" si="7"/>
        <v>-</v>
      </c>
      <c r="AD54" s="42" t="str">
        <f t="shared" si="8"/>
        <v>-</v>
      </c>
      <c r="AE54" s="42" t="str">
        <f t="shared" si="9"/>
        <v>-</v>
      </c>
      <c r="AF54" s="37" t="str">
        <f t="shared" si="10"/>
        <v>-</v>
      </c>
      <c r="AG54" s="37"/>
      <c r="AH54" s="32">
        <v>40</v>
      </c>
      <c r="AI54" s="5" t="s">
        <v>72</v>
      </c>
      <c r="AJ54" s="33" t="str">
        <f t="shared" si="2"/>
        <v>…</v>
      </c>
      <c r="AK54" s="34" t="str">
        <f>IFERROR(_xlfn.RANK.EQ(AJ54,$AJ$15:$AJ$61,0)+COUNTIF($AJ$15:AJ54,AJ54)-1,"-")</f>
        <v>-</v>
      </c>
      <c r="AM54" s="42" t="str">
        <f t="shared" si="11"/>
        <v>-</v>
      </c>
      <c r="AN54" s="42" t="str">
        <f t="shared" si="12"/>
        <v>-</v>
      </c>
      <c r="AO54" s="42" t="str">
        <f t="shared" si="13"/>
        <v>-</v>
      </c>
      <c r="AP54" s="37" t="str">
        <f t="shared" si="14"/>
        <v>-</v>
      </c>
    </row>
    <row r="55" spans="1:42" ht="11.85" customHeight="1">
      <c r="A55" s="41" t="s">
        <v>59</v>
      </c>
      <c r="B55" s="39"/>
      <c r="C55" s="51" t="s">
        <v>924</v>
      </c>
      <c r="D55" s="52" t="s">
        <v>924</v>
      </c>
      <c r="E55" s="52" t="s">
        <v>924</v>
      </c>
      <c r="F55" s="52" t="s">
        <v>924</v>
      </c>
      <c r="G55" s="52" t="s">
        <v>26</v>
      </c>
      <c r="H55" s="52" t="s">
        <v>26</v>
      </c>
      <c r="I55" s="52" t="s">
        <v>26</v>
      </c>
      <c r="J55" s="52" t="s">
        <v>26</v>
      </c>
      <c r="K55" s="52" t="s">
        <v>26</v>
      </c>
      <c r="N55" s="32">
        <v>41</v>
      </c>
      <c r="O55" s="5" t="s">
        <v>73</v>
      </c>
      <c r="P55" s="33" t="str">
        <f t="shared" si="0"/>
        <v>…</v>
      </c>
      <c r="Q55" s="34" t="str">
        <f>IFERROR(_xlfn.RANK.EQ(P55,$P$15:$P$61,0)+COUNTIF($P$15:P55,P55)-1,"-")</f>
        <v>-</v>
      </c>
      <c r="S55" s="42" t="str">
        <f t="shared" si="3"/>
        <v>-</v>
      </c>
      <c r="T55" s="42" t="str">
        <f t="shared" si="4"/>
        <v>-</v>
      </c>
      <c r="U55" s="42" t="str">
        <f t="shared" si="5"/>
        <v>-</v>
      </c>
      <c r="V55" s="37" t="str">
        <f t="shared" si="6"/>
        <v>-</v>
      </c>
      <c r="X55" s="32">
        <v>41</v>
      </c>
      <c r="Y55" s="5" t="s">
        <v>73</v>
      </c>
      <c r="Z55" s="33" t="str">
        <f t="shared" si="1"/>
        <v>…</v>
      </c>
      <c r="AA55" s="34" t="str">
        <f>IFERROR(_xlfn.RANK.EQ(Z55,$Z$15:$Z$61,0)+COUNTIF($Z$15:Z55,Z55)-1,"-")</f>
        <v>-</v>
      </c>
      <c r="AC55" s="42" t="str">
        <f t="shared" si="7"/>
        <v>-</v>
      </c>
      <c r="AD55" s="42" t="str">
        <f t="shared" si="8"/>
        <v>-</v>
      </c>
      <c r="AE55" s="42" t="str">
        <f t="shared" si="9"/>
        <v>-</v>
      </c>
      <c r="AF55" s="37" t="str">
        <f t="shared" si="10"/>
        <v>-</v>
      </c>
      <c r="AG55" s="37"/>
      <c r="AH55" s="32">
        <v>41</v>
      </c>
      <c r="AI55" s="5" t="s">
        <v>73</v>
      </c>
      <c r="AJ55" s="33" t="str">
        <f t="shared" si="2"/>
        <v>…</v>
      </c>
      <c r="AK55" s="34" t="str">
        <f>IFERROR(_xlfn.RANK.EQ(AJ55,$AJ$15:$AJ$61,0)+COUNTIF($AJ$15:AJ55,AJ55)-1,"-")</f>
        <v>-</v>
      </c>
      <c r="AM55" s="42" t="str">
        <f t="shared" si="11"/>
        <v>-</v>
      </c>
      <c r="AN55" s="42" t="str">
        <f t="shared" si="12"/>
        <v>-</v>
      </c>
      <c r="AO55" s="42" t="str">
        <f t="shared" si="13"/>
        <v>-</v>
      </c>
      <c r="AP55" s="37" t="str">
        <f t="shared" si="14"/>
        <v>-</v>
      </c>
    </row>
    <row r="56" spans="1:42" ht="11.85" customHeight="1">
      <c r="A56" s="41" t="s">
        <v>60</v>
      </c>
      <c r="B56" s="39"/>
      <c r="C56" s="51">
        <v>117</v>
      </c>
      <c r="D56" s="52">
        <v>737</v>
      </c>
      <c r="E56" s="52">
        <v>862</v>
      </c>
      <c r="F56" s="52">
        <v>448</v>
      </c>
      <c r="G56" s="52">
        <v>102</v>
      </c>
      <c r="H56" s="52">
        <v>95</v>
      </c>
      <c r="I56" s="52">
        <v>97</v>
      </c>
      <c r="J56" s="52">
        <v>98</v>
      </c>
      <c r="K56" s="52">
        <v>100</v>
      </c>
      <c r="N56" s="32">
        <v>42</v>
      </c>
      <c r="O56" s="5" t="s">
        <v>74</v>
      </c>
      <c r="P56" s="33" t="str">
        <f t="shared" si="0"/>
        <v>…</v>
      </c>
      <c r="Q56" s="34" t="str">
        <f>IFERROR(_xlfn.RANK.EQ(P56,$P$15:$P$61,0)+COUNTIF($P$15:P56,P56)-1,"-")</f>
        <v>-</v>
      </c>
      <c r="S56" s="42" t="str">
        <f t="shared" si="3"/>
        <v>-</v>
      </c>
      <c r="T56" s="42" t="str">
        <f t="shared" si="4"/>
        <v>-</v>
      </c>
      <c r="U56" s="42" t="str">
        <f t="shared" si="5"/>
        <v>-</v>
      </c>
      <c r="V56" s="37" t="str">
        <f t="shared" si="6"/>
        <v>-</v>
      </c>
      <c r="X56" s="32">
        <v>42</v>
      </c>
      <c r="Y56" s="5" t="s">
        <v>74</v>
      </c>
      <c r="Z56" s="33" t="str">
        <f t="shared" si="1"/>
        <v>…</v>
      </c>
      <c r="AA56" s="34" t="str">
        <f>IFERROR(_xlfn.RANK.EQ(Z56,$Z$15:$Z$61,0)+COUNTIF($Z$15:Z56,Z56)-1,"-")</f>
        <v>-</v>
      </c>
      <c r="AC56" s="42" t="str">
        <f t="shared" si="7"/>
        <v>-</v>
      </c>
      <c r="AD56" s="42" t="str">
        <f t="shared" si="8"/>
        <v>-</v>
      </c>
      <c r="AE56" s="42" t="str">
        <f t="shared" si="9"/>
        <v>-</v>
      </c>
      <c r="AF56" s="37" t="str">
        <f t="shared" si="10"/>
        <v>-</v>
      </c>
      <c r="AG56" s="37"/>
      <c r="AH56" s="32">
        <v>42</v>
      </c>
      <c r="AI56" s="5" t="s">
        <v>74</v>
      </c>
      <c r="AJ56" s="33" t="str">
        <f t="shared" si="2"/>
        <v>…</v>
      </c>
      <c r="AK56" s="34" t="str">
        <f>IFERROR(_xlfn.RANK.EQ(AJ56,$AJ$15:$AJ$61,0)+COUNTIF($AJ$15:AJ56,AJ56)-1,"-")</f>
        <v>-</v>
      </c>
      <c r="AM56" s="42" t="str">
        <f t="shared" si="11"/>
        <v>-</v>
      </c>
      <c r="AN56" s="42" t="str">
        <f t="shared" si="12"/>
        <v>-</v>
      </c>
      <c r="AO56" s="42" t="str">
        <f t="shared" si="13"/>
        <v>-</v>
      </c>
      <c r="AP56" s="37" t="str">
        <f t="shared" si="14"/>
        <v>-</v>
      </c>
    </row>
    <row r="57" spans="1:42" ht="11.85" customHeight="1">
      <c r="A57" s="41" t="s">
        <v>61</v>
      </c>
      <c r="B57" s="39"/>
      <c r="C57" s="51" t="s">
        <v>924</v>
      </c>
      <c r="D57" s="52" t="s">
        <v>924</v>
      </c>
      <c r="E57" s="52" t="s">
        <v>924</v>
      </c>
      <c r="F57" s="52" t="s">
        <v>924</v>
      </c>
      <c r="G57" s="52" t="s">
        <v>26</v>
      </c>
      <c r="H57" s="52" t="s">
        <v>26</v>
      </c>
      <c r="I57" s="52" t="s">
        <v>26</v>
      </c>
      <c r="J57" s="52" t="s">
        <v>26</v>
      </c>
      <c r="K57" s="52" t="s">
        <v>26</v>
      </c>
      <c r="N57" s="32">
        <v>43</v>
      </c>
      <c r="O57" s="5" t="s">
        <v>75</v>
      </c>
      <c r="P57" s="33" t="str">
        <f t="shared" si="0"/>
        <v>…</v>
      </c>
      <c r="Q57" s="34" t="str">
        <f>IFERROR(_xlfn.RANK.EQ(P57,$P$15:$P$61,0)+COUNTIF($P$15:P57,P57)-1,"-")</f>
        <v>-</v>
      </c>
      <c r="S57" s="42" t="str">
        <f t="shared" si="3"/>
        <v>-</v>
      </c>
      <c r="T57" s="42" t="str">
        <f t="shared" si="4"/>
        <v>-</v>
      </c>
      <c r="U57" s="42" t="str">
        <f t="shared" si="5"/>
        <v>-</v>
      </c>
      <c r="V57" s="37" t="str">
        <f t="shared" si="6"/>
        <v>-</v>
      </c>
      <c r="X57" s="32">
        <v>43</v>
      </c>
      <c r="Y57" s="5" t="s">
        <v>75</v>
      </c>
      <c r="Z57" s="33" t="str">
        <f t="shared" si="1"/>
        <v>…</v>
      </c>
      <c r="AA57" s="34" t="str">
        <f>IFERROR(_xlfn.RANK.EQ(Z57,$Z$15:$Z$61,0)+COUNTIF($Z$15:Z57,Z57)-1,"-")</f>
        <v>-</v>
      </c>
      <c r="AC57" s="42" t="str">
        <f t="shared" si="7"/>
        <v>-</v>
      </c>
      <c r="AD57" s="42" t="str">
        <f t="shared" si="8"/>
        <v>-</v>
      </c>
      <c r="AE57" s="42" t="str">
        <f t="shared" si="9"/>
        <v>-</v>
      </c>
      <c r="AF57" s="37" t="str">
        <f t="shared" si="10"/>
        <v>-</v>
      </c>
      <c r="AG57" s="37"/>
      <c r="AH57" s="32">
        <v>43</v>
      </c>
      <c r="AI57" s="5" t="s">
        <v>75</v>
      </c>
      <c r="AJ57" s="33" t="str">
        <f t="shared" si="2"/>
        <v>…</v>
      </c>
      <c r="AK57" s="34" t="str">
        <f>IFERROR(_xlfn.RANK.EQ(AJ57,$AJ$15:$AJ$61,0)+COUNTIF($AJ$15:AJ57,AJ57)-1,"-")</f>
        <v>-</v>
      </c>
      <c r="AM57" s="42" t="str">
        <f t="shared" si="11"/>
        <v>-</v>
      </c>
      <c r="AN57" s="42" t="str">
        <f t="shared" si="12"/>
        <v>-</v>
      </c>
      <c r="AO57" s="42" t="str">
        <f t="shared" si="13"/>
        <v>-</v>
      </c>
      <c r="AP57" s="37" t="str">
        <f t="shared" si="14"/>
        <v>-</v>
      </c>
    </row>
    <row r="58" spans="1:42" ht="11.85" customHeight="1">
      <c r="A58" s="41" t="s">
        <v>62</v>
      </c>
      <c r="B58" s="39"/>
      <c r="C58" s="51" t="s">
        <v>924</v>
      </c>
      <c r="D58" s="52" t="s">
        <v>924</v>
      </c>
      <c r="E58" s="52" t="s">
        <v>924</v>
      </c>
      <c r="F58" s="52" t="s">
        <v>924</v>
      </c>
      <c r="G58" s="52" t="s">
        <v>26</v>
      </c>
      <c r="H58" s="52" t="s">
        <v>26</v>
      </c>
      <c r="I58" s="52" t="s">
        <v>26</v>
      </c>
      <c r="J58" s="52" t="s">
        <v>26</v>
      </c>
      <c r="K58" s="52" t="s">
        <v>26</v>
      </c>
      <c r="N58" s="32">
        <v>44</v>
      </c>
      <c r="O58" s="5" t="s">
        <v>76</v>
      </c>
      <c r="P58" s="33" t="str">
        <f t="shared" si="0"/>
        <v>…</v>
      </c>
      <c r="Q58" s="34" t="str">
        <f>IFERROR(_xlfn.RANK.EQ(P58,$P$15:$P$61,0)+COUNTIF($P$15:P58,P58)-1,"-")</f>
        <v>-</v>
      </c>
      <c r="S58" s="42" t="str">
        <f t="shared" si="3"/>
        <v>-</v>
      </c>
      <c r="T58" s="42" t="str">
        <f t="shared" si="4"/>
        <v>-</v>
      </c>
      <c r="U58" s="42" t="str">
        <f t="shared" si="5"/>
        <v>-</v>
      </c>
      <c r="V58" s="37" t="str">
        <f t="shared" si="6"/>
        <v>-</v>
      </c>
      <c r="X58" s="32">
        <v>44</v>
      </c>
      <c r="Y58" s="5" t="s">
        <v>76</v>
      </c>
      <c r="Z58" s="33" t="str">
        <f t="shared" si="1"/>
        <v>…</v>
      </c>
      <c r="AA58" s="34" t="str">
        <f>IFERROR(_xlfn.RANK.EQ(Z58,$Z$15:$Z$61,0)+COUNTIF($Z$15:Z58,Z58)-1,"-")</f>
        <v>-</v>
      </c>
      <c r="AC58" s="42" t="str">
        <f t="shared" si="7"/>
        <v>-</v>
      </c>
      <c r="AD58" s="42" t="str">
        <f t="shared" si="8"/>
        <v>-</v>
      </c>
      <c r="AE58" s="42" t="str">
        <f t="shared" si="9"/>
        <v>-</v>
      </c>
      <c r="AF58" s="37" t="str">
        <f t="shared" si="10"/>
        <v>-</v>
      </c>
      <c r="AG58" s="37"/>
      <c r="AH58" s="32">
        <v>44</v>
      </c>
      <c r="AI58" s="5" t="s">
        <v>76</v>
      </c>
      <c r="AJ58" s="33" t="str">
        <f t="shared" si="2"/>
        <v>…</v>
      </c>
      <c r="AK58" s="34" t="str">
        <f>IFERROR(_xlfn.RANK.EQ(AJ58,$AJ$15:$AJ$61,0)+COUNTIF($AJ$15:AJ58,AJ58)-1,"-")</f>
        <v>-</v>
      </c>
      <c r="AM58" s="42" t="str">
        <f t="shared" si="11"/>
        <v>-</v>
      </c>
      <c r="AN58" s="42" t="str">
        <f t="shared" si="12"/>
        <v>-</v>
      </c>
      <c r="AO58" s="42" t="str">
        <f t="shared" si="13"/>
        <v>-</v>
      </c>
      <c r="AP58" s="37" t="str">
        <f t="shared" si="14"/>
        <v>-</v>
      </c>
    </row>
    <row r="59" spans="1:42" ht="11.85" customHeight="1">
      <c r="A59" s="41" t="s">
        <v>63</v>
      </c>
      <c r="B59" s="39"/>
      <c r="C59" s="51">
        <v>72</v>
      </c>
      <c r="D59" s="52">
        <v>833</v>
      </c>
      <c r="E59" s="52">
        <v>600</v>
      </c>
      <c r="F59" s="52">
        <v>240</v>
      </c>
      <c r="G59" s="52">
        <v>97</v>
      </c>
      <c r="H59" s="52">
        <v>84</v>
      </c>
      <c r="I59" s="52">
        <v>82</v>
      </c>
      <c r="J59" s="52">
        <v>82</v>
      </c>
      <c r="K59" s="52">
        <v>84</v>
      </c>
      <c r="N59" s="32">
        <v>45</v>
      </c>
      <c r="O59" s="5" t="s">
        <v>77</v>
      </c>
      <c r="P59" s="33">
        <f t="shared" si="0"/>
        <v>323</v>
      </c>
      <c r="Q59" s="34">
        <f>IFERROR(_xlfn.RANK.EQ(P59,$P$15:$P$61,0)+COUNTIF($P$15:P59,P59)-1,"-")</f>
        <v>15</v>
      </c>
      <c r="S59" s="42" t="str">
        <f t="shared" si="3"/>
        <v>-</v>
      </c>
      <c r="T59" s="42" t="str">
        <f t="shared" si="4"/>
        <v>-</v>
      </c>
      <c r="U59" s="42" t="str">
        <f t="shared" si="5"/>
        <v>-</v>
      </c>
      <c r="V59" s="37" t="str">
        <f t="shared" si="6"/>
        <v>-</v>
      </c>
      <c r="X59" s="32">
        <v>45</v>
      </c>
      <c r="Y59" s="5" t="s">
        <v>77</v>
      </c>
      <c r="Z59" s="33">
        <f t="shared" si="1"/>
        <v>1010</v>
      </c>
      <c r="AA59" s="34">
        <f>IFERROR(_xlfn.RANK.EQ(Z59,$Z$15:$Z$61,0)+COUNTIF($Z$15:Z59,Z59)-1,"-")</f>
        <v>8</v>
      </c>
      <c r="AC59" s="42" t="str">
        <f t="shared" si="7"/>
        <v>-</v>
      </c>
      <c r="AD59" s="42" t="str">
        <f t="shared" si="8"/>
        <v>-</v>
      </c>
      <c r="AE59" s="42" t="str">
        <f t="shared" si="9"/>
        <v>-</v>
      </c>
      <c r="AF59" s="37" t="str">
        <f t="shared" si="10"/>
        <v>-</v>
      </c>
      <c r="AG59" s="37"/>
      <c r="AH59" s="32">
        <v>45</v>
      </c>
      <c r="AI59" s="5" t="s">
        <v>77</v>
      </c>
      <c r="AJ59" s="33">
        <f t="shared" si="2"/>
        <v>3260</v>
      </c>
      <c r="AK59" s="34">
        <f>IFERROR(_xlfn.RANK.EQ(AJ59,$AJ$15:$AJ$61,0)+COUNTIF($AJ$15:AJ59,AJ59)-1,"-")</f>
        <v>11</v>
      </c>
      <c r="AM59" s="42" t="str">
        <f t="shared" si="11"/>
        <v>-</v>
      </c>
      <c r="AN59" s="42" t="str">
        <f t="shared" si="12"/>
        <v>-</v>
      </c>
      <c r="AO59" s="42" t="str">
        <f t="shared" si="13"/>
        <v>-</v>
      </c>
      <c r="AP59" s="37" t="str">
        <f t="shared" si="14"/>
        <v>-</v>
      </c>
    </row>
    <row r="60" spans="1:42" ht="11.85" customHeight="1">
      <c r="A60" s="41" t="s">
        <v>64</v>
      </c>
      <c r="B60" s="39"/>
      <c r="C60" s="51" t="s">
        <v>924</v>
      </c>
      <c r="D60" s="52" t="s">
        <v>924</v>
      </c>
      <c r="E60" s="52" t="s">
        <v>924</v>
      </c>
      <c r="F60" s="52" t="s">
        <v>924</v>
      </c>
      <c r="G60" s="52" t="s">
        <v>26</v>
      </c>
      <c r="H60" s="52" t="s">
        <v>26</v>
      </c>
      <c r="I60" s="52" t="s">
        <v>26</v>
      </c>
      <c r="J60" s="52" t="s">
        <v>26</v>
      </c>
      <c r="K60" s="52" t="s">
        <v>26</v>
      </c>
      <c r="N60" s="32">
        <v>46</v>
      </c>
      <c r="O60" s="5" t="s">
        <v>78</v>
      </c>
      <c r="P60" s="33" t="str">
        <f t="shared" si="0"/>
        <v>…</v>
      </c>
      <c r="Q60" s="34" t="str">
        <f>IFERROR(_xlfn.RANK.EQ(P60,$P$15:$P$61,0)+COUNTIF($P$15:P60,P60)-1,"-")</f>
        <v>-</v>
      </c>
      <c r="S60" s="42" t="str">
        <f t="shared" si="3"/>
        <v>-</v>
      </c>
      <c r="T60" s="42" t="str">
        <f t="shared" si="4"/>
        <v>-</v>
      </c>
      <c r="U60" s="42" t="str">
        <f t="shared" si="5"/>
        <v>-</v>
      </c>
      <c r="V60" s="37" t="str">
        <f t="shared" si="6"/>
        <v>-</v>
      </c>
      <c r="X60" s="32">
        <v>46</v>
      </c>
      <c r="Y60" s="5" t="s">
        <v>78</v>
      </c>
      <c r="Z60" s="33" t="str">
        <f t="shared" si="1"/>
        <v>…</v>
      </c>
      <c r="AA60" s="34" t="str">
        <f>IFERROR(_xlfn.RANK.EQ(Z60,$Z$15:$Z$61,0)+COUNTIF($Z$15:Z60,Z60)-1,"-")</f>
        <v>-</v>
      </c>
      <c r="AC60" s="42" t="str">
        <f t="shared" si="7"/>
        <v>-</v>
      </c>
      <c r="AD60" s="42" t="str">
        <f t="shared" si="8"/>
        <v>-</v>
      </c>
      <c r="AE60" s="42" t="str">
        <f t="shared" si="9"/>
        <v>-</v>
      </c>
      <c r="AF60" s="37" t="str">
        <f t="shared" si="10"/>
        <v>-</v>
      </c>
      <c r="AG60" s="37"/>
      <c r="AH60" s="32">
        <v>46</v>
      </c>
      <c r="AI60" s="5" t="s">
        <v>78</v>
      </c>
      <c r="AJ60" s="33" t="str">
        <f t="shared" si="2"/>
        <v>…</v>
      </c>
      <c r="AK60" s="34" t="str">
        <f>IFERROR(_xlfn.RANK.EQ(AJ60,$AJ$15:$AJ$61,0)+COUNTIF($AJ$15:AJ60,AJ60)-1,"-")</f>
        <v>-</v>
      </c>
      <c r="AM60" s="42" t="str">
        <f t="shared" si="11"/>
        <v>-</v>
      </c>
      <c r="AN60" s="42" t="str">
        <f t="shared" si="12"/>
        <v>-</v>
      </c>
      <c r="AO60" s="42" t="str">
        <f t="shared" si="13"/>
        <v>-</v>
      </c>
      <c r="AP60" s="37" t="str">
        <f t="shared" si="14"/>
        <v>-</v>
      </c>
    </row>
    <row r="61" spans="1:42" ht="11.85" customHeight="1">
      <c r="A61" s="41" t="s">
        <v>65</v>
      </c>
      <c r="B61" s="39"/>
      <c r="C61" s="51" t="s">
        <v>924</v>
      </c>
      <c r="D61" s="52" t="s">
        <v>924</v>
      </c>
      <c r="E61" s="52" t="s">
        <v>924</v>
      </c>
      <c r="F61" s="52" t="s">
        <v>924</v>
      </c>
      <c r="G61" s="52" t="s">
        <v>26</v>
      </c>
      <c r="H61" s="52" t="s">
        <v>26</v>
      </c>
      <c r="I61" s="52" t="s">
        <v>26</v>
      </c>
      <c r="J61" s="52" t="s">
        <v>26</v>
      </c>
      <c r="K61" s="52" t="s">
        <v>26</v>
      </c>
      <c r="N61" s="32">
        <v>47</v>
      </c>
      <c r="O61" s="5" t="s">
        <v>44</v>
      </c>
      <c r="P61" s="33" t="str">
        <f t="shared" si="0"/>
        <v>…</v>
      </c>
      <c r="Q61" s="34" t="str">
        <f>IFERROR(_xlfn.RANK.EQ(P61,$P$15:$P$61,0)+COUNTIF($P$15:P61,P61)-1,"-")</f>
        <v>-</v>
      </c>
      <c r="S61" s="42" t="str">
        <f t="shared" si="3"/>
        <v>-</v>
      </c>
      <c r="T61" s="42" t="str">
        <f t="shared" si="4"/>
        <v>-</v>
      </c>
      <c r="U61" s="42" t="str">
        <f t="shared" si="5"/>
        <v>-</v>
      </c>
      <c r="V61" s="37" t="str">
        <f t="shared" si="6"/>
        <v>-</v>
      </c>
      <c r="X61" s="32">
        <v>47</v>
      </c>
      <c r="Y61" s="5" t="s">
        <v>44</v>
      </c>
      <c r="Z61" s="33" t="str">
        <f t="shared" si="1"/>
        <v>…</v>
      </c>
      <c r="AA61" s="34" t="str">
        <f>IFERROR(_xlfn.RANK.EQ(Z61,$Z$15:$Z$61,0)+COUNTIF($Z$15:Z61,Z61)-1,"-")</f>
        <v>-</v>
      </c>
      <c r="AC61" s="42" t="str">
        <f t="shared" si="7"/>
        <v>-</v>
      </c>
      <c r="AD61" s="42" t="str">
        <f t="shared" si="8"/>
        <v>-</v>
      </c>
      <c r="AE61" s="42" t="str">
        <f t="shared" si="9"/>
        <v>-</v>
      </c>
      <c r="AF61" s="37" t="str">
        <f t="shared" si="10"/>
        <v>-</v>
      </c>
      <c r="AG61" s="37"/>
      <c r="AH61" s="32">
        <v>47</v>
      </c>
      <c r="AI61" s="5" t="s">
        <v>44</v>
      </c>
      <c r="AJ61" s="33" t="str">
        <f t="shared" si="2"/>
        <v>…</v>
      </c>
      <c r="AK61" s="34" t="str">
        <f>IFERROR(_xlfn.RANK.EQ(AJ61,$AJ$15:$AJ$61,0)+COUNTIF($AJ$15:AJ61,AJ61)-1,"-")</f>
        <v>-</v>
      </c>
      <c r="AM61" s="42" t="str">
        <f t="shared" si="11"/>
        <v>-</v>
      </c>
      <c r="AN61" s="42" t="str">
        <f t="shared" si="12"/>
        <v>-</v>
      </c>
      <c r="AO61" s="42" t="str">
        <f t="shared" si="13"/>
        <v>-</v>
      </c>
      <c r="AP61" s="37" t="str">
        <f t="shared" si="14"/>
        <v>-</v>
      </c>
    </row>
    <row r="62" spans="1:42" ht="11.85" customHeight="1">
      <c r="A62" s="41" t="s">
        <v>66</v>
      </c>
      <c r="B62" s="39"/>
      <c r="C62" s="51" t="s">
        <v>924</v>
      </c>
      <c r="D62" s="52" t="s">
        <v>924</v>
      </c>
      <c r="E62" s="52" t="s">
        <v>924</v>
      </c>
      <c r="F62" s="52" t="s">
        <v>924</v>
      </c>
      <c r="G62" s="52" t="s">
        <v>26</v>
      </c>
      <c r="H62" s="52" t="s">
        <v>26</v>
      </c>
      <c r="I62" s="52" t="s">
        <v>26</v>
      </c>
      <c r="J62" s="52" t="s">
        <v>26</v>
      </c>
      <c r="K62" s="52" t="s">
        <v>26</v>
      </c>
    </row>
    <row r="63" spans="1:42" ht="11.85" customHeight="1">
      <c r="A63" s="41" t="s">
        <v>67</v>
      </c>
      <c r="B63" s="39"/>
      <c r="C63" s="51" t="s">
        <v>924</v>
      </c>
      <c r="D63" s="52" t="s">
        <v>924</v>
      </c>
      <c r="E63" s="52" t="s">
        <v>924</v>
      </c>
      <c r="F63" s="52" t="s">
        <v>924</v>
      </c>
      <c r="G63" s="52" t="s">
        <v>26</v>
      </c>
      <c r="H63" s="52" t="s">
        <v>26</v>
      </c>
      <c r="I63" s="52" t="s">
        <v>26</v>
      </c>
      <c r="J63" s="52" t="s">
        <v>26</v>
      </c>
      <c r="K63" s="52" t="s">
        <v>26</v>
      </c>
    </row>
    <row r="64" spans="1:42" ht="11.85" customHeight="1">
      <c r="A64" s="41" t="s">
        <v>68</v>
      </c>
      <c r="B64" s="39"/>
      <c r="C64" s="51">
        <v>203</v>
      </c>
      <c r="D64" s="52">
        <v>900</v>
      </c>
      <c r="E64" s="52">
        <v>1830</v>
      </c>
      <c r="F64" s="52">
        <v>1450</v>
      </c>
      <c r="G64" s="52">
        <v>97</v>
      </c>
      <c r="H64" s="52">
        <v>94</v>
      </c>
      <c r="I64" s="52">
        <v>92</v>
      </c>
      <c r="J64" s="52">
        <v>91</v>
      </c>
      <c r="K64" s="52">
        <v>88</v>
      </c>
      <c r="N64" s="780" t="s">
        <v>128</v>
      </c>
      <c r="O64" s="780"/>
      <c r="P64" s="780"/>
      <c r="Q64" s="780"/>
      <c r="R64" s="780"/>
      <c r="S64" s="780"/>
      <c r="T64" s="780"/>
      <c r="U64" s="780"/>
      <c r="V64" s="780"/>
      <c r="W64" s="780"/>
      <c r="X64" s="780"/>
      <c r="Y64" s="780"/>
      <c r="Z64" s="780"/>
      <c r="AA64" s="780"/>
      <c r="AB64" s="780"/>
      <c r="AC64" s="780"/>
      <c r="AD64" s="780"/>
      <c r="AE64" s="780"/>
      <c r="AF64" s="780"/>
      <c r="AG64" s="780"/>
      <c r="AH64" s="780"/>
      <c r="AI64" s="780"/>
      <c r="AJ64" s="780"/>
      <c r="AK64" s="780"/>
      <c r="AL64" s="780"/>
      <c r="AM64" s="780"/>
      <c r="AN64" s="780"/>
      <c r="AO64" s="780"/>
      <c r="AP64" s="780"/>
    </row>
    <row r="65" spans="1:42" ht="11.85" customHeight="1">
      <c r="A65" s="41" t="s">
        <v>69</v>
      </c>
      <c r="B65" s="39"/>
      <c r="C65" s="51">
        <v>275</v>
      </c>
      <c r="D65" s="52">
        <v>881</v>
      </c>
      <c r="E65" s="52">
        <v>2420</v>
      </c>
      <c r="F65" s="52">
        <v>1810</v>
      </c>
      <c r="G65" s="52">
        <v>98</v>
      </c>
      <c r="H65" s="52">
        <v>97</v>
      </c>
      <c r="I65" s="52">
        <v>95</v>
      </c>
      <c r="J65" s="52">
        <v>95</v>
      </c>
      <c r="K65" s="52">
        <v>75</v>
      </c>
      <c r="N65" s="780"/>
      <c r="O65" s="780"/>
      <c r="P65" s="780"/>
      <c r="Q65" s="780"/>
      <c r="R65" s="780"/>
      <c r="S65" s="780"/>
      <c r="T65" s="780"/>
      <c r="U65" s="780"/>
      <c r="V65" s="780"/>
      <c r="W65" s="780"/>
      <c r="X65" s="780"/>
      <c r="Y65" s="780"/>
      <c r="Z65" s="780"/>
      <c r="AA65" s="780"/>
      <c r="AB65" s="780"/>
      <c r="AC65" s="780"/>
      <c r="AD65" s="780"/>
      <c r="AE65" s="780"/>
      <c r="AF65" s="780"/>
      <c r="AG65" s="780"/>
      <c r="AH65" s="780"/>
      <c r="AI65" s="780"/>
      <c r="AJ65" s="780"/>
      <c r="AK65" s="780"/>
      <c r="AL65" s="780"/>
      <c r="AM65" s="780"/>
      <c r="AN65" s="780"/>
      <c r="AO65" s="780"/>
      <c r="AP65" s="780"/>
    </row>
    <row r="66" spans="1:42" ht="11.85" customHeight="1">
      <c r="A66" s="41" t="s">
        <v>70</v>
      </c>
      <c r="B66" s="39"/>
      <c r="C66" s="51" t="s">
        <v>924</v>
      </c>
      <c r="D66" s="52" t="s">
        <v>924</v>
      </c>
      <c r="E66" s="52" t="s">
        <v>924</v>
      </c>
      <c r="F66" s="52" t="s">
        <v>924</v>
      </c>
      <c r="G66" s="52" t="s">
        <v>26</v>
      </c>
      <c r="H66" s="52" t="s">
        <v>26</v>
      </c>
      <c r="I66" s="52" t="s">
        <v>26</v>
      </c>
      <c r="J66" s="52" t="s">
        <v>26</v>
      </c>
      <c r="K66" s="52" t="s">
        <v>26</v>
      </c>
      <c r="N66" s="779" t="s">
        <v>12</v>
      </c>
      <c r="O66" s="779"/>
      <c r="P66" s="779"/>
      <c r="Q66" s="779"/>
      <c r="R66" s="779"/>
      <c r="S66" s="779"/>
      <c r="T66" s="779"/>
      <c r="U66" s="779"/>
      <c r="V66" s="779"/>
      <c r="W66" s="20"/>
      <c r="X66" s="779" t="s">
        <v>13</v>
      </c>
      <c r="Y66" s="779"/>
      <c r="Z66" s="779"/>
      <c r="AA66" s="779"/>
      <c r="AB66" s="779"/>
      <c r="AC66" s="779"/>
      <c r="AD66" s="779"/>
      <c r="AE66" s="779"/>
      <c r="AF66" s="779"/>
      <c r="AG66" s="20"/>
      <c r="AH66" s="779" t="s">
        <v>14</v>
      </c>
      <c r="AI66" s="779"/>
      <c r="AJ66" s="779"/>
      <c r="AK66" s="779"/>
      <c r="AL66" s="779"/>
      <c r="AM66" s="779"/>
      <c r="AN66" s="779"/>
      <c r="AO66" s="779"/>
      <c r="AP66" s="779"/>
    </row>
    <row r="67" spans="1:42" ht="11.85" customHeight="1">
      <c r="A67" s="41" t="s">
        <v>71</v>
      </c>
      <c r="B67" s="39"/>
      <c r="C67" s="51" t="s">
        <v>924</v>
      </c>
      <c r="D67" s="52" t="s">
        <v>924</v>
      </c>
      <c r="E67" s="52" t="s">
        <v>924</v>
      </c>
      <c r="F67" s="52" t="s">
        <v>924</v>
      </c>
      <c r="G67" s="52" t="s">
        <v>26</v>
      </c>
      <c r="H67" s="52" t="s">
        <v>26</v>
      </c>
      <c r="I67" s="52" t="s">
        <v>26</v>
      </c>
      <c r="J67" s="52" t="s">
        <v>26</v>
      </c>
      <c r="K67" s="52" t="s">
        <v>26</v>
      </c>
      <c r="N67" s="779"/>
      <c r="O67" s="779"/>
      <c r="P67" s="779"/>
      <c r="Q67" s="779"/>
      <c r="R67" s="779"/>
      <c r="S67" s="779"/>
      <c r="T67" s="779"/>
      <c r="U67" s="779"/>
      <c r="V67" s="779"/>
      <c r="W67" s="20"/>
      <c r="X67" s="779"/>
      <c r="Y67" s="779"/>
      <c r="Z67" s="779"/>
      <c r="AA67" s="779"/>
      <c r="AB67" s="779"/>
      <c r="AC67" s="779"/>
      <c r="AD67" s="779"/>
      <c r="AE67" s="779"/>
      <c r="AF67" s="779"/>
      <c r="AG67" s="20"/>
      <c r="AH67" s="779"/>
      <c r="AI67" s="779"/>
      <c r="AJ67" s="779"/>
      <c r="AK67" s="779"/>
      <c r="AL67" s="779"/>
      <c r="AM67" s="779"/>
      <c r="AN67" s="779"/>
      <c r="AO67" s="779"/>
      <c r="AP67" s="779"/>
    </row>
    <row r="68" spans="1:42" ht="11.85" customHeight="1">
      <c r="A68" s="41" t="s">
        <v>72</v>
      </c>
      <c r="B68" s="39"/>
      <c r="C68" s="51" t="s">
        <v>924</v>
      </c>
      <c r="D68" s="52" t="s">
        <v>924</v>
      </c>
      <c r="E68" s="52" t="s">
        <v>924</v>
      </c>
      <c r="F68" s="52" t="s">
        <v>924</v>
      </c>
      <c r="G68" s="52" t="s">
        <v>26</v>
      </c>
      <c r="H68" s="52" t="s">
        <v>26</v>
      </c>
      <c r="I68" s="52" t="s">
        <v>26</v>
      </c>
      <c r="J68" s="52" t="s">
        <v>26</v>
      </c>
      <c r="K68" s="52" t="s">
        <v>26</v>
      </c>
      <c r="N68" s="32">
        <v>1</v>
      </c>
      <c r="O68" s="5" t="s">
        <v>20</v>
      </c>
      <c r="P68" s="33">
        <f t="shared" ref="P68:P114" si="15">IFERROR(VLOOKUP(O68,$A$29:$E$75,3,FALSE),"-")</f>
        <v>6910</v>
      </c>
      <c r="Q68" s="34">
        <f>IFERROR(_xlfn.RANK.EQ(P68,$P$68:$P$114,0)+COUNTIF($P$68:P68,P68)-1,"-")</f>
        <v>1</v>
      </c>
      <c r="R68" s="32"/>
      <c r="S68" s="35">
        <f>IFERROR(RANK(U68,$U$68:$U$114,0),"-")</f>
        <v>1</v>
      </c>
      <c r="T68" s="35" t="str">
        <f>IFERROR(INDEX($O$68:$O$114,MATCH(N68,$Q$68:$Q$114,0)),"-")</f>
        <v>北海道</v>
      </c>
      <c r="U68" s="35">
        <f>IFERROR(LARGE($P$68:$P$114,N68),"-")</f>
        <v>6910</v>
      </c>
      <c r="V68" s="36">
        <f>IFERROR(ROUND(U68/$C$15*100,1),"-")</f>
        <v>33.1</v>
      </c>
      <c r="W68" s="32"/>
      <c r="X68" s="32">
        <v>1</v>
      </c>
      <c r="Y68" s="5" t="s">
        <v>20</v>
      </c>
      <c r="Z68" s="33">
        <f t="shared" ref="Z68:Z114" si="16">IFERROR(VLOOKUP(Y68,$A$29:$E$75,4,FALSE),"-")</f>
        <v>1130</v>
      </c>
      <c r="AA68" s="34">
        <f>IFERROR(_xlfn.RANK.EQ(Z68,$Z$68:$Z$114,0)+COUNTIF($Z$68:Z68,Z68)-1,"-")</f>
        <v>5</v>
      </c>
      <c r="AB68" s="32"/>
      <c r="AC68" s="35">
        <f>IFERROR(RANK(AE68,$AE$68:$AE$114,0),"-")</f>
        <v>1</v>
      </c>
      <c r="AD68" s="35" t="str">
        <f>IFERROR(INDEX($Y$68:$Y$114,MATCH(X68,$AA$68:$AA$114,0)),"-")</f>
        <v>埼玉</v>
      </c>
      <c r="AE68" s="35">
        <f>IFERROR(LARGE($Z$68:$Z$114,X68),"-")</f>
        <v>1200</v>
      </c>
      <c r="AF68" s="36">
        <f>IFERROR(ROUND(AE68/$D$15*100,1),"-")</f>
        <v>117.6</v>
      </c>
      <c r="AG68" s="37"/>
      <c r="AH68" s="32">
        <v>1</v>
      </c>
      <c r="AI68" s="5" t="s">
        <v>20</v>
      </c>
      <c r="AJ68" s="33">
        <f t="shared" ref="AJ68:AJ114" si="17">IFERROR(VLOOKUP(AI68,$A$29:$E$75,5,FALSE),"-")</f>
        <v>78100</v>
      </c>
      <c r="AK68" s="34">
        <f>IFERROR(_xlfn.RANK.EQ(AJ68,$AJ$68:$AJ$114,0)+COUNTIF($AJ$68:AJ68,AJ68)-1,"-")</f>
        <v>1</v>
      </c>
      <c r="AL68" s="32"/>
      <c r="AM68" s="35">
        <f>IFERROR(RANK(AO68,$AO$68:$AO$114,0),"-")</f>
        <v>1</v>
      </c>
      <c r="AN68" s="35" t="str">
        <f>IFERROR(INDEX($AI$68:$AI$114,MATCH(AH68,$AK$68:$AK$114,0)),"-")</f>
        <v>北海道</v>
      </c>
      <c r="AO68" s="35">
        <f>IFERROR(LARGE($AJ$68:$AJ$114,AH68),"-")</f>
        <v>78100</v>
      </c>
      <c r="AP68" s="36">
        <f>IFERROR(ROUND(AO68/$E$15*100,1),"-")</f>
        <v>36.799999999999997</v>
      </c>
    </row>
    <row r="69" spans="1:42" ht="11.85" customHeight="1">
      <c r="A69" s="41" t="s">
        <v>73</v>
      </c>
      <c r="B69" s="39"/>
      <c r="C69" s="51" t="s">
        <v>924</v>
      </c>
      <c r="D69" s="52" t="s">
        <v>924</v>
      </c>
      <c r="E69" s="52" t="s">
        <v>924</v>
      </c>
      <c r="F69" s="52" t="s">
        <v>924</v>
      </c>
      <c r="G69" s="52" t="s">
        <v>26</v>
      </c>
      <c r="H69" s="52" t="s">
        <v>26</v>
      </c>
      <c r="I69" s="52" t="s">
        <v>26</v>
      </c>
      <c r="J69" s="52" t="s">
        <v>26</v>
      </c>
      <c r="K69" s="52" t="s">
        <v>26</v>
      </c>
      <c r="N69" s="32">
        <v>2</v>
      </c>
      <c r="O69" s="5" t="s">
        <v>21</v>
      </c>
      <c r="P69" s="33">
        <f t="shared" si="15"/>
        <v>400</v>
      </c>
      <c r="Q69" s="34">
        <f>IFERROR(_xlfn.RANK.EQ(P69,$P$68:$P$114,0)+COUNTIF($P$68:P69,P69)-1,"-")</f>
        <v>13</v>
      </c>
      <c r="S69" s="35">
        <f t="shared" ref="S69:S114" si="18">IFERROR(RANK(U69,$U$68:$U$114,0),"-")</f>
        <v>2</v>
      </c>
      <c r="T69" s="35" t="str">
        <f t="shared" ref="T69:T114" si="19">IFERROR(INDEX($O$68:$O$114,MATCH(N69,$Q$68:$Q$114,0)),"-")</f>
        <v>千葉</v>
      </c>
      <c r="U69" s="35">
        <f t="shared" ref="U69:U114" si="20">IFERROR(LARGE($P$68:$P$114,N69),"-")</f>
        <v>1620</v>
      </c>
      <c r="V69" s="36">
        <f t="shared" ref="V69:V114" si="21">IFERROR(ROUND(U69/$C$15*100,1),"-")</f>
        <v>7.8</v>
      </c>
      <c r="X69" s="32">
        <v>2</v>
      </c>
      <c r="Y69" s="5" t="s">
        <v>21</v>
      </c>
      <c r="Z69" s="33">
        <f t="shared" si="16"/>
        <v>601</v>
      </c>
      <c r="AA69" s="34">
        <f>IFERROR(_xlfn.RANK.EQ(Z69,$Z$68:$Z$114,0)+COUNTIF($Z$68:Z69,Z69)-1,"-")</f>
        <v>17</v>
      </c>
      <c r="AC69" s="35">
        <f t="shared" ref="AC69:AC114" si="22">IFERROR(RANK(AE69,$AE$68:$AE$114,0),"-")</f>
        <v>2</v>
      </c>
      <c r="AD69" s="35" t="str">
        <f t="shared" ref="AD69:AD114" si="23">IFERROR(INDEX($Y$68:$Y$114,MATCH(X69,$AA$68:$AA$114,0)),"-")</f>
        <v>茨城</v>
      </c>
      <c r="AE69" s="35">
        <f t="shared" ref="AE69:AE114" si="24">IFERROR(LARGE($Z$68:$Z$114,X69),"-")</f>
        <v>1190</v>
      </c>
      <c r="AF69" s="36">
        <f t="shared" ref="AF69:AF114" si="25">IFERROR(ROUND(AE69/$D$15*100,1),"-")</f>
        <v>116.7</v>
      </c>
      <c r="AG69" s="37"/>
      <c r="AH69" s="32">
        <v>2</v>
      </c>
      <c r="AI69" s="5" t="s">
        <v>21</v>
      </c>
      <c r="AJ69" s="33">
        <f t="shared" si="17"/>
        <v>2400</v>
      </c>
      <c r="AK69" s="34">
        <f>IFERROR(_xlfn.RANK.EQ(AJ69,$AJ$68:$AJ$114,0)+COUNTIF($AJ$68:AJ69,AJ69)-1,"-")</f>
        <v>15</v>
      </c>
      <c r="AM69" s="35">
        <f t="shared" ref="AM69:AM114" si="26">IFERROR(RANK(AO69,$AO$68:$AO$114,0),"-")</f>
        <v>2</v>
      </c>
      <c r="AN69" s="35" t="str">
        <f t="shared" ref="AN69:AN114" si="27">IFERROR(INDEX($AI$68:$AI$114,MATCH(AH69,$AK$68:$AK$114,0)),"-")</f>
        <v>千葉</v>
      </c>
      <c r="AO69" s="35">
        <f t="shared" ref="AO69:AO114" si="28">IFERROR(LARGE($AJ$68:$AJ$114,AH69),"-")</f>
        <v>17800</v>
      </c>
      <c r="AP69" s="36">
        <f t="shared" ref="AP69:AP114" si="29">IFERROR(ROUND(AO69/$E$15*100,1),"-")</f>
        <v>8.4</v>
      </c>
    </row>
    <row r="70" spans="1:42" ht="11.85" customHeight="1">
      <c r="A70" s="41" t="s">
        <v>74</v>
      </c>
      <c r="B70" s="39"/>
      <c r="C70" s="51" t="s">
        <v>924</v>
      </c>
      <c r="D70" s="52" t="s">
        <v>924</v>
      </c>
      <c r="E70" s="52" t="s">
        <v>924</v>
      </c>
      <c r="F70" s="52" t="s">
        <v>924</v>
      </c>
      <c r="G70" s="52" t="s">
        <v>26</v>
      </c>
      <c r="H70" s="52" t="s">
        <v>26</v>
      </c>
      <c r="I70" s="52" t="s">
        <v>26</v>
      </c>
      <c r="J70" s="52" t="s">
        <v>26</v>
      </c>
      <c r="K70" s="52" t="s">
        <v>26</v>
      </c>
      <c r="N70" s="32">
        <v>3</v>
      </c>
      <c r="O70" s="5" t="s">
        <v>23</v>
      </c>
      <c r="P70" s="33">
        <f t="shared" si="15"/>
        <v>480</v>
      </c>
      <c r="Q70" s="34">
        <f>IFERROR(_xlfn.RANK.EQ(P70,$P$68:$P$114,0)+COUNTIF($P$68:P70,P70)-1,"-")</f>
        <v>10</v>
      </c>
      <c r="S70" s="35">
        <f t="shared" si="18"/>
        <v>3</v>
      </c>
      <c r="T70" s="35" t="str">
        <f t="shared" si="19"/>
        <v>茨城</v>
      </c>
      <c r="U70" s="35">
        <f t="shared" si="20"/>
        <v>1350</v>
      </c>
      <c r="V70" s="36">
        <f t="shared" si="21"/>
        <v>6.5</v>
      </c>
      <c r="X70" s="32">
        <v>3</v>
      </c>
      <c r="Y70" s="5" t="s">
        <v>23</v>
      </c>
      <c r="Z70" s="33">
        <f t="shared" si="16"/>
        <v>610</v>
      </c>
      <c r="AA70" s="34">
        <f>IFERROR(_xlfn.RANK.EQ(Z70,$Z$68:$Z$114,0)+COUNTIF($Z$68:Z70,Z70)-1,"-")</f>
        <v>16</v>
      </c>
      <c r="AC70" s="35">
        <f t="shared" si="22"/>
        <v>3</v>
      </c>
      <c r="AD70" s="35" t="str">
        <f t="shared" si="23"/>
        <v>山梨</v>
      </c>
      <c r="AE70" s="35">
        <f t="shared" si="24"/>
        <v>1180</v>
      </c>
      <c r="AF70" s="36">
        <f t="shared" si="25"/>
        <v>115.7</v>
      </c>
      <c r="AG70" s="37"/>
      <c r="AH70" s="32">
        <v>3</v>
      </c>
      <c r="AI70" s="5" t="s">
        <v>23</v>
      </c>
      <c r="AJ70" s="33">
        <f t="shared" si="17"/>
        <v>2930</v>
      </c>
      <c r="AK70" s="34">
        <f>IFERROR(_xlfn.RANK.EQ(AJ70,$AJ$68:$AJ$114,0)+COUNTIF($AJ$68:AJ70,AJ70)-1,"-")</f>
        <v>12</v>
      </c>
      <c r="AM70" s="35">
        <f t="shared" si="26"/>
        <v>3</v>
      </c>
      <c r="AN70" s="35" t="str">
        <f t="shared" si="27"/>
        <v>茨城</v>
      </c>
      <c r="AO70" s="35">
        <f t="shared" si="28"/>
        <v>16100</v>
      </c>
      <c r="AP70" s="36">
        <f t="shared" si="29"/>
        <v>7.6</v>
      </c>
    </row>
    <row r="71" spans="1:42" ht="11.85" customHeight="1">
      <c r="A71" s="41" t="s">
        <v>75</v>
      </c>
      <c r="B71" s="39"/>
      <c r="C71" s="51" t="s">
        <v>924</v>
      </c>
      <c r="D71" s="52" t="s">
        <v>924</v>
      </c>
      <c r="E71" s="52" t="s">
        <v>924</v>
      </c>
      <c r="F71" s="52" t="s">
        <v>924</v>
      </c>
      <c r="G71" s="52" t="s">
        <v>26</v>
      </c>
      <c r="H71" s="52" t="s">
        <v>26</v>
      </c>
      <c r="I71" s="52" t="s">
        <v>26</v>
      </c>
      <c r="J71" s="52" t="s">
        <v>26</v>
      </c>
      <c r="K71" s="52" t="s">
        <v>26</v>
      </c>
      <c r="N71" s="32">
        <v>4</v>
      </c>
      <c r="O71" s="5" t="s">
        <v>24</v>
      </c>
      <c r="P71" s="33">
        <f t="shared" si="15"/>
        <v>337</v>
      </c>
      <c r="Q71" s="34">
        <f>IFERROR(_xlfn.RANK.EQ(P71,$P$68:$P$114,0)+COUNTIF($P$68:P71,P71)-1,"-")</f>
        <v>14</v>
      </c>
      <c r="S71" s="35">
        <f t="shared" si="18"/>
        <v>4</v>
      </c>
      <c r="T71" s="35" t="str">
        <f t="shared" si="19"/>
        <v>群馬</v>
      </c>
      <c r="U71" s="35">
        <f t="shared" si="20"/>
        <v>1180</v>
      </c>
      <c r="V71" s="36">
        <f t="shared" si="21"/>
        <v>5.6</v>
      </c>
      <c r="X71" s="32">
        <v>4</v>
      </c>
      <c r="Y71" s="5" t="s">
        <v>24</v>
      </c>
      <c r="Z71" s="33">
        <f t="shared" si="16"/>
        <v>545</v>
      </c>
      <c r="AA71" s="34">
        <f>IFERROR(_xlfn.RANK.EQ(Z71,$Z$68:$Z$114,0)+COUNTIF($Z$68:Z71,Z71)-1,"-")</f>
        <v>18</v>
      </c>
      <c r="AC71" s="35">
        <f t="shared" si="22"/>
        <v>4</v>
      </c>
      <c r="AD71" s="35" t="str">
        <f t="shared" si="23"/>
        <v>愛知</v>
      </c>
      <c r="AE71" s="35">
        <f t="shared" si="24"/>
        <v>1150</v>
      </c>
      <c r="AF71" s="36">
        <f t="shared" si="25"/>
        <v>112.7</v>
      </c>
      <c r="AG71" s="37"/>
      <c r="AH71" s="32">
        <v>4</v>
      </c>
      <c r="AI71" s="5" t="s">
        <v>24</v>
      </c>
      <c r="AJ71" s="33">
        <f t="shared" si="17"/>
        <v>1840</v>
      </c>
      <c r="AK71" s="34">
        <f>IFERROR(_xlfn.RANK.EQ(AJ71,$AJ$68:$AJ$114,0)+COUNTIF($AJ$68:AJ71,AJ71)-1,"-")</f>
        <v>16</v>
      </c>
      <c r="AM71" s="35">
        <f t="shared" si="26"/>
        <v>4</v>
      </c>
      <c r="AN71" s="35" t="str">
        <f t="shared" si="27"/>
        <v>群馬</v>
      </c>
      <c r="AO71" s="35">
        <f t="shared" si="28"/>
        <v>13100</v>
      </c>
      <c r="AP71" s="36">
        <f t="shared" si="29"/>
        <v>6.2</v>
      </c>
    </row>
    <row r="72" spans="1:42" ht="11.85" customHeight="1">
      <c r="A72" s="41" t="s">
        <v>76</v>
      </c>
      <c r="B72" s="39"/>
      <c r="C72" s="51" t="s">
        <v>924</v>
      </c>
      <c r="D72" s="52" t="s">
        <v>924</v>
      </c>
      <c r="E72" s="52" t="s">
        <v>924</v>
      </c>
      <c r="F72" s="52" t="s">
        <v>924</v>
      </c>
      <c r="G72" s="52" t="s">
        <v>26</v>
      </c>
      <c r="H72" s="52" t="s">
        <v>26</v>
      </c>
      <c r="I72" s="52" t="s">
        <v>26</v>
      </c>
      <c r="J72" s="52" t="s">
        <v>26</v>
      </c>
      <c r="K72" s="52" t="s">
        <v>26</v>
      </c>
      <c r="N72" s="32">
        <v>5</v>
      </c>
      <c r="O72" s="5" t="s">
        <v>27</v>
      </c>
      <c r="P72" s="33" t="str">
        <f t="shared" si="15"/>
        <v>…</v>
      </c>
      <c r="Q72" s="34" t="str">
        <f>IFERROR(_xlfn.RANK.EQ(P72,$P$68:$P$114,0)+COUNTIF($P$68:P72,P72)-1,"-")</f>
        <v>-</v>
      </c>
      <c r="S72" s="35">
        <f t="shared" si="18"/>
        <v>5</v>
      </c>
      <c r="T72" s="35" t="str">
        <f t="shared" si="19"/>
        <v>長野</v>
      </c>
      <c r="U72" s="35">
        <f t="shared" si="20"/>
        <v>1050</v>
      </c>
      <c r="V72" s="36">
        <f t="shared" si="21"/>
        <v>5</v>
      </c>
      <c r="X72" s="32">
        <v>5</v>
      </c>
      <c r="Y72" s="5" t="s">
        <v>27</v>
      </c>
      <c r="Z72" s="33" t="str">
        <f t="shared" si="16"/>
        <v>…</v>
      </c>
      <c r="AA72" s="34" t="str">
        <f>IFERROR(_xlfn.RANK.EQ(Z72,$Z$68:$Z$114,0)+COUNTIF($Z$68:Z72,Z72)-1,"-")</f>
        <v>-</v>
      </c>
      <c r="AC72" s="35">
        <f t="shared" si="22"/>
        <v>5</v>
      </c>
      <c r="AD72" s="35" t="str">
        <f t="shared" si="23"/>
        <v>北海道</v>
      </c>
      <c r="AE72" s="35">
        <f t="shared" si="24"/>
        <v>1130</v>
      </c>
      <c r="AF72" s="36">
        <f t="shared" si="25"/>
        <v>110.8</v>
      </c>
      <c r="AG72" s="37"/>
      <c r="AH72" s="32">
        <v>5</v>
      </c>
      <c r="AI72" s="5" t="s">
        <v>27</v>
      </c>
      <c r="AJ72" s="33" t="str">
        <f t="shared" si="17"/>
        <v>…</v>
      </c>
      <c r="AK72" s="34" t="str">
        <f>IFERROR(_xlfn.RANK.EQ(AJ72,$AJ$68:$AJ$114,0)+COUNTIF($AJ$68:AJ72,AJ72)-1,"-")</f>
        <v>-</v>
      </c>
      <c r="AM72" s="35">
        <f t="shared" si="26"/>
        <v>5</v>
      </c>
      <c r="AN72" s="35" t="str">
        <f t="shared" si="27"/>
        <v>山梨</v>
      </c>
      <c r="AO72" s="35">
        <f t="shared" si="28"/>
        <v>8270</v>
      </c>
      <c r="AP72" s="36">
        <f t="shared" si="29"/>
        <v>3.9</v>
      </c>
    </row>
    <row r="73" spans="1:42" ht="11.85" customHeight="1">
      <c r="A73" s="41" t="s">
        <v>77</v>
      </c>
      <c r="B73" s="39"/>
      <c r="C73" s="51">
        <v>323</v>
      </c>
      <c r="D73" s="52">
        <v>1010</v>
      </c>
      <c r="E73" s="52">
        <v>3260</v>
      </c>
      <c r="F73" s="52">
        <v>3080</v>
      </c>
      <c r="G73" s="52">
        <v>98</v>
      </c>
      <c r="H73" s="52">
        <v>94</v>
      </c>
      <c r="I73" s="52">
        <v>92</v>
      </c>
      <c r="J73" s="52">
        <v>92</v>
      </c>
      <c r="K73" s="52">
        <v>87</v>
      </c>
      <c r="N73" s="32">
        <v>6</v>
      </c>
      <c r="O73" s="5" t="s">
        <v>29</v>
      </c>
      <c r="P73" s="33" t="str">
        <f t="shared" si="15"/>
        <v>…</v>
      </c>
      <c r="Q73" s="34" t="str">
        <f>IFERROR(_xlfn.RANK.EQ(P73,$P$68:$P$114,0)+COUNTIF($P$68:P73,P73)-1,"-")</f>
        <v>-</v>
      </c>
      <c r="S73" s="42">
        <f t="shared" si="18"/>
        <v>6</v>
      </c>
      <c r="T73" s="42" t="str">
        <f t="shared" si="19"/>
        <v>山梨</v>
      </c>
      <c r="U73" s="42">
        <f t="shared" si="20"/>
        <v>701</v>
      </c>
      <c r="V73" s="37">
        <f t="shared" si="21"/>
        <v>3.4</v>
      </c>
      <c r="X73" s="32">
        <v>6</v>
      </c>
      <c r="Y73" s="5" t="s">
        <v>29</v>
      </c>
      <c r="Z73" s="33" t="str">
        <f t="shared" si="16"/>
        <v>…</v>
      </c>
      <c r="AA73" s="34" t="str">
        <f>IFERROR(_xlfn.RANK.EQ(Z73,$Z$68:$Z$114,0)+COUNTIF($Z$68:Z73,Z73)-1,"-")</f>
        <v>-</v>
      </c>
      <c r="AC73" s="42">
        <f t="shared" si="22"/>
        <v>6</v>
      </c>
      <c r="AD73" s="42" t="str">
        <f t="shared" si="23"/>
        <v>群馬</v>
      </c>
      <c r="AE73" s="42">
        <f t="shared" si="24"/>
        <v>1110</v>
      </c>
      <c r="AF73" s="37">
        <f t="shared" si="25"/>
        <v>108.8</v>
      </c>
      <c r="AG73" s="37"/>
      <c r="AH73" s="32">
        <v>6</v>
      </c>
      <c r="AI73" s="5" t="s">
        <v>29</v>
      </c>
      <c r="AJ73" s="33" t="str">
        <f t="shared" si="17"/>
        <v>…</v>
      </c>
      <c r="AK73" s="34" t="str">
        <f>IFERROR(_xlfn.RANK.EQ(AJ73,$AJ$68:$AJ$114,0)+COUNTIF($AJ$68:AJ73,AJ73)-1,"-")</f>
        <v>-</v>
      </c>
      <c r="AM73" s="42">
        <f t="shared" si="26"/>
        <v>6</v>
      </c>
      <c r="AN73" s="42" t="str">
        <f t="shared" si="27"/>
        <v>長野</v>
      </c>
      <c r="AO73" s="42">
        <f t="shared" si="28"/>
        <v>8060</v>
      </c>
      <c r="AP73" s="37">
        <f t="shared" si="29"/>
        <v>3.8</v>
      </c>
    </row>
    <row r="74" spans="1:42" ht="11.85" customHeight="1">
      <c r="A74" s="41" t="s">
        <v>78</v>
      </c>
      <c r="B74" s="39"/>
      <c r="C74" s="51" t="s">
        <v>924</v>
      </c>
      <c r="D74" s="52" t="s">
        <v>924</v>
      </c>
      <c r="E74" s="52" t="s">
        <v>924</v>
      </c>
      <c r="F74" s="52" t="s">
        <v>924</v>
      </c>
      <c r="G74" s="52" t="s">
        <v>26</v>
      </c>
      <c r="H74" s="52" t="s">
        <v>26</v>
      </c>
      <c r="I74" s="52" t="s">
        <v>26</v>
      </c>
      <c r="J74" s="52" t="s">
        <v>26</v>
      </c>
      <c r="K74" s="52" t="s">
        <v>26</v>
      </c>
      <c r="N74" s="32">
        <v>7</v>
      </c>
      <c r="O74" s="5" t="s">
        <v>31</v>
      </c>
      <c r="P74" s="33">
        <f t="shared" si="15"/>
        <v>495</v>
      </c>
      <c r="Q74" s="34">
        <f>IFERROR(_xlfn.RANK.EQ(P74,$P$68:$P$114,0)+COUNTIF($P$68:P74,P74)-1,"-")</f>
        <v>9</v>
      </c>
      <c r="S74" s="42">
        <f t="shared" si="18"/>
        <v>7</v>
      </c>
      <c r="T74" s="42" t="str">
        <f t="shared" si="19"/>
        <v>埼玉</v>
      </c>
      <c r="U74" s="42">
        <f t="shared" si="20"/>
        <v>607</v>
      </c>
      <c r="V74" s="37">
        <f t="shared" si="21"/>
        <v>2.9</v>
      </c>
      <c r="X74" s="32">
        <v>7</v>
      </c>
      <c r="Y74" s="5" t="s">
        <v>31</v>
      </c>
      <c r="Z74" s="33">
        <f t="shared" si="16"/>
        <v>539</v>
      </c>
      <c r="AA74" s="34">
        <f>IFERROR(_xlfn.RANK.EQ(Z74,$Z$68:$Z$114,0)+COUNTIF($Z$68:Z74,Z74)-1,"-")</f>
        <v>19</v>
      </c>
      <c r="AC74" s="42">
        <f t="shared" si="22"/>
        <v>7</v>
      </c>
      <c r="AD74" s="42" t="str">
        <f t="shared" si="23"/>
        <v>千葉</v>
      </c>
      <c r="AE74" s="42">
        <f t="shared" si="24"/>
        <v>1100</v>
      </c>
      <c r="AF74" s="37">
        <f t="shared" si="25"/>
        <v>107.8</v>
      </c>
      <c r="AG74" s="37"/>
      <c r="AH74" s="32">
        <v>7</v>
      </c>
      <c r="AI74" s="5" t="s">
        <v>31</v>
      </c>
      <c r="AJ74" s="33">
        <f t="shared" si="17"/>
        <v>2670</v>
      </c>
      <c r="AK74" s="34">
        <f>IFERROR(_xlfn.RANK.EQ(AJ74,$AJ$68:$AJ$114,0)+COUNTIF($AJ$68:AJ74,AJ74)-1,"-")</f>
        <v>13</v>
      </c>
      <c r="AM74" s="42">
        <f t="shared" si="26"/>
        <v>7</v>
      </c>
      <c r="AN74" s="42" t="str">
        <f t="shared" si="27"/>
        <v>埼玉</v>
      </c>
      <c r="AO74" s="42">
        <f t="shared" si="28"/>
        <v>7280</v>
      </c>
      <c r="AP74" s="37">
        <f t="shared" si="29"/>
        <v>3.4</v>
      </c>
    </row>
    <row r="75" spans="1:42" ht="11.85" customHeight="1">
      <c r="A75" s="41" t="s">
        <v>44</v>
      </c>
      <c r="B75" s="39"/>
      <c r="C75" s="51" t="s">
        <v>924</v>
      </c>
      <c r="D75" s="52" t="s">
        <v>924</v>
      </c>
      <c r="E75" s="52" t="s">
        <v>924</v>
      </c>
      <c r="F75" s="52" t="s">
        <v>924</v>
      </c>
      <c r="G75" s="52" t="s">
        <v>26</v>
      </c>
      <c r="H75" s="52" t="s">
        <v>26</v>
      </c>
      <c r="I75" s="52" t="s">
        <v>26</v>
      </c>
      <c r="J75" s="52" t="s">
        <v>26</v>
      </c>
      <c r="K75" s="52" t="s">
        <v>26</v>
      </c>
      <c r="N75" s="32">
        <v>8</v>
      </c>
      <c r="O75" s="5" t="s">
        <v>33</v>
      </c>
      <c r="P75" s="33">
        <f t="shared" si="15"/>
        <v>1350</v>
      </c>
      <c r="Q75" s="34">
        <f>IFERROR(_xlfn.RANK.EQ(P75,$P$68:$P$114,0)+COUNTIF($P$68:P75,P75)-1,"-")</f>
        <v>3</v>
      </c>
      <c r="S75" s="42">
        <f t="shared" si="18"/>
        <v>8</v>
      </c>
      <c r="T75" s="42" t="str">
        <f t="shared" si="19"/>
        <v>愛知</v>
      </c>
      <c r="U75" s="42">
        <f t="shared" si="20"/>
        <v>564</v>
      </c>
      <c r="V75" s="37">
        <f t="shared" si="21"/>
        <v>2.7</v>
      </c>
      <c r="X75" s="32">
        <v>8</v>
      </c>
      <c r="Y75" s="5" t="s">
        <v>33</v>
      </c>
      <c r="Z75" s="33">
        <f t="shared" si="16"/>
        <v>1190</v>
      </c>
      <c r="AA75" s="34">
        <f>IFERROR(_xlfn.RANK.EQ(Z75,$Z$68:$Z$114,0)+COUNTIF($Z$68:Z75,Z75)-1,"-")</f>
        <v>2</v>
      </c>
      <c r="AC75" s="42">
        <f t="shared" si="22"/>
        <v>8</v>
      </c>
      <c r="AD75" s="42" t="str">
        <f t="shared" si="23"/>
        <v>宮崎</v>
      </c>
      <c r="AE75" s="42">
        <f t="shared" si="24"/>
        <v>1010</v>
      </c>
      <c r="AF75" s="37">
        <f t="shared" si="25"/>
        <v>99</v>
      </c>
      <c r="AG75" s="37"/>
      <c r="AH75" s="32">
        <v>8</v>
      </c>
      <c r="AI75" s="5" t="s">
        <v>33</v>
      </c>
      <c r="AJ75" s="33">
        <f t="shared" si="17"/>
        <v>16100</v>
      </c>
      <c r="AK75" s="34">
        <f>IFERROR(_xlfn.RANK.EQ(AJ75,$AJ$68:$AJ$114,0)+COUNTIF($AJ$68:AJ75,AJ75)-1,"-")</f>
        <v>3</v>
      </c>
      <c r="AM75" s="42">
        <f t="shared" si="26"/>
        <v>8</v>
      </c>
      <c r="AN75" s="42" t="str">
        <f t="shared" si="27"/>
        <v>愛知</v>
      </c>
      <c r="AO75" s="42">
        <f t="shared" si="28"/>
        <v>6490</v>
      </c>
      <c r="AP75" s="37">
        <f t="shared" si="29"/>
        <v>3.1</v>
      </c>
    </row>
    <row r="76" spans="1:42" ht="11.85" customHeight="1">
      <c r="A76" s="41"/>
      <c r="B76" s="39"/>
      <c r="C76" s="51"/>
      <c r="D76" s="52"/>
      <c r="E76" s="52"/>
      <c r="F76" s="52"/>
      <c r="G76" s="52"/>
      <c r="H76" s="52"/>
      <c r="I76" s="52"/>
      <c r="J76" s="52"/>
      <c r="K76" s="52"/>
      <c r="N76" s="32">
        <v>9</v>
      </c>
      <c r="O76" s="5" t="s">
        <v>35</v>
      </c>
      <c r="P76" s="33">
        <f t="shared" si="15"/>
        <v>467</v>
      </c>
      <c r="Q76" s="34">
        <f>IFERROR(_xlfn.RANK.EQ(P76,$P$68:$P$114,0)+COUNTIF($P$68:P76,P76)-1,"-")</f>
        <v>11</v>
      </c>
      <c r="S76" s="42">
        <f t="shared" si="18"/>
        <v>9</v>
      </c>
      <c r="T76" s="42" t="str">
        <f t="shared" si="19"/>
        <v>福島</v>
      </c>
      <c r="U76" s="42">
        <f t="shared" si="20"/>
        <v>495</v>
      </c>
      <c r="V76" s="37">
        <f t="shared" si="21"/>
        <v>2.4</v>
      </c>
      <c r="X76" s="32">
        <v>9</v>
      </c>
      <c r="Y76" s="5" t="s">
        <v>35</v>
      </c>
      <c r="Z76" s="33">
        <f t="shared" si="16"/>
        <v>990</v>
      </c>
      <c r="AA76" s="34">
        <f>IFERROR(_xlfn.RANK.EQ(Z76,$Z$68:$Z$114,0)+COUNTIF($Z$68:Z76,Z76)-1,"-")</f>
        <v>9</v>
      </c>
      <c r="AC76" s="42">
        <f t="shared" si="22"/>
        <v>9</v>
      </c>
      <c r="AD76" s="42" t="str">
        <f t="shared" si="23"/>
        <v>栃木</v>
      </c>
      <c r="AE76" s="42">
        <f t="shared" si="24"/>
        <v>990</v>
      </c>
      <c r="AF76" s="37">
        <f t="shared" si="25"/>
        <v>97.1</v>
      </c>
      <c r="AG76" s="37"/>
      <c r="AH76" s="32">
        <v>9</v>
      </c>
      <c r="AI76" s="5" t="s">
        <v>35</v>
      </c>
      <c r="AJ76" s="33">
        <f t="shared" si="17"/>
        <v>4620</v>
      </c>
      <c r="AK76" s="34">
        <f>IFERROR(_xlfn.RANK.EQ(AJ76,$AJ$68:$AJ$114,0)+COUNTIF($AJ$68:AJ76,AJ76)-1,"-")</f>
        <v>9</v>
      </c>
      <c r="AM76" s="42">
        <f t="shared" si="26"/>
        <v>9</v>
      </c>
      <c r="AN76" s="42" t="str">
        <f t="shared" si="27"/>
        <v>栃木</v>
      </c>
      <c r="AO76" s="42">
        <f t="shared" si="28"/>
        <v>4620</v>
      </c>
      <c r="AP76" s="37">
        <f t="shared" si="29"/>
        <v>2.2000000000000002</v>
      </c>
    </row>
    <row r="77" spans="1:42" ht="11.85" customHeight="1">
      <c r="A77" s="41" t="s">
        <v>79</v>
      </c>
      <c r="B77" s="39"/>
      <c r="C77" s="51" t="s">
        <v>924</v>
      </c>
      <c r="D77" s="52" t="s">
        <v>924</v>
      </c>
      <c r="E77" s="52" t="s">
        <v>924</v>
      </c>
      <c r="F77" s="52" t="s">
        <v>924</v>
      </c>
      <c r="G77" s="52" t="s">
        <v>26</v>
      </c>
      <c r="H77" s="52" t="s">
        <v>26</v>
      </c>
      <c r="I77" s="52" t="s">
        <v>26</v>
      </c>
      <c r="J77" s="52" t="s">
        <v>26</v>
      </c>
      <c r="K77" s="52" t="s">
        <v>26</v>
      </c>
      <c r="N77" s="32">
        <v>10</v>
      </c>
      <c r="O77" s="5" t="s">
        <v>37</v>
      </c>
      <c r="P77" s="33">
        <f t="shared" si="15"/>
        <v>1180</v>
      </c>
      <c r="Q77" s="34">
        <f>IFERROR(_xlfn.RANK.EQ(P77,$P$68:$P$114,0)+COUNTIF($P$68:P77,P77)-1,"-")</f>
        <v>4</v>
      </c>
      <c r="S77" s="42">
        <f t="shared" si="18"/>
        <v>10</v>
      </c>
      <c r="T77" s="42" t="str">
        <f t="shared" si="19"/>
        <v>岩手</v>
      </c>
      <c r="U77" s="42">
        <f t="shared" si="20"/>
        <v>480</v>
      </c>
      <c r="V77" s="37">
        <f t="shared" si="21"/>
        <v>2.2999999999999998</v>
      </c>
      <c r="X77" s="32">
        <v>10</v>
      </c>
      <c r="Y77" s="5" t="s">
        <v>37</v>
      </c>
      <c r="Z77" s="33">
        <f t="shared" si="16"/>
        <v>1110</v>
      </c>
      <c r="AA77" s="34">
        <f>IFERROR(_xlfn.RANK.EQ(Z77,$Z$68:$Z$114,0)+COUNTIF($Z$68:Z77,Z77)-1,"-")</f>
        <v>6</v>
      </c>
      <c r="AC77" s="42">
        <f t="shared" si="22"/>
        <v>10</v>
      </c>
      <c r="AD77" s="42" t="str">
        <f t="shared" si="23"/>
        <v>静岡</v>
      </c>
      <c r="AE77" s="42">
        <f t="shared" si="24"/>
        <v>983</v>
      </c>
      <c r="AF77" s="37">
        <f t="shared" si="25"/>
        <v>96.4</v>
      </c>
      <c r="AG77" s="37"/>
      <c r="AH77" s="32">
        <v>10</v>
      </c>
      <c r="AI77" s="5" t="s">
        <v>37</v>
      </c>
      <c r="AJ77" s="33">
        <f t="shared" si="17"/>
        <v>13100</v>
      </c>
      <c r="AK77" s="34">
        <f>IFERROR(_xlfn.RANK.EQ(AJ77,$AJ$68:$AJ$114,0)+COUNTIF($AJ$68:AJ77,AJ77)-1,"-")</f>
        <v>4</v>
      </c>
      <c r="AM77" s="42">
        <f t="shared" si="26"/>
        <v>10</v>
      </c>
      <c r="AN77" s="42" t="str">
        <f t="shared" si="27"/>
        <v>静岡</v>
      </c>
      <c r="AO77" s="42">
        <f t="shared" si="28"/>
        <v>4300</v>
      </c>
      <c r="AP77" s="37">
        <f t="shared" si="29"/>
        <v>2</v>
      </c>
    </row>
    <row r="78" spans="1:42" ht="11.85" customHeight="1">
      <c r="A78" s="41" t="s">
        <v>80</v>
      </c>
      <c r="B78" s="39"/>
      <c r="C78" s="51" t="s">
        <v>924</v>
      </c>
      <c r="D78" s="52" t="s">
        <v>924</v>
      </c>
      <c r="E78" s="52" t="s">
        <v>924</v>
      </c>
      <c r="F78" s="52" t="s">
        <v>924</v>
      </c>
      <c r="G78" s="52" t="s">
        <v>26</v>
      </c>
      <c r="H78" s="52" t="s">
        <v>26</v>
      </c>
      <c r="I78" s="52" t="s">
        <v>26</v>
      </c>
      <c r="J78" s="52" t="s">
        <v>26</v>
      </c>
      <c r="K78" s="52" t="s">
        <v>26</v>
      </c>
      <c r="N78" s="32">
        <v>11</v>
      </c>
      <c r="O78" s="5" t="s">
        <v>39</v>
      </c>
      <c r="P78" s="33">
        <f t="shared" si="15"/>
        <v>607</v>
      </c>
      <c r="Q78" s="34">
        <f>IFERROR(_xlfn.RANK.EQ(P78,$P$68:$P$114,0)+COUNTIF($P$68:P78,P78)-1,"-")</f>
        <v>7</v>
      </c>
      <c r="S78" s="42">
        <f t="shared" si="18"/>
        <v>11</v>
      </c>
      <c r="T78" s="42" t="str">
        <f t="shared" si="19"/>
        <v>栃木</v>
      </c>
      <c r="U78" s="42">
        <f t="shared" si="20"/>
        <v>467</v>
      </c>
      <c r="V78" s="37">
        <f t="shared" si="21"/>
        <v>2.2000000000000002</v>
      </c>
      <c r="X78" s="32">
        <v>11</v>
      </c>
      <c r="Y78" s="5" t="s">
        <v>39</v>
      </c>
      <c r="Z78" s="33">
        <f t="shared" si="16"/>
        <v>1200</v>
      </c>
      <c r="AA78" s="34">
        <f>IFERROR(_xlfn.RANK.EQ(Z78,$Z$68:$Z$114,0)+COUNTIF($Z$68:Z78,Z78)-1,"-")</f>
        <v>1</v>
      </c>
      <c r="AC78" s="42">
        <f t="shared" si="22"/>
        <v>11</v>
      </c>
      <c r="AD78" s="42" t="str">
        <f t="shared" si="23"/>
        <v>徳島</v>
      </c>
      <c r="AE78" s="42">
        <f t="shared" si="24"/>
        <v>900</v>
      </c>
      <c r="AF78" s="37">
        <f t="shared" si="25"/>
        <v>88.2</v>
      </c>
      <c r="AG78" s="37"/>
      <c r="AH78" s="32">
        <v>11</v>
      </c>
      <c r="AI78" s="5" t="s">
        <v>39</v>
      </c>
      <c r="AJ78" s="33">
        <f t="shared" si="17"/>
        <v>7280</v>
      </c>
      <c r="AK78" s="34">
        <f>IFERROR(_xlfn.RANK.EQ(AJ78,$AJ$68:$AJ$114,0)+COUNTIF($AJ$68:AJ78,AJ78)-1,"-")</f>
        <v>7</v>
      </c>
      <c r="AM78" s="42">
        <f t="shared" si="26"/>
        <v>11</v>
      </c>
      <c r="AN78" s="42" t="str">
        <f t="shared" si="27"/>
        <v>宮崎</v>
      </c>
      <c r="AO78" s="42">
        <f t="shared" si="28"/>
        <v>3260</v>
      </c>
      <c r="AP78" s="37">
        <f t="shared" si="29"/>
        <v>1.5</v>
      </c>
    </row>
    <row r="79" spans="1:42" ht="11.85" customHeight="1">
      <c r="A79" s="44" t="s">
        <v>81</v>
      </c>
      <c r="B79" s="39"/>
      <c r="C79" s="51" t="s">
        <v>924</v>
      </c>
      <c r="D79" s="52" t="s">
        <v>924</v>
      </c>
      <c r="E79" s="52" t="s">
        <v>924</v>
      </c>
      <c r="F79" s="52" t="s">
        <v>924</v>
      </c>
      <c r="G79" s="52" t="s">
        <v>26</v>
      </c>
      <c r="H79" s="52" t="s">
        <v>26</v>
      </c>
      <c r="I79" s="52" t="s">
        <v>26</v>
      </c>
      <c r="J79" s="52" t="s">
        <v>26</v>
      </c>
      <c r="K79" s="52" t="s">
        <v>26</v>
      </c>
      <c r="N79" s="32">
        <v>12</v>
      </c>
      <c r="O79" s="5" t="s">
        <v>41</v>
      </c>
      <c r="P79" s="33">
        <f t="shared" si="15"/>
        <v>1620</v>
      </c>
      <c r="Q79" s="34">
        <f>IFERROR(_xlfn.RANK.EQ(P79,$P$68:$P$114,0)+COUNTIF($P$68:P79,P79)-1,"-")</f>
        <v>2</v>
      </c>
      <c r="S79" s="42">
        <f t="shared" si="18"/>
        <v>12</v>
      </c>
      <c r="T79" s="42" t="str">
        <f t="shared" si="19"/>
        <v>静岡</v>
      </c>
      <c r="U79" s="42">
        <f t="shared" si="20"/>
        <v>437</v>
      </c>
      <c r="V79" s="37">
        <f t="shared" si="21"/>
        <v>2.1</v>
      </c>
      <c r="X79" s="32">
        <v>12</v>
      </c>
      <c r="Y79" s="5" t="s">
        <v>41</v>
      </c>
      <c r="Z79" s="33">
        <f t="shared" si="16"/>
        <v>1100</v>
      </c>
      <c r="AA79" s="34">
        <f>IFERROR(_xlfn.RANK.EQ(Z79,$Z$68:$Z$114,0)+COUNTIF($Z$68:Z79,Z79)-1,"-")</f>
        <v>7</v>
      </c>
      <c r="AC79" s="42">
        <f t="shared" si="22"/>
        <v>12</v>
      </c>
      <c r="AD79" s="42" t="str">
        <f t="shared" si="23"/>
        <v>香川</v>
      </c>
      <c r="AE79" s="42">
        <f t="shared" si="24"/>
        <v>881</v>
      </c>
      <c r="AF79" s="37">
        <f t="shared" si="25"/>
        <v>86.4</v>
      </c>
      <c r="AG79" s="37"/>
      <c r="AH79" s="32">
        <v>12</v>
      </c>
      <c r="AI79" s="5" t="s">
        <v>41</v>
      </c>
      <c r="AJ79" s="33">
        <f t="shared" si="17"/>
        <v>17800</v>
      </c>
      <c r="AK79" s="34">
        <f>IFERROR(_xlfn.RANK.EQ(AJ79,$AJ$68:$AJ$114,0)+COUNTIF($AJ$68:AJ79,AJ79)-1,"-")</f>
        <v>2</v>
      </c>
      <c r="AM79" s="42">
        <f t="shared" si="26"/>
        <v>12</v>
      </c>
      <c r="AN79" s="42" t="str">
        <f t="shared" si="27"/>
        <v>岩手</v>
      </c>
      <c r="AO79" s="42">
        <f t="shared" si="28"/>
        <v>2930</v>
      </c>
      <c r="AP79" s="37">
        <f t="shared" si="29"/>
        <v>1.4</v>
      </c>
    </row>
    <row r="80" spans="1:42" ht="11.85" customHeight="1">
      <c r="A80" s="45"/>
      <c r="B80" s="46"/>
      <c r="C80" s="47"/>
      <c r="D80" s="48"/>
      <c r="E80" s="48"/>
      <c r="F80" s="48"/>
      <c r="G80" s="48"/>
      <c r="H80" s="48"/>
      <c r="I80" s="48"/>
      <c r="J80" s="48"/>
      <c r="K80" s="48"/>
      <c r="N80" s="32">
        <v>13</v>
      </c>
      <c r="O80" s="5" t="s">
        <v>43</v>
      </c>
      <c r="P80" s="33" t="str">
        <f t="shared" si="15"/>
        <v>…</v>
      </c>
      <c r="Q80" s="34" t="str">
        <f>IFERROR(_xlfn.RANK.EQ(P80,$P$68:$P$114,0)+COUNTIF($P$68:P80,P80)-1,"-")</f>
        <v>-</v>
      </c>
      <c r="S80" s="42">
        <f t="shared" si="18"/>
        <v>13</v>
      </c>
      <c r="T80" s="42" t="str">
        <f t="shared" si="19"/>
        <v>青森</v>
      </c>
      <c r="U80" s="42">
        <f t="shared" si="20"/>
        <v>400</v>
      </c>
      <c r="V80" s="37">
        <f t="shared" si="21"/>
        <v>1.9</v>
      </c>
      <c r="X80" s="32">
        <v>13</v>
      </c>
      <c r="Y80" s="5" t="s">
        <v>43</v>
      </c>
      <c r="Z80" s="33" t="str">
        <f t="shared" si="16"/>
        <v>…</v>
      </c>
      <c r="AA80" s="34" t="str">
        <f>IFERROR(_xlfn.RANK.EQ(Z80,$Z$68:$Z$114,0)+COUNTIF($Z$68:Z80,Z80)-1,"-")</f>
        <v>-</v>
      </c>
      <c r="AC80" s="42">
        <f t="shared" si="22"/>
        <v>13</v>
      </c>
      <c r="AD80" s="42" t="str">
        <f t="shared" si="23"/>
        <v>鳥取</v>
      </c>
      <c r="AE80" s="42">
        <f t="shared" si="24"/>
        <v>833</v>
      </c>
      <c r="AF80" s="37">
        <f t="shared" si="25"/>
        <v>81.7</v>
      </c>
      <c r="AG80" s="37"/>
      <c r="AH80" s="32">
        <v>13</v>
      </c>
      <c r="AI80" s="5" t="s">
        <v>43</v>
      </c>
      <c r="AJ80" s="33" t="str">
        <f t="shared" si="17"/>
        <v>…</v>
      </c>
      <c r="AK80" s="34" t="str">
        <f>IFERROR(_xlfn.RANK.EQ(AJ80,$AJ$68:$AJ$114,0)+COUNTIF($AJ$68:AJ80,AJ80)-1,"-")</f>
        <v>-</v>
      </c>
      <c r="AM80" s="42">
        <f t="shared" si="26"/>
        <v>13</v>
      </c>
      <c r="AN80" s="42" t="str">
        <f t="shared" si="27"/>
        <v>福島</v>
      </c>
      <c r="AO80" s="42">
        <f t="shared" si="28"/>
        <v>2670</v>
      </c>
      <c r="AP80" s="37">
        <f t="shared" si="29"/>
        <v>1.3</v>
      </c>
    </row>
    <row r="81" spans="1:42" ht="11.85" customHeight="1">
      <c r="A81" s="596" t="s">
        <v>943</v>
      </c>
      <c r="B81" s="597"/>
      <c r="C81" s="598"/>
      <c r="D81" s="598"/>
      <c r="E81" s="598"/>
      <c r="F81" s="598"/>
      <c r="G81" s="598"/>
      <c r="H81" s="598"/>
      <c r="I81" s="598"/>
      <c r="J81" s="598"/>
      <c r="N81" s="32">
        <v>14</v>
      </c>
      <c r="O81" s="5" t="s">
        <v>45</v>
      </c>
      <c r="P81" s="33" t="str">
        <f t="shared" si="15"/>
        <v>…</v>
      </c>
      <c r="Q81" s="34" t="str">
        <f>IFERROR(_xlfn.RANK.EQ(P81,$P$68:$P$114,0)+COUNTIF($P$68:P81,P81)-1,"-")</f>
        <v>-</v>
      </c>
      <c r="S81" s="42">
        <f t="shared" si="18"/>
        <v>14</v>
      </c>
      <c r="T81" s="42" t="str">
        <f t="shared" si="19"/>
        <v>宮城</v>
      </c>
      <c r="U81" s="42">
        <f t="shared" si="20"/>
        <v>337</v>
      </c>
      <c r="V81" s="37">
        <f t="shared" si="21"/>
        <v>1.6</v>
      </c>
      <c r="X81" s="32">
        <v>14</v>
      </c>
      <c r="Y81" s="5" t="s">
        <v>45</v>
      </c>
      <c r="Z81" s="33" t="str">
        <f t="shared" si="16"/>
        <v>…</v>
      </c>
      <c r="AA81" s="34" t="str">
        <f>IFERROR(_xlfn.RANK.EQ(Z81,$Z$68:$Z$114,0)+COUNTIF($Z$68:Z81,Z81)-1,"-")</f>
        <v>-</v>
      </c>
      <c r="AC81" s="42">
        <f t="shared" si="22"/>
        <v>14</v>
      </c>
      <c r="AD81" s="42" t="str">
        <f t="shared" si="23"/>
        <v>長野</v>
      </c>
      <c r="AE81" s="42">
        <f t="shared" si="24"/>
        <v>768</v>
      </c>
      <c r="AF81" s="37">
        <f t="shared" si="25"/>
        <v>75.3</v>
      </c>
      <c r="AG81" s="37"/>
      <c r="AH81" s="32">
        <v>14</v>
      </c>
      <c r="AI81" s="5" t="s">
        <v>45</v>
      </c>
      <c r="AJ81" s="33" t="str">
        <f t="shared" si="17"/>
        <v>…</v>
      </c>
      <c r="AK81" s="34" t="str">
        <f>IFERROR(_xlfn.RANK.EQ(AJ81,$AJ$68:$AJ$114,0)+COUNTIF($AJ$68:AJ81,AJ81)-1,"-")</f>
        <v>-</v>
      </c>
      <c r="AM81" s="42">
        <f t="shared" si="26"/>
        <v>14</v>
      </c>
      <c r="AN81" s="42" t="str">
        <f t="shared" si="27"/>
        <v>香川</v>
      </c>
      <c r="AO81" s="42">
        <f t="shared" si="28"/>
        <v>2420</v>
      </c>
      <c r="AP81" s="37">
        <f t="shared" si="29"/>
        <v>1.1000000000000001</v>
      </c>
    </row>
    <row r="82" spans="1:42" ht="11.85" customHeight="1">
      <c r="A82" s="599" t="s">
        <v>944</v>
      </c>
      <c r="B82" s="597"/>
      <c r="C82" s="598"/>
      <c r="D82" s="598"/>
      <c r="E82" s="598"/>
      <c r="F82" s="598"/>
      <c r="G82" s="598"/>
      <c r="H82" s="598"/>
      <c r="I82" s="598"/>
      <c r="J82" s="598"/>
      <c r="N82" s="32">
        <v>15</v>
      </c>
      <c r="O82" s="5" t="s">
        <v>46</v>
      </c>
      <c r="P82" s="33" t="str">
        <f t="shared" si="15"/>
        <v>…</v>
      </c>
      <c r="Q82" s="34" t="str">
        <f>IFERROR(_xlfn.RANK.EQ(P82,$P$68:$P$114,0)+COUNTIF($P$68:P82,P82)-1,"-")</f>
        <v>-</v>
      </c>
      <c r="S82" s="42">
        <f t="shared" si="18"/>
        <v>15</v>
      </c>
      <c r="T82" s="42" t="str">
        <f t="shared" si="19"/>
        <v>宮崎</v>
      </c>
      <c r="U82" s="42">
        <f t="shared" si="20"/>
        <v>323</v>
      </c>
      <c r="V82" s="37">
        <f t="shared" si="21"/>
        <v>1.5</v>
      </c>
      <c r="X82" s="32">
        <v>15</v>
      </c>
      <c r="Y82" s="5" t="s">
        <v>46</v>
      </c>
      <c r="Z82" s="33" t="str">
        <f t="shared" si="16"/>
        <v>…</v>
      </c>
      <c r="AA82" s="34" t="str">
        <f>IFERROR(_xlfn.RANK.EQ(Z82,$Z$68:$Z$114,0)+COUNTIF($Z$68:Z82,Z82)-1,"-")</f>
        <v>-</v>
      </c>
      <c r="AC82" s="42">
        <f t="shared" si="22"/>
        <v>15</v>
      </c>
      <c r="AD82" s="42" t="str">
        <f t="shared" si="23"/>
        <v>兵庫</v>
      </c>
      <c r="AE82" s="42">
        <f t="shared" si="24"/>
        <v>737</v>
      </c>
      <c r="AF82" s="37">
        <f t="shared" si="25"/>
        <v>72.3</v>
      </c>
      <c r="AG82" s="37"/>
      <c r="AH82" s="32">
        <v>15</v>
      </c>
      <c r="AI82" s="5" t="s">
        <v>46</v>
      </c>
      <c r="AJ82" s="33" t="str">
        <f t="shared" si="17"/>
        <v>…</v>
      </c>
      <c r="AK82" s="34" t="str">
        <f>IFERROR(_xlfn.RANK.EQ(AJ82,$AJ$68:$AJ$114,0)+COUNTIF($AJ$68:AJ82,AJ82)-1,"-")</f>
        <v>-</v>
      </c>
      <c r="AM82" s="42">
        <f t="shared" si="26"/>
        <v>15</v>
      </c>
      <c r="AN82" s="42" t="str">
        <f t="shared" si="27"/>
        <v>青森</v>
      </c>
      <c r="AO82" s="42">
        <f t="shared" si="28"/>
        <v>2400</v>
      </c>
      <c r="AP82" s="37">
        <f t="shared" si="29"/>
        <v>1.1000000000000001</v>
      </c>
    </row>
    <row r="83" spans="1:42" ht="11.85" customHeight="1">
      <c r="A83" s="596" t="s">
        <v>945</v>
      </c>
      <c r="B83" s="597"/>
      <c r="C83" s="598"/>
      <c r="D83" s="598"/>
      <c r="E83" s="598"/>
      <c r="F83" s="598"/>
      <c r="G83" s="598"/>
      <c r="H83" s="598"/>
      <c r="I83" s="598"/>
      <c r="J83" s="598"/>
      <c r="N83" s="32">
        <v>16</v>
      </c>
      <c r="O83" s="5" t="s">
        <v>48</v>
      </c>
      <c r="P83" s="33" t="str">
        <f t="shared" si="15"/>
        <v>…</v>
      </c>
      <c r="Q83" s="34" t="str">
        <f>IFERROR(_xlfn.RANK.EQ(P83,$P$68:$P$114,0)+COUNTIF($P$68:P83,P83)-1,"-")</f>
        <v>-</v>
      </c>
      <c r="S83" s="42">
        <f t="shared" si="18"/>
        <v>16</v>
      </c>
      <c r="T83" s="42" t="str">
        <f t="shared" si="19"/>
        <v>香川</v>
      </c>
      <c r="U83" s="42">
        <f t="shared" si="20"/>
        <v>275</v>
      </c>
      <c r="V83" s="37">
        <f t="shared" si="21"/>
        <v>1.3</v>
      </c>
      <c r="X83" s="32">
        <v>16</v>
      </c>
      <c r="Y83" s="5" t="s">
        <v>48</v>
      </c>
      <c r="Z83" s="33" t="str">
        <f t="shared" si="16"/>
        <v>…</v>
      </c>
      <c r="AA83" s="34" t="str">
        <f>IFERROR(_xlfn.RANK.EQ(Z83,$Z$68:$Z$114,0)+COUNTIF($Z$68:Z83,Z83)-1,"-")</f>
        <v>-</v>
      </c>
      <c r="AC83" s="42">
        <f t="shared" si="22"/>
        <v>16</v>
      </c>
      <c r="AD83" s="42" t="str">
        <f t="shared" si="23"/>
        <v>岩手</v>
      </c>
      <c r="AE83" s="42">
        <f t="shared" si="24"/>
        <v>610</v>
      </c>
      <c r="AF83" s="37">
        <f t="shared" si="25"/>
        <v>59.8</v>
      </c>
      <c r="AG83" s="37"/>
      <c r="AH83" s="32">
        <v>16</v>
      </c>
      <c r="AI83" s="5" t="s">
        <v>48</v>
      </c>
      <c r="AJ83" s="33" t="str">
        <f t="shared" si="17"/>
        <v>…</v>
      </c>
      <c r="AK83" s="34" t="str">
        <f>IFERROR(_xlfn.RANK.EQ(AJ83,$AJ$68:$AJ$114,0)+COUNTIF($AJ$68:AJ83,AJ83)-1,"-")</f>
        <v>-</v>
      </c>
      <c r="AM83" s="42">
        <f t="shared" si="26"/>
        <v>16</v>
      </c>
      <c r="AN83" s="42" t="str">
        <f t="shared" si="27"/>
        <v>宮城</v>
      </c>
      <c r="AO83" s="42">
        <f t="shared" si="28"/>
        <v>1840</v>
      </c>
      <c r="AP83" s="37">
        <f t="shared" si="29"/>
        <v>0.9</v>
      </c>
    </row>
    <row r="84" spans="1:42" ht="11.85" customHeight="1">
      <c r="N84" s="32">
        <v>17</v>
      </c>
      <c r="O84" s="5" t="s">
        <v>49</v>
      </c>
      <c r="P84" s="33" t="str">
        <f t="shared" si="15"/>
        <v>…</v>
      </c>
      <c r="Q84" s="34" t="str">
        <f>IFERROR(_xlfn.RANK.EQ(P84,$P$68:$P$114,0)+COUNTIF($P$68:P84,P84)-1,"-")</f>
        <v>-</v>
      </c>
      <c r="S84" s="42">
        <f t="shared" si="18"/>
        <v>17</v>
      </c>
      <c r="T84" s="42" t="str">
        <f t="shared" si="19"/>
        <v>徳島</v>
      </c>
      <c r="U84" s="42">
        <f t="shared" si="20"/>
        <v>203</v>
      </c>
      <c r="V84" s="37">
        <f t="shared" si="21"/>
        <v>1</v>
      </c>
      <c r="X84" s="32">
        <v>17</v>
      </c>
      <c r="Y84" s="5" t="s">
        <v>49</v>
      </c>
      <c r="Z84" s="33" t="str">
        <f t="shared" si="16"/>
        <v>…</v>
      </c>
      <c r="AA84" s="34" t="str">
        <f>IFERROR(_xlfn.RANK.EQ(Z84,$Z$68:$Z$114,0)+COUNTIF($Z$68:Z84,Z84)-1,"-")</f>
        <v>-</v>
      </c>
      <c r="AC84" s="42">
        <f t="shared" si="22"/>
        <v>17</v>
      </c>
      <c r="AD84" s="42" t="str">
        <f t="shared" si="23"/>
        <v>青森</v>
      </c>
      <c r="AE84" s="42">
        <f t="shared" si="24"/>
        <v>601</v>
      </c>
      <c r="AF84" s="37">
        <f t="shared" si="25"/>
        <v>58.9</v>
      </c>
      <c r="AG84" s="37"/>
      <c r="AH84" s="32">
        <v>17</v>
      </c>
      <c r="AI84" s="5" t="s">
        <v>49</v>
      </c>
      <c r="AJ84" s="33" t="str">
        <f t="shared" si="17"/>
        <v>…</v>
      </c>
      <c r="AK84" s="34" t="str">
        <f>IFERROR(_xlfn.RANK.EQ(AJ84,$AJ$68:$AJ$114,0)+COUNTIF($AJ$68:AJ84,AJ84)-1,"-")</f>
        <v>-</v>
      </c>
      <c r="AM84" s="42">
        <f t="shared" si="26"/>
        <v>17</v>
      </c>
      <c r="AN84" s="42" t="str">
        <f t="shared" si="27"/>
        <v>徳島</v>
      </c>
      <c r="AO84" s="42">
        <f t="shared" si="28"/>
        <v>1830</v>
      </c>
      <c r="AP84" s="37">
        <f t="shared" si="29"/>
        <v>0.9</v>
      </c>
    </row>
    <row r="85" spans="1:42" ht="11.85" customHeight="1">
      <c r="N85" s="32">
        <v>18</v>
      </c>
      <c r="O85" s="5" t="s">
        <v>50</v>
      </c>
      <c r="P85" s="33" t="str">
        <f t="shared" si="15"/>
        <v>…</v>
      </c>
      <c r="Q85" s="34" t="str">
        <f>IFERROR(_xlfn.RANK.EQ(P85,$P$68:$P$114,0)+COUNTIF($P$68:P85,P85)-1,"-")</f>
        <v>-</v>
      </c>
      <c r="S85" s="42">
        <f t="shared" si="18"/>
        <v>18</v>
      </c>
      <c r="T85" s="42" t="str">
        <f t="shared" si="19"/>
        <v>兵庫</v>
      </c>
      <c r="U85" s="42">
        <f t="shared" si="20"/>
        <v>117</v>
      </c>
      <c r="V85" s="37">
        <f t="shared" si="21"/>
        <v>0.6</v>
      </c>
      <c r="X85" s="32">
        <v>18</v>
      </c>
      <c r="Y85" s="5" t="s">
        <v>50</v>
      </c>
      <c r="Z85" s="33" t="str">
        <f t="shared" si="16"/>
        <v>…</v>
      </c>
      <c r="AA85" s="34" t="str">
        <f>IFERROR(_xlfn.RANK.EQ(Z85,$Z$68:$Z$114,0)+COUNTIF($Z$68:Z85,Z85)-1,"-")</f>
        <v>-</v>
      </c>
      <c r="AC85" s="42">
        <f t="shared" si="22"/>
        <v>18</v>
      </c>
      <c r="AD85" s="42" t="str">
        <f t="shared" si="23"/>
        <v>宮城</v>
      </c>
      <c r="AE85" s="42">
        <f t="shared" si="24"/>
        <v>545</v>
      </c>
      <c r="AF85" s="37">
        <f t="shared" si="25"/>
        <v>53.4</v>
      </c>
      <c r="AG85" s="37"/>
      <c r="AH85" s="32">
        <v>18</v>
      </c>
      <c r="AI85" s="5" t="s">
        <v>50</v>
      </c>
      <c r="AJ85" s="33" t="str">
        <f t="shared" si="17"/>
        <v>…</v>
      </c>
      <c r="AK85" s="34" t="str">
        <f>IFERROR(_xlfn.RANK.EQ(AJ85,$AJ$68:$AJ$114,0)+COUNTIF($AJ$68:AJ85,AJ85)-1,"-")</f>
        <v>-</v>
      </c>
      <c r="AM85" s="42">
        <f t="shared" si="26"/>
        <v>18</v>
      </c>
      <c r="AN85" s="42" t="str">
        <f t="shared" si="27"/>
        <v>兵庫</v>
      </c>
      <c r="AO85" s="42">
        <f t="shared" si="28"/>
        <v>862</v>
      </c>
      <c r="AP85" s="37">
        <f t="shared" si="29"/>
        <v>0.4</v>
      </c>
    </row>
    <row r="86" spans="1:42" ht="7.5" customHeight="1">
      <c r="N86" s="32">
        <v>19</v>
      </c>
      <c r="O86" s="5" t="s">
        <v>51</v>
      </c>
      <c r="P86" s="33">
        <f t="shared" si="15"/>
        <v>701</v>
      </c>
      <c r="Q86" s="34">
        <f>IFERROR(_xlfn.RANK.EQ(P86,$P$68:$P$114,0)+COUNTIF($P$68:P86,P86)-1,"-")</f>
        <v>6</v>
      </c>
      <c r="S86" s="42">
        <f t="shared" si="18"/>
        <v>19</v>
      </c>
      <c r="T86" s="42" t="str">
        <f t="shared" si="19"/>
        <v>鳥取</v>
      </c>
      <c r="U86" s="42">
        <f t="shared" si="20"/>
        <v>72</v>
      </c>
      <c r="V86" s="37">
        <f t="shared" si="21"/>
        <v>0.3</v>
      </c>
      <c r="X86" s="32">
        <v>19</v>
      </c>
      <c r="Y86" s="5" t="s">
        <v>51</v>
      </c>
      <c r="Z86" s="33">
        <f t="shared" si="16"/>
        <v>1180</v>
      </c>
      <c r="AA86" s="34">
        <f>IFERROR(_xlfn.RANK.EQ(Z86,$Z$68:$Z$114,0)+COUNTIF($Z$68:Z86,Z86)-1,"-")</f>
        <v>3</v>
      </c>
      <c r="AC86" s="42">
        <f t="shared" si="22"/>
        <v>19</v>
      </c>
      <c r="AD86" s="42" t="str">
        <f t="shared" si="23"/>
        <v>福島</v>
      </c>
      <c r="AE86" s="42">
        <f t="shared" si="24"/>
        <v>539</v>
      </c>
      <c r="AF86" s="37">
        <f t="shared" si="25"/>
        <v>52.8</v>
      </c>
      <c r="AG86" s="37"/>
      <c r="AH86" s="32">
        <v>19</v>
      </c>
      <c r="AI86" s="5" t="s">
        <v>51</v>
      </c>
      <c r="AJ86" s="33">
        <f t="shared" si="17"/>
        <v>8270</v>
      </c>
      <c r="AK86" s="34">
        <f>IFERROR(_xlfn.RANK.EQ(AJ86,$AJ$68:$AJ$114,0)+COUNTIF($AJ$68:AJ86,AJ86)-1,"-")</f>
        <v>5</v>
      </c>
      <c r="AM86" s="42">
        <f t="shared" si="26"/>
        <v>19</v>
      </c>
      <c r="AN86" s="42" t="str">
        <f t="shared" si="27"/>
        <v>鳥取</v>
      </c>
      <c r="AO86" s="42">
        <f t="shared" si="28"/>
        <v>600</v>
      </c>
      <c r="AP86" s="37">
        <f t="shared" si="29"/>
        <v>0.3</v>
      </c>
    </row>
    <row r="87" spans="1:42" ht="11.85" customHeight="1">
      <c r="N87" s="32">
        <v>20</v>
      </c>
      <c r="O87" s="5" t="s">
        <v>52</v>
      </c>
      <c r="P87" s="33">
        <f t="shared" si="15"/>
        <v>1050</v>
      </c>
      <c r="Q87" s="34">
        <f>IFERROR(_xlfn.RANK.EQ(P87,$P$68:$P$114,0)+COUNTIF($P$68:P87,P87)-1,"-")</f>
        <v>5</v>
      </c>
      <c r="S87" s="42" t="str">
        <f t="shared" si="18"/>
        <v>-</v>
      </c>
      <c r="T87" s="42" t="str">
        <f t="shared" si="19"/>
        <v>-</v>
      </c>
      <c r="U87" s="42" t="str">
        <f t="shared" si="20"/>
        <v>-</v>
      </c>
      <c r="V87" s="37" t="str">
        <f t="shared" si="21"/>
        <v>-</v>
      </c>
      <c r="X87" s="32">
        <v>20</v>
      </c>
      <c r="Y87" s="5" t="s">
        <v>52</v>
      </c>
      <c r="Z87" s="33">
        <f t="shared" si="16"/>
        <v>768</v>
      </c>
      <c r="AA87" s="34">
        <f>IFERROR(_xlfn.RANK.EQ(Z87,$Z$68:$Z$114,0)+COUNTIF($Z$68:Z87,Z87)-1,"-")</f>
        <v>14</v>
      </c>
      <c r="AC87" s="42" t="str">
        <f t="shared" si="22"/>
        <v>-</v>
      </c>
      <c r="AD87" s="42" t="str">
        <f t="shared" si="23"/>
        <v>-</v>
      </c>
      <c r="AE87" s="42" t="str">
        <f t="shared" si="24"/>
        <v>-</v>
      </c>
      <c r="AF87" s="37" t="str">
        <f t="shared" si="25"/>
        <v>-</v>
      </c>
      <c r="AG87" s="37"/>
      <c r="AH87" s="32">
        <v>20</v>
      </c>
      <c r="AI87" s="5" t="s">
        <v>52</v>
      </c>
      <c r="AJ87" s="33">
        <f t="shared" si="17"/>
        <v>8060</v>
      </c>
      <c r="AK87" s="34">
        <f>IFERROR(_xlfn.RANK.EQ(AJ87,$AJ$68:$AJ$114,0)+COUNTIF($AJ$68:AJ87,AJ87)-1,"-")</f>
        <v>6</v>
      </c>
      <c r="AM87" s="42" t="str">
        <f t="shared" si="26"/>
        <v>-</v>
      </c>
      <c r="AN87" s="42" t="str">
        <f t="shared" si="27"/>
        <v>-</v>
      </c>
      <c r="AO87" s="42" t="str">
        <f t="shared" si="28"/>
        <v>-</v>
      </c>
      <c r="AP87" s="37" t="str">
        <f t="shared" si="29"/>
        <v>-</v>
      </c>
    </row>
    <row r="88" spans="1:42" ht="7.5" customHeight="1">
      <c r="N88" s="32">
        <v>21</v>
      </c>
      <c r="O88" s="5" t="s">
        <v>53</v>
      </c>
      <c r="P88" s="33" t="str">
        <f t="shared" si="15"/>
        <v>…</v>
      </c>
      <c r="Q88" s="34" t="str">
        <f>IFERROR(_xlfn.RANK.EQ(P88,$P$68:$P$114,0)+COUNTIF($P$68:P88,P88)-1,"-")</f>
        <v>-</v>
      </c>
      <c r="S88" s="42" t="str">
        <f t="shared" si="18"/>
        <v>-</v>
      </c>
      <c r="T88" s="42" t="str">
        <f t="shared" si="19"/>
        <v>-</v>
      </c>
      <c r="U88" s="42" t="str">
        <f t="shared" si="20"/>
        <v>-</v>
      </c>
      <c r="V88" s="37" t="str">
        <f t="shared" si="21"/>
        <v>-</v>
      </c>
      <c r="X88" s="32">
        <v>21</v>
      </c>
      <c r="Y88" s="5" t="s">
        <v>53</v>
      </c>
      <c r="Z88" s="33" t="str">
        <f t="shared" si="16"/>
        <v>…</v>
      </c>
      <c r="AA88" s="34" t="str">
        <f>IFERROR(_xlfn.RANK.EQ(Z88,$Z$68:$Z$114,0)+COUNTIF($Z$68:Z88,Z88)-1,"-")</f>
        <v>-</v>
      </c>
      <c r="AC88" s="42" t="str">
        <f t="shared" si="22"/>
        <v>-</v>
      </c>
      <c r="AD88" s="42" t="str">
        <f t="shared" si="23"/>
        <v>-</v>
      </c>
      <c r="AE88" s="42" t="str">
        <f t="shared" si="24"/>
        <v>-</v>
      </c>
      <c r="AF88" s="37" t="str">
        <f t="shared" si="25"/>
        <v>-</v>
      </c>
      <c r="AG88" s="37"/>
      <c r="AH88" s="32">
        <v>21</v>
      </c>
      <c r="AI88" s="5" t="s">
        <v>53</v>
      </c>
      <c r="AJ88" s="33" t="str">
        <f t="shared" si="17"/>
        <v>…</v>
      </c>
      <c r="AK88" s="34" t="str">
        <f>IFERROR(_xlfn.RANK.EQ(AJ88,$AJ$68:$AJ$114,0)+COUNTIF($AJ$68:AJ88,AJ88)-1,"-")</f>
        <v>-</v>
      </c>
      <c r="AM88" s="42" t="str">
        <f t="shared" si="26"/>
        <v>-</v>
      </c>
      <c r="AN88" s="42" t="str">
        <f t="shared" si="27"/>
        <v>-</v>
      </c>
      <c r="AO88" s="42" t="str">
        <f t="shared" si="28"/>
        <v>-</v>
      </c>
      <c r="AP88" s="37" t="str">
        <f t="shared" si="29"/>
        <v>-</v>
      </c>
    </row>
    <row r="89" spans="1:42" ht="11.85" customHeight="1">
      <c r="N89" s="32">
        <v>22</v>
      </c>
      <c r="O89" s="5" t="s">
        <v>54</v>
      </c>
      <c r="P89" s="33">
        <f t="shared" si="15"/>
        <v>437</v>
      </c>
      <c r="Q89" s="34">
        <f>IFERROR(_xlfn.RANK.EQ(P89,$P$68:$P$114,0)+COUNTIF($P$68:P89,P89)-1,"-")</f>
        <v>12</v>
      </c>
      <c r="S89" s="42" t="str">
        <f t="shared" si="18"/>
        <v>-</v>
      </c>
      <c r="T89" s="42" t="str">
        <f t="shared" si="19"/>
        <v>-</v>
      </c>
      <c r="U89" s="42" t="str">
        <f t="shared" si="20"/>
        <v>-</v>
      </c>
      <c r="V89" s="37" t="str">
        <f t="shared" si="21"/>
        <v>-</v>
      </c>
      <c r="X89" s="32">
        <v>22</v>
      </c>
      <c r="Y89" s="5" t="s">
        <v>54</v>
      </c>
      <c r="Z89" s="33">
        <f t="shared" si="16"/>
        <v>983</v>
      </c>
      <c r="AA89" s="34">
        <f>IFERROR(_xlfn.RANK.EQ(Z89,$Z$68:$Z$114,0)+COUNTIF($Z$68:Z89,Z89)-1,"-")</f>
        <v>10</v>
      </c>
      <c r="AC89" s="42" t="str">
        <f t="shared" si="22"/>
        <v>-</v>
      </c>
      <c r="AD89" s="42" t="str">
        <f t="shared" si="23"/>
        <v>-</v>
      </c>
      <c r="AE89" s="42" t="str">
        <f t="shared" si="24"/>
        <v>-</v>
      </c>
      <c r="AF89" s="37" t="str">
        <f t="shared" si="25"/>
        <v>-</v>
      </c>
      <c r="AG89" s="37"/>
      <c r="AH89" s="32">
        <v>22</v>
      </c>
      <c r="AI89" s="5" t="s">
        <v>54</v>
      </c>
      <c r="AJ89" s="33">
        <f t="shared" si="17"/>
        <v>4300</v>
      </c>
      <c r="AK89" s="34">
        <f>IFERROR(_xlfn.RANK.EQ(AJ89,$AJ$68:$AJ$114,0)+COUNTIF($AJ$68:AJ89,AJ89)-1,"-")</f>
        <v>10</v>
      </c>
      <c r="AM89" s="42" t="str">
        <f t="shared" si="26"/>
        <v>-</v>
      </c>
      <c r="AN89" s="42" t="str">
        <f t="shared" si="27"/>
        <v>-</v>
      </c>
      <c r="AO89" s="42" t="str">
        <f t="shared" si="28"/>
        <v>-</v>
      </c>
      <c r="AP89" s="37" t="str">
        <f t="shared" si="29"/>
        <v>-</v>
      </c>
    </row>
    <row r="90" spans="1:42" ht="11.85" customHeight="1">
      <c r="N90" s="32">
        <v>23</v>
      </c>
      <c r="O90" s="5" t="s">
        <v>55</v>
      </c>
      <c r="P90" s="33">
        <f t="shared" si="15"/>
        <v>564</v>
      </c>
      <c r="Q90" s="34">
        <f>IFERROR(_xlfn.RANK.EQ(P90,$P$68:$P$114,0)+COUNTIF($P$68:P90,P90)-1,"-")</f>
        <v>8</v>
      </c>
      <c r="S90" s="42" t="str">
        <f t="shared" si="18"/>
        <v>-</v>
      </c>
      <c r="T90" s="42" t="str">
        <f t="shared" si="19"/>
        <v>-</v>
      </c>
      <c r="U90" s="42" t="str">
        <f t="shared" si="20"/>
        <v>-</v>
      </c>
      <c r="V90" s="37" t="str">
        <f t="shared" si="21"/>
        <v>-</v>
      </c>
      <c r="X90" s="32">
        <v>23</v>
      </c>
      <c r="Y90" s="5" t="s">
        <v>55</v>
      </c>
      <c r="Z90" s="33">
        <f t="shared" si="16"/>
        <v>1150</v>
      </c>
      <c r="AA90" s="34">
        <f>IFERROR(_xlfn.RANK.EQ(Z90,$Z$68:$Z$114,0)+COUNTIF($Z$68:Z90,Z90)-1,"-")</f>
        <v>4</v>
      </c>
      <c r="AC90" s="42" t="str">
        <f t="shared" si="22"/>
        <v>-</v>
      </c>
      <c r="AD90" s="42" t="str">
        <f t="shared" si="23"/>
        <v>-</v>
      </c>
      <c r="AE90" s="42" t="str">
        <f t="shared" si="24"/>
        <v>-</v>
      </c>
      <c r="AF90" s="37" t="str">
        <f t="shared" si="25"/>
        <v>-</v>
      </c>
      <c r="AG90" s="37"/>
      <c r="AH90" s="32">
        <v>23</v>
      </c>
      <c r="AI90" s="5" t="s">
        <v>55</v>
      </c>
      <c r="AJ90" s="33">
        <f t="shared" si="17"/>
        <v>6490</v>
      </c>
      <c r="AK90" s="34">
        <f>IFERROR(_xlfn.RANK.EQ(AJ90,$AJ$68:$AJ$114,0)+COUNTIF($AJ$68:AJ90,AJ90)-1,"-")</f>
        <v>8</v>
      </c>
      <c r="AM90" s="42" t="str">
        <f t="shared" si="26"/>
        <v>-</v>
      </c>
      <c r="AN90" s="42" t="str">
        <f t="shared" si="27"/>
        <v>-</v>
      </c>
      <c r="AO90" s="42" t="str">
        <f t="shared" si="28"/>
        <v>-</v>
      </c>
      <c r="AP90" s="37" t="str">
        <f t="shared" si="29"/>
        <v>-</v>
      </c>
    </row>
    <row r="91" spans="1:42" ht="11.85" customHeight="1">
      <c r="N91" s="32">
        <v>24</v>
      </c>
      <c r="O91" s="5" t="s">
        <v>56</v>
      </c>
      <c r="P91" s="33" t="str">
        <f t="shared" si="15"/>
        <v>…</v>
      </c>
      <c r="Q91" s="34" t="str">
        <f>IFERROR(_xlfn.RANK.EQ(P91,$P$68:$P$114,0)+COUNTIF($P$68:P91,P91)-1,"-")</f>
        <v>-</v>
      </c>
      <c r="S91" s="42" t="str">
        <f t="shared" si="18"/>
        <v>-</v>
      </c>
      <c r="T91" s="42" t="str">
        <f t="shared" si="19"/>
        <v>-</v>
      </c>
      <c r="U91" s="42" t="str">
        <f t="shared" si="20"/>
        <v>-</v>
      </c>
      <c r="V91" s="37" t="str">
        <f t="shared" si="21"/>
        <v>-</v>
      </c>
      <c r="X91" s="32">
        <v>24</v>
      </c>
      <c r="Y91" s="5" t="s">
        <v>56</v>
      </c>
      <c r="Z91" s="33" t="str">
        <f t="shared" si="16"/>
        <v>…</v>
      </c>
      <c r="AA91" s="34" t="str">
        <f>IFERROR(_xlfn.RANK.EQ(Z91,$Z$68:$Z$114,0)+COUNTIF($Z$68:Z91,Z91)-1,"-")</f>
        <v>-</v>
      </c>
      <c r="AC91" s="42" t="str">
        <f t="shared" si="22"/>
        <v>-</v>
      </c>
      <c r="AD91" s="42" t="str">
        <f t="shared" si="23"/>
        <v>-</v>
      </c>
      <c r="AE91" s="42" t="str">
        <f t="shared" si="24"/>
        <v>-</v>
      </c>
      <c r="AF91" s="37" t="str">
        <f t="shared" si="25"/>
        <v>-</v>
      </c>
      <c r="AG91" s="37"/>
      <c r="AH91" s="32">
        <v>24</v>
      </c>
      <c r="AI91" s="5" t="s">
        <v>56</v>
      </c>
      <c r="AJ91" s="33" t="str">
        <f t="shared" si="17"/>
        <v>…</v>
      </c>
      <c r="AK91" s="34" t="str">
        <f>IFERROR(_xlfn.RANK.EQ(AJ91,$AJ$68:$AJ$114,0)+COUNTIF($AJ$68:AJ91,AJ91)-1,"-")</f>
        <v>-</v>
      </c>
      <c r="AM91" s="42" t="str">
        <f t="shared" si="26"/>
        <v>-</v>
      </c>
      <c r="AN91" s="42" t="str">
        <f t="shared" si="27"/>
        <v>-</v>
      </c>
      <c r="AO91" s="42" t="str">
        <f t="shared" si="28"/>
        <v>-</v>
      </c>
      <c r="AP91" s="37" t="str">
        <f t="shared" si="29"/>
        <v>-</v>
      </c>
    </row>
    <row r="92" spans="1:42" ht="8.1" customHeight="1">
      <c r="N92" s="32">
        <v>25</v>
      </c>
      <c r="O92" s="5" t="s">
        <v>57</v>
      </c>
      <c r="P92" s="33" t="str">
        <f t="shared" si="15"/>
        <v>…</v>
      </c>
      <c r="Q92" s="34" t="str">
        <f>IFERROR(_xlfn.RANK.EQ(P92,$P$68:$P$114,0)+COUNTIF($P$68:P92,P92)-1,"-")</f>
        <v>-</v>
      </c>
      <c r="S92" s="42" t="str">
        <f t="shared" si="18"/>
        <v>-</v>
      </c>
      <c r="T92" s="42" t="str">
        <f t="shared" si="19"/>
        <v>-</v>
      </c>
      <c r="U92" s="42" t="str">
        <f t="shared" si="20"/>
        <v>-</v>
      </c>
      <c r="V92" s="37" t="str">
        <f t="shared" si="21"/>
        <v>-</v>
      </c>
      <c r="X92" s="32">
        <v>25</v>
      </c>
      <c r="Y92" s="5" t="s">
        <v>57</v>
      </c>
      <c r="Z92" s="33" t="str">
        <f t="shared" si="16"/>
        <v>…</v>
      </c>
      <c r="AA92" s="34" t="str">
        <f>IFERROR(_xlfn.RANK.EQ(Z92,$Z$68:$Z$114,0)+COUNTIF($Z$68:Z92,Z92)-1,"-")</f>
        <v>-</v>
      </c>
      <c r="AC92" s="42" t="str">
        <f t="shared" si="22"/>
        <v>-</v>
      </c>
      <c r="AD92" s="42" t="str">
        <f t="shared" si="23"/>
        <v>-</v>
      </c>
      <c r="AE92" s="42" t="str">
        <f t="shared" si="24"/>
        <v>-</v>
      </c>
      <c r="AF92" s="37" t="str">
        <f t="shared" si="25"/>
        <v>-</v>
      </c>
      <c r="AG92" s="37"/>
      <c r="AH92" s="32">
        <v>25</v>
      </c>
      <c r="AI92" s="5" t="s">
        <v>57</v>
      </c>
      <c r="AJ92" s="33" t="str">
        <f t="shared" si="17"/>
        <v>…</v>
      </c>
      <c r="AK92" s="34" t="str">
        <f>IFERROR(_xlfn.RANK.EQ(AJ92,$AJ$68:$AJ$114,0)+COUNTIF($AJ$68:AJ92,AJ92)-1,"-")</f>
        <v>-</v>
      </c>
      <c r="AM92" s="42" t="str">
        <f t="shared" si="26"/>
        <v>-</v>
      </c>
      <c r="AN92" s="42" t="str">
        <f t="shared" si="27"/>
        <v>-</v>
      </c>
      <c r="AO92" s="42" t="str">
        <f t="shared" si="28"/>
        <v>-</v>
      </c>
      <c r="AP92" s="37" t="str">
        <f t="shared" si="29"/>
        <v>-</v>
      </c>
    </row>
    <row r="93" spans="1:42" ht="11.85" customHeight="1">
      <c r="N93" s="32">
        <v>26</v>
      </c>
      <c r="O93" s="5" t="s">
        <v>58</v>
      </c>
      <c r="P93" s="33" t="str">
        <f t="shared" si="15"/>
        <v>…</v>
      </c>
      <c r="Q93" s="34" t="str">
        <f>IFERROR(_xlfn.RANK.EQ(P93,$P$68:$P$114,0)+COUNTIF($P$68:P93,P93)-1,"-")</f>
        <v>-</v>
      </c>
      <c r="S93" s="42" t="str">
        <f t="shared" si="18"/>
        <v>-</v>
      </c>
      <c r="T93" s="42" t="str">
        <f t="shared" si="19"/>
        <v>-</v>
      </c>
      <c r="U93" s="42" t="str">
        <f t="shared" si="20"/>
        <v>-</v>
      </c>
      <c r="V93" s="37" t="str">
        <f t="shared" si="21"/>
        <v>-</v>
      </c>
      <c r="X93" s="32">
        <v>26</v>
      </c>
      <c r="Y93" s="5" t="s">
        <v>58</v>
      </c>
      <c r="Z93" s="33" t="str">
        <f t="shared" si="16"/>
        <v>…</v>
      </c>
      <c r="AA93" s="34" t="str">
        <f>IFERROR(_xlfn.RANK.EQ(Z93,$Z$68:$Z$114,0)+COUNTIF($Z$68:Z93,Z93)-1,"-")</f>
        <v>-</v>
      </c>
      <c r="AC93" s="42" t="str">
        <f t="shared" si="22"/>
        <v>-</v>
      </c>
      <c r="AD93" s="42" t="str">
        <f t="shared" si="23"/>
        <v>-</v>
      </c>
      <c r="AE93" s="42" t="str">
        <f t="shared" si="24"/>
        <v>-</v>
      </c>
      <c r="AF93" s="37" t="str">
        <f t="shared" si="25"/>
        <v>-</v>
      </c>
      <c r="AG93" s="37"/>
      <c r="AH93" s="32">
        <v>26</v>
      </c>
      <c r="AI93" s="5" t="s">
        <v>58</v>
      </c>
      <c r="AJ93" s="33" t="str">
        <f t="shared" si="17"/>
        <v>…</v>
      </c>
      <c r="AK93" s="34" t="str">
        <f>IFERROR(_xlfn.RANK.EQ(AJ93,$AJ$68:$AJ$114,0)+COUNTIF($AJ$68:AJ93,AJ93)-1,"-")</f>
        <v>-</v>
      </c>
      <c r="AM93" s="42" t="str">
        <f t="shared" si="26"/>
        <v>-</v>
      </c>
      <c r="AN93" s="42" t="str">
        <f t="shared" si="27"/>
        <v>-</v>
      </c>
      <c r="AO93" s="42" t="str">
        <f t="shared" si="28"/>
        <v>-</v>
      </c>
      <c r="AP93" s="37" t="str">
        <f t="shared" si="29"/>
        <v>-</v>
      </c>
    </row>
    <row r="94" spans="1:42">
      <c r="N94" s="32">
        <v>27</v>
      </c>
      <c r="O94" s="5" t="s">
        <v>59</v>
      </c>
      <c r="P94" s="33" t="str">
        <f t="shared" si="15"/>
        <v>…</v>
      </c>
      <c r="Q94" s="34" t="str">
        <f>IFERROR(_xlfn.RANK.EQ(P94,$P$68:$P$114,0)+COUNTIF($P$68:P94,P94)-1,"-")</f>
        <v>-</v>
      </c>
      <c r="S94" s="42" t="str">
        <f t="shared" si="18"/>
        <v>-</v>
      </c>
      <c r="T94" s="42" t="str">
        <f t="shared" si="19"/>
        <v>-</v>
      </c>
      <c r="U94" s="42" t="str">
        <f t="shared" si="20"/>
        <v>-</v>
      </c>
      <c r="V94" s="37" t="str">
        <f t="shared" si="21"/>
        <v>-</v>
      </c>
      <c r="X94" s="32">
        <v>27</v>
      </c>
      <c r="Y94" s="5" t="s">
        <v>59</v>
      </c>
      <c r="Z94" s="33" t="str">
        <f t="shared" si="16"/>
        <v>…</v>
      </c>
      <c r="AA94" s="34" t="str">
        <f>IFERROR(_xlfn.RANK.EQ(Z94,$Z$68:$Z$114,0)+COUNTIF($Z$68:Z94,Z94)-1,"-")</f>
        <v>-</v>
      </c>
      <c r="AC94" s="42" t="str">
        <f t="shared" si="22"/>
        <v>-</v>
      </c>
      <c r="AD94" s="42" t="str">
        <f t="shared" si="23"/>
        <v>-</v>
      </c>
      <c r="AE94" s="42" t="str">
        <f t="shared" si="24"/>
        <v>-</v>
      </c>
      <c r="AF94" s="37" t="str">
        <f t="shared" si="25"/>
        <v>-</v>
      </c>
      <c r="AG94" s="37"/>
      <c r="AH94" s="32">
        <v>27</v>
      </c>
      <c r="AI94" s="5" t="s">
        <v>59</v>
      </c>
      <c r="AJ94" s="33" t="str">
        <f t="shared" si="17"/>
        <v>…</v>
      </c>
      <c r="AK94" s="34" t="str">
        <f>IFERROR(_xlfn.RANK.EQ(AJ94,$AJ$68:$AJ$114,0)+COUNTIF($AJ$68:AJ94,AJ94)-1,"-")</f>
        <v>-</v>
      </c>
      <c r="AM94" s="42" t="str">
        <f t="shared" si="26"/>
        <v>-</v>
      </c>
      <c r="AN94" s="42" t="str">
        <f t="shared" si="27"/>
        <v>-</v>
      </c>
      <c r="AO94" s="42" t="str">
        <f t="shared" si="28"/>
        <v>-</v>
      </c>
      <c r="AP94" s="37" t="str">
        <f t="shared" si="29"/>
        <v>-</v>
      </c>
    </row>
    <row r="95" spans="1:42">
      <c r="N95" s="32">
        <v>28</v>
      </c>
      <c r="O95" s="5" t="s">
        <v>60</v>
      </c>
      <c r="P95" s="33">
        <f t="shared" si="15"/>
        <v>117</v>
      </c>
      <c r="Q95" s="34">
        <f>IFERROR(_xlfn.RANK.EQ(P95,$P$68:$P$114,0)+COUNTIF($P$68:P95,P95)-1,"-")</f>
        <v>18</v>
      </c>
      <c r="S95" s="42" t="str">
        <f t="shared" si="18"/>
        <v>-</v>
      </c>
      <c r="T95" s="42" t="str">
        <f t="shared" si="19"/>
        <v>-</v>
      </c>
      <c r="U95" s="42" t="str">
        <f t="shared" si="20"/>
        <v>-</v>
      </c>
      <c r="V95" s="37" t="str">
        <f t="shared" si="21"/>
        <v>-</v>
      </c>
      <c r="X95" s="32">
        <v>28</v>
      </c>
      <c r="Y95" s="5" t="s">
        <v>60</v>
      </c>
      <c r="Z95" s="33">
        <f t="shared" si="16"/>
        <v>737</v>
      </c>
      <c r="AA95" s="34">
        <f>IFERROR(_xlfn.RANK.EQ(Z95,$Z$68:$Z$114,0)+COUNTIF($Z$68:Z95,Z95)-1,"-")</f>
        <v>15</v>
      </c>
      <c r="AC95" s="42" t="str">
        <f t="shared" si="22"/>
        <v>-</v>
      </c>
      <c r="AD95" s="42" t="str">
        <f t="shared" si="23"/>
        <v>-</v>
      </c>
      <c r="AE95" s="42" t="str">
        <f t="shared" si="24"/>
        <v>-</v>
      </c>
      <c r="AF95" s="37" t="str">
        <f t="shared" si="25"/>
        <v>-</v>
      </c>
      <c r="AG95" s="37"/>
      <c r="AH95" s="32">
        <v>28</v>
      </c>
      <c r="AI95" s="5" t="s">
        <v>60</v>
      </c>
      <c r="AJ95" s="33">
        <f t="shared" si="17"/>
        <v>862</v>
      </c>
      <c r="AK95" s="34">
        <f>IFERROR(_xlfn.RANK.EQ(AJ95,$AJ$68:$AJ$114,0)+COUNTIF($AJ$68:AJ95,AJ95)-1,"-")</f>
        <v>18</v>
      </c>
      <c r="AM95" s="42" t="str">
        <f t="shared" si="26"/>
        <v>-</v>
      </c>
      <c r="AN95" s="42" t="str">
        <f t="shared" si="27"/>
        <v>-</v>
      </c>
      <c r="AO95" s="42" t="str">
        <f t="shared" si="28"/>
        <v>-</v>
      </c>
      <c r="AP95" s="37" t="str">
        <f t="shared" si="29"/>
        <v>-</v>
      </c>
    </row>
    <row r="96" spans="1:42">
      <c r="N96" s="32">
        <v>29</v>
      </c>
      <c r="O96" s="5" t="s">
        <v>61</v>
      </c>
      <c r="P96" s="33" t="str">
        <f t="shared" si="15"/>
        <v>…</v>
      </c>
      <c r="Q96" s="34" t="str">
        <f>IFERROR(_xlfn.RANK.EQ(P96,$P$68:$P$114,0)+COUNTIF($P$68:P96,P96)-1,"-")</f>
        <v>-</v>
      </c>
      <c r="S96" s="42" t="str">
        <f t="shared" si="18"/>
        <v>-</v>
      </c>
      <c r="T96" s="42" t="str">
        <f t="shared" si="19"/>
        <v>-</v>
      </c>
      <c r="U96" s="42" t="str">
        <f t="shared" si="20"/>
        <v>-</v>
      </c>
      <c r="V96" s="37" t="str">
        <f t="shared" si="21"/>
        <v>-</v>
      </c>
      <c r="X96" s="32">
        <v>29</v>
      </c>
      <c r="Y96" s="5" t="s">
        <v>61</v>
      </c>
      <c r="Z96" s="33" t="str">
        <f t="shared" si="16"/>
        <v>…</v>
      </c>
      <c r="AA96" s="34" t="str">
        <f>IFERROR(_xlfn.RANK.EQ(Z96,$Z$68:$Z$114,0)+COUNTIF($Z$68:Z96,Z96)-1,"-")</f>
        <v>-</v>
      </c>
      <c r="AC96" s="42" t="str">
        <f t="shared" si="22"/>
        <v>-</v>
      </c>
      <c r="AD96" s="42" t="str">
        <f t="shared" si="23"/>
        <v>-</v>
      </c>
      <c r="AE96" s="42" t="str">
        <f t="shared" si="24"/>
        <v>-</v>
      </c>
      <c r="AF96" s="37" t="str">
        <f t="shared" si="25"/>
        <v>-</v>
      </c>
      <c r="AG96" s="37"/>
      <c r="AH96" s="32">
        <v>29</v>
      </c>
      <c r="AI96" s="5" t="s">
        <v>61</v>
      </c>
      <c r="AJ96" s="33" t="str">
        <f t="shared" si="17"/>
        <v>…</v>
      </c>
      <c r="AK96" s="34" t="str">
        <f>IFERROR(_xlfn.RANK.EQ(AJ96,$AJ$68:$AJ$114,0)+COUNTIF($AJ$68:AJ96,AJ96)-1,"-")</f>
        <v>-</v>
      </c>
      <c r="AM96" s="42" t="str">
        <f t="shared" si="26"/>
        <v>-</v>
      </c>
      <c r="AN96" s="42" t="str">
        <f t="shared" si="27"/>
        <v>-</v>
      </c>
      <c r="AO96" s="42" t="str">
        <f t="shared" si="28"/>
        <v>-</v>
      </c>
      <c r="AP96" s="37" t="str">
        <f t="shared" si="29"/>
        <v>-</v>
      </c>
    </row>
    <row r="97" spans="14:42">
      <c r="N97" s="32">
        <v>30</v>
      </c>
      <c r="O97" s="5" t="s">
        <v>62</v>
      </c>
      <c r="P97" s="33" t="str">
        <f t="shared" si="15"/>
        <v>…</v>
      </c>
      <c r="Q97" s="34" t="str">
        <f>IFERROR(_xlfn.RANK.EQ(P97,$P$68:$P$114,0)+COUNTIF($P$68:P97,P97)-1,"-")</f>
        <v>-</v>
      </c>
      <c r="S97" s="42" t="str">
        <f t="shared" si="18"/>
        <v>-</v>
      </c>
      <c r="T97" s="42" t="str">
        <f t="shared" si="19"/>
        <v>-</v>
      </c>
      <c r="U97" s="42" t="str">
        <f t="shared" si="20"/>
        <v>-</v>
      </c>
      <c r="V97" s="37" t="str">
        <f t="shared" si="21"/>
        <v>-</v>
      </c>
      <c r="X97" s="32">
        <v>30</v>
      </c>
      <c r="Y97" s="5" t="s">
        <v>62</v>
      </c>
      <c r="Z97" s="33" t="str">
        <f t="shared" si="16"/>
        <v>…</v>
      </c>
      <c r="AA97" s="34" t="str">
        <f>IFERROR(_xlfn.RANK.EQ(Z97,$Z$68:$Z$114,0)+COUNTIF($Z$68:Z97,Z97)-1,"-")</f>
        <v>-</v>
      </c>
      <c r="AC97" s="42" t="str">
        <f t="shared" si="22"/>
        <v>-</v>
      </c>
      <c r="AD97" s="42" t="str">
        <f t="shared" si="23"/>
        <v>-</v>
      </c>
      <c r="AE97" s="42" t="str">
        <f t="shared" si="24"/>
        <v>-</v>
      </c>
      <c r="AF97" s="37" t="str">
        <f t="shared" si="25"/>
        <v>-</v>
      </c>
      <c r="AG97" s="37"/>
      <c r="AH97" s="32">
        <v>30</v>
      </c>
      <c r="AI97" s="5" t="s">
        <v>62</v>
      </c>
      <c r="AJ97" s="33" t="str">
        <f t="shared" si="17"/>
        <v>…</v>
      </c>
      <c r="AK97" s="34" t="str">
        <f>IFERROR(_xlfn.RANK.EQ(AJ97,$AJ$68:$AJ$114,0)+COUNTIF($AJ$68:AJ97,AJ97)-1,"-")</f>
        <v>-</v>
      </c>
      <c r="AM97" s="42" t="str">
        <f t="shared" si="26"/>
        <v>-</v>
      </c>
      <c r="AN97" s="42" t="str">
        <f t="shared" si="27"/>
        <v>-</v>
      </c>
      <c r="AO97" s="42" t="str">
        <f t="shared" si="28"/>
        <v>-</v>
      </c>
      <c r="AP97" s="37" t="str">
        <f t="shared" si="29"/>
        <v>-</v>
      </c>
    </row>
    <row r="98" spans="14:42">
      <c r="N98" s="32">
        <v>31</v>
      </c>
      <c r="O98" s="5" t="s">
        <v>63</v>
      </c>
      <c r="P98" s="33">
        <f t="shared" si="15"/>
        <v>72</v>
      </c>
      <c r="Q98" s="34">
        <f>IFERROR(_xlfn.RANK.EQ(P98,$P$68:$P$114,0)+COUNTIF($P$68:P98,P98)-1,"-")</f>
        <v>19</v>
      </c>
      <c r="S98" s="42" t="str">
        <f t="shared" si="18"/>
        <v>-</v>
      </c>
      <c r="T98" s="42" t="str">
        <f t="shared" si="19"/>
        <v>-</v>
      </c>
      <c r="U98" s="42" t="str">
        <f t="shared" si="20"/>
        <v>-</v>
      </c>
      <c r="V98" s="37" t="str">
        <f t="shared" si="21"/>
        <v>-</v>
      </c>
      <c r="X98" s="32">
        <v>31</v>
      </c>
      <c r="Y98" s="5" t="s">
        <v>63</v>
      </c>
      <c r="Z98" s="33">
        <f t="shared" si="16"/>
        <v>833</v>
      </c>
      <c r="AA98" s="34">
        <f>IFERROR(_xlfn.RANK.EQ(Z98,$Z$68:$Z$114,0)+COUNTIF($Z$68:Z98,Z98)-1,"-")</f>
        <v>13</v>
      </c>
      <c r="AC98" s="42" t="str">
        <f t="shared" si="22"/>
        <v>-</v>
      </c>
      <c r="AD98" s="42" t="str">
        <f t="shared" si="23"/>
        <v>-</v>
      </c>
      <c r="AE98" s="42" t="str">
        <f t="shared" si="24"/>
        <v>-</v>
      </c>
      <c r="AF98" s="37" t="str">
        <f t="shared" si="25"/>
        <v>-</v>
      </c>
      <c r="AG98" s="37"/>
      <c r="AH98" s="32">
        <v>31</v>
      </c>
      <c r="AI98" s="5" t="s">
        <v>63</v>
      </c>
      <c r="AJ98" s="33">
        <f t="shared" si="17"/>
        <v>600</v>
      </c>
      <c r="AK98" s="34">
        <f>IFERROR(_xlfn.RANK.EQ(AJ98,$AJ$68:$AJ$114,0)+COUNTIF($AJ$68:AJ98,AJ98)-1,"-")</f>
        <v>19</v>
      </c>
      <c r="AM98" s="42" t="str">
        <f t="shared" si="26"/>
        <v>-</v>
      </c>
      <c r="AN98" s="42" t="str">
        <f t="shared" si="27"/>
        <v>-</v>
      </c>
      <c r="AO98" s="42" t="str">
        <f t="shared" si="28"/>
        <v>-</v>
      </c>
      <c r="AP98" s="37" t="str">
        <f t="shared" si="29"/>
        <v>-</v>
      </c>
    </row>
    <row r="99" spans="14:42">
      <c r="N99" s="32">
        <v>32</v>
      </c>
      <c r="O99" s="5" t="s">
        <v>64</v>
      </c>
      <c r="P99" s="33" t="str">
        <f t="shared" si="15"/>
        <v>…</v>
      </c>
      <c r="Q99" s="34" t="str">
        <f>IFERROR(_xlfn.RANK.EQ(P99,$P$68:$P$114,0)+COUNTIF($P$68:P99,P99)-1,"-")</f>
        <v>-</v>
      </c>
      <c r="S99" s="42" t="str">
        <f t="shared" si="18"/>
        <v>-</v>
      </c>
      <c r="T99" s="42" t="str">
        <f t="shared" si="19"/>
        <v>-</v>
      </c>
      <c r="U99" s="42" t="str">
        <f t="shared" si="20"/>
        <v>-</v>
      </c>
      <c r="V99" s="37" t="str">
        <f t="shared" si="21"/>
        <v>-</v>
      </c>
      <c r="X99" s="32">
        <v>32</v>
      </c>
      <c r="Y99" s="5" t="s">
        <v>64</v>
      </c>
      <c r="Z99" s="33" t="str">
        <f t="shared" si="16"/>
        <v>…</v>
      </c>
      <c r="AA99" s="34" t="str">
        <f>IFERROR(_xlfn.RANK.EQ(Z99,$Z$68:$Z$114,0)+COUNTIF($Z$68:Z99,Z99)-1,"-")</f>
        <v>-</v>
      </c>
      <c r="AC99" s="42" t="str">
        <f t="shared" si="22"/>
        <v>-</v>
      </c>
      <c r="AD99" s="42" t="str">
        <f t="shared" si="23"/>
        <v>-</v>
      </c>
      <c r="AE99" s="42" t="str">
        <f t="shared" si="24"/>
        <v>-</v>
      </c>
      <c r="AF99" s="37" t="str">
        <f t="shared" si="25"/>
        <v>-</v>
      </c>
      <c r="AG99" s="37"/>
      <c r="AH99" s="32">
        <v>32</v>
      </c>
      <c r="AI99" s="5" t="s">
        <v>64</v>
      </c>
      <c r="AJ99" s="33" t="str">
        <f t="shared" si="17"/>
        <v>…</v>
      </c>
      <c r="AK99" s="34" t="str">
        <f>IFERROR(_xlfn.RANK.EQ(AJ99,$AJ$68:$AJ$114,0)+COUNTIF($AJ$68:AJ99,AJ99)-1,"-")</f>
        <v>-</v>
      </c>
      <c r="AM99" s="42" t="str">
        <f t="shared" si="26"/>
        <v>-</v>
      </c>
      <c r="AN99" s="42" t="str">
        <f t="shared" si="27"/>
        <v>-</v>
      </c>
      <c r="AO99" s="42" t="str">
        <f t="shared" si="28"/>
        <v>-</v>
      </c>
      <c r="AP99" s="37" t="str">
        <f t="shared" si="29"/>
        <v>-</v>
      </c>
    </row>
    <row r="100" spans="14:42">
      <c r="N100" s="32">
        <v>33</v>
      </c>
      <c r="O100" s="5" t="s">
        <v>65</v>
      </c>
      <c r="P100" s="33" t="str">
        <f t="shared" si="15"/>
        <v>…</v>
      </c>
      <c r="Q100" s="34" t="str">
        <f>IFERROR(_xlfn.RANK.EQ(P100,$P$68:$P$114,0)+COUNTIF($P$68:P100,P100)-1,"-")</f>
        <v>-</v>
      </c>
      <c r="S100" s="42" t="str">
        <f t="shared" si="18"/>
        <v>-</v>
      </c>
      <c r="T100" s="42" t="str">
        <f t="shared" si="19"/>
        <v>-</v>
      </c>
      <c r="U100" s="42" t="str">
        <f t="shared" si="20"/>
        <v>-</v>
      </c>
      <c r="V100" s="37" t="str">
        <f t="shared" si="21"/>
        <v>-</v>
      </c>
      <c r="X100" s="32">
        <v>33</v>
      </c>
      <c r="Y100" s="5" t="s">
        <v>65</v>
      </c>
      <c r="Z100" s="33" t="str">
        <f t="shared" si="16"/>
        <v>…</v>
      </c>
      <c r="AA100" s="34" t="str">
        <f>IFERROR(_xlfn.RANK.EQ(Z100,$Z$68:$Z$114,0)+COUNTIF($Z$68:Z100,Z100)-1,"-")</f>
        <v>-</v>
      </c>
      <c r="AC100" s="42" t="str">
        <f t="shared" si="22"/>
        <v>-</v>
      </c>
      <c r="AD100" s="42" t="str">
        <f t="shared" si="23"/>
        <v>-</v>
      </c>
      <c r="AE100" s="42" t="str">
        <f t="shared" si="24"/>
        <v>-</v>
      </c>
      <c r="AF100" s="37" t="str">
        <f t="shared" si="25"/>
        <v>-</v>
      </c>
      <c r="AG100" s="37"/>
      <c r="AH100" s="32">
        <v>33</v>
      </c>
      <c r="AI100" s="5" t="s">
        <v>65</v>
      </c>
      <c r="AJ100" s="33" t="str">
        <f t="shared" si="17"/>
        <v>…</v>
      </c>
      <c r="AK100" s="34" t="str">
        <f>IFERROR(_xlfn.RANK.EQ(AJ100,$AJ$68:$AJ$114,0)+COUNTIF($AJ$68:AJ100,AJ100)-1,"-")</f>
        <v>-</v>
      </c>
      <c r="AM100" s="42" t="str">
        <f t="shared" si="26"/>
        <v>-</v>
      </c>
      <c r="AN100" s="42" t="str">
        <f t="shared" si="27"/>
        <v>-</v>
      </c>
      <c r="AO100" s="42" t="str">
        <f t="shared" si="28"/>
        <v>-</v>
      </c>
      <c r="AP100" s="37" t="str">
        <f t="shared" si="29"/>
        <v>-</v>
      </c>
    </row>
    <row r="101" spans="14:42">
      <c r="N101" s="32">
        <v>34</v>
      </c>
      <c r="O101" s="5" t="s">
        <v>66</v>
      </c>
      <c r="P101" s="33" t="str">
        <f t="shared" si="15"/>
        <v>…</v>
      </c>
      <c r="Q101" s="34" t="str">
        <f>IFERROR(_xlfn.RANK.EQ(P101,$P$68:$P$114,0)+COUNTIF($P$68:P101,P101)-1,"-")</f>
        <v>-</v>
      </c>
      <c r="S101" s="42" t="str">
        <f t="shared" si="18"/>
        <v>-</v>
      </c>
      <c r="T101" s="42" t="str">
        <f t="shared" si="19"/>
        <v>-</v>
      </c>
      <c r="U101" s="42" t="str">
        <f t="shared" si="20"/>
        <v>-</v>
      </c>
      <c r="V101" s="37" t="str">
        <f t="shared" si="21"/>
        <v>-</v>
      </c>
      <c r="X101" s="32">
        <v>34</v>
      </c>
      <c r="Y101" s="5" t="s">
        <v>66</v>
      </c>
      <c r="Z101" s="33" t="str">
        <f t="shared" si="16"/>
        <v>…</v>
      </c>
      <c r="AA101" s="34" t="str">
        <f>IFERROR(_xlfn.RANK.EQ(Z101,$Z$68:$Z$114,0)+COUNTIF($Z$68:Z101,Z101)-1,"-")</f>
        <v>-</v>
      </c>
      <c r="AC101" s="42" t="str">
        <f t="shared" si="22"/>
        <v>-</v>
      </c>
      <c r="AD101" s="42" t="str">
        <f t="shared" si="23"/>
        <v>-</v>
      </c>
      <c r="AE101" s="42" t="str">
        <f t="shared" si="24"/>
        <v>-</v>
      </c>
      <c r="AF101" s="37" t="str">
        <f t="shared" si="25"/>
        <v>-</v>
      </c>
      <c r="AG101" s="37"/>
      <c r="AH101" s="32">
        <v>34</v>
      </c>
      <c r="AI101" s="5" t="s">
        <v>66</v>
      </c>
      <c r="AJ101" s="33" t="str">
        <f t="shared" si="17"/>
        <v>…</v>
      </c>
      <c r="AK101" s="34" t="str">
        <f>IFERROR(_xlfn.RANK.EQ(AJ101,$AJ$68:$AJ$114,0)+COUNTIF($AJ$68:AJ101,AJ101)-1,"-")</f>
        <v>-</v>
      </c>
      <c r="AM101" s="42" t="str">
        <f t="shared" si="26"/>
        <v>-</v>
      </c>
      <c r="AN101" s="42" t="str">
        <f t="shared" si="27"/>
        <v>-</v>
      </c>
      <c r="AO101" s="42" t="str">
        <f t="shared" si="28"/>
        <v>-</v>
      </c>
      <c r="AP101" s="37" t="str">
        <f t="shared" si="29"/>
        <v>-</v>
      </c>
    </row>
    <row r="102" spans="14:42">
      <c r="N102" s="32">
        <v>35</v>
      </c>
      <c r="O102" s="5" t="s">
        <v>67</v>
      </c>
      <c r="P102" s="33" t="str">
        <f t="shared" si="15"/>
        <v>…</v>
      </c>
      <c r="Q102" s="34" t="str">
        <f>IFERROR(_xlfn.RANK.EQ(P102,$P$68:$P$114,0)+COUNTIF($P$68:P102,P102)-1,"-")</f>
        <v>-</v>
      </c>
      <c r="S102" s="42" t="str">
        <f t="shared" si="18"/>
        <v>-</v>
      </c>
      <c r="T102" s="42" t="str">
        <f t="shared" si="19"/>
        <v>-</v>
      </c>
      <c r="U102" s="42" t="str">
        <f t="shared" si="20"/>
        <v>-</v>
      </c>
      <c r="V102" s="37" t="str">
        <f t="shared" si="21"/>
        <v>-</v>
      </c>
      <c r="X102" s="32">
        <v>35</v>
      </c>
      <c r="Y102" s="5" t="s">
        <v>67</v>
      </c>
      <c r="Z102" s="33" t="str">
        <f t="shared" si="16"/>
        <v>…</v>
      </c>
      <c r="AA102" s="34" t="str">
        <f>IFERROR(_xlfn.RANK.EQ(Z102,$Z$68:$Z$114,0)+COUNTIF($Z$68:Z102,Z102)-1,"-")</f>
        <v>-</v>
      </c>
      <c r="AC102" s="42" t="str">
        <f t="shared" si="22"/>
        <v>-</v>
      </c>
      <c r="AD102" s="42" t="str">
        <f t="shared" si="23"/>
        <v>-</v>
      </c>
      <c r="AE102" s="42" t="str">
        <f t="shared" si="24"/>
        <v>-</v>
      </c>
      <c r="AF102" s="37" t="str">
        <f t="shared" si="25"/>
        <v>-</v>
      </c>
      <c r="AG102" s="37"/>
      <c r="AH102" s="32">
        <v>35</v>
      </c>
      <c r="AI102" s="5" t="s">
        <v>67</v>
      </c>
      <c r="AJ102" s="33" t="str">
        <f t="shared" si="17"/>
        <v>…</v>
      </c>
      <c r="AK102" s="34" t="str">
        <f>IFERROR(_xlfn.RANK.EQ(AJ102,$AJ$68:$AJ$114,0)+COUNTIF($AJ$68:AJ102,AJ102)-1,"-")</f>
        <v>-</v>
      </c>
      <c r="AM102" s="42" t="str">
        <f t="shared" si="26"/>
        <v>-</v>
      </c>
      <c r="AN102" s="42" t="str">
        <f t="shared" si="27"/>
        <v>-</v>
      </c>
      <c r="AO102" s="42" t="str">
        <f t="shared" si="28"/>
        <v>-</v>
      </c>
      <c r="AP102" s="37" t="str">
        <f t="shared" si="29"/>
        <v>-</v>
      </c>
    </row>
    <row r="103" spans="14:42">
      <c r="N103" s="32">
        <v>36</v>
      </c>
      <c r="O103" s="5" t="s">
        <v>68</v>
      </c>
      <c r="P103" s="33">
        <f t="shared" si="15"/>
        <v>203</v>
      </c>
      <c r="Q103" s="34">
        <f>IFERROR(_xlfn.RANK.EQ(P103,$P$68:$P$114,0)+COUNTIF($P$68:P103,P103)-1,"-")</f>
        <v>17</v>
      </c>
      <c r="S103" s="42" t="str">
        <f t="shared" si="18"/>
        <v>-</v>
      </c>
      <c r="T103" s="42" t="str">
        <f t="shared" si="19"/>
        <v>-</v>
      </c>
      <c r="U103" s="42" t="str">
        <f t="shared" si="20"/>
        <v>-</v>
      </c>
      <c r="V103" s="37" t="str">
        <f t="shared" si="21"/>
        <v>-</v>
      </c>
      <c r="X103" s="32">
        <v>36</v>
      </c>
      <c r="Y103" s="5" t="s">
        <v>68</v>
      </c>
      <c r="Z103" s="33">
        <f t="shared" si="16"/>
        <v>900</v>
      </c>
      <c r="AA103" s="34">
        <f>IFERROR(_xlfn.RANK.EQ(Z103,$Z$68:$Z$114,0)+COUNTIF($Z$68:Z103,Z103)-1,"-")</f>
        <v>11</v>
      </c>
      <c r="AC103" s="42" t="str">
        <f t="shared" si="22"/>
        <v>-</v>
      </c>
      <c r="AD103" s="42" t="str">
        <f t="shared" si="23"/>
        <v>-</v>
      </c>
      <c r="AE103" s="42" t="str">
        <f t="shared" si="24"/>
        <v>-</v>
      </c>
      <c r="AF103" s="37" t="str">
        <f t="shared" si="25"/>
        <v>-</v>
      </c>
      <c r="AG103" s="37"/>
      <c r="AH103" s="32">
        <v>36</v>
      </c>
      <c r="AI103" s="5" t="s">
        <v>68</v>
      </c>
      <c r="AJ103" s="33">
        <f t="shared" si="17"/>
        <v>1830</v>
      </c>
      <c r="AK103" s="34">
        <f>IFERROR(_xlfn.RANK.EQ(AJ103,$AJ$68:$AJ$114,0)+COUNTIF($AJ$68:AJ103,AJ103)-1,"-")</f>
        <v>17</v>
      </c>
      <c r="AM103" s="42" t="str">
        <f t="shared" si="26"/>
        <v>-</v>
      </c>
      <c r="AN103" s="42" t="str">
        <f t="shared" si="27"/>
        <v>-</v>
      </c>
      <c r="AO103" s="42" t="str">
        <f t="shared" si="28"/>
        <v>-</v>
      </c>
      <c r="AP103" s="37" t="str">
        <f t="shared" si="29"/>
        <v>-</v>
      </c>
    </row>
    <row r="104" spans="14:42">
      <c r="N104" s="32">
        <v>37</v>
      </c>
      <c r="O104" s="5" t="s">
        <v>69</v>
      </c>
      <c r="P104" s="33">
        <f t="shared" si="15"/>
        <v>275</v>
      </c>
      <c r="Q104" s="34">
        <f>IFERROR(_xlfn.RANK.EQ(P104,$P$68:$P$114,0)+COUNTIF($P$68:P104,P104)-1,"-")</f>
        <v>16</v>
      </c>
      <c r="S104" s="42" t="str">
        <f t="shared" si="18"/>
        <v>-</v>
      </c>
      <c r="T104" s="42" t="str">
        <f t="shared" si="19"/>
        <v>-</v>
      </c>
      <c r="U104" s="42" t="str">
        <f t="shared" si="20"/>
        <v>-</v>
      </c>
      <c r="V104" s="37" t="str">
        <f t="shared" si="21"/>
        <v>-</v>
      </c>
      <c r="X104" s="32">
        <v>37</v>
      </c>
      <c r="Y104" s="5" t="s">
        <v>69</v>
      </c>
      <c r="Z104" s="33">
        <f t="shared" si="16"/>
        <v>881</v>
      </c>
      <c r="AA104" s="34">
        <f>IFERROR(_xlfn.RANK.EQ(Z104,$Z$68:$Z$114,0)+COUNTIF($Z$68:Z104,Z104)-1,"-")</f>
        <v>12</v>
      </c>
      <c r="AC104" s="42" t="str">
        <f t="shared" si="22"/>
        <v>-</v>
      </c>
      <c r="AD104" s="42" t="str">
        <f t="shared" si="23"/>
        <v>-</v>
      </c>
      <c r="AE104" s="42" t="str">
        <f t="shared" si="24"/>
        <v>-</v>
      </c>
      <c r="AF104" s="37" t="str">
        <f t="shared" si="25"/>
        <v>-</v>
      </c>
      <c r="AG104" s="37"/>
      <c r="AH104" s="32">
        <v>37</v>
      </c>
      <c r="AI104" s="5" t="s">
        <v>69</v>
      </c>
      <c r="AJ104" s="33">
        <f t="shared" si="17"/>
        <v>2420</v>
      </c>
      <c r="AK104" s="34">
        <f>IFERROR(_xlfn.RANK.EQ(AJ104,$AJ$68:$AJ$114,0)+COUNTIF($AJ$68:AJ104,AJ104)-1,"-")</f>
        <v>14</v>
      </c>
      <c r="AM104" s="42" t="str">
        <f t="shared" si="26"/>
        <v>-</v>
      </c>
      <c r="AN104" s="42" t="str">
        <f t="shared" si="27"/>
        <v>-</v>
      </c>
      <c r="AO104" s="42" t="str">
        <f t="shared" si="28"/>
        <v>-</v>
      </c>
      <c r="AP104" s="37" t="str">
        <f t="shared" si="29"/>
        <v>-</v>
      </c>
    </row>
    <row r="105" spans="14:42">
      <c r="N105" s="32">
        <v>38</v>
      </c>
      <c r="O105" s="5" t="s">
        <v>70</v>
      </c>
      <c r="P105" s="33" t="str">
        <f t="shared" si="15"/>
        <v>…</v>
      </c>
      <c r="Q105" s="34" t="str">
        <f>IFERROR(_xlfn.RANK.EQ(P105,$P$68:$P$114,0)+COUNTIF($P$68:P105,P105)-1,"-")</f>
        <v>-</v>
      </c>
      <c r="S105" s="42" t="str">
        <f t="shared" si="18"/>
        <v>-</v>
      </c>
      <c r="T105" s="42" t="str">
        <f t="shared" si="19"/>
        <v>-</v>
      </c>
      <c r="U105" s="42" t="str">
        <f t="shared" si="20"/>
        <v>-</v>
      </c>
      <c r="V105" s="37" t="str">
        <f t="shared" si="21"/>
        <v>-</v>
      </c>
      <c r="X105" s="32">
        <v>38</v>
      </c>
      <c r="Y105" s="5" t="s">
        <v>70</v>
      </c>
      <c r="Z105" s="33" t="str">
        <f t="shared" si="16"/>
        <v>…</v>
      </c>
      <c r="AA105" s="34" t="str">
        <f>IFERROR(_xlfn.RANK.EQ(Z105,$Z$68:$Z$114,0)+COUNTIF($Z$68:Z105,Z105)-1,"-")</f>
        <v>-</v>
      </c>
      <c r="AC105" s="42" t="str">
        <f t="shared" si="22"/>
        <v>-</v>
      </c>
      <c r="AD105" s="42" t="str">
        <f t="shared" si="23"/>
        <v>-</v>
      </c>
      <c r="AE105" s="42" t="str">
        <f t="shared" si="24"/>
        <v>-</v>
      </c>
      <c r="AF105" s="37" t="str">
        <f t="shared" si="25"/>
        <v>-</v>
      </c>
      <c r="AG105" s="37"/>
      <c r="AH105" s="32">
        <v>38</v>
      </c>
      <c r="AI105" s="5" t="s">
        <v>70</v>
      </c>
      <c r="AJ105" s="33" t="str">
        <f t="shared" si="17"/>
        <v>…</v>
      </c>
      <c r="AK105" s="34" t="str">
        <f>IFERROR(_xlfn.RANK.EQ(AJ105,$AJ$68:$AJ$114,0)+COUNTIF($AJ$68:AJ105,AJ105)-1,"-")</f>
        <v>-</v>
      </c>
      <c r="AM105" s="42" t="str">
        <f t="shared" si="26"/>
        <v>-</v>
      </c>
      <c r="AN105" s="42" t="str">
        <f t="shared" si="27"/>
        <v>-</v>
      </c>
      <c r="AO105" s="42" t="str">
        <f t="shared" si="28"/>
        <v>-</v>
      </c>
      <c r="AP105" s="37" t="str">
        <f t="shared" si="29"/>
        <v>-</v>
      </c>
    </row>
    <row r="106" spans="14:42">
      <c r="N106" s="32">
        <v>39</v>
      </c>
      <c r="O106" s="5" t="s">
        <v>71</v>
      </c>
      <c r="P106" s="33" t="str">
        <f t="shared" si="15"/>
        <v>…</v>
      </c>
      <c r="Q106" s="34" t="str">
        <f>IFERROR(_xlfn.RANK.EQ(P106,$P$68:$P$114,0)+COUNTIF($P$68:P106,P106)-1,"-")</f>
        <v>-</v>
      </c>
      <c r="S106" s="42" t="str">
        <f t="shared" si="18"/>
        <v>-</v>
      </c>
      <c r="T106" s="42" t="str">
        <f t="shared" si="19"/>
        <v>-</v>
      </c>
      <c r="U106" s="42" t="str">
        <f t="shared" si="20"/>
        <v>-</v>
      </c>
      <c r="V106" s="37" t="str">
        <f t="shared" si="21"/>
        <v>-</v>
      </c>
      <c r="X106" s="32">
        <v>39</v>
      </c>
      <c r="Y106" s="5" t="s">
        <v>71</v>
      </c>
      <c r="Z106" s="33" t="str">
        <f t="shared" si="16"/>
        <v>…</v>
      </c>
      <c r="AA106" s="34" t="str">
        <f>IFERROR(_xlfn.RANK.EQ(Z106,$Z$68:$Z$114,0)+COUNTIF($Z$68:Z106,Z106)-1,"-")</f>
        <v>-</v>
      </c>
      <c r="AC106" s="42" t="str">
        <f t="shared" si="22"/>
        <v>-</v>
      </c>
      <c r="AD106" s="42" t="str">
        <f t="shared" si="23"/>
        <v>-</v>
      </c>
      <c r="AE106" s="42" t="str">
        <f t="shared" si="24"/>
        <v>-</v>
      </c>
      <c r="AF106" s="37" t="str">
        <f t="shared" si="25"/>
        <v>-</v>
      </c>
      <c r="AG106" s="37"/>
      <c r="AH106" s="32">
        <v>39</v>
      </c>
      <c r="AI106" s="5" t="s">
        <v>71</v>
      </c>
      <c r="AJ106" s="33" t="str">
        <f t="shared" si="17"/>
        <v>…</v>
      </c>
      <c r="AK106" s="34" t="str">
        <f>IFERROR(_xlfn.RANK.EQ(AJ106,$AJ$68:$AJ$114,0)+COUNTIF($AJ$68:AJ106,AJ106)-1,"-")</f>
        <v>-</v>
      </c>
      <c r="AM106" s="42" t="str">
        <f t="shared" si="26"/>
        <v>-</v>
      </c>
      <c r="AN106" s="42" t="str">
        <f t="shared" si="27"/>
        <v>-</v>
      </c>
      <c r="AO106" s="42" t="str">
        <f t="shared" si="28"/>
        <v>-</v>
      </c>
      <c r="AP106" s="37" t="str">
        <f t="shared" si="29"/>
        <v>-</v>
      </c>
    </row>
    <row r="107" spans="14:42">
      <c r="N107" s="32">
        <v>40</v>
      </c>
      <c r="O107" s="5" t="s">
        <v>72</v>
      </c>
      <c r="P107" s="33" t="str">
        <f t="shared" si="15"/>
        <v>…</v>
      </c>
      <c r="Q107" s="34" t="str">
        <f>IFERROR(_xlfn.RANK.EQ(P107,$P$68:$P$114,0)+COUNTIF($P$68:P107,P107)-1,"-")</f>
        <v>-</v>
      </c>
      <c r="S107" s="42" t="str">
        <f t="shared" si="18"/>
        <v>-</v>
      </c>
      <c r="T107" s="42" t="str">
        <f t="shared" si="19"/>
        <v>-</v>
      </c>
      <c r="U107" s="42" t="str">
        <f t="shared" si="20"/>
        <v>-</v>
      </c>
      <c r="V107" s="37" t="str">
        <f t="shared" si="21"/>
        <v>-</v>
      </c>
      <c r="X107" s="32">
        <v>40</v>
      </c>
      <c r="Y107" s="5" t="s">
        <v>72</v>
      </c>
      <c r="Z107" s="33" t="str">
        <f t="shared" si="16"/>
        <v>…</v>
      </c>
      <c r="AA107" s="34" t="str">
        <f>IFERROR(_xlfn.RANK.EQ(Z107,$Z$68:$Z$114,0)+COUNTIF($Z$68:Z107,Z107)-1,"-")</f>
        <v>-</v>
      </c>
      <c r="AC107" s="42" t="str">
        <f t="shared" si="22"/>
        <v>-</v>
      </c>
      <c r="AD107" s="42" t="str">
        <f t="shared" si="23"/>
        <v>-</v>
      </c>
      <c r="AE107" s="42" t="str">
        <f t="shared" si="24"/>
        <v>-</v>
      </c>
      <c r="AF107" s="37" t="str">
        <f t="shared" si="25"/>
        <v>-</v>
      </c>
      <c r="AG107" s="37"/>
      <c r="AH107" s="32">
        <v>40</v>
      </c>
      <c r="AI107" s="5" t="s">
        <v>72</v>
      </c>
      <c r="AJ107" s="33" t="str">
        <f t="shared" si="17"/>
        <v>…</v>
      </c>
      <c r="AK107" s="34" t="str">
        <f>IFERROR(_xlfn.RANK.EQ(AJ107,$AJ$68:$AJ$114,0)+COUNTIF($AJ$68:AJ107,AJ107)-1,"-")</f>
        <v>-</v>
      </c>
      <c r="AM107" s="42" t="str">
        <f t="shared" si="26"/>
        <v>-</v>
      </c>
      <c r="AN107" s="42" t="str">
        <f t="shared" si="27"/>
        <v>-</v>
      </c>
      <c r="AO107" s="42" t="str">
        <f t="shared" si="28"/>
        <v>-</v>
      </c>
      <c r="AP107" s="37" t="str">
        <f t="shared" si="29"/>
        <v>-</v>
      </c>
    </row>
    <row r="108" spans="14:42">
      <c r="N108" s="32">
        <v>41</v>
      </c>
      <c r="O108" s="5" t="s">
        <v>73</v>
      </c>
      <c r="P108" s="33" t="str">
        <f t="shared" si="15"/>
        <v>…</v>
      </c>
      <c r="Q108" s="34" t="str">
        <f>IFERROR(_xlfn.RANK.EQ(P108,$P$68:$P$114,0)+COUNTIF($P$68:P108,P108)-1,"-")</f>
        <v>-</v>
      </c>
      <c r="S108" s="42" t="str">
        <f t="shared" si="18"/>
        <v>-</v>
      </c>
      <c r="T108" s="42" t="str">
        <f t="shared" si="19"/>
        <v>-</v>
      </c>
      <c r="U108" s="42" t="str">
        <f t="shared" si="20"/>
        <v>-</v>
      </c>
      <c r="V108" s="37" t="str">
        <f t="shared" si="21"/>
        <v>-</v>
      </c>
      <c r="X108" s="32">
        <v>41</v>
      </c>
      <c r="Y108" s="5" t="s">
        <v>73</v>
      </c>
      <c r="Z108" s="33" t="str">
        <f t="shared" si="16"/>
        <v>…</v>
      </c>
      <c r="AA108" s="34" t="str">
        <f>IFERROR(_xlfn.RANK.EQ(Z108,$Z$68:$Z$114,0)+COUNTIF($Z$68:Z108,Z108)-1,"-")</f>
        <v>-</v>
      </c>
      <c r="AC108" s="42" t="str">
        <f t="shared" si="22"/>
        <v>-</v>
      </c>
      <c r="AD108" s="42" t="str">
        <f t="shared" si="23"/>
        <v>-</v>
      </c>
      <c r="AE108" s="42" t="str">
        <f t="shared" si="24"/>
        <v>-</v>
      </c>
      <c r="AF108" s="37" t="str">
        <f t="shared" si="25"/>
        <v>-</v>
      </c>
      <c r="AG108" s="37"/>
      <c r="AH108" s="32">
        <v>41</v>
      </c>
      <c r="AI108" s="5" t="s">
        <v>73</v>
      </c>
      <c r="AJ108" s="33" t="str">
        <f t="shared" si="17"/>
        <v>…</v>
      </c>
      <c r="AK108" s="34" t="str">
        <f>IFERROR(_xlfn.RANK.EQ(AJ108,$AJ$68:$AJ$114,0)+COUNTIF($AJ$68:AJ108,AJ108)-1,"-")</f>
        <v>-</v>
      </c>
      <c r="AM108" s="42" t="str">
        <f t="shared" si="26"/>
        <v>-</v>
      </c>
      <c r="AN108" s="42" t="str">
        <f t="shared" si="27"/>
        <v>-</v>
      </c>
      <c r="AO108" s="42" t="str">
        <f t="shared" si="28"/>
        <v>-</v>
      </c>
      <c r="AP108" s="37" t="str">
        <f t="shared" si="29"/>
        <v>-</v>
      </c>
    </row>
    <row r="109" spans="14:42">
      <c r="N109" s="32">
        <v>42</v>
      </c>
      <c r="O109" s="5" t="s">
        <v>74</v>
      </c>
      <c r="P109" s="33" t="str">
        <f t="shared" si="15"/>
        <v>…</v>
      </c>
      <c r="Q109" s="34" t="str">
        <f>IFERROR(_xlfn.RANK.EQ(P109,$P$68:$P$114,0)+COUNTIF($P$68:P109,P109)-1,"-")</f>
        <v>-</v>
      </c>
      <c r="S109" s="42" t="str">
        <f t="shared" si="18"/>
        <v>-</v>
      </c>
      <c r="T109" s="42" t="str">
        <f t="shared" si="19"/>
        <v>-</v>
      </c>
      <c r="U109" s="42" t="str">
        <f t="shared" si="20"/>
        <v>-</v>
      </c>
      <c r="V109" s="37" t="str">
        <f t="shared" si="21"/>
        <v>-</v>
      </c>
      <c r="X109" s="32">
        <v>42</v>
      </c>
      <c r="Y109" s="5" t="s">
        <v>74</v>
      </c>
      <c r="Z109" s="33" t="str">
        <f t="shared" si="16"/>
        <v>…</v>
      </c>
      <c r="AA109" s="34" t="str">
        <f>IFERROR(_xlfn.RANK.EQ(Z109,$Z$68:$Z$114,0)+COUNTIF($Z$68:Z109,Z109)-1,"-")</f>
        <v>-</v>
      </c>
      <c r="AC109" s="42" t="str">
        <f t="shared" si="22"/>
        <v>-</v>
      </c>
      <c r="AD109" s="42" t="str">
        <f t="shared" si="23"/>
        <v>-</v>
      </c>
      <c r="AE109" s="42" t="str">
        <f t="shared" si="24"/>
        <v>-</v>
      </c>
      <c r="AF109" s="37" t="str">
        <f t="shared" si="25"/>
        <v>-</v>
      </c>
      <c r="AG109" s="37"/>
      <c r="AH109" s="32">
        <v>42</v>
      </c>
      <c r="AI109" s="5" t="s">
        <v>74</v>
      </c>
      <c r="AJ109" s="33" t="str">
        <f t="shared" si="17"/>
        <v>…</v>
      </c>
      <c r="AK109" s="34" t="str">
        <f>IFERROR(_xlfn.RANK.EQ(AJ109,$AJ$68:$AJ$114,0)+COUNTIF($AJ$68:AJ109,AJ109)-1,"-")</f>
        <v>-</v>
      </c>
      <c r="AM109" s="42" t="str">
        <f t="shared" si="26"/>
        <v>-</v>
      </c>
      <c r="AN109" s="42" t="str">
        <f t="shared" si="27"/>
        <v>-</v>
      </c>
      <c r="AO109" s="42" t="str">
        <f t="shared" si="28"/>
        <v>-</v>
      </c>
      <c r="AP109" s="37" t="str">
        <f t="shared" si="29"/>
        <v>-</v>
      </c>
    </row>
    <row r="110" spans="14:42">
      <c r="N110" s="32">
        <v>43</v>
      </c>
      <c r="O110" s="5" t="s">
        <v>75</v>
      </c>
      <c r="P110" s="33" t="str">
        <f t="shared" si="15"/>
        <v>…</v>
      </c>
      <c r="Q110" s="34" t="str">
        <f>IFERROR(_xlfn.RANK.EQ(P110,$P$68:$P$114,0)+COUNTIF($P$68:P110,P110)-1,"-")</f>
        <v>-</v>
      </c>
      <c r="S110" s="42" t="str">
        <f t="shared" si="18"/>
        <v>-</v>
      </c>
      <c r="T110" s="42" t="str">
        <f t="shared" si="19"/>
        <v>-</v>
      </c>
      <c r="U110" s="42" t="str">
        <f t="shared" si="20"/>
        <v>-</v>
      </c>
      <c r="V110" s="37" t="str">
        <f t="shared" si="21"/>
        <v>-</v>
      </c>
      <c r="X110" s="32">
        <v>43</v>
      </c>
      <c r="Y110" s="5" t="s">
        <v>75</v>
      </c>
      <c r="Z110" s="33" t="str">
        <f t="shared" si="16"/>
        <v>…</v>
      </c>
      <c r="AA110" s="34" t="str">
        <f>IFERROR(_xlfn.RANK.EQ(Z110,$Z$68:$Z$114,0)+COUNTIF($Z$68:Z110,Z110)-1,"-")</f>
        <v>-</v>
      </c>
      <c r="AC110" s="42" t="str">
        <f t="shared" si="22"/>
        <v>-</v>
      </c>
      <c r="AD110" s="42" t="str">
        <f t="shared" si="23"/>
        <v>-</v>
      </c>
      <c r="AE110" s="42" t="str">
        <f t="shared" si="24"/>
        <v>-</v>
      </c>
      <c r="AF110" s="37" t="str">
        <f t="shared" si="25"/>
        <v>-</v>
      </c>
      <c r="AG110" s="37"/>
      <c r="AH110" s="32">
        <v>43</v>
      </c>
      <c r="AI110" s="5" t="s">
        <v>75</v>
      </c>
      <c r="AJ110" s="33" t="str">
        <f t="shared" si="17"/>
        <v>…</v>
      </c>
      <c r="AK110" s="34" t="str">
        <f>IFERROR(_xlfn.RANK.EQ(AJ110,$AJ$68:$AJ$114,0)+COUNTIF($AJ$68:AJ110,AJ110)-1,"-")</f>
        <v>-</v>
      </c>
      <c r="AM110" s="42" t="str">
        <f t="shared" si="26"/>
        <v>-</v>
      </c>
      <c r="AN110" s="42" t="str">
        <f t="shared" si="27"/>
        <v>-</v>
      </c>
      <c r="AO110" s="42" t="str">
        <f t="shared" si="28"/>
        <v>-</v>
      </c>
      <c r="AP110" s="37" t="str">
        <f t="shared" si="29"/>
        <v>-</v>
      </c>
    </row>
    <row r="111" spans="14:42">
      <c r="N111" s="32">
        <v>44</v>
      </c>
      <c r="O111" s="5" t="s">
        <v>76</v>
      </c>
      <c r="P111" s="33" t="str">
        <f t="shared" si="15"/>
        <v>…</v>
      </c>
      <c r="Q111" s="34" t="str">
        <f>IFERROR(_xlfn.RANK.EQ(P111,$P$68:$P$114,0)+COUNTIF($P$68:P111,P111)-1,"-")</f>
        <v>-</v>
      </c>
      <c r="S111" s="42" t="str">
        <f t="shared" si="18"/>
        <v>-</v>
      </c>
      <c r="T111" s="42" t="str">
        <f t="shared" si="19"/>
        <v>-</v>
      </c>
      <c r="U111" s="42" t="str">
        <f t="shared" si="20"/>
        <v>-</v>
      </c>
      <c r="V111" s="37" t="str">
        <f t="shared" si="21"/>
        <v>-</v>
      </c>
      <c r="X111" s="32">
        <v>44</v>
      </c>
      <c r="Y111" s="5" t="s">
        <v>76</v>
      </c>
      <c r="Z111" s="33" t="str">
        <f t="shared" si="16"/>
        <v>…</v>
      </c>
      <c r="AA111" s="34" t="str">
        <f>IFERROR(_xlfn.RANK.EQ(Z111,$Z$68:$Z$114,0)+COUNTIF($Z$68:Z111,Z111)-1,"-")</f>
        <v>-</v>
      </c>
      <c r="AC111" s="42" t="str">
        <f t="shared" si="22"/>
        <v>-</v>
      </c>
      <c r="AD111" s="42" t="str">
        <f t="shared" si="23"/>
        <v>-</v>
      </c>
      <c r="AE111" s="42" t="str">
        <f t="shared" si="24"/>
        <v>-</v>
      </c>
      <c r="AF111" s="37" t="str">
        <f t="shared" si="25"/>
        <v>-</v>
      </c>
      <c r="AG111" s="37"/>
      <c r="AH111" s="32">
        <v>44</v>
      </c>
      <c r="AI111" s="5" t="s">
        <v>76</v>
      </c>
      <c r="AJ111" s="33" t="str">
        <f t="shared" si="17"/>
        <v>…</v>
      </c>
      <c r="AK111" s="34" t="str">
        <f>IFERROR(_xlfn.RANK.EQ(AJ111,$AJ$68:$AJ$114,0)+COUNTIF($AJ$68:AJ111,AJ111)-1,"-")</f>
        <v>-</v>
      </c>
      <c r="AM111" s="42" t="str">
        <f t="shared" si="26"/>
        <v>-</v>
      </c>
      <c r="AN111" s="42" t="str">
        <f t="shared" si="27"/>
        <v>-</v>
      </c>
      <c r="AO111" s="42" t="str">
        <f t="shared" si="28"/>
        <v>-</v>
      </c>
      <c r="AP111" s="37" t="str">
        <f t="shared" si="29"/>
        <v>-</v>
      </c>
    </row>
    <row r="112" spans="14:42">
      <c r="N112" s="32">
        <v>45</v>
      </c>
      <c r="O112" s="5" t="s">
        <v>77</v>
      </c>
      <c r="P112" s="33">
        <f t="shared" si="15"/>
        <v>323</v>
      </c>
      <c r="Q112" s="34">
        <f>IFERROR(_xlfn.RANK.EQ(P112,$P$68:$P$114,0)+COUNTIF($P$68:P112,P112)-1,"-")</f>
        <v>15</v>
      </c>
      <c r="S112" s="42" t="str">
        <f t="shared" si="18"/>
        <v>-</v>
      </c>
      <c r="T112" s="42" t="str">
        <f t="shared" si="19"/>
        <v>-</v>
      </c>
      <c r="U112" s="42" t="str">
        <f t="shared" si="20"/>
        <v>-</v>
      </c>
      <c r="V112" s="37" t="str">
        <f t="shared" si="21"/>
        <v>-</v>
      </c>
      <c r="X112" s="32">
        <v>45</v>
      </c>
      <c r="Y112" s="5" t="s">
        <v>77</v>
      </c>
      <c r="Z112" s="33">
        <f t="shared" si="16"/>
        <v>1010</v>
      </c>
      <c r="AA112" s="34">
        <f>IFERROR(_xlfn.RANK.EQ(Z112,$Z$68:$Z$114,0)+COUNTIF($Z$68:Z112,Z112)-1,"-")</f>
        <v>8</v>
      </c>
      <c r="AC112" s="42" t="str">
        <f t="shared" si="22"/>
        <v>-</v>
      </c>
      <c r="AD112" s="42" t="str">
        <f t="shared" si="23"/>
        <v>-</v>
      </c>
      <c r="AE112" s="42" t="str">
        <f t="shared" si="24"/>
        <v>-</v>
      </c>
      <c r="AF112" s="37" t="str">
        <f t="shared" si="25"/>
        <v>-</v>
      </c>
      <c r="AG112" s="37"/>
      <c r="AH112" s="32">
        <v>45</v>
      </c>
      <c r="AI112" s="5" t="s">
        <v>77</v>
      </c>
      <c r="AJ112" s="33">
        <f t="shared" si="17"/>
        <v>3260</v>
      </c>
      <c r="AK112" s="34">
        <f>IFERROR(_xlfn.RANK.EQ(AJ112,$AJ$68:$AJ$114,0)+COUNTIF($AJ$68:AJ112,AJ112)-1,"-")</f>
        <v>11</v>
      </c>
      <c r="AM112" s="42" t="str">
        <f t="shared" si="26"/>
        <v>-</v>
      </c>
      <c r="AN112" s="42" t="str">
        <f t="shared" si="27"/>
        <v>-</v>
      </c>
      <c r="AO112" s="42" t="str">
        <f t="shared" si="28"/>
        <v>-</v>
      </c>
      <c r="AP112" s="37" t="str">
        <f t="shared" si="29"/>
        <v>-</v>
      </c>
    </row>
    <row r="113" spans="14:42">
      <c r="N113" s="32">
        <v>46</v>
      </c>
      <c r="O113" s="5" t="s">
        <v>78</v>
      </c>
      <c r="P113" s="33" t="str">
        <f t="shared" si="15"/>
        <v>…</v>
      </c>
      <c r="Q113" s="34" t="str">
        <f>IFERROR(_xlfn.RANK.EQ(P113,$P$68:$P$114,0)+COUNTIF($P$68:P113,P113)-1,"-")</f>
        <v>-</v>
      </c>
      <c r="S113" s="42" t="str">
        <f t="shared" si="18"/>
        <v>-</v>
      </c>
      <c r="T113" s="42" t="str">
        <f t="shared" si="19"/>
        <v>-</v>
      </c>
      <c r="U113" s="42" t="str">
        <f t="shared" si="20"/>
        <v>-</v>
      </c>
      <c r="V113" s="37" t="str">
        <f t="shared" si="21"/>
        <v>-</v>
      </c>
      <c r="X113" s="32">
        <v>46</v>
      </c>
      <c r="Y113" s="5" t="s">
        <v>78</v>
      </c>
      <c r="Z113" s="33" t="str">
        <f t="shared" si="16"/>
        <v>…</v>
      </c>
      <c r="AA113" s="34" t="str">
        <f>IFERROR(_xlfn.RANK.EQ(Z113,$Z$68:$Z$114,0)+COUNTIF($Z$68:Z113,Z113)-1,"-")</f>
        <v>-</v>
      </c>
      <c r="AC113" s="42" t="str">
        <f t="shared" si="22"/>
        <v>-</v>
      </c>
      <c r="AD113" s="42" t="str">
        <f t="shared" si="23"/>
        <v>-</v>
      </c>
      <c r="AE113" s="42" t="str">
        <f t="shared" si="24"/>
        <v>-</v>
      </c>
      <c r="AF113" s="37" t="str">
        <f t="shared" si="25"/>
        <v>-</v>
      </c>
      <c r="AG113" s="37"/>
      <c r="AH113" s="32">
        <v>46</v>
      </c>
      <c r="AI113" s="5" t="s">
        <v>78</v>
      </c>
      <c r="AJ113" s="33" t="str">
        <f t="shared" si="17"/>
        <v>…</v>
      </c>
      <c r="AK113" s="34" t="str">
        <f>IFERROR(_xlfn.RANK.EQ(AJ113,$AJ$68:$AJ$114,0)+COUNTIF($AJ$68:AJ113,AJ113)-1,"-")</f>
        <v>-</v>
      </c>
      <c r="AM113" s="42" t="str">
        <f t="shared" si="26"/>
        <v>-</v>
      </c>
      <c r="AN113" s="42" t="str">
        <f t="shared" si="27"/>
        <v>-</v>
      </c>
      <c r="AO113" s="42" t="str">
        <f t="shared" si="28"/>
        <v>-</v>
      </c>
      <c r="AP113" s="37" t="str">
        <f t="shared" si="29"/>
        <v>-</v>
      </c>
    </row>
    <row r="114" spans="14:42">
      <c r="N114" s="32">
        <v>47</v>
      </c>
      <c r="O114" s="5" t="s">
        <v>44</v>
      </c>
      <c r="P114" s="33" t="str">
        <f t="shared" si="15"/>
        <v>…</v>
      </c>
      <c r="Q114" s="34" t="str">
        <f>IFERROR(_xlfn.RANK.EQ(P114,$P$68:$P$114,0)+COUNTIF($P$68:P114,P114)-1,"-")</f>
        <v>-</v>
      </c>
      <c r="S114" s="42" t="str">
        <f t="shared" si="18"/>
        <v>-</v>
      </c>
      <c r="T114" s="42" t="str">
        <f t="shared" si="19"/>
        <v>-</v>
      </c>
      <c r="U114" s="42" t="str">
        <f t="shared" si="20"/>
        <v>-</v>
      </c>
      <c r="V114" s="37" t="str">
        <f t="shared" si="21"/>
        <v>-</v>
      </c>
      <c r="X114" s="32">
        <v>47</v>
      </c>
      <c r="Y114" s="5" t="s">
        <v>44</v>
      </c>
      <c r="Z114" s="33" t="str">
        <f t="shared" si="16"/>
        <v>…</v>
      </c>
      <c r="AA114" s="34" t="str">
        <f>IFERROR(_xlfn.RANK.EQ(Z114,$Z$68:$Z$114,0)+COUNTIF($Z$68:Z114,Z114)-1,"-")</f>
        <v>-</v>
      </c>
      <c r="AC114" s="42" t="str">
        <f t="shared" si="22"/>
        <v>-</v>
      </c>
      <c r="AD114" s="42" t="str">
        <f t="shared" si="23"/>
        <v>-</v>
      </c>
      <c r="AE114" s="42" t="str">
        <f t="shared" si="24"/>
        <v>-</v>
      </c>
      <c r="AF114" s="37" t="str">
        <f t="shared" si="25"/>
        <v>-</v>
      </c>
      <c r="AG114" s="37"/>
      <c r="AH114" s="32">
        <v>47</v>
      </c>
      <c r="AI114" s="5" t="s">
        <v>44</v>
      </c>
      <c r="AJ114" s="33" t="str">
        <f t="shared" si="17"/>
        <v>…</v>
      </c>
      <c r="AK114" s="34" t="str">
        <f>IFERROR(_xlfn.RANK.EQ(AJ114,$AJ$68:$AJ$114,0)+COUNTIF($AJ$68:AJ114,AJ114)-1,"-")</f>
        <v>-</v>
      </c>
      <c r="AM114" s="42" t="str">
        <f t="shared" si="26"/>
        <v>-</v>
      </c>
      <c r="AN114" s="42" t="str">
        <f t="shared" si="27"/>
        <v>-</v>
      </c>
      <c r="AO114" s="42" t="str">
        <f t="shared" si="28"/>
        <v>-</v>
      </c>
      <c r="AP114" s="37" t="str">
        <f t="shared" si="29"/>
        <v>-</v>
      </c>
    </row>
    <row r="117" spans="14:42">
      <c r="N117" s="780" t="s">
        <v>130</v>
      </c>
      <c r="O117" s="780"/>
      <c r="P117" s="780"/>
      <c r="Q117" s="780"/>
      <c r="R117" s="780"/>
      <c r="S117" s="780"/>
      <c r="T117" s="780"/>
      <c r="U117" s="780"/>
      <c r="V117" s="780"/>
      <c r="W117" s="780"/>
      <c r="X117" s="780"/>
      <c r="Y117" s="780"/>
      <c r="Z117" s="780"/>
      <c r="AA117" s="780"/>
      <c r="AB117" s="780"/>
      <c r="AC117" s="780"/>
      <c r="AD117" s="780"/>
      <c r="AE117" s="780"/>
      <c r="AF117" s="780"/>
      <c r="AG117" s="780"/>
      <c r="AH117" s="780"/>
      <c r="AI117" s="780"/>
      <c r="AJ117" s="780"/>
      <c r="AK117" s="780"/>
      <c r="AL117" s="780"/>
      <c r="AM117" s="780"/>
      <c r="AN117" s="780"/>
      <c r="AO117" s="780"/>
      <c r="AP117" s="780"/>
    </row>
    <row r="118" spans="14:42">
      <c r="N118" s="780"/>
      <c r="O118" s="780"/>
      <c r="P118" s="780"/>
      <c r="Q118" s="780"/>
      <c r="R118" s="780"/>
      <c r="S118" s="780"/>
      <c r="T118" s="780"/>
      <c r="U118" s="780"/>
      <c r="V118" s="780"/>
      <c r="W118" s="780"/>
      <c r="X118" s="780"/>
      <c r="Y118" s="780"/>
      <c r="Z118" s="780"/>
      <c r="AA118" s="780"/>
      <c r="AB118" s="780"/>
      <c r="AC118" s="780"/>
      <c r="AD118" s="780"/>
      <c r="AE118" s="780"/>
      <c r="AF118" s="780"/>
      <c r="AG118" s="780"/>
      <c r="AH118" s="780"/>
      <c r="AI118" s="780"/>
      <c r="AJ118" s="780"/>
      <c r="AK118" s="780"/>
      <c r="AL118" s="780"/>
      <c r="AM118" s="780"/>
      <c r="AN118" s="780"/>
      <c r="AO118" s="780"/>
      <c r="AP118" s="780"/>
    </row>
    <row r="119" spans="14:42">
      <c r="N119" s="779" t="s">
        <v>12</v>
      </c>
      <c r="O119" s="779"/>
      <c r="P119" s="779"/>
      <c r="Q119" s="779"/>
      <c r="R119" s="779"/>
      <c r="S119" s="779"/>
      <c r="T119" s="779"/>
      <c r="U119" s="779"/>
      <c r="V119" s="779"/>
      <c r="W119" s="20"/>
      <c r="X119" s="779" t="s">
        <v>13</v>
      </c>
      <c r="Y119" s="779"/>
      <c r="Z119" s="779"/>
      <c r="AA119" s="779"/>
      <c r="AB119" s="779"/>
      <c r="AC119" s="779"/>
      <c r="AD119" s="779"/>
      <c r="AE119" s="779"/>
      <c r="AF119" s="779"/>
      <c r="AG119" s="20"/>
      <c r="AH119" s="779" t="s">
        <v>14</v>
      </c>
      <c r="AI119" s="779"/>
      <c r="AJ119" s="779"/>
      <c r="AK119" s="779"/>
      <c r="AL119" s="779"/>
      <c r="AM119" s="779"/>
      <c r="AN119" s="779"/>
      <c r="AO119" s="779"/>
      <c r="AP119" s="779"/>
    </row>
    <row r="120" spans="14:42">
      <c r="N120" s="779"/>
      <c r="O120" s="779"/>
      <c r="P120" s="779"/>
      <c r="Q120" s="779"/>
      <c r="R120" s="779"/>
      <c r="S120" s="779"/>
      <c r="T120" s="779"/>
      <c r="U120" s="779"/>
      <c r="V120" s="779"/>
      <c r="W120" s="20"/>
      <c r="X120" s="779"/>
      <c r="Y120" s="779"/>
      <c r="Z120" s="779"/>
      <c r="AA120" s="779"/>
      <c r="AB120" s="779"/>
      <c r="AC120" s="779"/>
      <c r="AD120" s="779"/>
      <c r="AE120" s="779"/>
      <c r="AF120" s="779"/>
      <c r="AG120" s="20"/>
      <c r="AH120" s="779"/>
      <c r="AI120" s="779"/>
      <c r="AJ120" s="779"/>
      <c r="AK120" s="779"/>
      <c r="AL120" s="779"/>
      <c r="AM120" s="779"/>
      <c r="AN120" s="779"/>
      <c r="AO120" s="779"/>
      <c r="AP120" s="779"/>
    </row>
    <row r="121" spans="14:42">
      <c r="N121" s="32" t="str">
        <f>IF(EXACT(N15,N68),"〇","NG")</f>
        <v>〇</v>
      </c>
      <c r="O121" s="32" t="str">
        <f t="shared" ref="O121:AP121" si="30">IF(EXACT(O15,O68),"〇","NG")</f>
        <v>〇</v>
      </c>
      <c r="P121" s="32" t="str">
        <f t="shared" si="30"/>
        <v>〇</v>
      </c>
      <c r="Q121" s="32" t="str">
        <f t="shared" si="30"/>
        <v>〇</v>
      </c>
      <c r="R121" s="32" t="str">
        <f t="shared" si="30"/>
        <v>〇</v>
      </c>
      <c r="S121" s="32" t="str">
        <f t="shared" si="30"/>
        <v>〇</v>
      </c>
      <c r="T121" s="32" t="str">
        <f t="shared" si="30"/>
        <v>〇</v>
      </c>
      <c r="U121" s="32" t="str">
        <f t="shared" si="30"/>
        <v>〇</v>
      </c>
      <c r="V121" s="32" t="str">
        <f t="shared" si="30"/>
        <v>〇</v>
      </c>
      <c r="W121" s="32" t="str">
        <f t="shared" si="30"/>
        <v>〇</v>
      </c>
      <c r="X121" s="32" t="str">
        <f t="shared" si="30"/>
        <v>〇</v>
      </c>
      <c r="Y121" s="32" t="str">
        <f t="shared" si="30"/>
        <v>〇</v>
      </c>
      <c r="Z121" s="32" t="str">
        <f t="shared" si="30"/>
        <v>〇</v>
      </c>
      <c r="AA121" s="32" t="str">
        <f t="shared" si="30"/>
        <v>〇</v>
      </c>
      <c r="AB121" s="32" t="str">
        <f t="shared" si="30"/>
        <v>〇</v>
      </c>
      <c r="AC121" s="32" t="str">
        <f t="shared" si="30"/>
        <v>〇</v>
      </c>
      <c r="AD121" s="32" t="str">
        <f t="shared" si="30"/>
        <v>〇</v>
      </c>
      <c r="AE121" s="32" t="str">
        <f t="shared" si="30"/>
        <v>〇</v>
      </c>
      <c r="AF121" s="32" t="str">
        <f t="shared" si="30"/>
        <v>〇</v>
      </c>
      <c r="AG121" s="32" t="str">
        <f t="shared" si="30"/>
        <v>〇</v>
      </c>
      <c r="AH121" s="32" t="str">
        <f t="shared" si="30"/>
        <v>〇</v>
      </c>
      <c r="AI121" s="32" t="str">
        <f t="shared" si="30"/>
        <v>〇</v>
      </c>
      <c r="AJ121" s="32" t="str">
        <f t="shared" si="30"/>
        <v>〇</v>
      </c>
      <c r="AK121" s="32" t="str">
        <f t="shared" si="30"/>
        <v>〇</v>
      </c>
      <c r="AL121" s="32" t="str">
        <f t="shared" si="30"/>
        <v>〇</v>
      </c>
      <c r="AM121" s="32" t="str">
        <f t="shared" si="30"/>
        <v>〇</v>
      </c>
      <c r="AN121" s="32" t="str">
        <f t="shared" si="30"/>
        <v>〇</v>
      </c>
      <c r="AO121" s="32" t="str">
        <f t="shared" si="30"/>
        <v>〇</v>
      </c>
      <c r="AP121" s="32" t="str">
        <f t="shared" si="30"/>
        <v>〇</v>
      </c>
    </row>
    <row r="122" spans="14:42">
      <c r="N122" s="32" t="str">
        <f t="shared" ref="N122:AP130" si="31">IF(EXACT(N16,N69),"〇","NG")</f>
        <v>〇</v>
      </c>
      <c r="O122" s="32" t="str">
        <f t="shared" si="31"/>
        <v>〇</v>
      </c>
      <c r="P122" s="32" t="str">
        <f t="shared" si="31"/>
        <v>〇</v>
      </c>
      <c r="Q122" s="32" t="str">
        <f t="shared" si="31"/>
        <v>〇</v>
      </c>
      <c r="R122" s="32" t="str">
        <f t="shared" si="31"/>
        <v>〇</v>
      </c>
      <c r="S122" s="32" t="str">
        <f t="shared" si="31"/>
        <v>〇</v>
      </c>
      <c r="T122" s="32" t="str">
        <f t="shared" si="31"/>
        <v>〇</v>
      </c>
      <c r="U122" s="32" t="str">
        <f t="shared" si="31"/>
        <v>〇</v>
      </c>
      <c r="V122" s="32" t="str">
        <f t="shared" si="31"/>
        <v>〇</v>
      </c>
      <c r="W122" s="32" t="str">
        <f t="shared" si="31"/>
        <v>〇</v>
      </c>
      <c r="X122" s="32" t="str">
        <f t="shared" si="31"/>
        <v>〇</v>
      </c>
      <c r="Y122" s="32" t="str">
        <f t="shared" si="31"/>
        <v>〇</v>
      </c>
      <c r="Z122" s="32" t="str">
        <f t="shared" si="31"/>
        <v>〇</v>
      </c>
      <c r="AA122" s="32" t="str">
        <f t="shared" si="31"/>
        <v>〇</v>
      </c>
      <c r="AB122" s="32" t="str">
        <f t="shared" si="31"/>
        <v>〇</v>
      </c>
      <c r="AC122" s="32" t="str">
        <f t="shared" si="31"/>
        <v>〇</v>
      </c>
      <c r="AD122" s="32" t="str">
        <f t="shared" si="31"/>
        <v>〇</v>
      </c>
      <c r="AE122" s="32" t="str">
        <f t="shared" si="31"/>
        <v>〇</v>
      </c>
      <c r="AF122" s="32" t="str">
        <f t="shared" si="31"/>
        <v>〇</v>
      </c>
      <c r="AG122" s="32" t="str">
        <f t="shared" si="31"/>
        <v>〇</v>
      </c>
      <c r="AH122" s="32" t="str">
        <f t="shared" si="31"/>
        <v>〇</v>
      </c>
      <c r="AI122" s="32" t="str">
        <f t="shared" si="31"/>
        <v>〇</v>
      </c>
      <c r="AJ122" s="32" t="str">
        <f t="shared" si="31"/>
        <v>〇</v>
      </c>
      <c r="AK122" s="32" t="str">
        <f t="shared" si="31"/>
        <v>〇</v>
      </c>
      <c r="AL122" s="32" t="str">
        <f t="shared" si="31"/>
        <v>〇</v>
      </c>
      <c r="AM122" s="32" t="str">
        <f t="shared" si="31"/>
        <v>〇</v>
      </c>
      <c r="AN122" s="32" t="str">
        <f t="shared" si="31"/>
        <v>〇</v>
      </c>
      <c r="AO122" s="32" t="str">
        <f t="shared" si="31"/>
        <v>〇</v>
      </c>
      <c r="AP122" s="32" t="str">
        <f t="shared" si="31"/>
        <v>〇</v>
      </c>
    </row>
    <row r="123" spans="14:42">
      <c r="N123" s="32" t="str">
        <f t="shared" si="31"/>
        <v>〇</v>
      </c>
      <c r="O123" s="32" t="str">
        <f t="shared" si="31"/>
        <v>〇</v>
      </c>
      <c r="P123" s="32" t="str">
        <f t="shared" si="31"/>
        <v>〇</v>
      </c>
      <c r="Q123" s="32" t="str">
        <f t="shared" si="31"/>
        <v>〇</v>
      </c>
      <c r="R123" s="32" t="str">
        <f t="shared" si="31"/>
        <v>〇</v>
      </c>
      <c r="S123" s="32" t="str">
        <f t="shared" si="31"/>
        <v>〇</v>
      </c>
      <c r="T123" s="32" t="str">
        <f t="shared" si="31"/>
        <v>〇</v>
      </c>
      <c r="U123" s="32" t="str">
        <f t="shared" si="31"/>
        <v>〇</v>
      </c>
      <c r="V123" s="32" t="str">
        <f t="shared" si="31"/>
        <v>〇</v>
      </c>
      <c r="W123" s="32" t="str">
        <f t="shared" si="31"/>
        <v>〇</v>
      </c>
      <c r="X123" s="32" t="str">
        <f t="shared" si="31"/>
        <v>〇</v>
      </c>
      <c r="Y123" s="32" t="str">
        <f t="shared" si="31"/>
        <v>〇</v>
      </c>
      <c r="Z123" s="32" t="str">
        <f t="shared" si="31"/>
        <v>〇</v>
      </c>
      <c r="AA123" s="32" t="str">
        <f t="shared" si="31"/>
        <v>〇</v>
      </c>
      <c r="AB123" s="32" t="str">
        <f t="shared" si="31"/>
        <v>〇</v>
      </c>
      <c r="AC123" s="32" t="str">
        <f t="shared" si="31"/>
        <v>〇</v>
      </c>
      <c r="AD123" s="32" t="str">
        <f t="shared" si="31"/>
        <v>〇</v>
      </c>
      <c r="AE123" s="32" t="str">
        <f t="shared" si="31"/>
        <v>〇</v>
      </c>
      <c r="AF123" s="32" t="str">
        <f t="shared" si="31"/>
        <v>〇</v>
      </c>
      <c r="AG123" s="32" t="str">
        <f t="shared" si="31"/>
        <v>〇</v>
      </c>
      <c r="AH123" s="32" t="str">
        <f t="shared" si="31"/>
        <v>〇</v>
      </c>
      <c r="AI123" s="32" t="str">
        <f t="shared" si="31"/>
        <v>〇</v>
      </c>
      <c r="AJ123" s="32" t="str">
        <f t="shared" si="31"/>
        <v>〇</v>
      </c>
      <c r="AK123" s="32" t="str">
        <f t="shared" si="31"/>
        <v>〇</v>
      </c>
      <c r="AL123" s="32" t="str">
        <f t="shared" si="31"/>
        <v>〇</v>
      </c>
      <c r="AM123" s="32" t="str">
        <f t="shared" si="31"/>
        <v>〇</v>
      </c>
      <c r="AN123" s="32" t="str">
        <f t="shared" si="31"/>
        <v>〇</v>
      </c>
      <c r="AO123" s="32" t="str">
        <f t="shared" si="31"/>
        <v>〇</v>
      </c>
      <c r="AP123" s="32" t="str">
        <f t="shared" si="31"/>
        <v>〇</v>
      </c>
    </row>
    <row r="124" spans="14:42">
      <c r="N124" s="32" t="str">
        <f t="shared" si="31"/>
        <v>〇</v>
      </c>
      <c r="O124" s="32" t="str">
        <f t="shared" si="31"/>
        <v>〇</v>
      </c>
      <c r="P124" s="32" t="str">
        <f t="shared" si="31"/>
        <v>〇</v>
      </c>
      <c r="Q124" s="32" t="str">
        <f t="shared" si="31"/>
        <v>〇</v>
      </c>
      <c r="R124" s="32" t="str">
        <f t="shared" si="31"/>
        <v>〇</v>
      </c>
      <c r="S124" s="32" t="str">
        <f t="shared" si="31"/>
        <v>〇</v>
      </c>
      <c r="T124" s="32" t="str">
        <f t="shared" si="31"/>
        <v>〇</v>
      </c>
      <c r="U124" s="32" t="str">
        <f t="shared" si="31"/>
        <v>〇</v>
      </c>
      <c r="V124" s="32" t="str">
        <f t="shared" si="31"/>
        <v>〇</v>
      </c>
      <c r="W124" s="32" t="str">
        <f t="shared" si="31"/>
        <v>〇</v>
      </c>
      <c r="X124" s="32" t="str">
        <f t="shared" si="31"/>
        <v>〇</v>
      </c>
      <c r="Y124" s="32" t="str">
        <f t="shared" si="31"/>
        <v>〇</v>
      </c>
      <c r="Z124" s="32" t="str">
        <f t="shared" si="31"/>
        <v>〇</v>
      </c>
      <c r="AA124" s="32" t="str">
        <f t="shared" si="31"/>
        <v>〇</v>
      </c>
      <c r="AB124" s="32" t="str">
        <f t="shared" si="31"/>
        <v>〇</v>
      </c>
      <c r="AC124" s="32" t="str">
        <f t="shared" si="31"/>
        <v>〇</v>
      </c>
      <c r="AD124" s="32" t="str">
        <f t="shared" si="31"/>
        <v>〇</v>
      </c>
      <c r="AE124" s="32" t="str">
        <f t="shared" si="31"/>
        <v>〇</v>
      </c>
      <c r="AF124" s="32" t="str">
        <f t="shared" si="31"/>
        <v>〇</v>
      </c>
      <c r="AG124" s="32" t="str">
        <f t="shared" si="31"/>
        <v>〇</v>
      </c>
      <c r="AH124" s="32" t="str">
        <f t="shared" si="31"/>
        <v>〇</v>
      </c>
      <c r="AI124" s="32" t="str">
        <f t="shared" si="31"/>
        <v>〇</v>
      </c>
      <c r="AJ124" s="32" t="str">
        <f t="shared" si="31"/>
        <v>〇</v>
      </c>
      <c r="AK124" s="32" t="str">
        <f t="shared" si="31"/>
        <v>〇</v>
      </c>
      <c r="AL124" s="32" t="str">
        <f t="shared" si="31"/>
        <v>〇</v>
      </c>
      <c r="AM124" s="32" t="str">
        <f t="shared" si="31"/>
        <v>〇</v>
      </c>
      <c r="AN124" s="32" t="str">
        <f t="shared" si="31"/>
        <v>〇</v>
      </c>
      <c r="AO124" s="32" t="str">
        <f t="shared" si="31"/>
        <v>〇</v>
      </c>
      <c r="AP124" s="32" t="str">
        <f t="shared" si="31"/>
        <v>〇</v>
      </c>
    </row>
    <row r="125" spans="14:42">
      <c r="N125" s="32" t="str">
        <f t="shared" si="31"/>
        <v>〇</v>
      </c>
      <c r="O125" s="32" t="str">
        <f t="shared" si="31"/>
        <v>〇</v>
      </c>
      <c r="P125" s="32" t="str">
        <f t="shared" si="31"/>
        <v>〇</v>
      </c>
      <c r="Q125" s="32" t="str">
        <f t="shared" si="31"/>
        <v>〇</v>
      </c>
      <c r="R125" s="32" t="str">
        <f t="shared" si="31"/>
        <v>〇</v>
      </c>
      <c r="S125" s="32" t="str">
        <f t="shared" si="31"/>
        <v>〇</v>
      </c>
      <c r="T125" s="32" t="str">
        <f t="shared" si="31"/>
        <v>〇</v>
      </c>
      <c r="U125" s="32" t="str">
        <f t="shared" si="31"/>
        <v>〇</v>
      </c>
      <c r="V125" s="32" t="str">
        <f t="shared" si="31"/>
        <v>〇</v>
      </c>
      <c r="W125" s="32" t="str">
        <f t="shared" si="31"/>
        <v>〇</v>
      </c>
      <c r="X125" s="32" t="str">
        <f t="shared" si="31"/>
        <v>〇</v>
      </c>
      <c r="Y125" s="32" t="str">
        <f t="shared" si="31"/>
        <v>〇</v>
      </c>
      <c r="Z125" s="32" t="str">
        <f t="shared" si="31"/>
        <v>〇</v>
      </c>
      <c r="AA125" s="32" t="str">
        <f t="shared" si="31"/>
        <v>〇</v>
      </c>
      <c r="AB125" s="32" t="str">
        <f t="shared" si="31"/>
        <v>〇</v>
      </c>
      <c r="AC125" s="32" t="str">
        <f t="shared" si="31"/>
        <v>〇</v>
      </c>
      <c r="AD125" s="32" t="str">
        <f t="shared" si="31"/>
        <v>〇</v>
      </c>
      <c r="AE125" s="32" t="str">
        <f t="shared" si="31"/>
        <v>〇</v>
      </c>
      <c r="AF125" s="32" t="str">
        <f t="shared" si="31"/>
        <v>〇</v>
      </c>
      <c r="AG125" s="32" t="str">
        <f t="shared" si="31"/>
        <v>〇</v>
      </c>
      <c r="AH125" s="32" t="str">
        <f t="shared" si="31"/>
        <v>〇</v>
      </c>
      <c r="AI125" s="32" t="str">
        <f t="shared" si="31"/>
        <v>〇</v>
      </c>
      <c r="AJ125" s="32" t="str">
        <f t="shared" si="31"/>
        <v>〇</v>
      </c>
      <c r="AK125" s="32" t="str">
        <f t="shared" si="31"/>
        <v>〇</v>
      </c>
      <c r="AL125" s="32" t="str">
        <f t="shared" si="31"/>
        <v>〇</v>
      </c>
      <c r="AM125" s="32" t="str">
        <f t="shared" si="31"/>
        <v>〇</v>
      </c>
      <c r="AN125" s="32" t="str">
        <f t="shared" si="31"/>
        <v>〇</v>
      </c>
      <c r="AO125" s="32" t="str">
        <f t="shared" si="31"/>
        <v>〇</v>
      </c>
      <c r="AP125" s="32" t="str">
        <f t="shared" si="31"/>
        <v>〇</v>
      </c>
    </row>
    <row r="126" spans="14:42">
      <c r="N126" s="32" t="str">
        <f t="shared" si="31"/>
        <v>〇</v>
      </c>
      <c r="O126" s="32" t="str">
        <f t="shared" si="31"/>
        <v>〇</v>
      </c>
      <c r="P126" s="32" t="str">
        <f t="shared" si="31"/>
        <v>〇</v>
      </c>
      <c r="Q126" s="32" t="str">
        <f t="shared" si="31"/>
        <v>〇</v>
      </c>
      <c r="R126" s="32" t="str">
        <f t="shared" si="31"/>
        <v>〇</v>
      </c>
      <c r="S126" s="32" t="str">
        <f t="shared" si="31"/>
        <v>〇</v>
      </c>
      <c r="T126" s="32" t="str">
        <f t="shared" si="31"/>
        <v>〇</v>
      </c>
      <c r="U126" s="32" t="str">
        <f t="shared" si="31"/>
        <v>〇</v>
      </c>
      <c r="V126" s="32" t="str">
        <f t="shared" si="31"/>
        <v>〇</v>
      </c>
      <c r="W126" s="32" t="str">
        <f t="shared" si="31"/>
        <v>〇</v>
      </c>
      <c r="X126" s="32" t="str">
        <f t="shared" si="31"/>
        <v>〇</v>
      </c>
      <c r="Y126" s="32" t="str">
        <f t="shared" si="31"/>
        <v>〇</v>
      </c>
      <c r="Z126" s="32" t="str">
        <f t="shared" si="31"/>
        <v>〇</v>
      </c>
      <c r="AA126" s="32" t="str">
        <f t="shared" si="31"/>
        <v>〇</v>
      </c>
      <c r="AB126" s="32" t="str">
        <f t="shared" si="31"/>
        <v>〇</v>
      </c>
      <c r="AC126" s="32" t="str">
        <f t="shared" si="31"/>
        <v>〇</v>
      </c>
      <c r="AD126" s="32" t="str">
        <f t="shared" si="31"/>
        <v>〇</v>
      </c>
      <c r="AE126" s="32" t="str">
        <f t="shared" si="31"/>
        <v>〇</v>
      </c>
      <c r="AF126" s="32" t="str">
        <f t="shared" si="31"/>
        <v>〇</v>
      </c>
      <c r="AG126" s="32" t="str">
        <f t="shared" si="31"/>
        <v>〇</v>
      </c>
      <c r="AH126" s="32" t="str">
        <f t="shared" si="31"/>
        <v>〇</v>
      </c>
      <c r="AI126" s="32" t="str">
        <f t="shared" si="31"/>
        <v>〇</v>
      </c>
      <c r="AJ126" s="32" t="str">
        <f t="shared" si="31"/>
        <v>〇</v>
      </c>
      <c r="AK126" s="32" t="str">
        <f t="shared" si="31"/>
        <v>〇</v>
      </c>
      <c r="AL126" s="32" t="str">
        <f t="shared" si="31"/>
        <v>〇</v>
      </c>
      <c r="AM126" s="32" t="str">
        <f t="shared" si="31"/>
        <v>〇</v>
      </c>
      <c r="AN126" s="32" t="str">
        <f t="shared" si="31"/>
        <v>〇</v>
      </c>
      <c r="AO126" s="32" t="str">
        <f t="shared" si="31"/>
        <v>〇</v>
      </c>
      <c r="AP126" s="32" t="str">
        <f t="shared" si="31"/>
        <v>〇</v>
      </c>
    </row>
    <row r="127" spans="14:42">
      <c r="N127" s="32" t="str">
        <f t="shared" si="31"/>
        <v>〇</v>
      </c>
      <c r="O127" s="32" t="str">
        <f t="shared" si="31"/>
        <v>〇</v>
      </c>
      <c r="P127" s="32" t="str">
        <f t="shared" si="31"/>
        <v>〇</v>
      </c>
      <c r="Q127" s="32" t="str">
        <f t="shared" si="31"/>
        <v>〇</v>
      </c>
      <c r="R127" s="32" t="str">
        <f t="shared" si="31"/>
        <v>〇</v>
      </c>
      <c r="S127" s="32" t="str">
        <f t="shared" si="31"/>
        <v>〇</v>
      </c>
      <c r="T127" s="32" t="str">
        <f t="shared" si="31"/>
        <v>〇</v>
      </c>
      <c r="U127" s="32" t="str">
        <f t="shared" si="31"/>
        <v>〇</v>
      </c>
      <c r="V127" s="32" t="str">
        <f t="shared" si="31"/>
        <v>〇</v>
      </c>
      <c r="W127" s="32" t="str">
        <f t="shared" si="31"/>
        <v>〇</v>
      </c>
      <c r="X127" s="32" t="str">
        <f t="shared" si="31"/>
        <v>〇</v>
      </c>
      <c r="Y127" s="32" t="str">
        <f t="shared" si="31"/>
        <v>〇</v>
      </c>
      <c r="Z127" s="32" t="str">
        <f t="shared" si="31"/>
        <v>〇</v>
      </c>
      <c r="AA127" s="32" t="str">
        <f t="shared" si="31"/>
        <v>〇</v>
      </c>
      <c r="AB127" s="32" t="str">
        <f t="shared" si="31"/>
        <v>〇</v>
      </c>
      <c r="AC127" s="32" t="str">
        <f t="shared" si="31"/>
        <v>〇</v>
      </c>
      <c r="AD127" s="32" t="str">
        <f t="shared" si="31"/>
        <v>〇</v>
      </c>
      <c r="AE127" s="32" t="str">
        <f t="shared" si="31"/>
        <v>〇</v>
      </c>
      <c r="AF127" s="32" t="str">
        <f t="shared" si="31"/>
        <v>〇</v>
      </c>
      <c r="AG127" s="32" t="str">
        <f t="shared" si="31"/>
        <v>〇</v>
      </c>
      <c r="AH127" s="32" t="str">
        <f t="shared" si="31"/>
        <v>〇</v>
      </c>
      <c r="AI127" s="32" t="str">
        <f t="shared" si="31"/>
        <v>〇</v>
      </c>
      <c r="AJ127" s="32" t="str">
        <f t="shared" si="31"/>
        <v>〇</v>
      </c>
      <c r="AK127" s="32" t="str">
        <f t="shared" si="31"/>
        <v>〇</v>
      </c>
      <c r="AL127" s="32" t="str">
        <f t="shared" si="31"/>
        <v>〇</v>
      </c>
      <c r="AM127" s="32" t="str">
        <f t="shared" si="31"/>
        <v>〇</v>
      </c>
      <c r="AN127" s="32" t="str">
        <f t="shared" si="31"/>
        <v>〇</v>
      </c>
      <c r="AO127" s="32" t="str">
        <f t="shared" si="31"/>
        <v>〇</v>
      </c>
      <c r="AP127" s="32" t="str">
        <f t="shared" si="31"/>
        <v>〇</v>
      </c>
    </row>
    <row r="128" spans="14:42">
      <c r="N128" s="32" t="str">
        <f t="shared" si="31"/>
        <v>〇</v>
      </c>
      <c r="O128" s="32" t="str">
        <f t="shared" si="31"/>
        <v>〇</v>
      </c>
      <c r="P128" s="32" t="str">
        <f t="shared" si="31"/>
        <v>〇</v>
      </c>
      <c r="Q128" s="32" t="str">
        <f t="shared" si="31"/>
        <v>〇</v>
      </c>
      <c r="R128" s="32" t="str">
        <f t="shared" si="31"/>
        <v>〇</v>
      </c>
      <c r="S128" s="32" t="str">
        <f t="shared" si="31"/>
        <v>〇</v>
      </c>
      <c r="T128" s="32" t="str">
        <f t="shared" si="31"/>
        <v>〇</v>
      </c>
      <c r="U128" s="32" t="str">
        <f t="shared" si="31"/>
        <v>〇</v>
      </c>
      <c r="V128" s="32" t="str">
        <f t="shared" si="31"/>
        <v>〇</v>
      </c>
      <c r="W128" s="32" t="str">
        <f t="shared" si="31"/>
        <v>〇</v>
      </c>
      <c r="X128" s="32" t="str">
        <f t="shared" si="31"/>
        <v>〇</v>
      </c>
      <c r="Y128" s="32" t="str">
        <f t="shared" si="31"/>
        <v>〇</v>
      </c>
      <c r="Z128" s="32" t="str">
        <f t="shared" si="31"/>
        <v>〇</v>
      </c>
      <c r="AA128" s="32" t="str">
        <f t="shared" si="31"/>
        <v>〇</v>
      </c>
      <c r="AB128" s="32" t="str">
        <f t="shared" si="31"/>
        <v>〇</v>
      </c>
      <c r="AC128" s="32" t="str">
        <f t="shared" si="31"/>
        <v>〇</v>
      </c>
      <c r="AD128" s="32" t="str">
        <f t="shared" si="31"/>
        <v>〇</v>
      </c>
      <c r="AE128" s="32" t="str">
        <f t="shared" si="31"/>
        <v>〇</v>
      </c>
      <c r="AF128" s="32" t="str">
        <f t="shared" si="31"/>
        <v>〇</v>
      </c>
      <c r="AG128" s="32" t="str">
        <f t="shared" si="31"/>
        <v>〇</v>
      </c>
      <c r="AH128" s="32" t="str">
        <f t="shared" si="31"/>
        <v>〇</v>
      </c>
      <c r="AI128" s="32" t="str">
        <f t="shared" si="31"/>
        <v>〇</v>
      </c>
      <c r="AJ128" s="32" t="str">
        <f t="shared" si="31"/>
        <v>〇</v>
      </c>
      <c r="AK128" s="32" t="str">
        <f t="shared" si="31"/>
        <v>〇</v>
      </c>
      <c r="AL128" s="32" t="str">
        <f t="shared" si="31"/>
        <v>〇</v>
      </c>
      <c r="AM128" s="32" t="str">
        <f t="shared" si="31"/>
        <v>〇</v>
      </c>
      <c r="AN128" s="32" t="str">
        <f t="shared" si="31"/>
        <v>〇</v>
      </c>
      <c r="AO128" s="32" t="str">
        <f t="shared" si="31"/>
        <v>〇</v>
      </c>
      <c r="AP128" s="32" t="str">
        <f t="shared" si="31"/>
        <v>〇</v>
      </c>
    </row>
    <row r="129" spans="14:42">
      <c r="N129" s="32" t="str">
        <f t="shared" si="31"/>
        <v>〇</v>
      </c>
      <c r="O129" s="32" t="str">
        <f t="shared" si="31"/>
        <v>〇</v>
      </c>
      <c r="P129" s="32" t="str">
        <f t="shared" si="31"/>
        <v>〇</v>
      </c>
      <c r="Q129" s="32" t="str">
        <f t="shared" si="31"/>
        <v>〇</v>
      </c>
      <c r="R129" s="32" t="str">
        <f t="shared" si="31"/>
        <v>〇</v>
      </c>
      <c r="S129" s="32" t="str">
        <f t="shared" si="31"/>
        <v>〇</v>
      </c>
      <c r="T129" s="32" t="str">
        <f t="shared" si="31"/>
        <v>〇</v>
      </c>
      <c r="U129" s="32" t="str">
        <f t="shared" si="31"/>
        <v>〇</v>
      </c>
      <c r="V129" s="32" t="str">
        <f t="shared" si="31"/>
        <v>〇</v>
      </c>
      <c r="W129" s="32" t="str">
        <f t="shared" si="31"/>
        <v>〇</v>
      </c>
      <c r="X129" s="32" t="str">
        <f t="shared" si="31"/>
        <v>〇</v>
      </c>
      <c r="Y129" s="32" t="str">
        <f t="shared" si="31"/>
        <v>〇</v>
      </c>
      <c r="Z129" s="32" t="str">
        <f t="shared" si="31"/>
        <v>〇</v>
      </c>
      <c r="AA129" s="32" t="str">
        <f t="shared" si="31"/>
        <v>〇</v>
      </c>
      <c r="AB129" s="32" t="str">
        <f t="shared" si="31"/>
        <v>〇</v>
      </c>
      <c r="AC129" s="32" t="str">
        <f t="shared" si="31"/>
        <v>〇</v>
      </c>
      <c r="AD129" s="32" t="str">
        <f t="shared" si="31"/>
        <v>〇</v>
      </c>
      <c r="AE129" s="32" t="str">
        <f t="shared" si="31"/>
        <v>〇</v>
      </c>
      <c r="AF129" s="32" t="str">
        <f t="shared" si="31"/>
        <v>〇</v>
      </c>
      <c r="AG129" s="32" t="str">
        <f t="shared" si="31"/>
        <v>〇</v>
      </c>
      <c r="AH129" s="32" t="str">
        <f t="shared" si="31"/>
        <v>〇</v>
      </c>
      <c r="AI129" s="32" t="str">
        <f t="shared" si="31"/>
        <v>〇</v>
      </c>
      <c r="AJ129" s="32" t="str">
        <f t="shared" si="31"/>
        <v>〇</v>
      </c>
      <c r="AK129" s="32" t="str">
        <f t="shared" si="31"/>
        <v>〇</v>
      </c>
      <c r="AL129" s="32" t="str">
        <f t="shared" si="31"/>
        <v>〇</v>
      </c>
      <c r="AM129" s="32" t="str">
        <f t="shared" si="31"/>
        <v>〇</v>
      </c>
      <c r="AN129" s="32" t="str">
        <f t="shared" si="31"/>
        <v>〇</v>
      </c>
      <c r="AO129" s="32" t="str">
        <f t="shared" si="31"/>
        <v>〇</v>
      </c>
      <c r="AP129" s="32" t="str">
        <f t="shared" si="31"/>
        <v>〇</v>
      </c>
    </row>
    <row r="130" spans="14:42">
      <c r="N130" s="32" t="str">
        <f t="shared" si="31"/>
        <v>〇</v>
      </c>
      <c r="O130" s="32" t="str">
        <f t="shared" si="31"/>
        <v>〇</v>
      </c>
      <c r="P130" s="32" t="str">
        <f t="shared" si="31"/>
        <v>〇</v>
      </c>
      <c r="Q130" s="32" t="str">
        <f t="shared" si="31"/>
        <v>〇</v>
      </c>
      <c r="R130" s="32" t="str">
        <f t="shared" si="31"/>
        <v>〇</v>
      </c>
      <c r="S130" s="32" t="str">
        <f t="shared" si="31"/>
        <v>〇</v>
      </c>
      <c r="T130" s="32" t="str">
        <f t="shared" si="31"/>
        <v>〇</v>
      </c>
      <c r="U130" s="32" t="str">
        <f t="shared" si="31"/>
        <v>〇</v>
      </c>
      <c r="V130" s="32" t="str">
        <f t="shared" si="31"/>
        <v>〇</v>
      </c>
      <c r="W130" s="32" t="str">
        <f t="shared" si="31"/>
        <v>〇</v>
      </c>
      <c r="X130" s="32" t="str">
        <f t="shared" si="31"/>
        <v>〇</v>
      </c>
      <c r="Y130" s="32" t="str">
        <f t="shared" si="31"/>
        <v>〇</v>
      </c>
      <c r="Z130" s="32" t="str">
        <f t="shared" si="31"/>
        <v>〇</v>
      </c>
      <c r="AA130" s="32" t="str">
        <f t="shared" si="31"/>
        <v>〇</v>
      </c>
      <c r="AB130" s="32" t="str">
        <f t="shared" si="31"/>
        <v>〇</v>
      </c>
      <c r="AC130" s="32" t="str">
        <f t="shared" si="31"/>
        <v>〇</v>
      </c>
      <c r="AD130" s="32" t="str">
        <f t="shared" si="31"/>
        <v>〇</v>
      </c>
      <c r="AE130" s="32" t="str">
        <f t="shared" si="31"/>
        <v>〇</v>
      </c>
      <c r="AF130" s="32" t="str">
        <f t="shared" si="31"/>
        <v>〇</v>
      </c>
      <c r="AG130" s="32" t="str">
        <f t="shared" si="31"/>
        <v>〇</v>
      </c>
      <c r="AH130" s="32" t="str">
        <f t="shared" si="31"/>
        <v>〇</v>
      </c>
      <c r="AI130" s="32" t="str">
        <f t="shared" si="31"/>
        <v>〇</v>
      </c>
      <c r="AJ130" s="32" t="str">
        <f t="shared" si="31"/>
        <v>〇</v>
      </c>
      <c r="AK130" s="32" t="str">
        <f t="shared" ref="AK130:AP130" si="32">IF(EXACT(AK24,AK77),"〇","NG")</f>
        <v>〇</v>
      </c>
      <c r="AL130" s="32" t="str">
        <f t="shared" si="32"/>
        <v>〇</v>
      </c>
      <c r="AM130" s="32" t="str">
        <f t="shared" si="32"/>
        <v>〇</v>
      </c>
      <c r="AN130" s="32" t="str">
        <f t="shared" si="32"/>
        <v>〇</v>
      </c>
      <c r="AO130" s="32" t="str">
        <f t="shared" si="32"/>
        <v>〇</v>
      </c>
      <c r="AP130" s="32" t="str">
        <f t="shared" si="32"/>
        <v>〇</v>
      </c>
    </row>
    <row r="131" spans="14:42">
      <c r="N131" s="32" t="str">
        <f t="shared" ref="N131:AP139" si="33">IF(EXACT(N25,N78),"〇","NG")</f>
        <v>〇</v>
      </c>
      <c r="O131" s="32" t="str">
        <f t="shared" si="33"/>
        <v>〇</v>
      </c>
      <c r="P131" s="32" t="str">
        <f t="shared" si="33"/>
        <v>〇</v>
      </c>
      <c r="Q131" s="32" t="str">
        <f t="shared" si="33"/>
        <v>〇</v>
      </c>
      <c r="R131" s="32" t="str">
        <f t="shared" si="33"/>
        <v>〇</v>
      </c>
      <c r="S131" s="32" t="str">
        <f t="shared" si="33"/>
        <v>〇</v>
      </c>
      <c r="T131" s="32" t="str">
        <f t="shared" si="33"/>
        <v>〇</v>
      </c>
      <c r="U131" s="32" t="str">
        <f t="shared" si="33"/>
        <v>〇</v>
      </c>
      <c r="V131" s="32" t="str">
        <f t="shared" si="33"/>
        <v>〇</v>
      </c>
      <c r="W131" s="32" t="str">
        <f t="shared" si="33"/>
        <v>〇</v>
      </c>
      <c r="X131" s="32" t="str">
        <f t="shared" si="33"/>
        <v>〇</v>
      </c>
      <c r="Y131" s="32" t="str">
        <f t="shared" si="33"/>
        <v>〇</v>
      </c>
      <c r="Z131" s="32" t="str">
        <f t="shared" si="33"/>
        <v>〇</v>
      </c>
      <c r="AA131" s="32" t="str">
        <f t="shared" si="33"/>
        <v>〇</v>
      </c>
      <c r="AB131" s="32" t="str">
        <f t="shared" si="33"/>
        <v>〇</v>
      </c>
      <c r="AC131" s="32" t="str">
        <f t="shared" si="33"/>
        <v>〇</v>
      </c>
      <c r="AD131" s="32" t="str">
        <f t="shared" si="33"/>
        <v>〇</v>
      </c>
      <c r="AE131" s="32" t="str">
        <f t="shared" si="33"/>
        <v>〇</v>
      </c>
      <c r="AF131" s="32" t="str">
        <f t="shared" si="33"/>
        <v>〇</v>
      </c>
      <c r="AG131" s="32" t="str">
        <f t="shared" si="33"/>
        <v>〇</v>
      </c>
      <c r="AH131" s="32" t="str">
        <f t="shared" si="33"/>
        <v>〇</v>
      </c>
      <c r="AI131" s="32" t="str">
        <f t="shared" si="33"/>
        <v>〇</v>
      </c>
      <c r="AJ131" s="32" t="str">
        <f t="shared" si="33"/>
        <v>〇</v>
      </c>
      <c r="AK131" s="32" t="str">
        <f t="shared" si="33"/>
        <v>〇</v>
      </c>
      <c r="AL131" s="32" t="str">
        <f t="shared" si="33"/>
        <v>〇</v>
      </c>
      <c r="AM131" s="32" t="str">
        <f t="shared" si="33"/>
        <v>〇</v>
      </c>
      <c r="AN131" s="32" t="str">
        <f t="shared" si="33"/>
        <v>〇</v>
      </c>
      <c r="AO131" s="32" t="str">
        <f t="shared" si="33"/>
        <v>〇</v>
      </c>
      <c r="AP131" s="32" t="str">
        <f t="shared" si="33"/>
        <v>〇</v>
      </c>
    </row>
    <row r="132" spans="14:42">
      <c r="N132" s="32" t="str">
        <f t="shared" si="33"/>
        <v>〇</v>
      </c>
      <c r="O132" s="32" t="str">
        <f t="shared" si="33"/>
        <v>〇</v>
      </c>
      <c r="P132" s="32" t="str">
        <f t="shared" si="33"/>
        <v>〇</v>
      </c>
      <c r="Q132" s="32" t="str">
        <f t="shared" si="33"/>
        <v>〇</v>
      </c>
      <c r="R132" s="32" t="str">
        <f t="shared" si="33"/>
        <v>〇</v>
      </c>
      <c r="S132" s="32" t="str">
        <f t="shared" si="33"/>
        <v>〇</v>
      </c>
      <c r="T132" s="32" t="str">
        <f t="shared" si="33"/>
        <v>〇</v>
      </c>
      <c r="U132" s="32" t="str">
        <f t="shared" si="33"/>
        <v>〇</v>
      </c>
      <c r="V132" s="32" t="str">
        <f t="shared" si="33"/>
        <v>〇</v>
      </c>
      <c r="W132" s="32" t="str">
        <f t="shared" si="33"/>
        <v>〇</v>
      </c>
      <c r="X132" s="32" t="str">
        <f t="shared" si="33"/>
        <v>〇</v>
      </c>
      <c r="Y132" s="32" t="str">
        <f t="shared" si="33"/>
        <v>〇</v>
      </c>
      <c r="Z132" s="32" t="str">
        <f t="shared" si="33"/>
        <v>〇</v>
      </c>
      <c r="AA132" s="32" t="str">
        <f t="shared" si="33"/>
        <v>〇</v>
      </c>
      <c r="AB132" s="32" t="str">
        <f t="shared" si="33"/>
        <v>〇</v>
      </c>
      <c r="AC132" s="32" t="str">
        <f t="shared" si="33"/>
        <v>〇</v>
      </c>
      <c r="AD132" s="32" t="str">
        <f t="shared" si="33"/>
        <v>〇</v>
      </c>
      <c r="AE132" s="32" t="str">
        <f t="shared" si="33"/>
        <v>〇</v>
      </c>
      <c r="AF132" s="32" t="str">
        <f t="shared" si="33"/>
        <v>〇</v>
      </c>
      <c r="AG132" s="32" t="str">
        <f t="shared" si="33"/>
        <v>〇</v>
      </c>
      <c r="AH132" s="32" t="str">
        <f t="shared" si="33"/>
        <v>〇</v>
      </c>
      <c r="AI132" s="32" t="str">
        <f t="shared" si="33"/>
        <v>〇</v>
      </c>
      <c r="AJ132" s="32" t="str">
        <f t="shared" si="33"/>
        <v>〇</v>
      </c>
      <c r="AK132" s="32" t="str">
        <f t="shared" si="33"/>
        <v>〇</v>
      </c>
      <c r="AL132" s="32" t="str">
        <f t="shared" si="33"/>
        <v>〇</v>
      </c>
      <c r="AM132" s="32" t="str">
        <f t="shared" si="33"/>
        <v>〇</v>
      </c>
      <c r="AN132" s="32" t="str">
        <f t="shared" si="33"/>
        <v>〇</v>
      </c>
      <c r="AO132" s="32" t="str">
        <f t="shared" si="33"/>
        <v>〇</v>
      </c>
      <c r="AP132" s="32" t="str">
        <f t="shared" si="33"/>
        <v>〇</v>
      </c>
    </row>
    <row r="133" spans="14:42">
      <c r="N133" s="32" t="str">
        <f t="shared" si="33"/>
        <v>〇</v>
      </c>
      <c r="O133" s="32" t="str">
        <f t="shared" si="33"/>
        <v>〇</v>
      </c>
      <c r="P133" s="32" t="str">
        <f t="shared" si="33"/>
        <v>〇</v>
      </c>
      <c r="Q133" s="32" t="str">
        <f t="shared" si="33"/>
        <v>〇</v>
      </c>
      <c r="R133" s="32" t="str">
        <f t="shared" si="33"/>
        <v>〇</v>
      </c>
      <c r="S133" s="32" t="str">
        <f t="shared" si="33"/>
        <v>〇</v>
      </c>
      <c r="T133" s="32" t="str">
        <f t="shared" si="33"/>
        <v>〇</v>
      </c>
      <c r="U133" s="32" t="str">
        <f t="shared" si="33"/>
        <v>〇</v>
      </c>
      <c r="V133" s="32" t="str">
        <f t="shared" si="33"/>
        <v>〇</v>
      </c>
      <c r="W133" s="32" t="str">
        <f t="shared" si="33"/>
        <v>〇</v>
      </c>
      <c r="X133" s="32" t="str">
        <f t="shared" si="33"/>
        <v>〇</v>
      </c>
      <c r="Y133" s="32" t="str">
        <f t="shared" si="33"/>
        <v>〇</v>
      </c>
      <c r="Z133" s="32" t="str">
        <f t="shared" si="33"/>
        <v>〇</v>
      </c>
      <c r="AA133" s="32" t="str">
        <f t="shared" si="33"/>
        <v>〇</v>
      </c>
      <c r="AB133" s="32" t="str">
        <f t="shared" si="33"/>
        <v>〇</v>
      </c>
      <c r="AC133" s="32" t="str">
        <f t="shared" si="33"/>
        <v>〇</v>
      </c>
      <c r="AD133" s="32" t="str">
        <f t="shared" si="33"/>
        <v>〇</v>
      </c>
      <c r="AE133" s="32" t="str">
        <f t="shared" si="33"/>
        <v>〇</v>
      </c>
      <c r="AF133" s="32" t="str">
        <f t="shared" si="33"/>
        <v>〇</v>
      </c>
      <c r="AG133" s="32" t="str">
        <f t="shared" si="33"/>
        <v>〇</v>
      </c>
      <c r="AH133" s="32" t="str">
        <f t="shared" si="33"/>
        <v>〇</v>
      </c>
      <c r="AI133" s="32" t="str">
        <f t="shared" si="33"/>
        <v>〇</v>
      </c>
      <c r="AJ133" s="32" t="str">
        <f t="shared" si="33"/>
        <v>〇</v>
      </c>
      <c r="AK133" s="32" t="str">
        <f t="shared" si="33"/>
        <v>〇</v>
      </c>
      <c r="AL133" s="32" t="str">
        <f t="shared" si="33"/>
        <v>〇</v>
      </c>
      <c r="AM133" s="32" t="str">
        <f t="shared" si="33"/>
        <v>〇</v>
      </c>
      <c r="AN133" s="32" t="str">
        <f t="shared" si="33"/>
        <v>〇</v>
      </c>
      <c r="AO133" s="32" t="str">
        <f t="shared" si="33"/>
        <v>〇</v>
      </c>
      <c r="AP133" s="32" t="str">
        <f t="shared" si="33"/>
        <v>〇</v>
      </c>
    </row>
    <row r="134" spans="14:42">
      <c r="N134" s="32" t="str">
        <f t="shared" si="33"/>
        <v>〇</v>
      </c>
      <c r="O134" s="32" t="str">
        <f t="shared" si="33"/>
        <v>〇</v>
      </c>
      <c r="P134" s="32" t="str">
        <f t="shared" si="33"/>
        <v>〇</v>
      </c>
      <c r="Q134" s="32" t="str">
        <f t="shared" si="33"/>
        <v>〇</v>
      </c>
      <c r="R134" s="32" t="str">
        <f t="shared" si="33"/>
        <v>〇</v>
      </c>
      <c r="S134" s="32" t="str">
        <f t="shared" si="33"/>
        <v>〇</v>
      </c>
      <c r="T134" s="32" t="str">
        <f t="shared" si="33"/>
        <v>〇</v>
      </c>
      <c r="U134" s="32" t="str">
        <f t="shared" si="33"/>
        <v>〇</v>
      </c>
      <c r="V134" s="32" t="str">
        <f t="shared" si="33"/>
        <v>〇</v>
      </c>
      <c r="W134" s="32" t="str">
        <f t="shared" si="33"/>
        <v>〇</v>
      </c>
      <c r="X134" s="32" t="str">
        <f t="shared" si="33"/>
        <v>〇</v>
      </c>
      <c r="Y134" s="32" t="str">
        <f t="shared" si="33"/>
        <v>〇</v>
      </c>
      <c r="Z134" s="32" t="str">
        <f t="shared" si="33"/>
        <v>〇</v>
      </c>
      <c r="AA134" s="32" t="str">
        <f t="shared" si="33"/>
        <v>〇</v>
      </c>
      <c r="AB134" s="32" t="str">
        <f t="shared" si="33"/>
        <v>〇</v>
      </c>
      <c r="AC134" s="32" t="str">
        <f t="shared" si="33"/>
        <v>〇</v>
      </c>
      <c r="AD134" s="32" t="str">
        <f t="shared" si="33"/>
        <v>〇</v>
      </c>
      <c r="AE134" s="32" t="str">
        <f t="shared" si="33"/>
        <v>〇</v>
      </c>
      <c r="AF134" s="32" t="str">
        <f t="shared" si="33"/>
        <v>〇</v>
      </c>
      <c r="AG134" s="32" t="str">
        <f t="shared" si="33"/>
        <v>〇</v>
      </c>
      <c r="AH134" s="32" t="str">
        <f t="shared" si="33"/>
        <v>〇</v>
      </c>
      <c r="AI134" s="32" t="str">
        <f t="shared" si="33"/>
        <v>〇</v>
      </c>
      <c r="AJ134" s="32" t="str">
        <f t="shared" si="33"/>
        <v>〇</v>
      </c>
      <c r="AK134" s="32" t="str">
        <f t="shared" si="33"/>
        <v>〇</v>
      </c>
      <c r="AL134" s="32" t="str">
        <f t="shared" si="33"/>
        <v>〇</v>
      </c>
      <c r="AM134" s="32" t="str">
        <f t="shared" si="33"/>
        <v>〇</v>
      </c>
      <c r="AN134" s="32" t="str">
        <f t="shared" si="33"/>
        <v>〇</v>
      </c>
      <c r="AO134" s="32" t="str">
        <f t="shared" si="33"/>
        <v>〇</v>
      </c>
      <c r="AP134" s="32" t="str">
        <f t="shared" si="33"/>
        <v>〇</v>
      </c>
    </row>
    <row r="135" spans="14:42">
      <c r="N135" s="32" t="str">
        <f t="shared" si="33"/>
        <v>〇</v>
      </c>
      <c r="O135" s="32" t="str">
        <f t="shared" si="33"/>
        <v>〇</v>
      </c>
      <c r="P135" s="32" t="str">
        <f t="shared" si="33"/>
        <v>〇</v>
      </c>
      <c r="Q135" s="32" t="str">
        <f t="shared" si="33"/>
        <v>〇</v>
      </c>
      <c r="R135" s="32" t="str">
        <f t="shared" si="33"/>
        <v>〇</v>
      </c>
      <c r="S135" s="32" t="str">
        <f t="shared" si="33"/>
        <v>〇</v>
      </c>
      <c r="T135" s="32" t="str">
        <f t="shared" si="33"/>
        <v>〇</v>
      </c>
      <c r="U135" s="32" t="str">
        <f t="shared" si="33"/>
        <v>〇</v>
      </c>
      <c r="V135" s="32" t="str">
        <f t="shared" si="33"/>
        <v>〇</v>
      </c>
      <c r="W135" s="32" t="str">
        <f t="shared" si="33"/>
        <v>〇</v>
      </c>
      <c r="X135" s="32" t="str">
        <f t="shared" si="33"/>
        <v>〇</v>
      </c>
      <c r="Y135" s="32" t="str">
        <f t="shared" si="33"/>
        <v>〇</v>
      </c>
      <c r="Z135" s="32" t="str">
        <f t="shared" si="33"/>
        <v>〇</v>
      </c>
      <c r="AA135" s="32" t="str">
        <f t="shared" si="33"/>
        <v>〇</v>
      </c>
      <c r="AB135" s="32" t="str">
        <f t="shared" si="33"/>
        <v>〇</v>
      </c>
      <c r="AC135" s="32" t="str">
        <f t="shared" si="33"/>
        <v>〇</v>
      </c>
      <c r="AD135" s="32" t="str">
        <f t="shared" si="33"/>
        <v>〇</v>
      </c>
      <c r="AE135" s="32" t="str">
        <f t="shared" si="33"/>
        <v>〇</v>
      </c>
      <c r="AF135" s="32" t="str">
        <f t="shared" si="33"/>
        <v>〇</v>
      </c>
      <c r="AG135" s="32" t="str">
        <f t="shared" si="33"/>
        <v>〇</v>
      </c>
      <c r="AH135" s="32" t="str">
        <f t="shared" si="33"/>
        <v>〇</v>
      </c>
      <c r="AI135" s="32" t="str">
        <f t="shared" si="33"/>
        <v>〇</v>
      </c>
      <c r="AJ135" s="32" t="str">
        <f t="shared" si="33"/>
        <v>〇</v>
      </c>
      <c r="AK135" s="32" t="str">
        <f t="shared" si="33"/>
        <v>〇</v>
      </c>
      <c r="AL135" s="32" t="str">
        <f t="shared" si="33"/>
        <v>〇</v>
      </c>
      <c r="AM135" s="32" t="str">
        <f t="shared" si="33"/>
        <v>〇</v>
      </c>
      <c r="AN135" s="32" t="str">
        <f t="shared" si="33"/>
        <v>〇</v>
      </c>
      <c r="AO135" s="32" t="str">
        <f t="shared" si="33"/>
        <v>〇</v>
      </c>
      <c r="AP135" s="32" t="str">
        <f t="shared" si="33"/>
        <v>〇</v>
      </c>
    </row>
    <row r="136" spans="14:42">
      <c r="N136" s="32" t="str">
        <f t="shared" si="33"/>
        <v>〇</v>
      </c>
      <c r="O136" s="32" t="str">
        <f t="shared" si="33"/>
        <v>〇</v>
      </c>
      <c r="P136" s="32" t="str">
        <f t="shared" si="33"/>
        <v>〇</v>
      </c>
      <c r="Q136" s="32" t="str">
        <f t="shared" si="33"/>
        <v>〇</v>
      </c>
      <c r="R136" s="32" t="str">
        <f t="shared" si="33"/>
        <v>〇</v>
      </c>
      <c r="S136" s="32" t="str">
        <f t="shared" si="33"/>
        <v>〇</v>
      </c>
      <c r="T136" s="32" t="str">
        <f t="shared" si="33"/>
        <v>〇</v>
      </c>
      <c r="U136" s="32" t="str">
        <f t="shared" si="33"/>
        <v>〇</v>
      </c>
      <c r="V136" s="32" t="str">
        <f t="shared" si="33"/>
        <v>〇</v>
      </c>
      <c r="W136" s="32" t="str">
        <f t="shared" si="33"/>
        <v>〇</v>
      </c>
      <c r="X136" s="32" t="str">
        <f t="shared" si="33"/>
        <v>〇</v>
      </c>
      <c r="Y136" s="32" t="str">
        <f t="shared" si="33"/>
        <v>〇</v>
      </c>
      <c r="Z136" s="32" t="str">
        <f t="shared" si="33"/>
        <v>〇</v>
      </c>
      <c r="AA136" s="32" t="str">
        <f t="shared" si="33"/>
        <v>〇</v>
      </c>
      <c r="AB136" s="32" t="str">
        <f t="shared" si="33"/>
        <v>〇</v>
      </c>
      <c r="AC136" s="32" t="str">
        <f t="shared" si="33"/>
        <v>〇</v>
      </c>
      <c r="AD136" s="32" t="str">
        <f t="shared" si="33"/>
        <v>〇</v>
      </c>
      <c r="AE136" s="32" t="str">
        <f t="shared" si="33"/>
        <v>〇</v>
      </c>
      <c r="AF136" s="32" t="str">
        <f t="shared" si="33"/>
        <v>〇</v>
      </c>
      <c r="AG136" s="32" t="str">
        <f t="shared" si="33"/>
        <v>〇</v>
      </c>
      <c r="AH136" s="32" t="str">
        <f t="shared" si="33"/>
        <v>〇</v>
      </c>
      <c r="AI136" s="32" t="str">
        <f t="shared" si="33"/>
        <v>〇</v>
      </c>
      <c r="AJ136" s="32" t="str">
        <f t="shared" si="33"/>
        <v>〇</v>
      </c>
      <c r="AK136" s="32" t="str">
        <f t="shared" si="33"/>
        <v>〇</v>
      </c>
      <c r="AL136" s="32" t="str">
        <f t="shared" si="33"/>
        <v>〇</v>
      </c>
      <c r="AM136" s="32" t="str">
        <f t="shared" si="33"/>
        <v>〇</v>
      </c>
      <c r="AN136" s="32" t="str">
        <f t="shared" si="33"/>
        <v>〇</v>
      </c>
      <c r="AO136" s="32" t="str">
        <f t="shared" si="33"/>
        <v>〇</v>
      </c>
      <c r="AP136" s="32" t="str">
        <f t="shared" si="33"/>
        <v>〇</v>
      </c>
    </row>
    <row r="137" spans="14:42">
      <c r="N137" s="32" t="str">
        <f t="shared" si="33"/>
        <v>〇</v>
      </c>
      <c r="O137" s="32" t="str">
        <f t="shared" si="33"/>
        <v>〇</v>
      </c>
      <c r="P137" s="32" t="str">
        <f t="shared" si="33"/>
        <v>〇</v>
      </c>
      <c r="Q137" s="32" t="str">
        <f t="shared" si="33"/>
        <v>〇</v>
      </c>
      <c r="R137" s="32" t="str">
        <f t="shared" si="33"/>
        <v>〇</v>
      </c>
      <c r="S137" s="32" t="str">
        <f t="shared" si="33"/>
        <v>〇</v>
      </c>
      <c r="T137" s="32" t="str">
        <f t="shared" si="33"/>
        <v>〇</v>
      </c>
      <c r="U137" s="32" t="str">
        <f t="shared" si="33"/>
        <v>〇</v>
      </c>
      <c r="V137" s="32" t="str">
        <f t="shared" si="33"/>
        <v>〇</v>
      </c>
      <c r="W137" s="32" t="str">
        <f t="shared" si="33"/>
        <v>〇</v>
      </c>
      <c r="X137" s="32" t="str">
        <f t="shared" si="33"/>
        <v>〇</v>
      </c>
      <c r="Y137" s="32" t="str">
        <f t="shared" si="33"/>
        <v>〇</v>
      </c>
      <c r="Z137" s="32" t="str">
        <f t="shared" si="33"/>
        <v>〇</v>
      </c>
      <c r="AA137" s="32" t="str">
        <f t="shared" si="33"/>
        <v>〇</v>
      </c>
      <c r="AB137" s="32" t="str">
        <f t="shared" si="33"/>
        <v>〇</v>
      </c>
      <c r="AC137" s="32" t="str">
        <f t="shared" si="33"/>
        <v>〇</v>
      </c>
      <c r="AD137" s="32" t="str">
        <f t="shared" si="33"/>
        <v>〇</v>
      </c>
      <c r="AE137" s="32" t="str">
        <f t="shared" si="33"/>
        <v>〇</v>
      </c>
      <c r="AF137" s="32" t="str">
        <f t="shared" si="33"/>
        <v>〇</v>
      </c>
      <c r="AG137" s="32" t="str">
        <f t="shared" si="33"/>
        <v>〇</v>
      </c>
      <c r="AH137" s="32" t="str">
        <f t="shared" si="33"/>
        <v>〇</v>
      </c>
      <c r="AI137" s="32" t="str">
        <f t="shared" si="33"/>
        <v>〇</v>
      </c>
      <c r="AJ137" s="32" t="str">
        <f t="shared" si="33"/>
        <v>〇</v>
      </c>
      <c r="AK137" s="32" t="str">
        <f t="shared" si="33"/>
        <v>〇</v>
      </c>
      <c r="AL137" s="32" t="str">
        <f t="shared" si="33"/>
        <v>〇</v>
      </c>
      <c r="AM137" s="32" t="str">
        <f t="shared" si="33"/>
        <v>〇</v>
      </c>
      <c r="AN137" s="32" t="str">
        <f t="shared" si="33"/>
        <v>〇</v>
      </c>
      <c r="AO137" s="32" t="str">
        <f t="shared" si="33"/>
        <v>〇</v>
      </c>
      <c r="AP137" s="32" t="str">
        <f t="shared" si="33"/>
        <v>〇</v>
      </c>
    </row>
    <row r="138" spans="14:42">
      <c r="N138" s="32" t="str">
        <f t="shared" si="33"/>
        <v>〇</v>
      </c>
      <c r="O138" s="32" t="str">
        <f t="shared" si="33"/>
        <v>〇</v>
      </c>
      <c r="P138" s="32" t="str">
        <f t="shared" si="33"/>
        <v>〇</v>
      </c>
      <c r="Q138" s="32" t="str">
        <f t="shared" si="33"/>
        <v>〇</v>
      </c>
      <c r="R138" s="32" t="str">
        <f t="shared" si="33"/>
        <v>〇</v>
      </c>
      <c r="S138" s="32" t="str">
        <f t="shared" si="33"/>
        <v>〇</v>
      </c>
      <c r="T138" s="32" t="str">
        <f t="shared" si="33"/>
        <v>〇</v>
      </c>
      <c r="U138" s="32" t="str">
        <f t="shared" si="33"/>
        <v>〇</v>
      </c>
      <c r="V138" s="32" t="str">
        <f t="shared" si="33"/>
        <v>〇</v>
      </c>
      <c r="W138" s="32" t="str">
        <f t="shared" si="33"/>
        <v>〇</v>
      </c>
      <c r="X138" s="32" t="str">
        <f t="shared" si="33"/>
        <v>〇</v>
      </c>
      <c r="Y138" s="32" t="str">
        <f t="shared" si="33"/>
        <v>〇</v>
      </c>
      <c r="Z138" s="32" t="str">
        <f t="shared" si="33"/>
        <v>〇</v>
      </c>
      <c r="AA138" s="32" t="str">
        <f t="shared" si="33"/>
        <v>〇</v>
      </c>
      <c r="AB138" s="32" t="str">
        <f t="shared" si="33"/>
        <v>〇</v>
      </c>
      <c r="AC138" s="32" t="str">
        <f t="shared" si="33"/>
        <v>〇</v>
      </c>
      <c r="AD138" s="32" t="str">
        <f t="shared" si="33"/>
        <v>〇</v>
      </c>
      <c r="AE138" s="32" t="str">
        <f t="shared" si="33"/>
        <v>〇</v>
      </c>
      <c r="AF138" s="32" t="str">
        <f t="shared" si="33"/>
        <v>〇</v>
      </c>
      <c r="AG138" s="32" t="str">
        <f t="shared" si="33"/>
        <v>〇</v>
      </c>
      <c r="AH138" s="32" t="str">
        <f t="shared" si="33"/>
        <v>〇</v>
      </c>
      <c r="AI138" s="32" t="str">
        <f t="shared" si="33"/>
        <v>〇</v>
      </c>
      <c r="AJ138" s="32" t="str">
        <f t="shared" si="33"/>
        <v>〇</v>
      </c>
      <c r="AK138" s="32" t="str">
        <f t="shared" si="33"/>
        <v>〇</v>
      </c>
      <c r="AL138" s="32" t="str">
        <f t="shared" si="33"/>
        <v>〇</v>
      </c>
      <c r="AM138" s="32" t="str">
        <f t="shared" si="33"/>
        <v>〇</v>
      </c>
      <c r="AN138" s="32" t="str">
        <f t="shared" si="33"/>
        <v>〇</v>
      </c>
      <c r="AO138" s="32" t="str">
        <f t="shared" si="33"/>
        <v>〇</v>
      </c>
      <c r="AP138" s="32" t="str">
        <f t="shared" si="33"/>
        <v>〇</v>
      </c>
    </row>
    <row r="139" spans="14:42">
      <c r="N139" s="32" t="str">
        <f t="shared" si="33"/>
        <v>〇</v>
      </c>
      <c r="O139" s="32" t="str">
        <f t="shared" si="33"/>
        <v>〇</v>
      </c>
      <c r="P139" s="32" t="str">
        <f t="shared" si="33"/>
        <v>〇</v>
      </c>
      <c r="Q139" s="32" t="str">
        <f t="shared" si="33"/>
        <v>〇</v>
      </c>
      <c r="R139" s="32" t="str">
        <f t="shared" si="33"/>
        <v>〇</v>
      </c>
      <c r="S139" s="32" t="str">
        <f t="shared" si="33"/>
        <v>〇</v>
      </c>
      <c r="T139" s="32" t="str">
        <f t="shared" si="33"/>
        <v>〇</v>
      </c>
      <c r="U139" s="32" t="str">
        <f t="shared" si="33"/>
        <v>〇</v>
      </c>
      <c r="V139" s="32" t="str">
        <f t="shared" si="33"/>
        <v>〇</v>
      </c>
      <c r="W139" s="32" t="str">
        <f t="shared" si="33"/>
        <v>〇</v>
      </c>
      <c r="X139" s="32" t="str">
        <f t="shared" si="33"/>
        <v>〇</v>
      </c>
      <c r="Y139" s="32" t="str">
        <f t="shared" si="33"/>
        <v>〇</v>
      </c>
      <c r="Z139" s="32" t="str">
        <f t="shared" si="33"/>
        <v>〇</v>
      </c>
      <c r="AA139" s="32" t="str">
        <f t="shared" si="33"/>
        <v>〇</v>
      </c>
      <c r="AB139" s="32" t="str">
        <f t="shared" si="33"/>
        <v>〇</v>
      </c>
      <c r="AC139" s="32" t="str">
        <f t="shared" si="33"/>
        <v>〇</v>
      </c>
      <c r="AD139" s="32" t="str">
        <f t="shared" si="33"/>
        <v>〇</v>
      </c>
      <c r="AE139" s="32" t="str">
        <f t="shared" si="33"/>
        <v>〇</v>
      </c>
      <c r="AF139" s="32" t="str">
        <f t="shared" si="33"/>
        <v>〇</v>
      </c>
      <c r="AG139" s="32" t="str">
        <f t="shared" si="33"/>
        <v>〇</v>
      </c>
      <c r="AH139" s="32" t="str">
        <f t="shared" si="33"/>
        <v>〇</v>
      </c>
      <c r="AI139" s="32" t="str">
        <f t="shared" si="33"/>
        <v>〇</v>
      </c>
      <c r="AJ139" s="32" t="str">
        <f t="shared" si="33"/>
        <v>〇</v>
      </c>
      <c r="AK139" s="32" t="str">
        <f t="shared" ref="AK139:AP139" si="34">IF(EXACT(AK33,AK86),"〇","NG")</f>
        <v>〇</v>
      </c>
      <c r="AL139" s="32" t="str">
        <f t="shared" si="34"/>
        <v>〇</v>
      </c>
      <c r="AM139" s="32" t="str">
        <f t="shared" si="34"/>
        <v>〇</v>
      </c>
      <c r="AN139" s="32" t="str">
        <f t="shared" si="34"/>
        <v>〇</v>
      </c>
      <c r="AO139" s="32" t="str">
        <f t="shared" si="34"/>
        <v>〇</v>
      </c>
      <c r="AP139" s="32" t="str">
        <f t="shared" si="34"/>
        <v>〇</v>
      </c>
    </row>
    <row r="140" spans="14:42">
      <c r="N140" s="32" t="str">
        <f t="shared" ref="N140:AP148" si="35">IF(EXACT(N34,N87),"〇","NG")</f>
        <v>〇</v>
      </c>
      <c r="O140" s="32" t="str">
        <f t="shared" si="35"/>
        <v>〇</v>
      </c>
      <c r="P140" s="32" t="str">
        <f t="shared" si="35"/>
        <v>〇</v>
      </c>
      <c r="Q140" s="32" t="str">
        <f t="shared" si="35"/>
        <v>〇</v>
      </c>
      <c r="R140" s="32" t="str">
        <f t="shared" si="35"/>
        <v>〇</v>
      </c>
      <c r="S140" s="32" t="str">
        <f t="shared" si="35"/>
        <v>〇</v>
      </c>
      <c r="T140" s="32" t="str">
        <f t="shared" si="35"/>
        <v>〇</v>
      </c>
      <c r="U140" s="32" t="str">
        <f t="shared" si="35"/>
        <v>〇</v>
      </c>
      <c r="V140" s="32" t="str">
        <f t="shared" si="35"/>
        <v>〇</v>
      </c>
      <c r="W140" s="32" t="str">
        <f t="shared" si="35"/>
        <v>〇</v>
      </c>
      <c r="X140" s="32" t="str">
        <f t="shared" si="35"/>
        <v>〇</v>
      </c>
      <c r="Y140" s="32" t="str">
        <f t="shared" si="35"/>
        <v>〇</v>
      </c>
      <c r="Z140" s="32" t="str">
        <f t="shared" si="35"/>
        <v>〇</v>
      </c>
      <c r="AA140" s="32" t="str">
        <f t="shared" si="35"/>
        <v>〇</v>
      </c>
      <c r="AB140" s="32" t="str">
        <f t="shared" si="35"/>
        <v>〇</v>
      </c>
      <c r="AC140" s="32" t="str">
        <f t="shared" si="35"/>
        <v>〇</v>
      </c>
      <c r="AD140" s="32" t="str">
        <f t="shared" si="35"/>
        <v>〇</v>
      </c>
      <c r="AE140" s="32" t="str">
        <f t="shared" si="35"/>
        <v>〇</v>
      </c>
      <c r="AF140" s="32" t="str">
        <f t="shared" si="35"/>
        <v>〇</v>
      </c>
      <c r="AG140" s="32" t="str">
        <f t="shared" si="35"/>
        <v>〇</v>
      </c>
      <c r="AH140" s="32" t="str">
        <f t="shared" si="35"/>
        <v>〇</v>
      </c>
      <c r="AI140" s="32" t="str">
        <f t="shared" si="35"/>
        <v>〇</v>
      </c>
      <c r="AJ140" s="32" t="str">
        <f t="shared" si="35"/>
        <v>〇</v>
      </c>
      <c r="AK140" s="32" t="str">
        <f t="shared" si="35"/>
        <v>〇</v>
      </c>
      <c r="AL140" s="32" t="str">
        <f t="shared" si="35"/>
        <v>〇</v>
      </c>
      <c r="AM140" s="32" t="str">
        <f t="shared" si="35"/>
        <v>〇</v>
      </c>
      <c r="AN140" s="32" t="str">
        <f t="shared" si="35"/>
        <v>〇</v>
      </c>
      <c r="AO140" s="32" t="str">
        <f t="shared" si="35"/>
        <v>〇</v>
      </c>
      <c r="AP140" s="32" t="str">
        <f t="shared" si="35"/>
        <v>〇</v>
      </c>
    </row>
    <row r="141" spans="14:42">
      <c r="N141" s="32" t="str">
        <f t="shared" si="35"/>
        <v>〇</v>
      </c>
      <c r="O141" s="32" t="str">
        <f t="shared" si="35"/>
        <v>〇</v>
      </c>
      <c r="P141" s="32" t="str">
        <f t="shared" si="35"/>
        <v>〇</v>
      </c>
      <c r="Q141" s="32" t="str">
        <f t="shared" si="35"/>
        <v>〇</v>
      </c>
      <c r="R141" s="32" t="str">
        <f t="shared" si="35"/>
        <v>〇</v>
      </c>
      <c r="S141" s="32" t="str">
        <f t="shared" si="35"/>
        <v>〇</v>
      </c>
      <c r="T141" s="32" t="str">
        <f t="shared" si="35"/>
        <v>〇</v>
      </c>
      <c r="U141" s="32" t="str">
        <f t="shared" si="35"/>
        <v>〇</v>
      </c>
      <c r="V141" s="32" t="str">
        <f t="shared" si="35"/>
        <v>〇</v>
      </c>
      <c r="W141" s="32" t="str">
        <f t="shared" si="35"/>
        <v>〇</v>
      </c>
      <c r="X141" s="32" t="str">
        <f t="shared" si="35"/>
        <v>〇</v>
      </c>
      <c r="Y141" s="32" t="str">
        <f t="shared" si="35"/>
        <v>〇</v>
      </c>
      <c r="Z141" s="32" t="str">
        <f t="shared" si="35"/>
        <v>〇</v>
      </c>
      <c r="AA141" s="32" t="str">
        <f t="shared" si="35"/>
        <v>〇</v>
      </c>
      <c r="AB141" s="32" t="str">
        <f t="shared" si="35"/>
        <v>〇</v>
      </c>
      <c r="AC141" s="32" t="str">
        <f t="shared" si="35"/>
        <v>〇</v>
      </c>
      <c r="AD141" s="32" t="str">
        <f t="shared" si="35"/>
        <v>〇</v>
      </c>
      <c r="AE141" s="32" t="str">
        <f t="shared" si="35"/>
        <v>〇</v>
      </c>
      <c r="AF141" s="32" t="str">
        <f t="shared" si="35"/>
        <v>〇</v>
      </c>
      <c r="AG141" s="32" t="str">
        <f t="shared" si="35"/>
        <v>〇</v>
      </c>
      <c r="AH141" s="32" t="str">
        <f t="shared" si="35"/>
        <v>〇</v>
      </c>
      <c r="AI141" s="32" t="str">
        <f t="shared" si="35"/>
        <v>〇</v>
      </c>
      <c r="AJ141" s="32" t="str">
        <f t="shared" si="35"/>
        <v>〇</v>
      </c>
      <c r="AK141" s="32" t="str">
        <f t="shared" si="35"/>
        <v>〇</v>
      </c>
      <c r="AL141" s="32" t="str">
        <f t="shared" si="35"/>
        <v>〇</v>
      </c>
      <c r="AM141" s="32" t="str">
        <f t="shared" si="35"/>
        <v>〇</v>
      </c>
      <c r="AN141" s="32" t="str">
        <f t="shared" si="35"/>
        <v>〇</v>
      </c>
      <c r="AO141" s="32" t="str">
        <f t="shared" si="35"/>
        <v>〇</v>
      </c>
      <c r="AP141" s="32" t="str">
        <f t="shared" si="35"/>
        <v>〇</v>
      </c>
    </row>
    <row r="142" spans="14:42">
      <c r="N142" s="32" t="str">
        <f t="shared" si="35"/>
        <v>〇</v>
      </c>
      <c r="O142" s="32" t="str">
        <f t="shared" si="35"/>
        <v>〇</v>
      </c>
      <c r="P142" s="32" t="str">
        <f t="shared" si="35"/>
        <v>〇</v>
      </c>
      <c r="Q142" s="32" t="str">
        <f t="shared" si="35"/>
        <v>〇</v>
      </c>
      <c r="R142" s="32" t="str">
        <f t="shared" si="35"/>
        <v>〇</v>
      </c>
      <c r="S142" s="32" t="str">
        <f t="shared" si="35"/>
        <v>〇</v>
      </c>
      <c r="T142" s="32" t="str">
        <f t="shared" si="35"/>
        <v>〇</v>
      </c>
      <c r="U142" s="32" t="str">
        <f t="shared" si="35"/>
        <v>〇</v>
      </c>
      <c r="V142" s="32" t="str">
        <f t="shared" si="35"/>
        <v>〇</v>
      </c>
      <c r="W142" s="32" t="str">
        <f t="shared" si="35"/>
        <v>〇</v>
      </c>
      <c r="X142" s="32" t="str">
        <f t="shared" si="35"/>
        <v>〇</v>
      </c>
      <c r="Y142" s="32" t="str">
        <f t="shared" si="35"/>
        <v>〇</v>
      </c>
      <c r="Z142" s="32" t="str">
        <f t="shared" si="35"/>
        <v>〇</v>
      </c>
      <c r="AA142" s="32" t="str">
        <f t="shared" si="35"/>
        <v>〇</v>
      </c>
      <c r="AB142" s="32" t="str">
        <f t="shared" si="35"/>
        <v>〇</v>
      </c>
      <c r="AC142" s="32" t="str">
        <f t="shared" si="35"/>
        <v>〇</v>
      </c>
      <c r="AD142" s="32" t="str">
        <f t="shared" si="35"/>
        <v>〇</v>
      </c>
      <c r="AE142" s="32" t="str">
        <f t="shared" si="35"/>
        <v>〇</v>
      </c>
      <c r="AF142" s="32" t="str">
        <f t="shared" si="35"/>
        <v>〇</v>
      </c>
      <c r="AG142" s="32" t="str">
        <f t="shared" si="35"/>
        <v>〇</v>
      </c>
      <c r="AH142" s="32" t="str">
        <f t="shared" si="35"/>
        <v>〇</v>
      </c>
      <c r="AI142" s="32" t="str">
        <f t="shared" si="35"/>
        <v>〇</v>
      </c>
      <c r="AJ142" s="32" t="str">
        <f t="shared" si="35"/>
        <v>〇</v>
      </c>
      <c r="AK142" s="32" t="str">
        <f t="shared" si="35"/>
        <v>〇</v>
      </c>
      <c r="AL142" s="32" t="str">
        <f t="shared" si="35"/>
        <v>〇</v>
      </c>
      <c r="AM142" s="32" t="str">
        <f t="shared" si="35"/>
        <v>〇</v>
      </c>
      <c r="AN142" s="32" t="str">
        <f t="shared" si="35"/>
        <v>〇</v>
      </c>
      <c r="AO142" s="32" t="str">
        <f t="shared" si="35"/>
        <v>〇</v>
      </c>
      <c r="AP142" s="32" t="str">
        <f t="shared" si="35"/>
        <v>〇</v>
      </c>
    </row>
    <row r="143" spans="14:42">
      <c r="N143" s="32" t="str">
        <f t="shared" si="35"/>
        <v>〇</v>
      </c>
      <c r="O143" s="32" t="str">
        <f t="shared" si="35"/>
        <v>〇</v>
      </c>
      <c r="P143" s="32" t="str">
        <f t="shared" si="35"/>
        <v>〇</v>
      </c>
      <c r="Q143" s="32" t="str">
        <f t="shared" si="35"/>
        <v>〇</v>
      </c>
      <c r="R143" s="32" t="str">
        <f t="shared" si="35"/>
        <v>〇</v>
      </c>
      <c r="S143" s="32" t="str">
        <f t="shared" si="35"/>
        <v>〇</v>
      </c>
      <c r="T143" s="32" t="str">
        <f t="shared" si="35"/>
        <v>〇</v>
      </c>
      <c r="U143" s="32" t="str">
        <f t="shared" si="35"/>
        <v>〇</v>
      </c>
      <c r="V143" s="32" t="str">
        <f t="shared" si="35"/>
        <v>〇</v>
      </c>
      <c r="W143" s="32" t="str">
        <f t="shared" si="35"/>
        <v>〇</v>
      </c>
      <c r="X143" s="32" t="str">
        <f t="shared" si="35"/>
        <v>〇</v>
      </c>
      <c r="Y143" s="32" t="str">
        <f t="shared" si="35"/>
        <v>〇</v>
      </c>
      <c r="Z143" s="32" t="str">
        <f t="shared" si="35"/>
        <v>〇</v>
      </c>
      <c r="AA143" s="32" t="str">
        <f t="shared" si="35"/>
        <v>〇</v>
      </c>
      <c r="AB143" s="32" t="str">
        <f t="shared" si="35"/>
        <v>〇</v>
      </c>
      <c r="AC143" s="32" t="str">
        <f t="shared" si="35"/>
        <v>〇</v>
      </c>
      <c r="AD143" s="32" t="str">
        <f t="shared" si="35"/>
        <v>〇</v>
      </c>
      <c r="AE143" s="32" t="str">
        <f t="shared" si="35"/>
        <v>〇</v>
      </c>
      <c r="AF143" s="32" t="str">
        <f t="shared" si="35"/>
        <v>〇</v>
      </c>
      <c r="AG143" s="32" t="str">
        <f t="shared" si="35"/>
        <v>〇</v>
      </c>
      <c r="AH143" s="32" t="str">
        <f t="shared" si="35"/>
        <v>〇</v>
      </c>
      <c r="AI143" s="32" t="str">
        <f t="shared" si="35"/>
        <v>〇</v>
      </c>
      <c r="AJ143" s="32" t="str">
        <f t="shared" si="35"/>
        <v>〇</v>
      </c>
      <c r="AK143" s="32" t="str">
        <f t="shared" si="35"/>
        <v>〇</v>
      </c>
      <c r="AL143" s="32" t="str">
        <f t="shared" si="35"/>
        <v>〇</v>
      </c>
      <c r="AM143" s="32" t="str">
        <f t="shared" si="35"/>
        <v>〇</v>
      </c>
      <c r="AN143" s="32" t="str">
        <f t="shared" si="35"/>
        <v>〇</v>
      </c>
      <c r="AO143" s="32" t="str">
        <f t="shared" si="35"/>
        <v>〇</v>
      </c>
      <c r="AP143" s="32" t="str">
        <f t="shared" si="35"/>
        <v>〇</v>
      </c>
    </row>
    <row r="144" spans="14:42">
      <c r="N144" s="32" t="str">
        <f t="shared" si="35"/>
        <v>〇</v>
      </c>
      <c r="O144" s="32" t="str">
        <f t="shared" si="35"/>
        <v>〇</v>
      </c>
      <c r="P144" s="32" t="str">
        <f t="shared" si="35"/>
        <v>〇</v>
      </c>
      <c r="Q144" s="32" t="str">
        <f t="shared" si="35"/>
        <v>〇</v>
      </c>
      <c r="R144" s="32" t="str">
        <f t="shared" si="35"/>
        <v>〇</v>
      </c>
      <c r="S144" s="32" t="str">
        <f t="shared" si="35"/>
        <v>〇</v>
      </c>
      <c r="T144" s="32" t="str">
        <f t="shared" si="35"/>
        <v>〇</v>
      </c>
      <c r="U144" s="32" t="str">
        <f t="shared" si="35"/>
        <v>〇</v>
      </c>
      <c r="V144" s="32" t="str">
        <f t="shared" si="35"/>
        <v>〇</v>
      </c>
      <c r="W144" s="32" t="str">
        <f t="shared" si="35"/>
        <v>〇</v>
      </c>
      <c r="X144" s="32" t="str">
        <f t="shared" si="35"/>
        <v>〇</v>
      </c>
      <c r="Y144" s="32" t="str">
        <f t="shared" si="35"/>
        <v>〇</v>
      </c>
      <c r="Z144" s="32" t="str">
        <f t="shared" si="35"/>
        <v>〇</v>
      </c>
      <c r="AA144" s="32" t="str">
        <f t="shared" si="35"/>
        <v>〇</v>
      </c>
      <c r="AB144" s="32" t="str">
        <f t="shared" si="35"/>
        <v>〇</v>
      </c>
      <c r="AC144" s="32" t="str">
        <f t="shared" si="35"/>
        <v>〇</v>
      </c>
      <c r="AD144" s="32" t="str">
        <f t="shared" si="35"/>
        <v>〇</v>
      </c>
      <c r="AE144" s="32" t="str">
        <f t="shared" si="35"/>
        <v>〇</v>
      </c>
      <c r="AF144" s="32" t="str">
        <f t="shared" si="35"/>
        <v>〇</v>
      </c>
      <c r="AG144" s="32" t="str">
        <f t="shared" si="35"/>
        <v>〇</v>
      </c>
      <c r="AH144" s="32" t="str">
        <f t="shared" si="35"/>
        <v>〇</v>
      </c>
      <c r="AI144" s="32" t="str">
        <f t="shared" si="35"/>
        <v>〇</v>
      </c>
      <c r="AJ144" s="32" t="str">
        <f t="shared" si="35"/>
        <v>〇</v>
      </c>
      <c r="AK144" s="32" t="str">
        <f t="shared" si="35"/>
        <v>〇</v>
      </c>
      <c r="AL144" s="32" t="str">
        <f t="shared" si="35"/>
        <v>〇</v>
      </c>
      <c r="AM144" s="32" t="str">
        <f t="shared" si="35"/>
        <v>〇</v>
      </c>
      <c r="AN144" s="32" t="str">
        <f t="shared" si="35"/>
        <v>〇</v>
      </c>
      <c r="AO144" s="32" t="str">
        <f t="shared" si="35"/>
        <v>〇</v>
      </c>
      <c r="AP144" s="32" t="str">
        <f t="shared" si="35"/>
        <v>〇</v>
      </c>
    </row>
    <row r="145" spans="14:42">
      <c r="N145" s="32" t="str">
        <f t="shared" si="35"/>
        <v>〇</v>
      </c>
      <c r="O145" s="32" t="str">
        <f t="shared" si="35"/>
        <v>〇</v>
      </c>
      <c r="P145" s="32" t="str">
        <f t="shared" si="35"/>
        <v>〇</v>
      </c>
      <c r="Q145" s="32" t="str">
        <f t="shared" si="35"/>
        <v>〇</v>
      </c>
      <c r="R145" s="32" t="str">
        <f t="shared" si="35"/>
        <v>〇</v>
      </c>
      <c r="S145" s="32" t="str">
        <f t="shared" si="35"/>
        <v>〇</v>
      </c>
      <c r="T145" s="32" t="str">
        <f t="shared" si="35"/>
        <v>〇</v>
      </c>
      <c r="U145" s="32" t="str">
        <f t="shared" si="35"/>
        <v>〇</v>
      </c>
      <c r="V145" s="32" t="str">
        <f t="shared" si="35"/>
        <v>〇</v>
      </c>
      <c r="W145" s="32" t="str">
        <f t="shared" si="35"/>
        <v>〇</v>
      </c>
      <c r="X145" s="32" t="str">
        <f t="shared" si="35"/>
        <v>〇</v>
      </c>
      <c r="Y145" s="32" t="str">
        <f t="shared" si="35"/>
        <v>〇</v>
      </c>
      <c r="Z145" s="32" t="str">
        <f t="shared" si="35"/>
        <v>〇</v>
      </c>
      <c r="AA145" s="32" t="str">
        <f t="shared" si="35"/>
        <v>〇</v>
      </c>
      <c r="AB145" s="32" t="str">
        <f t="shared" si="35"/>
        <v>〇</v>
      </c>
      <c r="AC145" s="32" t="str">
        <f t="shared" si="35"/>
        <v>〇</v>
      </c>
      <c r="AD145" s="32" t="str">
        <f t="shared" si="35"/>
        <v>〇</v>
      </c>
      <c r="AE145" s="32" t="str">
        <f t="shared" si="35"/>
        <v>〇</v>
      </c>
      <c r="AF145" s="32" t="str">
        <f t="shared" si="35"/>
        <v>〇</v>
      </c>
      <c r="AG145" s="32" t="str">
        <f t="shared" si="35"/>
        <v>〇</v>
      </c>
      <c r="AH145" s="32" t="str">
        <f t="shared" si="35"/>
        <v>〇</v>
      </c>
      <c r="AI145" s="32" t="str">
        <f t="shared" si="35"/>
        <v>〇</v>
      </c>
      <c r="AJ145" s="32" t="str">
        <f t="shared" si="35"/>
        <v>〇</v>
      </c>
      <c r="AK145" s="32" t="str">
        <f t="shared" si="35"/>
        <v>〇</v>
      </c>
      <c r="AL145" s="32" t="str">
        <f t="shared" si="35"/>
        <v>〇</v>
      </c>
      <c r="AM145" s="32" t="str">
        <f t="shared" si="35"/>
        <v>〇</v>
      </c>
      <c r="AN145" s="32" t="str">
        <f t="shared" si="35"/>
        <v>〇</v>
      </c>
      <c r="AO145" s="32" t="str">
        <f t="shared" si="35"/>
        <v>〇</v>
      </c>
      <c r="AP145" s="32" t="str">
        <f t="shared" si="35"/>
        <v>〇</v>
      </c>
    </row>
    <row r="146" spans="14:42">
      <c r="N146" s="32" t="str">
        <f t="shared" si="35"/>
        <v>〇</v>
      </c>
      <c r="O146" s="32" t="str">
        <f t="shared" si="35"/>
        <v>〇</v>
      </c>
      <c r="P146" s="32" t="str">
        <f t="shared" si="35"/>
        <v>〇</v>
      </c>
      <c r="Q146" s="32" t="str">
        <f t="shared" si="35"/>
        <v>〇</v>
      </c>
      <c r="R146" s="32" t="str">
        <f t="shared" si="35"/>
        <v>〇</v>
      </c>
      <c r="S146" s="32" t="str">
        <f t="shared" si="35"/>
        <v>〇</v>
      </c>
      <c r="T146" s="32" t="str">
        <f t="shared" si="35"/>
        <v>〇</v>
      </c>
      <c r="U146" s="32" t="str">
        <f t="shared" si="35"/>
        <v>〇</v>
      </c>
      <c r="V146" s="32" t="str">
        <f t="shared" si="35"/>
        <v>〇</v>
      </c>
      <c r="W146" s="32" t="str">
        <f t="shared" si="35"/>
        <v>〇</v>
      </c>
      <c r="X146" s="32" t="str">
        <f t="shared" si="35"/>
        <v>〇</v>
      </c>
      <c r="Y146" s="32" t="str">
        <f t="shared" si="35"/>
        <v>〇</v>
      </c>
      <c r="Z146" s="32" t="str">
        <f t="shared" si="35"/>
        <v>〇</v>
      </c>
      <c r="AA146" s="32" t="str">
        <f t="shared" si="35"/>
        <v>〇</v>
      </c>
      <c r="AB146" s="32" t="str">
        <f t="shared" si="35"/>
        <v>〇</v>
      </c>
      <c r="AC146" s="32" t="str">
        <f t="shared" si="35"/>
        <v>〇</v>
      </c>
      <c r="AD146" s="32" t="str">
        <f t="shared" si="35"/>
        <v>〇</v>
      </c>
      <c r="AE146" s="32" t="str">
        <f t="shared" si="35"/>
        <v>〇</v>
      </c>
      <c r="AF146" s="32" t="str">
        <f t="shared" si="35"/>
        <v>〇</v>
      </c>
      <c r="AG146" s="32" t="str">
        <f t="shared" si="35"/>
        <v>〇</v>
      </c>
      <c r="AH146" s="32" t="str">
        <f t="shared" si="35"/>
        <v>〇</v>
      </c>
      <c r="AI146" s="32" t="str">
        <f t="shared" si="35"/>
        <v>〇</v>
      </c>
      <c r="AJ146" s="32" t="str">
        <f t="shared" si="35"/>
        <v>〇</v>
      </c>
      <c r="AK146" s="32" t="str">
        <f t="shared" si="35"/>
        <v>〇</v>
      </c>
      <c r="AL146" s="32" t="str">
        <f t="shared" si="35"/>
        <v>〇</v>
      </c>
      <c r="AM146" s="32" t="str">
        <f t="shared" si="35"/>
        <v>〇</v>
      </c>
      <c r="AN146" s="32" t="str">
        <f t="shared" si="35"/>
        <v>〇</v>
      </c>
      <c r="AO146" s="32" t="str">
        <f t="shared" si="35"/>
        <v>〇</v>
      </c>
      <c r="AP146" s="32" t="str">
        <f t="shared" si="35"/>
        <v>〇</v>
      </c>
    </row>
    <row r="147" spans="14:42">
      <c r="N147" s="32" t="str">
        <f t="shared" si="35"/>
        <v>〇</v>
      </c>
      <c r="O147" s="32" t="str">
        <f t="shared" si="35"/>
        <v>〇</v>
      </c>
      <c r="P147" s="32" t="str">
        <f t="shared" si="35"/>
        <v>〇</v>
      </c>
      <c r="Q147" s="32" t="str">
        <f t="shared" si="35"/>
        <v>〇</v>
      </c>
      <c r="R147" s="32" t="str">
        <f t="shared" si="35"/>
        <v>〇</v>
      </c>
      <c r="S147" s="32" t="str">
        <f t="shared" si="35"/>
        <v>〇</v>
      </c>
      <c r="T147" s="32" t="str">
        <f t="shared" si="35"/>
        <v>〇</v>
      </c>
      <c r="U147" s="32" t="str">
        <f t="shared" si="35"/>
        <v>〇</v>
      </c>
      <c r="V147" s="32" t="str">
        <f t="shared" si="35"/>
        <v>〇</v>
      </c>
      <c r="W147" s="32" t="str">
        <f t="shared" si="35"/>
        <v>〇</v>
      </c>
      <c r="X147" s="32" t="str">
        <f t="shared" si="35"/>
        <v>〇</v>
      </c>
      <c r="Y147" s="32" t="str">
        <f t="shared" si="35"/>
        <v>〇</v>
      </c>
      <c r="Z147" s="32" t="str">
        <f t="shared" si="35"/>
        <v>〇</v>
      </c>
      <c r="AA147" s="32" t="str">
        <f t="shared" si="35"/>
        <v>〇</v>
      </c>
      <c r="AB147" s="32" t="str">
        <f t="shared" si="35"/>
        <v>〇</v>
      </c>
      <c r="AC147" s="32" t="str">
        <f t="shared" si="35"/>
        <v>〇</v>
      </c>
      <c r="AD147" s="32" t="str">
        <f t="shared" si="35"/>
        <v>〇</v>
      </c>
      <c r="AE147" s="32" t="str">
        <f t="shared" si="35"/>
        <v>〇</v>
      </c>
      <c r="AF147" s="32" t="str">
        <f t="shared" si="35"/>
        <v>〇</v>
      </c>
      <c r="AG147" s="32" t="str">
        <f t="shared" si="35"/>
        <v>〇</v>
      </c>
      <c r="AH147" s="32" t="str">
        <f t="shared" si="35"/>
        <v>〇</v>
      </c>
      <c r="AI147" s="32" t="str">
        <f t="shared" si="35"/>
        <v>〇</v>
      </c>
      <c r="AJ147" s="32" t="str">
        <f t="shared" si="35"/>
        <v>〇</v>
      </c>
      <c r="AK147" s="32" t="str">
        <f t="shared" si="35"/>
        <v>〇</v>
      </c>
      <c r="AL147" s="32" t="str">
        <f t="shared" si="35"/>
        <v>〇</v>
      </c>
      <c r="AM147" s="32" t="str">
        <f t="shared" si="35"/>
        <v>〇</v>
      </c>
      <c r="AN147" s="32" t="str">
        <f t="shared" si="35"/>
        <v>〇</v>
      </c>
      <c r="AO147" s="32" t="str">
        <f t="shared" si="35"/>
        <v>〇</v>
      </c>
      <c r="AP147" s="32" t="str">
        <f t="shared" si="35"/>
        <v>〇</v>
      </c>
    </row>
    <row r="148" spans="14:42">
      <c r="N148" s="32" t="str">
        <f t="shared" si="35"/>
        <v>〇</v>
      </c>
      <c r="O148" s="32" t="str">
        <f t="shared" si="35"/>
        <v>〇</v>
      </c>
      <c r="P148" s="32" t="str">
        <f t="shared" si="35"/>
        <v>〇</v>
      </c>
      <c r="Q148" s="32" t="str">
        <f t="shared" si="35"/>
        <v>〇</v>
      </c>
      <c r="R148" s="32" t="str">
        <f t="shared" si="35"/>
        <v>〇</v>
      </c>
      <c r="S148" s="32" t="str">
        <f t="shared" si="35"/>
        <v>〇</v>
      </c>
      <c r="T148" s="32" t="str">
        <f t="shared" si="35"/>
        <v>〇</v>
      </c>
      <c r="U148" s="32" t="str">
        <f t="shared" si="35"/>
        <v>〇</v>
      </c>
      <c r="V148" s="32" t="str">
        <f t="shared" si="35"/>
        <v>〇</v>
      </c>
      <c r="W148" s="32" t="str">
        <f t="shared" si="35"/>
        <v>〇</v>
      </c>
      <c r="X148" s="32" t="str">
        <f t="shared" si="35"/>
        <v>〇</v>
      </c>
      <c r="Y148" s="32" t="str">
        <f t="shared" si="35"/>
        <v>〇</v>
      </c>
      <c r="Z148" s="32" t="str">
        <f t="shared" si="35"/>
        <v>〇</v>
      </c>
      <c r="AA148" s="32" t="str">
        <f t="shared" si="35"/>
        <v>〇</v>
      </c>
      <c r="AB148" s="32" t="str">
        <f t="shared" si="35"/>
        <v>〇</v>
      </c>
      <c r="AC148" s="32" t="str">
        <f t="shared" si="35"/>
        <v>〇</v>
      </c>
      <c r="AD148" s="32" t="str">
        <f t="shared" si="35"/>
        <v>〇</v>
      </c>
      <c r="AE148" s="32" t="str">
        <f t="shared" si="35"/>
        <v>〇</v>
      </c>
      <c r="AF148" s="32" t="str">
        <f t="shared" si="35"/>
        <v>〇</v>
      </c>
      <c r="AG148" s="32" t="str">
        <f t="shared" si="35"/>
        <v>〇</v>
      </c>
      <c r="AH148" s="32" t="str">
        <f t="shared" si="35"/>
        <v>〇</v>
      </c>
      <c r="AI148" s="32" t="str">
        <f t="shared" si="35"/>
        <v>〇</v>
      </c>
      <c r="AJ148" s="32" t="str">
        <f t="shared" si="35"/>
        <v>〇</v>
      </c>
      <c r="AK148" s="32" t="str">
        <f t="shared" ref="AK148:AP148" si="36">IF(EXACT(AK42,AK95),"〇","NG")</f>
        <v>〇</v>
      </c>
      <c r="AL148" s="32" t="str">
        <f t="shared" si="36"/>
        <v>〇</v>
      </c>
      <c r="AM148" s="32" t="str">
        <f t="shared" si="36"/>
        <v>〇</v>
      </c>
      <c r="AN148" s="32" t="str">
        <f t="shared" si="36"/>
        <v>〇</v>
      </c>
      <c r="AO148" s="32" t="str">
        <f t="shared" si="36"/>
        <v>〇</v>
      </c>
      <c r="AP148" s="32" t="str">
        <f t="shared" si="36"/>
        <v>〇</v>
      </c>
    </row>
    <row r="149" spans="14:42">
      <c r="N149" s="32" t="str">
        <f t="shared" ref="N149:AP157" si="37">IF(EXACT(N43,N96),"〇","NG")</f>
        <v>〇</v>
      </c>
      <c r="O149" s="32" t="str">
        <f t="shared" si="37"/>
        <v>〇</v>
      </c>
      <c r="P149" s="32" t="str">
        <f t="shared" si="37"/>
        <v>〇</v>
      </c>
      <c r="Q149" s="32" t="str">
        <f t="shared" si="37"/>
        <v>〇</v>
      </c>
      <c r="R149" s="32" t="str">
        <f t="shared" si="37"/>
        <v>〇</v>
      </c>
      <c r="S149" s="32" t="str">
        <f t="shared" si="37"/>
        <v>〇</v>
      </c>
      <c r="T149" s="32" t="str">
        <f t="shared" si="37"/>
        <v>〇</v>
      </c>
      <c r="U149" s="32" t="str">
        <f t="shared" si="37"/>
        <v>〇</v>
      </c>
      <c r="V149" s="32" t="str">
        <f t="shared" si="37"/>
        <v>〇</v>
      </c>
      <c r="W149" s="32" t="str">
        <f t="shared" si="37"/>
        <v>〇</v>
      </c>
      <c r="X149" s="32" t="str">
        <f t="shared" si="37"/>
        <v>〇</v>
      </c>
      <c r="Y149" s="32" t="str">
        <f t="shared" si="37"/>
        <v>〇</v>
      </c>
      <c r="Z149" s="32" t="str">
        <f t="shared" si="37"/>
        <v>〇</v>
      </c>
      <c r="AA149" s="32" t="str">
        <f t="shared" si="37"/>
        <v>〇</v>
      </c>
      <c r="AB149" s="32" t="str">
        <f t="shared" si="37"/>
        <v>〇</v>
      </c>
      <c r="AC149" s="32" t="str">
        <f t="shared" si="37"/>
        <v>〇</v>
      </c>
      <c r="AD149" s="32" t="str">
        <f t="shared" si="37"/>
        <v>〇</v>
      </c>
      <c r="AE149" s="32" t="str">
        <f t="shared" si="37"/>
        <v>〇</v>
      </c>
      <c r="AF149" s="32" t="str">
        <f t="shared" si="37"/>
        <v>〇</v>
      </c>
      <c r="AG149" s="32" t="str">
        <f t="shared" si="37"/>
        <v>〇</v>
      </c>
      <c r="AH149" s="32" t="str">
        <f t="shared" si="37"/>
        <v>〇</v>
      </c>
      <c r="AI149" s="32" t="str">
        <f t="shared" si="37"/>
        <v>〇</v>
      </c>
      <c r="AJ149" s="32" t="str">
        <f t="shared" si="37"/>
        <v>〇</v>
      </c>
      <c r="AK149" s="32" t="str">
        <f t="shared" si="37"/>
        <v>〇</v>
      </c>
      <c r="AL149" s="32" t="str">
        <f t="shared" si="37"/>
        <v>〇</v>
      </c>
      <c r="AM149" s="32" t="str">
        <f t="shared" si="37"/>
        <v>〇</v>
      </c>
      <c r="AN149" s="32" t="str">
        <f t="shared" si="37"/>
        <v>〇</v>
      </c>
      <c r="AO149" s="32" t="str">
        <f t="shared" si="37"/>
        <v>〇</v>
      </c>
      <c r="AP149" s="32" t="str">
        <f t="shared" si="37"/>
        <v>〇</v>
      </c>
    </row>
    <row r="150" spans="14:42">
      <c r="N150" s="32" t="str">
        <f t="shared" si="37"/>
        <v>〇</v>
      </c>
      <c r="O150" s="32" t="str">
        <f t="shared" si="37"/>
        <v>〇</v>
      </c>
      <c r="P150" s="32" t="str">
        <f t="shared" si="37"/>
        <v>〇</v>
      </c>
      <c r="Q150" s="32" t="str">
        <f t="shared" si="37"/>
        <v>〇</v>
      </c>
      <c r="R150" s="32" t="str">
        <f t="shared" si="37"/>
        <v>〇</v>
      </c>
      <c r="S150" s="32" t="str">
        <f t="shared" si="37"/>
        <v>〇</v>
      </c>
      <c r="T150" s="32" t="str">
        <f t="shared" si="37"/>
        <v>〇</v>
      </c>
      <c r="U150" s="32" t="str">
        <f t="shared" si="37"/>
        <v>〇</v>
      </c>
      <c r="V150" s="32" t="str">
        <f t="shared" si="37"/>
        <v>〇</v>
      </c>
      <c r="W150" s="32" t="str">
        <f t="shared" si="37"/>
        <v>〇</v>
      </c>
      <c r="X150" s="32" t="str">
        <f t="shared" si="37"/>
        <v>〇</v>
      </c>
      <c r="Y150" s="32" t="str">
        <f t="shared" si="37"/>
        <v>〇</v>
      </c>
      <c r="Z150" s="32" t="str">
        <f t="shared" si="37"/>
        <v>〇</v>
      </c>
      <c r="AA150" s="32" t="str">
        <f t="shared" si="37"/>
        <v>〇</v>
      </c>
      <c r="AB150" s="32" t="str">
        <f t="shared" si="37"/>
        <v>〇</v>
      </c>
      <c r="AC150" s="32" t="str">
        <f t="shared" si="37"/>
        <v>〇</v>
      </c>
      <c r="AD150" s="32" t="str">
        <f t="shared" si="37"/>
        <v>〇</v>
      </c>
      <c r="AE150" s="32" t="str">
        <f t="shared" si="37"/>
        <v>〇</v>
      </c>
      <c r="AF150" s="32" t="str">
        <f t="shared" si="37"/>
        <v>〇</v>
      </c>
      <c r="AG150" s="32" t="str">
        <f t="shared" si="37"/>
        <v>〇</v>
      </c>
      <c r="AH150" s="32" t="str">
        <f t="shared" si="37"/>
        <v>〇</v>
      </c>
      <c r="AI150" s="32" t="str">
        <f t="shared" si="37"/>
        <v>〇</v>
      </c>
      <c r="AJ150" s="32" t="str">
        <f t="shared" si="37"/>
        <v>〇</v>
      </c>
      <c r="AK150" s="32" t="str">
        <f t="shared" si="37"/>
        <v>〇</v>
      </c>
      <c r="AL150" s="32" t="str">
        <f t="shared" si="37"/>
        <v>〇</v>
      </c>
      <c r="AM150" s="32" t="str">
        <f t="shared" si="37"/>
        <v>〇</v>
      </c>
      <c r="AN150" s="32" t="str">
        <f t="shared" si="37"/>
        <v>〇</v>
      </c>
      <c r="AO150" s="32" t="str">
        <f t="shared" si="37"/>
        <v>〇</v>
      </c>
      <c r="AP150" s="32" t="str">
        <f t="shared" si="37"/>
        <v>〇</v>
      </c>
    </row>
    <row r="151" spans="14:42">
      <c r="N151" s="32" t="str">
        <f t="shared" si="37"/>
        <v>〇</v>
      </c>
      <c r="O151" s="32" t="str">
        <f t="shared" si="37"/>
        <v>〇</v>
      </c>
      <c r="P151" s="32" t="str">
        <f t="shared" si="37"/>
        <v>〇</v>
      </c>
      <c r="Q151" s="32" t="str">
        <f t="shared" si="37"/>
        <v>〇</v>
      </c>
      <c r="R151" s="32" t="str">
        <f t="shared" si="37"/>
        <v>〇</v>
      </c>
      <c r="S151" s="32" t="str">
        <f t="shared" si="37"/>
        <v>〇</v>
      </c>
      <c r="T151" s="32" t="str">
        <f t="shared" si="37"/>
        <v>〇</v>
      </c>
      <c r="U151" s="32" t="str">
        <f t="shared" si="37"/>
        <v>〇</v>
      </c>
      <c r="V151" s="32" t="str">
        <f t="shared" si="37"/>
        <v>〇</v>
      </c>
      <c r="W151" s="32" t="str">
        <f t="shared" si="37"/>
        <v>〇</v>
      </c>
      <c r="X151" s="32" t="str">
        <f t="shared" si="37"/>
        <v>〇</v>
      </c>
      <c r="Y151" s="32" t="str">
        <f t="shared" si="37"/>
        <v>〇</v>
      </c>
      <c r="Z151" s="32" t="str">
        <f t="shared" si="37"/>
        <v>〇</v>
      </c>
      <c r="AA151" s="32" t="str">
        <f t="shared" si="37"/>
        <v>〇</v>
      </c>
      <c r="AB151" s="32" t="str">
        <f t="shared" si="37"/>
        <v>〇</v>
      </c>
      <c r="AC151" s="32" t="str">
        <f t="shared" si="37"/>
        <v>〇</v>
      </c>
      <c r="AD151" s="32" t="str">
        <f t="shared" si="37"/>
        <v>〇</v>
      </c>
      <c r="AE151" s="32" t="str">
        <f t="shared" si="37"/>
        <v>〇</v>
      </c>
      <c r="AF151" s="32" t="str">
        <f t="shared" si="37"/>
        <v>〇</v>
      </c>
      <c r="AG151" s="32" t="str">
        <f t="shared" si="37"/>
        <v>〇</v>
      </c>
      <c r="AH151" s="32" t="str">
        <f t="shared" si="37"/>
        <v>〇</v>
      </c>
      <c r="AI151" s="32" t="str">
        <f t="shared" si="37"/>
        <v>〇</v>
      </c>
      <c r="AJ151" s="32" t="str">
        <f t="shared" si="37"/>
        <v>〇</v>
      </c>
      <c r="AK151" s="32" t="str">
        <f t="shared" si="37"/>
        <v>〇</v>
      </c>
      <c r="AL151" s="32" t="str">
        <f t="shared" si="37"/>
        <v>〇</v>
      </c>
      <c r="AM151" s="32" t="str">
        <f t="shared" si="37"/>
        <v>〇</v>
      </c>
      <c r="AN151" s="32" t="str">
        <f t="shared" si="37"/>
        <v>〇</v>
      </c>
      <c r="AO151" s="32" t="str">
        <f t="shared" si="37"/>
        <v>〇</v>
      </c>
      <c r="AP151" s="32" t="str">
        <f t="shared" si="37"/>
        <v>〇</v>
      </c>
    </row>
    <row r="152" spans="14:42">
      <c r="N152" s="32" t="str">
        <f t="shared" si="37"/>
        <v>〇</v>
      </c>
      <c r="O152" s="32" t="str">
        <f t="shared" si="37"/>
        <v>〇</v>
      </c>
      <c r="P152" s="32" t="str">
        <f t="shared" si="37"/>
        <v>〇</v>
      </c>
      <c r="Q152" s="32" t="str">
        <f t="shared" si="37"/>
        <v>〇</v>
      </c>
      <c r="R152" s="32" t="str">
        <f t="shared" si="37"/>
        <v>〇</v>
      </c>
      <c r="S152" s="32" t="str">
        <f t="shared" si="37"/>
        <v>〇</v>
      </c>
      <c r="T152" s="32" t="str">
        <f t="shared" si="37"/>
        <v>〇</v>
      </c>
      <c r="U152" s="32" t="str">
        <f t="shared" si="37"/>
        <v>〇</v>
      </c>
      <c r="V152" s="32" t="str">
        <f t="shared" si="37"/>
        <v>〇</v>
      </c>
      <c r="W152" s="32" t="str">
        <f t="shared" si="37"/>
        <v>〇</v>
      </c>
      <c r="X152" s="32" t="str">
        <f t="shared" si="37"/>
        <v>〇</v>
      </c>
      <c r="Y152" s="32" t="str">
        <f t="shared" si="37"/>
        <v>〇</v>
      </c>
      <c r="Z152" s="32" t="str">
        <f t="shared" si="37"/>
        <v>〇</v>
      </c>
      <c r="AA152" s="32" t="str">
        <f t="shared" si="37"/>
        <v>〇</v>
      </c>
      <c r="AB152" s="32" t="str">
        <f t="shared" si="37"/>
        <v>〇</v>
      </c>
      <c r="AC152" s="32" t="str">
        <f t="shared" si="37"/>
        <v>〇</v>
      </c>
      <c r="AD152" s="32" t="str">
        <f t="shared" si="37"/>
        <v>〇</v>
      </c>
      <c r="AE152" s="32" t="str">
        <f t="shared" si="37"/>
        <v>〇</v>
      </c>
      <c r="AF152" s="32" t="str">
        <f t="shared" si="37"/>
        <v>〇</v>
      </c>
      <c r="AG152" s="32" t="str">
        <f t="shared" si="37"/>
        <v>〇</v>
      </c>
      <c r="AH152" s="32" t="str">
        <f t="shared" si="37"/>
        <v>〇</v>
      </c>
      <c r="AI152" s="32" t="str">
        <f t="shared" si="37"/>
        <v>〇</v>
      </c>
      <c r="AJ152" s="32" t="str">
        <f t="shared" si="37"/>
        <v>〇</v>
      </c>
      <c r="AK152" s="32" t="str">
        <f t="shared" si="37"/>
        <v>〇</v>
      </c>
      <c r="AL152" s="32" t="str">
        <f t="shared" si="37"/>
        <v>〇</v>
      </c>
      <c r="AM152" s="32" t="str">
        <f t="shared" si="37"/>
        <v>〇</v>
      </c>
      <c r="AN152" s="32" t="str">
        <f t="shared" si="37"/>
        <v>〇</v>
      </c>
      <c r="AO152" s="32" t="str">
        <f t="shared" si="37"/>
        <v>〇</v>
      </c>
      <c r="AP152" s="32" t="str">
        <f t="shared" si="37"/>
        <v>〇</v>
      </c>
    </row>
    <row r="153" spans="14:42">
      <c r="N153" s="32" t="str">
        <f t="shared" si="37"/>
        <v>〇</v>
      </c>
      <c r="O153" s="32" t="str">
        <f t="shared" si="37"/>
        <v>〇</v>
      </c>
      <c r="P153" s="32" t="str">
        <f t="shared" si="37"/>
        <v>〇</v>
      </c>
      <c r="Q153" s="32" t="str">
        <f t="shared" si="37"/>
        <v>〇</v>
      </c>
      <c r="R153" s="32" t="str">
        <f t="shared" si="37"/>
        <v>〇</v>
      </c>
      <c r="S153" s="32" t="str">
        <f t="shared" si="37"/>
        <v>〇</v>
      </c>
      <c r="T153" s="32" t="str">
        <f t="shared" si="37"/>
        <v>〇</v>
      </c>
      <c r="U153" s="32" t="str">
        <f t="shared" si="37"/>
        <v>〇</v>
      </c>
      <c r="V153" s="32" t="str">
        <f t="shared" si="37"/>
        <v>〇</v>
      </c>
      <c r="W153" s="32" t="str">
        <f t="shared" si="37"/>
        <v>〇</v>
      </c>
      <c r="X153" s="32" t="str">
        <f t="shared" si="37"/>
        <v>〇</v>
      </c>
      <c r="Y153" s="32" t="str">
        <f t="shared" si="37"/>
        <v>〇</v>
      </c>
      <c r="Z153" s="32" t="str">
        <f t="shared" si="37"/>
        <v>〇</v>
      </c>
      <c r="AA153" s="32" t="str">
        <f t="shared" si="37"/>
        <v>〇</v>
      </c>
      <c r="AB153" s="32" t="str">
        <f t="shared" si="37"/>
        <v>〇</v>
      </c>
      <c r="AC153" s="32" t="str">
        <f t="shared" si="37"/>
        <v>〇</v>
      </c>
      <c r="AD153" s="32" t="str">
        <f t="shared" si="37"/>
        <v>〇</v>
      </c>
      <c r="AE153" s="32" t="str">
        <f t="shared" si="37"/>
        <v>〇</v>
      </c>
      <c r="AF153" s="32" t="str">
        <f t="shared" si="37"/>
        <v>〇</v>
      </c>
      <c r="AG153" s="32" t="str">
        <f t="shared" si="37"/>
        <v>〇</v>
      </c>
      <c r="AH153" s="32" t="str">
        <f t="shared" si="37"/>
        <v>〇</v>
      </c>
      <c r="AI153" s="32" t="str">
        <f t="shared" si="37"/>
        <v>〇</v>
      </c>
      <c r="AJ153" s="32" t="str">
        <f t="shared" si="37"/>
        <v>〇</v>
      </c>
      <c r="AK153" s="32" t="str">
        <f t="shared" si="37"/>
        <v>〇</v>
      </c>
      <c r="AL153" s="32" t="str">
        <f t="shared" si="37"/>
        <v>〇</v>
      </c>
      <c r="AM153" s="32" t="str">
        <f t="shared" si="37"/>
        <v>〇</v>
      </c>
      <c r="AN153" s="32" t="str">
        <f t="shared" si="37"/>
        <v>〇</v>
      </c>
      <c r="AO153" s="32" t="str">
        <f t="shared" si="37"/>
        <v>〇</v>
      </c>
      <c r="AP153" s="32" t="str">
        <f t="shared" si="37"/>
        <v>〇</v>
      </c>
    </row>
    <row r="154" spans="14:42">
      <c r="N154" s="32" t="str">
        <f t="shared" si="37"/>
        <v>〇</v>
      </c>
      <c r="O154" s="32" t="str">
        <f t="shared" si="37"/>
        <v>〇</v>
      </c>
      <c r="P154" s="32" t="str">
        <f t="shared" si="37"/>
        <v>〇</v>
      </c>
      <c r="Q154" s="32" t="str">
        <f t="shared" si="37"/>
        <v>〇</v>
      </c>
      <c r="R154" s="32" t="str">
        <f t="shared" si="37"/>
        <v>〇</v>
      </c>
      <c r="S154" s="32" t="str">
        <f t="shared" si="37"/>
        <v>〇</v>
      </c>
      <c r="T154" s="32" t="str">
        <f t="shared" si="37"/>
        <v>〇</v>
      </c>
      <c r="U154" s="32" t="str">
        <f t="shared" si="37"/>
        <v>〇</v>
      </c>
      <c r="V154" s="32" t="str">
        <f t="shared" si="37"/>
        <v>〇</v>
      </c>
      <c r="W154" s="32" t="str">
        <f t="shared" si="37"/>
        <v>〇</v>
      </c>
      <c r="X154" s="32" t="str">
        <f t="shared" si="37"/>
        <v>〇</v>
      </c>
      <c r="Y154" s="32" t="str">
        <f t="shared" si="37"/>
        <v>〇</v>
      </c>
      <c r="Z154" s="32" t="str">
        <f t="shared" si="37"/>
        <v>〇</v>
      </c>
      <c r="AA154" s="32" t="str">
        <f t="shared" si="37"/>
        <v>〇</v>
      </c>
      <c r="AB154" s="32" t="str">
        <f t="shared" si="37"/>
        <v>〇</v>
      </c>
      <c r="AC154" s="32" t="str">
        <f t="shared" si="37"/>
        <v>〇</v>
      </c>
      <c r="AD154" s="32" t="str">
        <f t="shared" si="37"/>
        <v>〇</v>
      </c>
      <c r="AE154" s="32" t="str">
        <f t="shared" si="37"/>
        <v>〇</v>
      </c>
      <c r="AF154" s="32" t="str">
        <f t="shared" si="37"/>
        <v>〇</v>
      </c>
      <c r="AG154" s="32" t="str">
        <f t="shared" si="37"/>
        <v>〇</v>
      </c>
      <c r="AH154" s="32" t="str">
        <f t="shared" si="37"/>
        <v>〇</v>
      </c>
      <c r="AI154" s="32" t="str">
        <f t="shared" si="37"/>
        <v>〇</v>
      </c>
      <c r="AJ154" s="32" t="str">
        <f t="shared" si="37"/>
        <v>〇</v>
      </c>
      <c r="AK154" s="32" t="str">
        <f t="shared" si="37"/>
        <v>〇</v>
      </c>
      <c r="AL154" s="32" t="str">
        <f t="shared" si="37"/>
        <v>〇</v>
      </c>
      <c r="AM154" s="32" t="str">
        <f t="shared" si="37"/>
        <v>〇</v>
      </c>
      <c r="AN154" s="32" t="str">
        <f t="shared" si="37"/>
        <v>〇</v>
      </c>
      <c r="AO154" s="32" t="str">
        <f t="shared" si="37"/>
        <v>〇</v>
      </c>
      <c r="AP154" s="32" t="str">
        <f t="shared" si="37"/>
        <v>〇</v>
      </c>
    </row>
    <row r="155" spans="14:42">
      <c r="N155" s="32" t="str">
        <f t="shared" si="37"/>
        <v>〇</v>
      </c>
      <c r="O155" s="32" t="str">
        <f t="shared" si="37"/>
        <v>〇</v>
      </c>
      <c r="P155" s="32" t="str">
        <f t="shared" si="37"/>
        <v>〇</v>
      </c>
      <c r="Q155" s="32" t="str">
        <f t="shared" si="37"/>
        <v>〇</v>
      </c>
      <c r="R155" s="32" t="str">
        <f t="shared" si="37"/>
        <v>〇</v>
      </c>
      <c r="S155" s="32" t="str">
        <f t="shared" si="37"/>
        <v>〇</v>
      </c>
      <c r="T155" s="32" t="str">
        <f t="shared" si="37"/>
        <v>〇</v>
      </c>
      <c r="U155" s="32" t="str">
        <f t="shared" si="37"/>
        <v>〇</v>
      </c>
      <c r="V155" s="32" t="str">
        <f t="shared" si="37"/>
        <v>〇</v>
      </c>
      <c r="W155" s="32" t="str">
        <f t="shared" si="37"/>
        <v>〇</v>
      </c>
      <c r="X155" s="32" t="str">
        <f t="shared" si="37"/>
        <v>〇</v>
      </c>
      <c r="Y155" s="32" t="str">
        <f t="shared" si="37"/>
        <v>〇</v>
      </c>
      <c r="Z155" s="32" t="str">
        <f t="shared" si="37"/>
        <v>〇</v>
      </c>
      <c r="AA155" s="32" t="str">
        <f t="shared" si="37"/>
        <v>〇</v>
      </c>
      <c r="AB155" s="32" t="str">
        <f t="shared" si="37"/>
        <v>〇</v>
      </c>
      <c r="AC155" s="32" t="str">
        <f t="shared" si="37"/>
        <v>〇</v>
      </c>
      <c r="AD155" s="32" t="str">
        <f t="shared" si="37"/>
        <v>〇</v>
      </c>
      <c r="AE155" s="32" t="str">
        <f t="shared" si="37"/>
        <v>〇</v>
      </c>
      <c r="AF155" s="32" t="str">
        <f t="shared" si="37"/>
        <v>〇</v>
      </c>
      <c r="AG155" s="32" t="str">
        <f t="shared" si="37"/>
        <v>〇</v>
      </c>
      <c r="AH155" s="32" t="str">
        <f t="shared" si="37"/>
        <v>〇</v>
      </c>
      <c r="AI155" s="32" t="str">
        <f t="shared" si="37"/>
        <v>〇</v>
      </c>
      <c r="AJ155" s="32" t="str">
        <f t="shared" si="37"/>
        <v>〇</v>
      </c>
      <c r="AK155" s="32" t="str">
        <f t="shared" si="37"/>
        <v>〇</v>
      </c>
      <c r="AL155" s="32" t="str">
        <f t="shared" si="37"/>
        <v>〇</v>
      </c>
      <c r="AM155" s="32" t="str">
        <f t="shared" si="37"/>
        <v>〇</v>
      </c>
      <c r="AN155" s="32" t="str">
        <f t="shared" si="37"/>
        <v>〇</v>
      </c>
      <c r="AO155" s="32" t="str">
        <f t="shared" si="37"/>
        <v>〇</v>
      </c>
      <c r="AP155" s="32" t="str">
        <f t="shared" si="37"/>
        <v>〇</v>
      </c>
    </row>
    <row r="156" spans="14:42">
      <c r="N156" s="32" t="str">
        <f t="shared" si="37"/>
        <v>〇</v>
      </c>
      <c r="O156" s="32" t="str">
        <f t="shared" si="37"/>
        <v>〇</v>
      </c>
      <c r="P156" s="32" t="str">
        <f t="shared" si="37"/>
        <v>〇</v>
      </c>
      <c r="Q156" s="32" t="str">
        <f t="shared" si="37"/>
        <v>〇</v>
      </c>
      <c r="R156" s="32" t="str">
        <f t="shared" si="37"/>
        <v>〇</v>
      </c>
      <c r="S156" s="32" t="str">
        <f t="shared" si="37"/>
        <v>〇</v>
      </c>
      <c r="T156" s="32" t="str">
        <f t="shared" si="37"/>
        <v>〇</v>
      </c>
      <c r="U156" s="32" t="str">
        <f t="shared" si="37"/>
        <v>〇</v>
      </c>
      <c r="V156" s="32" t="str">
        <f t="shared" si="37"/>
        <v>〇</v>
      </c>
      <c r="W156" s="32" t="str">
        <f t="shared" si="37"/>
        <v>〇</v>
      </c>
      <c r="X156" s="32" t="str">
        <f t="shared" si="37"/>
        <v>〇</v>
      </c>
      <c r="Y156" s="32" t="str">
        <f t="shared" si="37"/>
        <v>〇</v>
      </c>
      <c r="Z156" s="32" t="str">
        <f t="shared" si="37"/>
        <v>〇</v>
      </c>
      <c r="AA156" s="32" t="str">
        <f t="shared" si="37"/>
        <v>〇</v>
      </c>
      <c r="AB156" s="32" t="str">
        <f t="shared" si="37"/>
        <v>〇</v>
      </c>
      <c r="AC156" s="32" t="str">
        <f t="shared" si="37"/>
        <v>〇</v>
      </c>
      <c r="AD156" s="32" t="str">
        <f t="shared" si="37"/>
        <v>〇</v>
      </c>
      <c r="AE156" s="32" t="str">
        <f t="shared" si="37"/>
        <v>〇</v>
      </c>
      <c r="AF156" s="32" t="str">
        <f t="shared" si="37"/>
        <v>〇</v>
      </c>
      <c r="AG156" s="32" t="str">
        <f t="shared" si="37"/>
        <v>〇</v>
      </c>
      <c r="AH156" s="32" t="str">
        <f t="shared" si="37"/>
        <v>〇</v>
      </c>
      <c r="AI156" s="32" t="str">
        <f t="shared" si="37"/>
        <v>〇</v>
      </c>
      <c r="AJ156" s="32" t="str">
        <f t="shared" si="37"/>
        <v>〇</v>
      </c>
      <c r="AK156" s="32" t="str">
        <f t="shared" si="37"/>
        <v>〇</v>
      </c>
      <c r="AL156" s="32" t="str">
        <f t="shared" si="37"/>
        <v>〇</v>
      </c>
      <c r="AM156" s="32" t="str">
        <f t="shared" si="37"/>
        <v>〇</v>
      </c>
      <c r="AN156" s="32" t="str">
        <f t="shared" si="37"/>
        <v>〇</v>
      </c>
      <c r="AO156" s="32" t="str">
        <f t="shared" si="37"/>
        <v>〇</v>
      </c>
      <c r="AP156" s="32" t="str">
        <f t="shared" si="37"/>
        <v>〇</v>
      </c>
    </row>
    <row r="157" spans="14:42">
      <c r="N157" s="32" t="str">
        <f t="shared" si="37"/>
        <v>〇</v>
      </c>
      <c r="O157" s="32" t="str">
        <f t="shared" si="37"/>
        <v>〇</v>
      </c>
      <c r="P157" s="32" t="str">
        <f t="shared" si="37"/>
        <v>〇</v>
      </c>
      <c r="Q157" s="32" t="str">
        <f t="shared" si="37"/>
        <v>〇</v>
      </c>
      <c r="R157" s="32" t="str">
        <f t="shared" si="37"/>
        <v>〇</v>
      </c>
      <c r="S157" s="32" t="str">
        <f t="shared" si="37"/>
        <v>〇</v>
      </c>
      <c r="T157" s="32" t="str">
        <f t="shared" si="37"/>
        <v>〇</v>
      </c>
      <c r="U157" s="32" t="str">
        <f t="shared" si="37"/>
        <v>〇</v>
      </c>
      <c r="V157" s="32" t="str">
        <f t="shared" si="37"/>
        <v>〇</v>
      </c>
      <c r="W157" s="32" t="str">
        <f t="shared" si="37"/>
        <v>〇</v>
      </c>
      <c r="X157" s="32" t="str">
        <f t="shared" si="37"/>
        <v>〇</v>
      </c>
      <c r="Y157" s="32" t="str">
        <f t="shared" si="37"/>
        <v>〇</v>
      </c>
      <c r="Z157" s="32" t="str">
        <f t="shared" si="37"/>
        <v>〇</v>
      </c>
      <c r="AA157" s="32" t="str">
        <f t="shared" si="37"/>
        <v>〇</v>
      </c>
      <c r="AB157" s="32" t="str">
        <f t="shared" si="37"/>
        <v>〇</v>
      </c>
      <c r="AC157" s="32" t="str">
        <f t="shared" si="37"/>
        <v>〇</v>
      </c>
      <c r="AD157" s="32" t="str">
        <f t="shared" si="37"/>
        <v>〇</v>
      </c>
      <c r="AE157" s="32" t="str">
        <f t="shared" si="37"/>
        <v>〇</v>
      </c>
      <c r="AF157" s="32" t="str">
        <f t="shared" si="37"/>
        <v>〇</v>
      </c>
      <c r="AG157" s="32" t="str">
        <f t="shared" si="37"/>
        <v>〇</v>
      </c>
      <c r="AH157" s="32" t="str">
        <f t="shared" si="37"/>
        <v>〇</v>
      </c>
      <c r="AI157" s="32" t="str">
        <f t="shared" si="37"/>
        <v>〇</v>
      </c>
      <c r="AJ157" s="32" t="str">
        <f t="shared" si="37"/>
        <v>〇</v>
      </c>
      <c r="AK157" s="32" t="str">
        <f t="shared" ref="AK157:AP157" si="38">IF(EXACT(AK51,AK104),"〇","NG")</f>
        <v>〇</v>
      </c>
      <c r="AL157" s="32" t="str">
        <f t="shared" si="38"/>
        <v>〇</v>
      </c>
      <c r="AM157" s="32" t="str">
        <f t="shared" si="38"/>
        <v>〇</v>
      </c>
      <c r="AN157" s="32" t="str">
        <f t="shared" si="38"/>
        <v>〇</v>
      </c>
      <c r="AO157" s="32" t="str">
        <f t="shared" si="38"/>
        <v>〇</v>
      </c>
      <c r="AP157" s="32" t="str">
        <f t="shared" si="38"/>
        <v>〇</v>
      </c>
    </row>
    <row r="158" spans="14:42">
      <c r="N158" s="32" t="str">
        <f t="shared" ref="N158:AP166" si="39">IF(EXACT(N52,N105),"〇","NG")</f>
        <v>〇</v>
      </c>
      <c r="O158" s="32" t="str">
        <f t="shared" si="39"/>
        <v>〇</v>
      </c>
      <c r="P158" s="32" t="str">
        <f t="shared" si="39"/>
        <v>〇</v>
      </c>
      <c r="Q158" s="32" t="str">
        <f t="shared" si="39"/>
        <v>〇</v>
      </c>
      <c r="R158" s="32" t="str">
        <f t="shared" si="39"/>
        <v>〇</v>
      </c>
      <c r="S158" s="32" t="str">
        <f t="shared" si="39"/>
        <v>〇</v>
      </c>
      <c r="T158" s="32" t="str">
        <f t="shared" si="39"/>
        <v>〇</v>
      </c>
      <c r="U158" s="32" t="str">
        <f t="shared" si="39"/>
        <v>〇</v>
      </c>
      <c r="V158" s="32" t="str">
        <f t="shared" si="39"/>
        <v>〇</v>
      </c>
      <c r="W158" s="32" t="str">
        <f t="shared" si="39"/>
        <v>〇</v>
      </c>
      <c r="X158" s="32" t="str">
        <f t="shared" si="39"/>
        <v>〇</v>
      </c>
      <c r="Y158" s="32" t="str">
        <f t="shared" si="39"/>
        <v>〇</v>
      </c>
      <c r="Z158" s="32" t="str">
        <f t="shared" si="39"/>
        <v>〇</v>
      </c>
      <c r="AA158" s="32" t="str">
        <f t="shared" si="39"/>
        <v>〇</v>
      </c>
      <c r="AB158" s="32" t="str">
        <f t="shared" si="39"/>
        <v>〇</v>
      </c>
      <c r="AC158" s="32" t="str">
        <f t="shared" si="39"/>
        <v>〇</v>
      </c>
      <c r="AD158" s="32" t="str">
        <f t="shared" si="39"/>
        <v>〇</v>
      </c>
      <c r="AE158" s="32" t="str">
        <f t="shared" si="39"/>
        <v>〇</v>
      </c>
      <c r="AF158" s="32" t="str">
        <f t="shared" si="39"/>
        <v>〇</v>
      </c>
      <c r="AG158" s="32" t="str">
        <f t="shared" si="39"/>
        <v>〇</v>
      </c>
      <c r="AH158" s="32" t="str">
        <f t="shared" si="39"/>
        <v>〇</v>
      </c>
      <c r="AI158" s="32" t="str">
        <f t="shared" si="39"/>
        <v>〇</v>
      </c>
      <c r="AJ158" s="32" t="str">
        <f t="shared" si="39"/>
        <v>〇</v>
      </c>
      <c r="AK158" s="32" t="str">
        <f t="shared" si="39"/>
        <v>〇</v>
      </c>
      <c r="AL158" s="32" t="str">
        <f t="shared" si="39"/>
        <v>〇</v>
      </c>
      <c r="AM158" s="32" t="str">
        <f t="shared" si="39"/>
        <v>〇</v>
      </c>
      <c r="AN158" s="32" t="str">
        <f t="shared" si="39"/>
        <v>〇</v>
      </c>
      <c r="AO158" s="32" t="str">
        <f t="shared" si="39"/>
        <v>〇</v>
      </c>
      <c r="AP158" s="32" t="str">
        <f t="shared" si="39"/>
        <v>〇</v>
      </c>
    </row>
    <row r="159" spans="14:42">
      <c r="N159" s="32" t="str">
        <f t="shared" si="39"/>
        <v>〇</v>
      </c>
      <c r="O159" s="32" t="str">
        <f t="shared" si="39"/>
        <v>〇</v>
      </c>
      <c r="P159" s="32" t="str">
        <f t="shared" si="39"/>
        <v>〇</v>
      </c>
      <c r="Q159" s="32" t="str">
        <f t="shared" si="39"/>
        <v>〇</v>
      </c>
      <c r="R159" s="32" t="str">
        <f t="shared" si="39"/>
        <v>〇</v>
      </c>
      <c r="S159" s="32" t="str">
        <f t="shared" si="39"/>
        <v>〇</v>
      </c>
      <c r="T159" s="32" t="str">
        <f t="shared" si="39"/>
        <v>〇</v>
      </c>
      <c r="U159" s="32" t="str">
        <f t="shared" si="39"/>
        <v>〇</v>
      </c>
      <c r="V159" s="32" t="str">
        <f t="shared" si="39"/>
        <v>〇</v>
      </c>
      <c r="W159" s="32" t="str">
        <f t="shared" si="39"/>
        <v>〇</v>
      </c>
      <c r="X159" s="32" t="str">
        <f t="shared" si="39"/>
        <v>〇</v>
      </c>
      <c r="Y159" s="32" t="str">
        <f t="shared" si="39"/>
        <v>〇</v>
      </c>
      <c r="Z159" s="32" t="str">
        <f t="shared" si="39"/>
        <v>〇</v>
      </c>
      <c r="AA159" s="32" t="str">
        <f t="shared" si="39"/>
        <v>〇</v>
      </c>
      <c r="AB159" s="32" t="str">
        <f t="shared" si="39"/>
        <v>〇</v>
      </c>
      <c r="AC159" s="32" t="str">
        <f t="shared" si="39"/>
        <v>〇</v>
      </c>
      <c r="AD159" s="32" t="str">
        <f t="shared" si="39"/>
        <v>〇</v>
      </c>
      <c r="AE159" s="32" t="str">
        <f t="shared" si="39"/>
        <v>〇</v>
      </c>
      <c r="AF159" s="32" t="str">
        <f t="shared" si="39"/>
        <v>〇</v>
      </c>
      <c r="AG159" s="32" t="str">
        <f t="shared" si="39"/>
        <v>〇</v>
      </c>
      <c r="AH159" s="32" t="str">
        <f t="shared" si="39"/>
        <v>〇</v>
      </c>
      <c r="AI159" s="32" t="str">
        <f t="shared" si="39"/>
        <v>〇</v>
      </c>
      <c r="AJ159" s="32" t="str">
        <f t="shared" si="39"/>
        <v>〇</v>
      </c>
      <c r="AK159" s="32" t="str">
        <f t="shared" si="39"/>
        <v>〇</v>
      </c>
      <c r="AL159" s="32" t="str">
        <f t="shared" si="39"/>
        <v>〇</v>
      </c>
      <c r="AM159" s="32" t="str">
        <f t="shared" si="39"/>
        <v>〇</v>
      </c>
      <c r="AN159" s="32" t="str">
        <f t="shared" si="39"/>
        <v>〇</v>
      </c>
      <c r="AO159" s="32" t="str">
        <f t="shared" si="39"/>
        <v>〇</v>
      </c>
      <c r="AP159" s="32" t="str">
        <f t="shared" si="39"/>
        <v>〇</v>
      </c>
    </row>
    <row r="160" spans="14:42">
      <c r="N160" s="32" t="str">
        <f t="shared" si="39"/>
        <v>〇</v>
      </c>
      <c r="O160" s="32" t="str">
        <f t="shared" si="39"/>
        <v>〇</v>
      </c>
      <c r="P160" s="32" t="str">
        <f t="shared" si="39"/>
        <v>〇</v>
      </c>
      <c r="Q160" s="32" t="str">
        <f t="shared" si="39"/>
        <v>〇</v>
      </c>
      <c r="R160" s="32" t="str">
        <f t="shared" si="39"/>
        <v>〇</v>
      </c>
      <c r="S160" s="32" t="str">
        <f t="shared" si="39"/>
        <v>〇</v>
      </c>
      <c r="T160" s="32" t="str">
        <f t="shared" si="39"/>
        <v>〇</v>
      </c>
      <c r="U160" s="32" t="str">
        <f t="shared" si="39"/>
        <v>〇</v>
      </c>
      <c r="V160" s="32" t="str">
        <f t="shared" si="39"/>
        <v>〇</v>
      </c>
      <c r="W160" s="32" t="str">
        <f t="shared" si="39"/>
        <v>〇</v>
      </c>
      <c r="X160" s="32" t="str">
        <f t="shared" si="39"/>
        <v>〇</v>
      </c>
      <c r="Y160" s="32" t="str">
        <f t="shared" si="39"/>
        <v>〇</v>
      </c>
      <c r="Z160" s="32" t="str">
        <f t="shared" si="39"/>
        <v>〇</v>
      </c>
      <c r="AA160" s="32" t="str">
        <f t="shared" si="39"/>
        <v>〇</v>
      </c>
      <c r="AB160" s="32" t="str">
        <f t="shared" si="39"/>
        <v>〇</v>
      </c>
      <c r="AC160" s="32" t="str">
        <f t="shared" si="39"/>
        <v>〇</v>
      </c>
      <c r="AD160" s="32" t="str">
        <f t="shared" si="39"/>
        <v>〇</v>
      </c>
      <c r="AE160" s="32" t="str">
        <f t="shared" si="39"/>
        <v>〇</v>
      </c>
      <c r="AF160" s="32" t="str">
        <f t="shared" si="39"/>
        <v>〇</v>
      </c>
      <c r="AG160" s="32" t="str">
        <f t="shared" si="39"/>
        <v>〇</v>
      </c>
      <c r="AH160" s="32" t="str">
        <f t="shared" si="39"/>
        <v>〇</v>
      </c>
      <c r="AI160" s="32" t="str">
        <f t="shared" si="39"/>
        <v>〇</v>
      </c>
      <c r="AJ160" s="32" t="str">
        <f t="shared" si="39"/>
        <v>〇</v>
      </c>
      <c r="AK160" s="32" t="str">
        <f t="shared" si="39"/>
        <v>〇</v>
      </c>
      <c r="AL160" s="32" t="str">
        <f t="shared" si="39"/>
        <v>〇</v>
      </c>
      <c r="AM160" s="32" t="str">
        <f t="shared" si="39"/>
        <v>〇</v>
      </c>
      <c r="AN160" s="32" t="str">
        <f t="shared" si="39"/>
        <v>〇</v>
      </c>
      <c r="AO160" s="32" t="str">
        <f t="shared" si="39"/>
        <v>〇</v>
      </c>
      <c r="AP160" s="32" t="str">
        <f t="shared" si="39"/>
        <v>〇</v>
      </c>
    </row>
    <row r="161" spans="14:42">
      <c r="N161" s="32" t="str">
        <f t="shared" si="39"/>
        <v>〇</v>
      </c>
      <c r="O161" s="32" t="str">
        <f t="shared" si="39"/>
        <v>〇</v>
      </c>
      <c r="P161" s="32" t="str">
        <f t="shared" si="39"/>
        <v>〇</v>
      </c>
      <c r="Q161" s="32" t="str">
        <f t="shared" si="39"/>
        <v>〇</v>
      </c>
      <c r="R161" s="32" t="str">
        <f t="shared" si="39"/>
        <v>〇</v>
      </c>
      <c r="S161" s="32" t="str">
        <f t="shared" si="39"/>
        <v>〇</v>
      </c>
      <c r="T161" s="32" t="str">
        <f t="shared" si="39"/>
        <v>〇</v>
      </c>
      <c r="U161" s="32" t="str">
        <f t="shared" si="39"/>
        <v>〇</v>
      </c>
      <c r="V161" s="32" t="str">
        <f t="shared" si="39"/>
        <v>〇</v>
      </c>
      <c r="W161" s="32" t="str">
        <f t="shared" si="39"/>
        <v>〇</v>
      </c>
      <c r="X161" s="32" t="str">
        <f t="shared" si="39"/>
        <v>〇</v>
      </c>
      <c r="Y161" s="32" t="str">
        <f t="shared" si="39"/>
        <v>〇</v>
      </c>
      <c r="Z161" s="32" t="str">
        <f t="shared" si="39"/>
        <v>〇</v>
      </c>
      <c r="AA161" s="32" t="str">
        <f t="shared" si="39"/>
        <v>〇</v>
      </c>
      <c r="AB161" s="32" t="str">
        <f t="shared" si="39"/>
        <v>〇</v>
      </c>
      <c r="AC161" s="32" t="str">
        <f t="shared" si="39"/>
        <v>〇</v>
      </c>
      <c r="AD161" s="32" t="str">
        <f t="shared" si="39"/>
        <v>〇</v>
      </c>
      <c r="AE161" s="32" t="str">
        <f t="shared" si="39"/>
        <v>〇</v>
      </c>
      <c r="AF161" s="32" t="str">
        <f t="shared" si="39"/>
        <v>〇</v>
      </c>
      <c r="AG161" s="32" t="str">
        <f t="shared" si="39"/>
        <v>〇</v>
      </c>
      <c r="AH161" s="32" t="str">
        <f t="shared" si="39"/>
        <v>〇</v>
      </c>
      <c r="AI161" s="32" t="str">
        <f t="shared" si="39"/>
        <v>〇</v>
      </c>
      <c r="AJ161" s="32" t="str">
        <f t="shared" si="39"/>
        <v>〇</v>
      </c>
      <c r="AK161" s="32" t="str">
        <f t="shared" si="39"/>
        <v>〇</v>
      </c>
      <c r="AL161" s="32" t="str">
        <f t="shared" si="39"/>
        <v>〇</v>
      </c>
      <c r="AM161" s="32" t="str">
        <f t="shared" si="39"/>
        <v>〇</v>
      </c>
      <c r="AN161" s="32" t="str">
        <f t="shared" si="39"/>
        <v>〇</v>
      </c>
      <c r="AO161" s="32" t="str">
        <f t="shared" si="39"/>
        <v>〇</v>
      </c>
      <c r="AP161" s="32" t="str">
        <f t="shared" si="39"/>
        <v>〇</v>
      </c>
    </row>
    <row r="162" spans="14:42">
      <c r="N162" s="32" t="str">
        <f t="shared" si="39"/>
        <v>〇</v>
      </c>
      <c r="O162" s="32" t="str">
        <f t="shared" si="39"/>
        <v>〇</v>
      </c>
      <c r="P162" s="32" t="str">
        <f t="shared" si="39"/>
        <v>〇</v>
      </c>
      <c r="Q162" s="32" t="str">
        <f t="shared" si="39"/>
        <v>〇</v>
      </c>
      <c r="R162" s="32" t="str">
        <f t="shared" si="39"/>
        <v>〇</v>
      </c>
      <c r="S162" s="32" t="str">
        <f t="shared" si="39"/>
        <v>〇</v>
      </c>
      <c r="T162" s="32" t="str">
        <f t="shared" si="39"/>
        <v>〇</v>
      </c>
      <c r="U162" s="32" t="str">
        <f t="shared" si="39"/>
        <v>〇</v>
      </c>
      <c r="V162" s="32" t="str">
        <f t="shared" si="39"/>
        <v>〇</v>
      </c>
      <c r="W162" s="32" t="str">
        <f t="shared" si="39"/>
        <v>〇</v>
      </c>
      <c r="X162" s="32" t="str">
        <f t="shared" si="39"/>
        <v>〇</v>
      </c>
      <c r="Y162" s="32" t="str">
        <f t="shared" si="39"/>
        <v>〇</v>
      </c>
      <c r="Z162" s="32" t="str">
        <f t="shared" si="39"/>
        <v>〇</v>
      </c>
      <c r="AA162" s="32" t="str">
        <f t="shared" si="39"/>
        <v>〇</v>
      </c>
      <c r="AB162" s="32" t="str">
        <f t="shared" si="39"/>
        <v>〇</v>
      </c>
      <c r="AC162" s="32" t="str">
        <f t="shared" si="39"/>
        <v>〇</v>
      </c>
      <c r="AD162" s="32" t="str">
        <f t="shared" si="39"/>
        <v>〇</v>
      </c>
      <c r="AE162" s="32" t="str">
        <f t="shared" si="39"/>
        <v>〇</v>
      </c>
      <c r="AF162" s="32" t="str">
        <f t="shared" si="39"/>
        <v>〇</v>
      </c>
      <c r="AG162" s="32" t="str">
        <f t="shared" si="39"/>
        <v>〇</v>
      </c>
      <c r="AH162" s="32" t="str">
        <f t="shared" si="39"/>
        <v>〇</v>
      </c>
      <c r="AI162" s="32" t="str">
        <f t="shared" si="39"/>
        <v>〇</v>
      </c>
      <c r="AJ162" s="32" t="str">
        <f t="shared" si="39"/>
        <v>〇</v>
      </c>
      <c r="AK162" s="32" t="str">
        <f t="shared" si="39"/>
        <v>〇</v>
      </c>
      <c r="AL162" s="32" t="str">
        <f t="shared" si="39"/>
        <v>〇</v>
      </c>
      <c r="AM162" s="32" t="str">
        <f t="shared" si="39"/>
        <v>〇</v>
      </c>
      <c r="AN162" s="32" t="str">
        <f t="shared" si="39"/>
        <v>〇</v>
      </c>
      <c r="AO162" s="32" t="str">
        <f t="shared" si="39"/>
        <v>〇</v>
      </c>
      <c r="AP162" s="32" t="str">
        <f t="shared" si="39"/>
        <v>〇</v>
      </c>
    </row>
    <row r="163" spans="14:42">
      <c r="N163" s="32" t="str">
        <f t="shared" si="39"/>
        <v>〇</v>
      </c>
      <c r="O163" s="32" t="str">
        <f t="shared" si="39"/>
        <v>〇</v>
      </c>
      <c r="P163" s="32" t="str">
        <f t="shared" si="39"/>
        <v>〇</v>
      </c>
      <c r="Q163" s="32" t="str">
        <f t="shared" si="39"/>
        <v>〇</v>
      </c>
      <c r="R163" s="32" t="str">
        <f t="shared" si="39"/>
        <v>〇</v>
      </c>
      <c r="S163" s="32" t="str">
        <f t="shared" si="39"/>
        <v>〇</v>
      </c>
      <c r="T163" s="32" t="str">
        <f t="shared" si="39"/>
        <v>〇</v>
      </c>
      <c r="U163" s="32" t="str">
        <f t="shared" si="39"/>
        <v>〇</v>
      </c>
      <c r="V163" s="32" t="str">
        <f t="shared" si="39"/>
        <v>〇</v>
      </c>
      <c r="W163" s="32" t="str">
        <f t="shared" si="39"/>
        <v>〇</v>
      </c>
      <c r="X163" s="32" t="str">
        <f t="shared" si="39"/>
        <v>〇</v>
      </c>
      <c r="Y163" s="32" t="str">
        <f t="shared" si="39"/>
        <v>〇</v>
      </c>
      <c r="Z163" s="32" t="str">
        <f t="shared" si="39"/>
        <v>〇</v>
      </c>
      <c r="AA163" s="32" t="str">
        <f t="shared" si="39"/>
        <v>〇</v>
      </c>
      <c r="AB163" s="32" t="str">
        <f t="shared" si="39"/>
        <v>〇</v>
      </c>
      <c r="AC163" s="32" t="str">
        <f t="shared" si="39"/>
        <v>〇</v>
      </c>
      <c r="AD163" s="32" t="str">
        <f t="shared" si="39"/>
        <v>〇</v>
      </c>
      <c r="AE163" s="32" t="str">
        <f t="shared" si="39"/>
        <v>〇</v>
      </c>
      <c r="AF163" s="32" t="str">
        <f t="shared" si="39"/>
        <v>〇</v>
      </c>
      <c r="AG163" s="32" t="str">
        <f t="shared" si="39"/>
        <v>〇</v>
      </c>
      <c r="AH163" s="32" t="str">
        <f t="shared" si="39"/>
        <v>〇</v>
      </c>
      <c r="AI163" s="32" t="str">
        <f t="shared" si="39"/>
        <v>〇</v>
      </c>
      <c r="AJ163" s="32" t="str">
        <f t="shared" si="39"/>
        <v>〇</v>
      </c>
      <c r="AK163" s="32" t="str">
        <f t="shared" si="39"/>
        <v>〇</v>
      </c>
      <c r="AL163" s="32" t="str">
        <f t="shared" si="39"/>
        <v>〇</v>
      </c>
      <c r="AM163" s="32" t="str">
        <f t="shared" si="39"/>
        <v>〇</v>
      </c>
      <c r="AN163" s="32" t="str">
        <f t="shared" si="39"/>
        <v>〇</v>
      </c>
      <c r="AO163" s="32" t="str">
        <f t="shared" si="39"/>
        <v>〇</v>
      </c>
      <c r="AP163" s="32" t="str">
        <f t="shared" si="39"/>
        <v>〇</v>
      </c>
    </row>
    <row r="164" spans="14:42">
      <c r="N164" s="32" t="str">
        <f t="shared" si="39"/>
        <v>〇</v>
      </c>
      <c r="O164" s="32" t="str">
        <f t="shared" si="39"/>
        <v>〇</v>
      </c>
      <c r="P164" s="32" t="str">
        <f t="shared" si="39"/>
        <v>〇</v>
      </c>
      <c r="Q164" s="32" t="str">
        <f t="shared" si="39"/>
        <v>〇</v>
      </c>
      <c r="R164" s="32" t="str">
        <f t="shared" si="39"/>
        <v>〇</v>
      </c>
      <c r="S164" s="32" t="str">
        <f t="shared" si="39"/>
        <v>〇</v>
      </c>
      <c r="T164" s="32" t="str">
        <f t="shared" si="39"/>
        <v>〇</v>
      </c>
      <c r="U164" s="32" t="str">
        <f t="shared" si="39"/>
        <v>〇</v>
      </c>
      <c r="V164" s="32" t="str">
        <f t="shared" si="39"/>
        <v>〇</v>
      </c>
      <c r="W164" s="32" t="str">
        <f t="shared" si="39"/>
        <v>〇</v>
      </c>
      <c r="X164" s="32" t="str">
        <f t="shared" si="39"/>
        <v>〇</v>
      </c>
      <c r="Y164" s="32" t="str">
        <f t="shared" si="39"/>
        <v>〇</v>
      </c>
      <c r="Z164" s="32" t="str">
        <f t="shared" si="39"/>
        <v>〇</v>
      </c>
      <c r="AA164" s="32" t="str">
        <f t="shared" si="39"/>
        <v>〇</v>
      </c>
      <c r="AB164" s="32" t="str">
        <f t="shared" si="39"/>
        <v>〇</v>
      </c>
      <c r="AC164" s="32" t="str">
        <f t="shared" si="39"/>
        <v>〇</v>
      </c>
      <c r="AD164" s="32" t="str">
        <f t="shared" si="39"/>
        <v>〇</v>
      </c>
      <c r="AE164" s="32" t="str">
        <f t="shared" si="39"/>
        <v>〇</v>
      </c>
      <c r="AF164" s="32" t="str">
        <f t="shared" si="39"/>
        <v>〇</v>
      </c>
      <c r="AG164" s="32" t="str">
        <f t="shared" si="39"/>
        <v>〇</v>
      </c>
      <c r="AH164" s="32" t="str">
        <f t="shared" si="39"/>
        <v>〇</v>
      </c>
      <c r="AI164" s="32" t="str">
        <f t="shared" si="39"/>
        <v>〇</v>
      </c>
      <c r="AJ164" s="32" t="str">
        <f t="shared" si="39"/>
        <v>〇</v>
      </c>
      <c r="AK164" s="32" t="str">
        <f t="shared" si="39"/>
        <v>〇</v>
      </c>
      <c r="AL164" s="32" t="str">
        <f t="shared" si="39"/>
        <v>〇</v>
      </c>
      <c r="AM164" s="32" t="str">
        <f t="shared" si="39"/>
        <v>〇</v>
      </c>
      <c r="AN164" s="32" t="str">
        <f t="shared" si="39"/>
        <v>〇</v>
      </c>
      <c r="AO164" s="32" t="str">
        <f t="shared" si="39"/>
        <v>〇</v>
      </c>
      <c r="AP164" s="32" t="str">
        <f t="shared" si="39"/>
        <v>〇</v>
      </c>
    </row>
    <row r="165" spans="14:42">
      <c r="N165" s="32" t="str">
        <f t="shared" si="39"/>
        <v>〇</v>
      </c>
      <c r="O165" s="32" t="str">
        <f t="shared" si="39"/>
        <v>〇</v>
      </c>
      <c r="P165" s="32" t="str">
        <f t="shared" si="39"/>
        <v>〇</v>
      </c>
      <c r="Q165" s="32" t="str">
        <f t="shared" si="39"/>
        <v>〇</v>
      </c>
      <c r="R165" s="32" t="str">
        <f t="shared" si="39"/>
        <v>〇</v>
      </c>
      <c r="S165" s="32" t="str">
        <f t="shared" si="39"/>
        <v>〇</v>
      </c>
      <c r="T165" s="32" t="str">
        <f t="shared" si="39"/>
        <v>〇</v>
      </c>
      <c r="U165" s="32" t="str">
        <f t="shared" si="39"/>
        <v>〇</v>
      </c>
      <c r="V165" s="32" t="str">
        <f t="shared" si="39"/>
        <v>〇</v>
      </c>
      <c r="W165" s="32" t="str">
        <f t="shared" si="39"/>
        <v>〇</v>
      </c>
      <c r="X165" s="32" t="str">
        <f t="shared" si="39"/>
        <v>〇</v>
      </c>
      <c r="Y165" s="32" t="str">
        <f t="shared" si="39"/>
        <v>〇</v>
      </c>
      <c r="Z165" s="32" t="str">
        <f t="shared" si="39"/>
        <v>〇</v>
      </c>
      <c r="AA165" s="32" t="str">
        <f t="shared" si="39"/>
        <v>〇</v>
      </c>
      <c r="AB165" s="32" t="str">
        <f t="shared" si="39"/>
        <v>〇</v>
      </c>
      <c r="AC165" s="32" t="str">
        <f t="shared" si="39"/>
        <v>〇</v>
      </c>
      <c r="AD165" s="32" t="str">
        <f t="shared" si="39"/>
        <v>〇</v>
      </c>
      <c r="AE165" s="32" t="str">
        <f t="shared" si="39"/>
        <v>〇</v>
      </c>
      <c r="AF165" s="32" t="str">
        <f t="shared" si="39"/>
        <v>〇</v>
      </c>
      <c r="AG165" s="32" t="str">
        <f t="shared" si="39"/>
        <v>〇</v>
      </c>
      <c r="AH165" s="32" t="str">
        <f t="shared" si="39"/>
        <v>〇</v>
      </c>
      <c r="AI165" s="32" t="str">
        <f t="shared" si="39"/>
        <v>〇</v>
      </c>
      <c r="AJ165" s="32" t="str">
        <f t="shared" si="39"/>
        <v>〇</v>
      </c>
      <c r="AK165" s="32" t="str">
        <f t="shared" si="39"/>
        <v>〇</v>
      </c>
      <c r="AL165" s="32" t="str">
        <f t="shared" si="39"/>
        <v>〇</v>
      </c>
      <c r="AM165" s="32" t="str">
        <f t="shared" si="39"/>
        <v>〇</v>
      </c>
      <c r="AN165" s="32" t="str">
        <f t="shared" si="39"/>
        <v>〇</v>
      </c>
      <c r="AO165" s="32" t="str">
        <f t="shared" si="39"/>
        <v>〇</v>
      </c>
      <c r="AP165" s="32" t="str">
        <f t="shared" si="39"/>
        <v>〇</v>
      </c>
    </row>
    <row r="166" spans="14:42">
      <c r="N166" s="32" t="str">
        <f t="shared" si="39"/>
        <v>〇</v>
      </c>
      <c r="O166" s="32" t="str">
        <f t="shared" si="39"/>
        <v>〇</v>
      </c>
      <c r="P166" s="32" t="str">
        <f t="shared" si="39"/>
        <v>〇</v>
      </c>
      <c r="Q166" s="32" t="str">
        <f t="shared" si="39"/>
        <v>〇</v>
      </c>
      <c r="R166" s="32" t="str">
        <f t="shared" si="39"/>
        <v>〇</v>
      </c>
      <c r="S166" s="32" t="str">
        <f t="shared" si="39"/>
        <v>〇</v>
      </c>
      <c r="T166" s="32" t="str">
        <f t="shared" si="39"/>
        <v>〇</v>
      </c>
      <c r="U166" s="32" t="str">
        <f t="shared" si="39"/>
        <v>〇</v>
      </c>
      <c r="V166" s="32" t="str">
        <f t="shared" si="39"/>
        <v>〇</v>
      </c>
      <c r="W166" s="32" t="str">
        <f t="shared" si="39"/>
        <v>〇</v>
      </c>
      <c r="X166" s="32" t="str">
        <f t="shared" si="39"/>
        <v>〇</v>
      </c>
      <c r="Y166" s="32" t="str">
        <f t="shared" si="39"/>
        <v>〇</v>
      </c>
      <c r="Z166" s="32" t="str">
        <f t="shared" si="39"/>
        <v>〇</v>
      </c>
      <c r="AA166" s="32" t="str">
        <f t="shared" si="39"/>
        <v>〇</v>
      </c>
      <c r="AB166" s="32" t="str">
        <f t="shared" si="39"/>
        <v>〇</v>
      </c>
      <c r="AC166" s="32" t="str">
        <f t="shared" si="39"/>
        <v>〇</v>
      </c>
      <c r="AD166" s="32" t="str">
        <f t="shared" si="39"/>
        <v>〇</v>
      </c>
      <c r="AE166" s="32" t="str">
        <f t="shared" si="39"/>
        <v>〇</v>
      </c>
      <c r="AF166" s="32" t="str">
        <f t="shared" si="39"/>
        <v>〇</v>
      </c>
      <c r="AG166" s="32" t="str">
        <f t="shared" si="39"/>
        <v>〇</v>
      </c>
      <c r="AH166" s="32" t="str">
        <f t="shared" si="39"/>
        <v>〇</v>
      </c>
      <c r="AI166" s="32" t="str">
        <f t="shared" si="39"/>
        <v>〇</v>
      </c>
      <c r="AJ166" s="32" t="str">
        <f t="shared" si="39"/>
        <v>〇</v>
      </c>
      <c r="AK166" s="32" t="str">
        <f t="shared" ref="AK166:AP166" si="40">IF(EXACT(AK60,AK113),"〇","NG")</f>
        <v>〇</v>
      </c>
      <c r="AL166" s="32" t="str">
        <f t="shared" si="40"/>
        <v>〇</v>
      </c>
      <c r="AM166" s="32" t="str">
        <f t="shared" si="40"/>
        <v>〇</v>
      </c>
      <c r="AN166" s="32" t="str">
        <f t="shared" si="40"/>
        <v>〇</v>
      </c>
      <c r="AO166" s="32" t="str">
        <f t="shared" si="40"/>
        <v>〇</v>
      </c>
      <c r="AP166" s="32" t="str">
        <f t="shared" si="40"/>
        <v>〇</v>
      </c>
    </row>
    <row r="167" spans="14:42">
      <c r="N167" s="32" t="str">
        <f t="shared" ref="N167:AP167" si="41">IF(EXACT(N61,N114),"〇","NG")</f>
        <v>〇</v>
      </c>
      <c r="O167" s="32" t="str">
        <f t="shared" si="41"/>
        <v>〇</v>
      </c>
      <c r="P167" s="32" t="str">
        <f t="shared" si="41"/>
        <v>〇</v>
      </c>
      <c r="Q167" s="32" t="str">
        <f t="shared" si="41"/>
        <v>〇</v>
      </c>
      <c r="R167" s="32" t="str">
        <f t="shared" si="41"/>
        <v>〇</v>
      </c>
      <c r="S167" s="32" t="str">
        <f t="shared" si="41"/>
        <v>〇</v>
      </c>
      <c r="T167" s="32" t="str">
        <f t="shared" si="41"/>
        <v>〇</v>
      </c>
      <c r="U167" s="32" t="str">
        <f t="shared" si="41"/>
        <v>〇</v>
      </c>
      <c r="V167" s="32" t="str">
        <f t="shared" si="41"/>
        <v>〇</v>
      </c>
      <c r="W167" s="32" t="str">
        <f t="shared" si="41"/>
        <v>〇</v>
      </c>
      <c r="X167" s="32" t="str">
        <f t="shared" si="41"/>
        <v>〇</v>
      </c>
      <c r="Y167" s="32" t="str">
        <f t="shared" si="41"/>
        <v>〇</v>
      </c>
      <c r="Z167" s="32" t="str">
        <f t="shared" si="41"/>
        <v>〇</v>
      </c>
      <c r="AA167" s="32" t="str">
        <f t="shared" si="41"/>
        <v>〇</v>
      </c>
      <c r="AB167" s="32" t="str">
        <f t="shared" si="41"/>
        <v>〇</v>
      </c>
      <c r="AC167" s="32" t="str">
        <f t="shared" si="41"/>
        <v>〇</v>
      </c>
      <c r="AD167" s="32" t="str">
        <f t="shared" si="41"/>
        <v>〇</v>
      </c>
      <c r="AE167" s="32" t="str">
        <f t="shared" si="41"/>
        <v>〇</v>
      </c>
      <c r="AF167" s="32" t="str">
        <f t="shared" si="41"/>
        <v>〇</v>
      </c>
      <c r="AG167" s="32" t="str">
        <f t="shared" si="41"/>
        <v>〇</v>
      </c>
      <c r="AH167" s="32" t="str">
        <f t="shared" si="41"/>
        <v>〇</v>
      </c>
      <c r="AI167" s="32" t="str">
        <f t="shared" si="41"/>
        <v>〇</v>
      </c>
      <c r="AJ167" s="32" t="str">
        <f t="shared" si="41"/>
        <v>〇</v>
      </c>
      <c r="AK167" s="32" t="str">
        <f t="shared" si="41"/>
        <v>〇</v>
      </c>
      <c r="AL167" s="32" t="str">
        <f t="shared" si="41"/>
        <v>〇</v>
      </c>
      <c r="AM167" s="32" t="str">
        <f t="shared" si="41"/>
        <v>〇</v>
      </c>
      <c r="AN167" s="32" t="str">
        <f t="shared" si="41"/>
        <v>〇</v>
      </c>
      <c r="AO167" s="32" t="str">
        <f t="shared" si="41"/>
        <v>〇</v>
      </c>
      <c r="AP167" s="32" t="str">
        <f t="shared" si="41"/>
        <v>〇</v>
      </c>
    </row>
  </sheetData>
  <mergeCells count="24">
    <mergeCell ref="N13:V14"/>
    <mergeCell ref="X13:AF14"/>
    <mergeCell ref="AH13:AP14"/>
    <mergeCell ref="N11:AP12"/>
    <mergeCell ref="A5:K5"/>
    <mergeCell ref="A6:K6"/>
    <mergeCell ref="C9:C13"/>
    <mergeCell ref="D9:D13"/>
    <mergeCell ref="E9:E13"/>
    <mergeCell ref="F9:F13"/>
    <mergeCell ref="G9:J10"/>
    <mergeCell ref="G11:G13"/>
    <mergeCell ref="H11:H13"/>
    <mergeCell ref="I11:I13"/>
    <mergeCell ref="J11:J13"/>
    <mergeCell ref="K11:K13"/>
    <mergeCell ref="N119:V120"/>
    <mergeCell ref="X119:AF120"/>
    <mergeCell ref="AH119:AP120"/>
    <mergeCell ref="N64:AP65"/>
    <mergeCell ref="N66:V67"/>
    <mergeCell ref="X66:AF67"/>
    <mergeCell ref="AH66:AP67"/>
    <mergeCell ref="N117:AP118"/>
  </mergeCells>
  <phoneticPr fontId="4"/>
  <pageMargins left="0.70866141732283472" right="0.70866141732283472" top="0.23622047244094491" bottom="0.27559055118110237" header="0" footer="0"/>
  <pageSetup paperSize="9" scale="28" pageOrder="overThenDown" orientation="landscape" r:id="rId1"/>
  <headerFooter scaleWithDoc="0" alignWithMargins="0"/>
  <rowBreaks count="1" manualBreakCount="1">
    <brk id="76" max="16383" man="1"/>
  </rowBreaks>
  <colBreaks count="1" manualBreakCount="1">
    <brk id="7"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E3BE36-DA55-44B7-AA1E-0C43DD7B6CBA}">
  <sheetPr>
    <tabColor theme="5" tint="0.79998168889431442"/>
    <pageSetUpPr fitToPage="1"/>
  </sheetPr>
  <dimension ref="A1:AP167"/>
  <sheetViews>
    <sheetView zoomScaleNormal="100" zoomScaleSheetLayoutView="80" workbookViewId="0">
      <pane xSplit="2" ySplit="14" topLeftCell="C15" activePane="bottomRight" state="frozen"/>
      <selection activeCell="B5" sqref="B5:D5"/>
      <selection pane="topRight" activeCell="B5" sqref="B5:D5"/>
      <selection pane="bottomLeft" activeCell="B5" sqref="B5:D5"/>
      <selection pane="bottomRight" activeCell="B5" sqref="B5:D5"/>
    </sheetView>
  </sheetViews>
  <sheetFormatPr defaultColWidth="8.25" defaultRowHeight="12"/>
  <cols>
    <col min="1" max="1" width="15.25" style="5" customWidth="1"/>
    <col min="2" max="2" width="0.5" style="6" customWidth="1"/>
    <col min="3" max="6" width="12.25" style="5" customWidth="1"/>
    <col min="7" max="11" width="8.75" style="5" customWidth="1"/>
    <col min="12" max="16384" width="8.25" style="5"/>
  </cols>
  <sheetData>
    <row r="1" spans="1:42" s="1" customFormat="1" ht="15" customHeight="1">
      <c r="B1" s="2"/>
      <c r="F1" s="3"/>
      <c r="J1" s="4"/>
      <c r="K1" s="4"/>
    </row>
    <row r="2" spans="1:42" ht="18" customHeight="1">
      <c r="J2" s="7"/>
      <c r="K2" s="7"/>
    </row>
    <row r="3" spans="1:42" ht="20.100000000000001" customHeight="1">
      <c r="A3" s="595" t="s">
        <v>940</v>
      </c>
      <c r="I3" s="9"/>
    </row>
    <row r="4" spans="1:42" s="11" customFormat="1" ht="9" customHeight="1">
      <c r="A4" s="10"/>
      <c r="I4" s="12"/>
    </row>
    <row r="5" spans="1:42" ht="18" customHeight="1">
      <c r="A5" s="781" t="s">
        <v>89</v>
      </c>
      <c r="B5" s="781"/>
      <c r="C5" s="781"/>
      <c r="D5" s="781"/>
      <c r="E5" s="781"/>
      <c r="F5" s="781"/>
      <c r="G5" s="781"/>
      <c r="H5" s="781"/>
      <c r="I5" s="781"/>
      <c r="J5" s="781"/>
      <c r="K5" s="781"/>
    </row>
    <row r="6" spans="1:42" ht="18" customHeight="1">
      <c r="A6" s="782" t="s">
        <v>0</v>
      </c>
      <c r="B6" s="782"/>
      <c r="C6" s="782"/>
      <c r="D6" s="782"/>
      <c r="E6" s="782"/>
      <c r="F6" s="782"/>
      <c r="G6" s="782"/>
      <c r="H6" s="782"/>
      <c r="I6" s="782"/>
      <c r="J6" s="782"/>
      <c r="K6" s="782"/>
    </row>
    <row r="7" spans="1:42" s="15" customFormat="1" ht="18" customHeight="1">
      <c r="A7" s="13"/>
      <c r="B7" s="14"/>
      <c r="C7" s="13"/>
      <c r="D7" s="13"/>
      <c r="J7" s="16"/>
      <c r="K7" s="16"/>
    </row>
    <row r="8" spans="1:42" ht="5.0999999999999996" customHeight="1" thickBot="1">
      <c r="J8" s="7"/>
      <c r="K8" s="7"/>
    </row>
    <row r="9" spans="1:42" s="20" customFormat="1" ht="11.25" customHeight="1" thickTop="1">
      <c r="A9" s="17"/>
      <c r="B9" s="18"/>
      <c r="C9" s="783" t="s">
        <v>1</v>
      </c>
      <c r="D9" s="786" t="s">
        <v>2</v>
      </c>
      <c r="E9" s="783" t="s">
        <v>3</v>
      </c>
      <c r="F9" s="783" t="s">
        <v>4</v>
      </c>
      <c r="G9" s="789" t="s">
        <v>5</v>
      </c>
      <c r="H9" s="790"/>
      <c r="I9" s="790"/>
      <c r="J9" s="790"/>
      <c r="K9" s="19"/>
    </row>
    <row r="10" spans="1:42" s="20" customFormat="1" ht="11.25" customHeight="1">
      <c r="A10" s="21" t="s">
        <v>6</v>
      </c>
      <c r="B10" s="22"/>
      <c r="C10" s="784"/>
      <c r="D10" s="787"/>
      <c r="E10" s="784"/>
      <c r="F10" s="784"/>
      <c r="G10" s="791"/>
      <c r="H10" s="792"/>
      <c r="I10" s="792"/>
      <c r="J10" s="792"/>
      <c r="K10" s="23" t="s">
        <v>7</v>
      </c>
    </row>
    <row r="11" spans="1:42" s="20" customFormat="1" ht="11.25" customHeight="1">
      <c r="A11" s="20" t="s">
        <v>8</v>
      </c>
      <c r="B11" s="24"/>
      <c r="C11" s="784"/>
      <c r="D11" s="787"/>
      <c r="E11" s="784"/>
      <c r="F11" s="784"/>
      <c r="G11" s="793" t="s">
        <v>1</v>
      </c>
      <c r="H11" s="794" t="s">
        <v>9</v>
      </c>
      <c r="I11" s="793" t="s">
        <v>3</v>
      </c>
      <c r="J11" s="797" t="s">
        <v>4</v>
      </c>
      <c r="K11" s="799" t="s">
        <v>10</v>
      </c>
      <c r="N11" s="780" t="s">
        <v>143</v>
      </c>
      <c r="O11" s="780"/>
      <c r="P11" s="780"/>
      <c r="Q11" s="780"/>
      <c r="R11" s="780"/>
      <c r="S11" s="780"/>
      <c r="T11" s="780"/>
      <c r="U11" s="780"/>
      <c r="V11" s="780"/>
      <c r="W11" s="780"/>
      <c r="X11" s="780"/>
      <c r="Y11" s="780"/>
      <c r="Z11" s="780"/>
      <c r="AA11" s="780"/>
      <c r="AB11" s="780"/>
      <c r="AC11" s="780"/>
      <c r="AD11" s="780"/>
      <c r="AE11" s="780"/>
      <c r="AF11" s="780"/>
      <c r="AG11" s="780"/>
      <c r="AH11" s="780"/>
      <c r="AI11" s="780"/>
      <c r="AJ11" s="780"/>
      <c r="AK11" s="780"/>
      <c r="AL11" s="780"/>
      <c r="AM11" s="780"/>
      <c r="AN11" s="780"/>
      <c r="AO11" s="780"/>
      <c r="AP11" s="780"/>
    </row>
    <row r="12" spans="1:42" s="20" customFormat="1" ht="11.25" customHeight="1">
      <c r="A12" s="21" t="s">
        <v>11</v>
      </c>
      <c r="B12" s="22"/>
      <c r="C12" s="784"/>
      <c r="D12" s="787"/>
      <c r="E12" s="784"/>
      <c r="F12" s="784"/>
      <c r="G12" s="784"/>
      <c r="H12" s="795"/>
      <c r="I12" s="784"/>
      <c r="J12" s="798"/>
      <c r="K12" s="799"/>
      <c r="N12" s="780"/>
      <c r="O12" s="780"/>
      <c r="P12" s="780"/>
      <c r="Q12" s="780"/>
      <c r="R12" s="780"/>
      <c r="S12" s="780"/>
      <c r="T12" s="780"/>
      <c r="U12" s="780"/>
      <c r="V12" s="780"/>
      <c r="W12" s="780"/>
      <c r="X12" s="780"/>
      <c r="Y12" s="780"/>
      <c r="Z12" s="780"/>
      <c r="AA12" s="780"/>
      <c r="AB12" s="780"/>
      <c r="AC12" s="780"/>
      <c r="AD12" s="780"/>
      <c r="AE12" s="780"/>
      <c r="AF12" s="780"/>
      <c r="AG12" s="780"/>
      <c r="AH12" s="780"/>
      <c r="AI12" s="780"/>
      <c r="AJ12" s="780"/>
      <c r="AK12" s="780"/>
      <c r="AL12" s="780"/>
      <c r="AM12" s="780"/>
      <c r="AN12" s="780"/>
      <c r="AO12" s="780"/>
      <c r="AP12" s="780"/>
    </row>
    <row r="13" spans="1:42" s="20" customFormat="1" ht="11.25" customHeight="1">
      <c r="A13" s="25"/>
      <c r="B13" s="26"/>
      <c r="C13" s="785"/>
      <c r="D13" s="788"/>
      <c r="E13" s="785"/>
      <c r="F13" s="785"/>
      <c r="G13" s="785"/>
      <c r="H13" s="796"/>
      <c r="I13" s="785"/>
      <c r="J13" s="791"/>
      <c r="K13" s="800"/>
      <c r="N13" s="779" t="s">
        <v>12</v>
      </c>
      <c r="O13" s="779"/>
      <c r="P13" s="779"/>
      <c r="Q13" s="779"/>
      <c r="R13" s="779"/>
      <c r="S13" s="779"/>
      <c r="T13" s="779"/>
      <c r="U13" s="779"/>
      <c r="V13" s="779"/>
      <c r="X13" s="779" t="s">
        <v>13</v>
      </c>
      <c r="Y13" s="779"/>
      <c r="Z13" s="779"/>
      <c r="AA13" s="779"/>
      <c r="AB13" s="779"/>
      <c r="AC13" s="779"/>
      <c r="AD13" s="779"/>
      <c r="AE13" s="779"/>
      <c r="AF13" s="779"/>
      <c r="AH13" s="779" t="s">
        <v>14</v>
      </c>
      <c r="AI13" s="779"/>
      <c r="AJ13" s="779"/>
      <c r="AK13" s="779"/>
      <c r="AL13" s="779"/>
      <c r="AM13" s="779"/>
      <c r="AN13" s="779"/>
      <c r="AO13" s="779"/>
      <c r="AP13" s="779"/>
    </row>
    <row r="14" spans="1:42" s="20" customFormat="1" ht="13.5" customHeight="1">
      <c r="A14" s="27"/>
      <c r="B14" s="28"/>
      <c r="C14" s="29" t="s">
        <v>15</v>
      </c>
      <c r="D14" s="29" t="s">
        <v>16</v>
      </c>
      <c r="E14" s="29" t="s">
        <v>17</v>
      </c>
      <c r="F14" s="29" t="s">
        <v>17</v>
      </c>
      <c r="G14" s="29" t="s">
        <v>18</v>
      </c>
      <c r="H14" s="29" t="s">
        <v>18</v>
      </c>
      <c r="I14" s="29" t="s">
        <v>18</v>
      </c>
      <c r="J14" s="29" t="s">
        <v>18</v>
      </c>
      <c r="K14" s="29" t="s">
        <v>18</v>
      </c>
      <c r="N14" s="779"/>
      <c r="O14" s="779"/>
      <c r="P14" s="779"/>
      <c r="Q14" s="779"/>
      <c r="R14" s="779"/>
      <c r="S14" s="779"/>
      <c r="T14" s="779"/>
      <c r="U14" s="779"/>
      <c r="V14" s="779"/>
      <c r="X14" s="779"/>
      <c r="Y14" s="779"/>
      <c r="Z14" s="779"/>
      <c r="AA14" s="779"/>
      <c r="AB14" s="779"/>
      <c r="AC14" s="779"/>
      <c r="AD14" s="779"/>
      <c r="AE14" s="779"/>
      <c r="AF14" s="779"/>
      <c r="AH14" s="779"/>
      <c r="AI14" s="779"/>
      <c r="AJ14" s="779"/>
      <c r="AK14" s="779"/>
      <c r="AL14" s="779"/>
      <c r="AM14" s="779"/>
      <c r="AN14" s="779"/>
      <c r="AO14" s="779"/>
      <c r="AP14" s="779"/>
    </row>
    <row r="15" spans="1:42" s="32" customFormat="1" ht="11.85" customHeight="1">
      <c r="A15" s="30" t="s">
        <v>19</v>
      </c>
      <c r="B15" s="31"/>
      <c r="C15" s="49">
        <v>6350</v>
      </c>
      <c r="D15" s="50">
        <v>2580</v>
      </c>
      <c r="E15" s="50">
        <v>163700</v>
      </c>
      <c r="F15" s="50">
        <v>138800</v>
      </c>
      <c r="G15" s="50">
        <v>96</v>
      </c>
      <c r="H15" s="50">
        <v>109</v>
      </c>
      <c r="I15" s="50">
        <v>104</v>
      </c>
      <c r="J15" s="50">
        <v>104</v>
      </c>
      <c r="K15" s="50">
        <v>110</v>
      </c>
      <c r="N15" s="32">
        <v>1</v>
      </c>
      <c r="O15" s="5" t="s">
        <v>20</v>
      </c>
      <c r="P15" s="33">
        <f t="shared" ref="P15:P61" si="0">IFERROR(_xlfn.XLOOKUP(O15,$A$29:$A$75,$C$29:$C$75),"-")</f>
        <v>1800</v>
      </c>
      <c r="Q15" s="34">
        <f>IFERROR(_xlfn.RANK.EQ(P15,$P$15:$P$61,0)+COUNTIF($P$15:P15,P15)-1,"-")</f>
        <v>2</v>
      </c>
      <c r="S15" s="35">
        <f>IFERROR(RANK(U15,$U$15:$U$61,0),"-")</f>
        <v>1</v>
      </c>
      <c r="T15" s="35" t="str">
        <f>IFERROR(INDEX($O$15:$O$61,MATCH(N15,$Q$15:$Q$61,0)),"-")</f>
        <v>青森</v>
      </c>
      <c r="U15" s="35">
        <f>IFERROR(LARGE($P$15:$P$61,N15),"-")</f>
        <v>2140</v>
      </c>
      <c r="V15" s="36">
        <f>IFERROR(ROUND(U15/$C$15*100,1),"-")</f>
        <v>33.700000000000003</v>
      </c>
      <c r="X15" s="32">
        <v>1</v>
      </c>
      <c r="Y15" s="5" t="s">
        <v>20</v>
      </c>
      <c r="Z15" s="33">
        <f t="shared" ref="Z15:Z61" si="1">IFERROR(_xlfn.XLOOKUP(Y15,$A$29:$A$75,$D$29:$D$75),"-")</f>
        <v>4490</v>
      </c>
      <c r="AA15" s="34">
        <f>IFERROR(_xlfn.RANK.EQ(Z15,$Z$15:$Z$61,0)+COUNTIF($Z$15:Z15,Z15)-1,"-")</f>
        <v>1</v>
      </c>
      <c r="AC15" s="35">
        <f>IFERROR(RANK(AE15,$AE$15:$AE$61,0),"-")</f>
        <v>1</v>
      </c>
      <c r="AD15" s="35" t="str">
        <f>IFERROR(INDEX($Y$15:$Y$61,MATCH(X15,$AA$15:$AA$61,0)),"-")</f>
        <v>北海道</v>
      </c>
      <c r="AE15" s="35">
        <f>IFERROR(LARGE($Z$15:$Z$61,X15),"-")</f>
        <v>4490</v>
      </c>
      <c r="AF15" s="36">
        <f>IFERROR(ROUND(AE15/$D$15*100,1),"-")</f>
        <v>174</v>
      </c>
      <c r="AG15" s="37"/>
      <c r="AH15" s="32">
        <v>1</v>
      </c>
      <c r="AI15" s="5" t="s">
        <v>83</v>
      </c>
      <c r="AJ15" s="33">
        <f t="shared" ref="AJ15:AJ61" si="2">IFERROR(_xlfn.XLOOKUP(AI15,$A$29:$A$75,$E$29:$E$75),"-")</f>
        <v>80800</v>
      </c>
      <c r="AK15" s="34">
        <f>IFERROR(_xlfn.RANK.EQ(AJ15,$AJ$15:$AJ$61,0)+COUNTIF($AJ$15:AJ15,AJ15)-1,"-")</f>
        <v>1</v>
      </c>
      <c r="AM15" s="35">
        <f>IFERROR(RANK(AO15,$AO$15:$AO$61,0),"-")</f>
        <v>1</v>
      </c>
      <c r="AN15" s="35" t="str">
        <f>IFERROR(INDEX($AI$15:$AI$61,MATCH(AH15,$AK$15:$AK$61,0)),"-")</f>
        <v>北海道</v>
      </c>
      <c r="AO15" s="35">
        <f>IFERROR(LARGE($AJ$15:$AJ$61,AH15),"-")</f>
        <v>80800</v>
      </c>
      <c r="AP15" s="36">
        <f>IFERROR(ROUND(AO15/$E$15*100,1),"-")</f>
        <v>49.4</v>
      </c>
    </row>
    <row r="16" spans="1:42" ht="11.85" customHeight="1">
      <c r="A16" s="40" t="s">
        <v>22</v>
      </c>
      <c r="B16" s="39"/>
      <c r="C16" s="51"/>
      <c r="D16" s="52"/>
      <c r="E16" s="52"/>
      <c r="F16" s="52"/>
      <c r="G16" s="52"/>
      <c r="H16" s="52"/>
      <c r="I16" s="52"/>
      <c r="J16" s="52"/>
      <c r="K16" s="52"/>
      <c r="N16" s="32">
        <v>2</v>
      </c>
      <c r="O16" s="5" t="s">
        <v>21</v>
      </c>
      <c r="P16" s="33">
        <f t="shared" si="0"/>
        <v>2140</v>
      </c>
      <c r="Q16" s="34">
        <f>IFERROR(_xlfn.RANK.EQ(P16,$P$15:$P$61,0)+COUNTIF($P$15:P16,P16)-1,"-")</f>
        <v>1</v>
      </c>
      <c r="S16" s="35">
        <f t="shared" ref="S16:S61" si="3">IFERROR(RANK(U16,$U$15:$U$61,0),"-")</f>
        <v>2</v>
      </c>
      <c r="T16" s="35" t="str">
        <f t="shared" ref="T16:T61" si="4">IFERROR(INDEX($O$15:$O$61,MATCH(N16,$Q$15:$Q$61,0)),"-")</f>
        <v>北海道</v>
      </c>
      <c r="U16" s="35">
        <f t="shared" ref="U16:U61" si="5">IFERROR(LARGE($P$15:$P$61,N16),"-")</f>
        <v>1800</v>
      </c>
      <c r="V16" s="36">
        <f t="shared" ref="V16:V61" si="6">IFERROR(ROUND(U16/$C$15*100,1),"-")</f>
        <v>28.3</v>
      </c>
      <c r="X16" s="32">
        <v>2</v>
      </c>
      <c r="Y16" s="5" t="s">
        <v>21</v>
      </c>
      <c r="Z16" s="33">
        <f t="shared" si="1"/>
        <v>2300</v>
      </c>
      <c r="AA16" s="34">
        <f>IFERROR(_xlfn.RANK.EQ(Z16,$Z$15:$Z$61,0)+COUNTIF($Z$15:Z16,Z16)-1,"-")</f>
        <v>5</v>
      </c>
      <c r="AC16" s="35">
        <f t="shared" ref="AC16:AC61" si="7">IFERROR(RANK(AE16,$AE$15:$AE$61,0),"-")</f>
        <v>2</v>
      </c>
      <c r="AD16" s="35" t="str">
        <f t="shared" ref="AD16:AD61" si="8">IFERROR(INDEX($Y$15:$Y$61,MATCH(X16,$AA$15:$AA$61,0)),"-")</f>
        <v>鳥取</v>
      </c>
      <c r="AE16" s="35">
        <f t="shared" ref="AE16:AE61" si="9">IFERROR(LARGE($Z$15:$Z$61,X16),"-")</f>
        <v>2730</v>
      </c>
      <c r="AF16" s="36">
        <f t="shared" ref="AF16:AF61" si="10">IFERROR(ROUND(AE16/$D$15*100,1),"-")</f>
        <v>105.8</v>
      </c>
      <c r="AG16" s="37"/>
      <c r="AH16" s="32">
        <v>2</v>
      </c>
      <c r="AI16" s="5" t="s">
        <v>21</v>
      </c>
      <c r="AJ16" s="33">
        <f t="shared" si="2"/>
        <v>49200</v>
      </c>
      <c r="AK16" s="34">
        <f>IFERROR(_xlfn.RANK.EQ(AJ16,$AJ$15:$AJ$61,0)+COUNTIF($AJ$15:AJ16,AJ16)-1,"-")</f>
        <v>2</v>
      </c>
      <c r="AM16" s="35">
        <f t="shared" ref="AM16:AM61" si="11">IFERROR(RANK(AO16,$AO$15:$AO$61,0),"-")</f>
        <v>2</v>
      </c>
      <c r="AN16" s="35" t="str">
        <f t="shared" ref="AN16:AN61" si="12">IFERROR(INDEX($AI$15:$AI$61,MATCH(AH16,$AK$15:$AK$61,0)),"-")</f>
        <v>青森</v>
      </c>
      <c r="AO16" s="35">
        <f t="shared" ref="AO16:AO61" si="13">IFERROR(LARGE($AJ$15:$AJ$61,AH16),"-")</f>
        <v>49200</v>
      </c>
      <c r="AP16" s="36">
        <f t="shared" ref="AP16:AP61" si="14">IFERROR(ROUND(AO16/$E$15*100,1),"-")</f>
        <v>30.1</v>
      </c>
    </row>
    <row r="17" spans="1:42" ht="11.85" customHeight="1">
      <c r="A17" s="41" t="s">
        <v>20</v>
      </c>
      <c r="B17" s="39"/>
      <c r="C17" s="51">
        <v>1800</v>
      </c>
      <c r="D17" s="52">
        <v>4490</v>
      </c>
      <c r="E17" s="52">
        <v>80800</v>
      </c>
      <c r="F17" s="52">
        <v>68500</v>
      </c>
      <c r="G17" s="52">
        <v>96</v>
      </c>
      <c r="H17" s="52">
        <v>109</v>
      </c>
      <c r="I17" s="52">
        <v>104</v>
      </c>
      <c r="J17" s="52">
        <v>104</v>
      </c>
      <c r="K17" s="52">
        <v>126</v>
      </c>
      <c r="N17" s="32">
        <v>3</v>
      </c>
      <c r="O17" s="5" t="s">
        <v>23</v>
      </c>
      <c r="P17" s="33">
        <f t="shared" si="0"/>
        <v>173</v>
      </c>
      <c r="Q17" s="34">
        <f>IFERROR(_xlfn.RANK.EQ(P17,$P$15:$P$61,0)+COUNTIF($P$15:P17,P17)-1,"-")</f>
        <v>6</v>
      </c>
      <c r="S17" s="35">
        <f t="shared" si="3"/>
        <v>3</v>
      </c>
      <c r="T17" s="35" t="str">
        <f t="shared" si="4"/>
        <v>千葉</v>
      </c>
      <c r="U17" s="35">
        <f t="shared" si="5"/>
        <v>466</v>
      </c>
      <c r="V17" s="36">
        <f t="shared" si="6"/>
        <v>7.3</v>
      </c>
      <c r="X17" s="32">
        <v>3</v>
      </c>
      <c r="Y17" s="5" t="s">
        <v>23</v>
      </c>
      <c r="Z17" s="33">
        <f t="shared" si="1"/>
        <v>1660</v>
      </c>
      <c r="AA17" s="34">
        <f>IFERROR(_xlfn.RANK.EQ(Z17,$Z$15:$Z$61,0)+COUNTIF($Z$15:Z17,Z17)-1,"-")</f>
        <v>6</v>
      </c>
      <c r="AC17" s="35">
        <f t="shared" si="7"/>
        <v>3</v>
      </c>
      <c r="AD17" s="35" t="str">
        <f t="shared" si="8"/>
        <v>茨城</v>
      </c>
      <c r="AE17" s="35">
        <f t="shared" si="9"/>
        <v>2720</v>
      </c>
      <c r="AF17" s="36">
        <f t="shared" si="10"/>
        <v>105.4</v>
      </c>
      <c r="AG17" s="37"/>
      <c r="AH17" s="32">
        <v>3</v>
      </c>
      <c r="AI17" s="5" t="s">
        <v>23</v>
      </c>
      <c r="AJ17" s="33">
        <f t="shared" si="2"/>
        <v>2870</v>
      </c>
      <c r="AK17" s="34">
        <f>IFERROR(_xlfn.RANK.EQ(AJ17,$AJ$15:$AJ$61,0)+COUNTIF($AJ$15:AJ17,AJ17)-1,"-")</f>
        <v>6</v>
      </c>
      <c r="AM17" s="35">
        <f t="shared" si="11"/>
        <v>3</v>
      </c>
      <c r="AN17" s="35" t="str">
        <f t="shared" si="12"/>
        <v>長野</v>
      </c>
      <c r="AO17" s="35">
        <f t="shared" si="13"/>
        <v>6340</v>
      </c>
      <c r="AP17" s="36">
        <f t="shared" si="14"/>
        <v>3.9</v>
      </c>
    </row>
    <row r="18" spans="1:42" ht="11.85" customHeight="1">
      <c r="A18" s="41" t="s">
        <v>25</v>
      </c>
      <c r="B18" s="39"/>
      <c r="C18" s="51" t="s">
        <v>924</v>
      </c>
      <c r="D18" s="52" t="s">
        <v>924</v>
      </c>
      <c r="E18" s="52" t="s">
        <v>924</v>
      </c>
      <c r="F18" s="52" t="s">
        <v>924</v>
      </c>
      <c r="G18" s="52" t="s">
        <v>26</v>
      </c>
      <c r="H18" s="52" t="s">
        <v>26</v>
      </c>
      <c r="I18" s="52" t="s">
        <v>26</v>
      </c>
      <c r="J18" s="52" t="s">
        <v>26</v>
      </c>
      <c r="K18" s="52" t="s">
        <v>26</v>
      </c>
      <c r="N18" s="32">
        <v>4</v>
      </c>
      <c r="O18" s="5" t="s">
        <v>24</v>
      </c>
      <c r="P18" s="33" t="str">
        <f t="shared" si="0"/>
        <v>…</v>
      </c>
      <c r="Q18" s="34" t="str">
        <f>IFERROR(_xlfn.RANK.EQ(P18,$P$15:$P$61,0)+COUNTIF($P$15:P18,P18)-1,"-")</f>
        <v>-</v>
      </c>
      <c r="S18" s="35">
        <f t="shared" si="3"/>
        <v>4</v>
      </c>
      <c r="T18" s="35" t="str">
        <f t="shared" si="4"/>
        <v>群馬</v>
      </c>
      <c r="U18" s="35">
        <f t="shared" si="5"/>
        <v>354</v>
      </c>
      <c r="V18" s="36">
        <f t="shared" si="6"/>
        <v>5.6</v>
      </c>
      <c r="X18" s="32">
        <v>4</v>
      </c>
      <c r="Y18" s="5" t="s">
        <v>24</v>
      </c>
      <c r="Z18" s="33" t="str">
        <f t="shared" si="1"/>
        <v>…</v>
      </c>
      <c r="AA18" s="34" t="str">
        <f>IFERROR(_xlfn.RANK.EQ(Z18,$Z$15:$Z$61,0)+COUNTIF($Z$15:Z18,Z18)-1,"-")</f>
        <v>-</v>
      </c>
      <c r="AC18" s="35">
        <f t="shared" si="7"/>
        <v>4</v>
      </c>
      <c r="AD18" s="35" t="str">
        <f t="shared" si="8"/>
        <v>長野</v>
      </c>
      <c r="AE18" s="35">
        <f t="shared" si="9"/>
        <v>2440</v>
      </c>
      <c r="AF18" s="36">
        <f t="shared" si="10"/>
        <v>94.6</v>
      </c>
      <c r="AG18" s="37"/>
      <c r="AH18" s="32">
        <v>4</v>
      </c>
      <c r="AI18" s="5" t="s">
        <v>24</v>
      </c>
      <c r="AJ18" s="33" t="str">
        <f t="shared" si="2"/>
        <v>…</v>
      </c>
      <c r="AK18" s="34" t="str">
        <f>IFERROR(_xlfn.RANK.EQ(AJ18,$AJ$15:$AJ$61,0)+COUNTIF($AJ$15:AJ18,AJ18)-1,"-")</f>
        <v>-</v>
      </c>
      <c r="AM18" s="35">
        <f t="shared" si="11"/>
        <v>4</v>
      </c>
      <c r="AN18" s="35" t="str">
        <f t="shared" si="12"/>
        <v>千葉</v>
      </c>
      <c r="AO18" s="35">
        <f t="shared" si="13"/>
        <v>5360</v>
      </c>
      <c r="AP18" s="36">
        <f t="shared" si="14"/>
        <v>3.3</v>
      </c>
    </row>
    <row r="19" spans="1:42" ht="11.85" customHeight="1">
      <c r="A19" s="41" t="s">
        <v>28</v>
      </c>
      <c r="B19" s="39"/>
      <c r="C19" s="51" t="s">
        <v>924</v>
      </c>
      <c r="D19" s="52" t="s">
        <v>924</v>
      </c>
      <c r="E19" s="52" t="s">
        <v>924</v>
      </c>
      <c r="F19" s="52" t="s">
        <v>924</v>
      </c>
      <c r="G19" s="52" t="s">
        <v>26</v>
      </c>
      <c r="H19" s="52" t="s">
        <v>26</v>
      </c>
      <c r="I19" s="52" t="s">
        <v>26</v>
      </c>
      <c r="J19" s="52" t="s">
        <v>26</v>
      </c>
      <c r="K19" s="52" t="s">
        <v>26</v>
      </c>
      <c r="N19" s="32">
        <v>5</v>
      </c>
      <c r="O19" s="5" t="s">
        <v>27</v>
      </c>
      <c r="P19" s="33">
        <f t="shared" si="0"/>
        <v>77</v>
      </c>
      <c r="Q19" s="34">
        <f>IFERROR(_xlfn.RANK.EQ(P19,$P$15:$P$61,0)+COUNTIF($P$15:P19,P19)-1,"-")</f>
        <v>8</v>
      </c>
      <c r="S19" s="35">
        <f t="shared" si="3"/>
        <v>5</v>
      </c>
      <c r="T19" s="35" t="str">
        <f t="shared" si="4"/>
        <v>長野</v>
      </c>
      <c r="U19" s="35">
        <f t="shared" si="5"/>
        <v>260</v>
      </c>
      <c r="V19" s="36">
        <f t="shared" si="6"/>
        <v>4.0999999999999996</v>
      </c>
      <c r="X19" s="32">
        <v>5</v>
      </c>
      <c r="Y19" s="5" t="s">
        <v>27</v>
      </c>
      <c r="Z19" s="33">
        <f t="shared" si="1"/>
        <v>956</v>
      </c>
      <c r="AA19" s="34">
        <f>IFERROR(_xlfn.RANK.EQ(Z19,$Z$15:$Z$61,0)+COUNTIF($Z$15:Z19,Z19)-1,"-")</f>
        <v>10</v>
      </c>
      <c r="AC19" s="35">
        <f t="shared" si="7"/>
        <v>5</v>
      </c>
      <c r="AD19" s="35" t="str">
        <f t="shared" si="8"/>
        <v>青森</v>
      </c>
      <c r="AE19" s="35">
        <f t="shared" si="9"/>
        <v>2300</v>
      </c>
      <c r="AF19" s="36">
        <f t="shared" si="10"/>
        <v>89.1</v>
      </c>
      <c r="AG19" s="37"/>
      <c r="AH19" s="32">
        <v>5</v>
      </c>
      <c r="AI19" s="5" t="s">
        <v>27</v>
      </c>
      <c r="AJ19" s="33">
        <f t="shared" si="2"/>
        <v>736</v>
      </c>
      <c r="AK19" s="34">
        <f>IFERROR(_xlfn.RANK.EQ(AJ19,$AJ$15:$AJ$61,0)+COUNTIF($AJ$15:AJ19,AJ19)-1,"-")</f>
        <v>9</v>
      </c>
      <c r="AM19" s="35">
        <f t="shared" si="11"/>
        <v>5</v>
      </c>
      <c r="AN19" s="35" t="str">
        <f t="shared" si="12"/>
        <v>群馬</v>
      </c>
      <c r="AO19" s="35">
        <f t="shared" si="13"/>
        <v>3890</v>
      </c>
      <c r="AP19" s="36">
        <f t="shared" si="14"/>
        <v>2.4</v>
      </c>
    </row>
    <row r="20" spans="1:42" ht="11.85" customHeight="1">
      <c r="A20" s="41" t="s">
        <v>30</v>
      </c>
      <c r="B20" s="39"/>
      <c r="C20" s="51" t="s">
        <v>924</v>
      </c>
      <c r="D20" s="52" t="s">
        <v>924</v>
      </c>
      <c r="E20" s="52" t="s">
        <v>924</v>
      </c>
      <c r="F20" s="52" t="s">
        <v>924</v>
      </c>
      <c r="G20" s="52" t="s">
        <v>26</v>
      </c>
      <c r="H20" s="52" t="s">
        <v>26</v>
      </c>
      <c r="I20" s="52" t="s">
        <v>26</v>
      </c>
      <c r="J20" s="52" t="s">
        <v>26</v>
      </c>
      <c r="K20" s="52" t="s">
        <v>26</v>
      </c>
      <c r="N20" s="32">
        <v>6</v>
      </c>
      <c r="O20" s="5" t="s">
        <v>29</v>
      </c>
      <c r="P20" s="33" t="str">
        <f t="shared" si="0"/>
        <v>…</v>
      </c>
      <c r="Q20" s="34" t="str">
        <f>IFERROR(_xlfn.RANK.EQ(P20,$P$15:$P$61,0)+COUNTIF($P$15:P20,P20)-1,"-")</f>
        <v>-</v>
      </c>
      <c r="S20" s="42">
        <f t="shared" si="3"/>
        <v>6</v>
      </c>
      <c r="T20" s="42" t="str">
        <f t="shared" si="4"/>
        <v>岩手</v>
      </c>
      <c r="U20" s="42">
        <f t="shared" si="5"/>
        <v>173</v>
      </c>
      <c r="V20" s="37">
        <f t="shared" si="6"/>
        <v>2.7</v>
      </c>
      <c r="X20" s="32">
        <v>6</v>
      </c>
      <c r="Y20" s="5" t="s">
        <v>29</v>
      </c>
      <c r="Z20" s="33" t="str">
        <f t="shared" si="1"/>
        <v>…</v>
      </c>
      <c r="AA20" s="34" t="str">
        <f>IFERROR(_xlfn.RANK.EQ(Z20,$Z$15:$Z$61,0)+COUNTIF($Z$15:Z20,Z20)-1,"-")</f>
        <v>-</v>
      </c>
      <c r="AC20" s="42">
        <f t="shared" si="7"/>
        <v>6</v>
      </c>
      <c r="AD20" s="42" t="str">
        <f t="shared" si="8"/>
        <v>岩手</v>
      </c>
      <c r="AE20" s="42">
        <f t="shared" si="9"/>
        <v>1660</v>
      </c>
      <c r="AF20" s="37">
        <f t="shared" si="10"/>
        <v>64.3</v>
      </c>
      <c r="AG20" s="37"/>
      <c r="AH20" s="32">
        <v>6</v>
      </c>
      <c r="AI20" s="5" t="s">
        <v>29</v>
      </c>
      <c r="AJ20" s="33" t="str">
        <f t="shared" si="2"/>
        <v>…</v>
      </c>
      <c r="AK20" s="34" t="str">
        <f>IFERROR(_xlfn.RANK.EQ(AJ20,$AJ$15:$AJ$61,0)+COUNTIF($AJ$15:AJ20,AJ20)-1,"-")</f>
        <v>-</v>
      </c>
      <c r="AM20" s="42">
        <f t="shared" si="11"/>
        <v>6</v>
      </c>
      <c r="AN20" s="42" t="str">
        <f t="shared" si="12"/>
        <v>岩手</v>
      </c>
      <c r="AO20" s="42">
        <f t="shared" si="13"/>
        <v>2870</v>
      </c>
      <c r="AP20" s="37">
        <f t="shared" si="14"/>
        <v>1.8</v>
      </c>
    </row>
    <row r="21" spans="1:42" ht="11.85" customHeight="1">
      <c r="A21" s="41" t="s">
        <v>32</v>
      </c>
      <c r="B21" s="39"/>
      <c r="C21" s="51" t="s">
        <v>924</v>
      </c>
      <c r="D21" s="52" t="s">
        <v>924</v>
      </c>
      <c r="E21" s="52" t="s">
        <v>924</v>
      </c>
      <c r="F21" s="52" t="s">
        <v>924</v>
      </c>
      <c r="G21" s="52" t="s">
        <v>26</v>
      </c>
      <c r="H21" s="52" t="s">
        <v>26</v>
      </c>
      <c r="I21" s="52" t="s">
        <v>26</v>
      </c>
      <c r="J21" s="52" t="s">
        <v>26</v>
      </c>
      <c r="K21" s="52" t="s">
        <v>26</v>
      </c>
      <c r="N21" s="32">
        <v>7</v>
      </c>
      <c r="O21" s="5" t="s">
        <v>31</v>
      </c>
      <c r="P21" s="33" t="str">
        <f t="shared" si="0"/>
        <v>…</v>
      </c>
      <c r="Q21" s="34" t="str">
        <f>IFERROR(_xlfn.RANK.EQ(P21,$P$15:$P$61,0)+COUNTIF($P$15:P21,P21)-1,"-")</f>
        <v>-</v>
      </c>
      <c r="S21" s="42">
        <f t="shared" si="3"/>
        <v>7</v>
      </c>
      <c r="T21" s="42" t="str">
        <f t="shared" si="4"/>
        <v>茨城</v>
      </c>
      <c r="U21" s="42">
        <f t="shared" si="5"/>
        <v>101</v>
      </c>
      <c r="V21" s="37">
        <f t="shared" si="6"/>
        <v>1.6</v>
      </c>
      <c r="X21" s="32">
        <v>7</v>
      </c>
      <c r="Y21" s="5" t="s">
        <v>31</v>
      </c>
      <c r="Z21" s="33" t="str">
        <f t="shared" si="1"/>
        <v>…</v>
      </c>
      <c r="AA21" s="34" t="str">
        <f>IFERROR(_xlfn.RANK.EQ(Z21,$Z$15:$Z$61,0)+COUNTIF($Z$15:Z21,Z21)-1,"-")</f>
        <v>-</v>
      </c>
      <c r="AC21" s="42">
        <f t="shared" si="7"/>
        <v>7</v>
      </c>
      <c r="AD21" s="42" t="str">
        <f t="shared" si="8"/>
        <v>山梨</v>
      </c>
      <c r="AE21" s="42">
        <f t="shared" si="9"/>
        <v>1320</v>
      </c>
      <c r="AF21" s="37">
        <f t="shared" si="10"/>
        <v>51.2</v>
      </c>
      <c r="AG21" s="37"/>
      <c r="AH21" s="32">
        <v>7</v>
      </c>
      <c r="AI21" s="5" t="s">
        <v>31</v>
      </c>
      <c r="AJ21" s="33" t="str">
        <f t="shared" si="2"/>
        <v>…</v>
      </c>
      <c r="AK21" s="34" t="str">
        <f>IFERROR(_xlfn.RANK.EQ(AJ21,$AJ$15:$AJ$61,0)+COUNTIF($AJ$15:AJ21,AJ21)-1,"-")</f>
        <v>-</v>
      </c>
      <c r="AM21" s="42">
        <f t="shared" si="11"/>
        <v>7</v>
      </c>
      <c r="AN21" s="42" t="str">
        <f t="shared" si="12"/>
        <v>茨城</v>
      </c>
      <c r="AO21" s="42">
        <f t="shared" si="13"/>
        <v>2750</v>
      </c>
      <c r="AP21" s="37">
        <f t="shared" si="14"/>
        <v>1.7</v>
      </c>
    </row>
    <row r="22" spans="1:42" ht="11.85" customHeight="1">
      <c r="A22" s="41" t="s">
        <v>34</v>
      </c>
      <c r="B22" s="39"/>
      <c r="C22" s="51" t="s">
        <v>924</v>
      </c>
      <c r="D22" s="52" t="s">
        <v>924</v>
      </c>
      <c r="E22" s="52" t="s">
        <v>924</v>
      </c>
      <c r="F22" s="52" t="s">
        <v>924</v>
      </c>
      <c r="G22" s="52" t="s">
        <v>26</v>
      </c>
      <c r="H22" s="52" t="s">
        <v>26</v>
      </c>
      <c r="I22" s="52" t="s">
        <v>26</v>
      </c>
      <c r="J22" s="52" t="s">
        <v>26</v>
      </c>
      <c r="K22" s="52" t="s">
        <v>26</v>
      </c>
      <c r="N22" s="32">
        <v>8</v>
      </c>
      <c r="O22" s="5" t="s">
        <v>33</v>
      </c>
      <c r="P22" s="33">
        <f t="shared" si="0"/>
        <v>101</v>
      </c>
      <c r="Q22" s="34">
        <f>IFERROR(_xlfn.RANK.EQ(P22,$P$15:$P$61,0)+COUNTIF($P$15:P22,P22)-1,"-")</f>
        <v>7</v>
      </c>
      <c r="S22" s="42">
        <f t="shared" si="3"/>
        <v>8</v>
      </c>
      <c r="T22" s="42" t="str">
        <f t="shared" si="4"/>
        <v>秋田</v>
      </c>
      <c r="U22" s="42">
        <f t="shared" si="5"/>
        <v>77</v>
      </c>
      <c r="V22" s="37">
        <f t="shared" si="6"/>
        <v>1.2</v>
      </c>
      <c r="X22" s="32">
        <v>8</v>
      </c>
      <c r="Y22" s="5" t="s">
        <v>33</v>
      </c>
      <c r="Z22" s="33">
        <f t="shared" si="1"/>
        <v>2720</v>
      </c>
      <c r="AA22" s="34">
        <f>IFERROR(_xlfn.RANK.EQ(Z22,$Z$15:$Z$61,0)+COUNTIF($Z$15:Z22,Z22)-1,"-")</f>
        <v>3</v>
      </c>
      <c r="AC22" s="42">
        <f t="shared" si="7"/>
        <v>8</v>
      </c>
      <c r="AD22" s="42" t="str">
        <f t="shared" si="8"/>
        <v>千葉</v>
      </c>
      <c r="AE22" s="42">
        <f t="shared" si="9"/>
        <v>1150</v>
      </c>
      <c r="AF22" s="37">
        <f t="shared" si="10"/>
        <v>44.6</v>
      </c>
      <c r="AG22" s="37"/>
      <c r="AH22" s="32">
        <v>8</v>
      </c>
      <c r="AI22" s="5" t="s">
        <v>33</v>
      </c>
      <c r="AJ22" s="33">
        <f t="shared" si="2"/>
        <v>2750</v>
      </c>
      <c r="AK22" s="34">
        <f>IFERROR(_xlfn.RANK.EQ(AJ22,$AJ$15:$AJ$61,0)+COUNTIF($AJ$15:AJ22,AJ22)-1,"-")</f>
        <v>7</v>
      </c>
      <c r="AM22" s="42">
        <f t="shared" si="11"/>
        <v>8</v>
      </c>
      <c r="AN22" s="42" t="str">
        <f t="shared" si="12"/>
        <v>鳥取</v>
      </c>
      <c r="AO22" s="42">
        <f t="shared" si="13"/>
        <v>1420</v>
      </c>
      <c r="AP22" s="37">
        <f t="shared" si="14"/>
        <v>0.9</v>
      </c>
    </row>
    <row r="23" spans="1:42" ht="11.85" customHeight="1">
      <c r="A23" s="41" t="s">
        <v>36</v>
      </c>
      <c r="B23" s="39"/>
      <c r="C23" s="51" t="s">
        <v>924</v>
      </c>
      <c r="D23" s="52" t="s">
        <v>924</v>
      </c>
      <c r="E23" s="52" t="s">
        <v>924</v>
      </c>
      <c r="F23" s="52" t="s">
        <v>924</v>
      </c>
      <c r="G23" s="52" t="s">
        <v>26</v>
      </c>
      <c r="H23" s="52" t="s">
        <v>26</v>
      </c>
      <c r="I23" s="52" t="s">
        <v>26</v>
      </c>
      <c r="J23" s="52" t="s">
        <v>26</v>
      </c>
      <c r="K23" s="52" t="s">
        <v>26</v>
      </c>
      <c r="N23" s="32">
        <v>9</v>
      </c>
      <c r="O23" s="5" t="s">
        <v>35</v>
      </c>
      <c r="P23" s="33" t="str">
        <f t="shared" si="0"/>
        <v>…</v>
      </c>
      <c r="Q23" s="34" t="str">
        <f>IFERROR(_xlfn.RANK.EQ(P23,$P$15:$P$61,0)+COUNTIF($P$15:P23,P23)-1,"-")</f>
        <v>-</v>
      </c>
      <c r="S23" s="42">
        <f t="shared" si="3"/>
        <v>9</v>
      </c>
      <c r="T23" s="42" t="str">
        <f t="shared" si="4"/>
        <v>鳥取</v>
      </c>
      <c r="U23" s="42">
        <f t="shared" si="5"/>
        <v>52</v>
      </c>
      <c r="V23" s="37">
        <f t="shared" si="6"/>
        <v>0.8</v>
      </c>
      <c r="X23" s="32">
        <v>9</v>
      </c>
      <c r="Y23" s="5" t="s">
        <v>35</v>
      </c>
      <c r="Z23" s="33" t="str">
        <f t="shared" si="1"/>
        <v>…</v>
      </c>
      <c r="AA23" s="34" t="str">
        <f>IFERROR(_xlfn.RANK.EQ(Z23,$Z$15:$Z$61,0)+COUNTIF($Z$15:Z23,Z23)-1,"-")</f>
        <v>-</v>
      </c>
      <c r="AC23" s="42">
        <f t="shared" si="7"/>
        <v>9</v>
      </c>
      <c r="AD23" s="42" t="str">
        <f t="shared" si="8"/>
        <v>群馬</v>
      </c>
      <c r="AE23" s="42">
        <f t="shared" si="9"/>
        <v>1100</v>
      </c>
      <c r="AF23" s="37">
        <f t="shared" si="10"/>
        <v>42.6</v>
      </c>
      <c r="AG23" s="37"/>
      <c r="AH23" s="32">
        <v>9</v>
      </c>
      <c r="AI23" s="5" t="s">
        <v>35</v>
      </c>
      <c r="AJ23" s="33" t="str">
        <f t="shared" si="2"/>
        <v>…</v>
      </c>
      <c r="AK23" s="34" t="str">
        <f>IFERROR(_xlfn.RANK.EQ(AJ23,$AJ$15:$AJ$61,0)+COUNTIF($AJ$15:AJ23,AJ23)-1,"-")</f>
        <v>-</v>
      </c>
      <c r="AM23" s="42">
        <f t="shared" si="11"/>
        <v>9</v>
      </c>
      <c r="AN23" s="42" t="str">
        <f t="shared" si="12"/>
        <v>秋田</v>
      </c>
      <c r="AO23" s="42">
        <f t="shared" si="13"/>
        <v>736</v>
      </c>
      <c r="AP23" s="37">
        <f t="shared" si="14"/>
        <v>0.4</v>
      </c>
    </row>
    <row r="24" spans="1:42" ht="11.85" customHeight="1">
      <c r="A24" s="38" t="s">
        <v>38</v>
      </c>
      <c r="B24" s="39"/>
      <c r="C24" s="51" t="s">
        <v>924</v>
      </c>
      <c r="D24" s="52" t="s">
        <v>924</v>
      </c>
      <c r="E24" s="52" t="s">
        <v>924</v>
      </c>
      <c r="F24" s="52" t="s">
        <v>924</v>
      </c>
      <c r="G24" s="52" t="s">
        <v>26</v>
      </c>
      <c r="H24" s="52" t="s">
        <v>26</v>
      </c>
      <c r="I24" s="52" t="s">
        <v>26</v>
      </c>
      <c r="J24" s="52" t="s">
        <v>26</v>
      </c>
      <c r="K24" s="52" t="s">
        <v>26</v>
      </c>
      <c r="N24" s="32">
        <v>10</v>
      </c>
      <c r="O24" s="5" t="s">
        <v>37</v>
      </c>
      <c r="P24" s="33">
        <f t="shared" si="0"/>
        <v>354</v>
      </c>
      <c r="Q24" s="34">
        <f>IFERROR(_xlfn.RANK.EQ(P24,$P$15:$P$61,0)+COUNTIF($P$15:P24,P24)-1,"-")</f>
        <v>4</v>
      </c>
      <c r="S24" s="42">
        <f t="shared" si="3"/>
        <v>10</v>
      </c>
      <c r="T24" s="42" t="str">
        <f t="shared" si="4"/>
        <v>山梨</v>
      </c>
      <c r="U24" s="42">
        <f t="shared" si="5"/>
        <v>39</v>
      </c>
      <c r="V24" s="37">
        <f t="shared" si="6"/>
        <v>0.6</v>
      </c>
      <c r="X24" s="32">
        <v>10</v>
      </c>
      <c r="Y24" s="5" t="s">
        <v>37</v>
      </c>
      <c r="Z24" s="33">
        <f t="shared" si="1"/>
        <v>1100</v>
      </c>
      <c r="AA24" s="34">
        <f>IFERROR(_xlfn.RANK.EQ(Z24,$Z$15:$Z$61,0)+COUNTIF($Z$15:Z24,Z24)-1,"-")</f>
        <v>9</v>
      </c>
      <c r="AC24" s="42">
        <f t="shared" si="7"/>
        <v>10</v>
      </c>
      <c r="AD24" s="42" t="str">
        <f t="shared" si="8"/>
        <v>秋田</v>
      </c>
      <c r="AE24" s="42">
        <f t="shared" si="9"/>
        <v>956</v>
      </c>
      <c r="AF24" s="37">
        <f t="shared" si="10"/>
        <v>37.1</v>
      </c>
      <c r="AG24" s="37"/>
      <c r="AH24" s="32">
        <v>10</v>
      </c>
      <c r="AI24" s="5" t="s">
        <v>37</v>
      </c>
      <c r="AJ24" s="33">
        <f t="shared" si="2"/>
        <v>3890</v>
      </c>
      <c r="AK24" s="34">
        <f>IFERROR(_xlfn.RANK.EQ(AJ24,$AJ$15:$AJ$61,0)+COUNTIF($AJ$15:AJ24,AJ24)-1,"-")</f>
        <v>5</v>
      </c>
      <c r="AM24" s="42">
        <f t="shared" si="11"/>
        <v>10</v>
      </c>
      <c r="AN24" s="42" t="str">
        <f t="shared" si="12"/>
        <v>山梨</v>
      </c>
      <c r="AO24" s="42">
        <f t="shared" si="13"/>
        <v>515</v>
      </c>
      <c r="AP24" s="37">
        <f t="shared" si="14"/>
        <v>0.3</v>
      </c>
    </row>
    <row r="25" spans="1:42" ht="11.85" customHeight="1">
      <c r="A25" s="41" t="s">
        <v>40</v>
      </c>
      <c r="B25" s="39"/>
      <c r="C25" s="51" t="s">
        <v>924</v>
      </c>
      <c r="D25" s="52" t="s">
        <v>924</v>
      </c>
      <c r="E25" s="52" t="s">
        <v>924</v>
      </c>
      <c r="F25" s="52" t="s">
        <v>924</v>
      </c>
      <c r="G25" s="52" t="s">
        <v>26</v>
      </c>
      <c r="H25" s="52" t="s">
        <v>26</v>
      </c>
      <c r="I25" s="52" t="s">
        <v>26</v>
      </c>
      <c r="J25" s="52" t="s">
        <v>26</v>
      </c>
      <c r="K25" s="52" t="s">
        <v>26</v>
      </c>
      <c r="N25" s="32">
        <v>11</v>
      </c>
      <c r="O25" s="5" t="s">
        <v>39</v>
      </c>
      <c r="P25" s="33" t="str">
        <f t="shared" si="0"/>
        <v>…</v>
      </c>
      <c r="Q25" s="34" t="str">
        <f>IFERROR(_xlfn.RANK.EQ(P25,$P$15:$P$61,0)+COUNTIF($P$15:P25,P25)-1,"-")</f>
        <v>-</v>
      </c>
      <c r="S25" s="42" t="str">
        <f t="shared" si="3"/>
        <v>-</v>
      </c>
      <c r="T25" s="42" t="str">
        <f t="shared" si="4"/>
        <v>-</v>
      </c>
      <c r="U25" s="42" t="str">
        <f t="shared" si="5"/>
        <v>-</v>
      </c>
      <c r="V25" s="37" t="str">
        <f t="shared" si="6"/>
        <v>-</v>
      </c>
      <c r="X25" s="32">
        <v>11</v>
      </c>
      <c r="Y25" s="5" t="s">
        <v>39</v>
      </c>
      <c r="Z25" s="33" t="str">
        <f t="shared" si="1"/>
        <v>…</v>
      </c>
      <c r="AA25" s="34" t="str">
        <f>IFERROR(_xlfn.RANK.EQ(Z25,$Z$15:$Z$61,0)+COUNTIF($Z$15:Z25,Z25)-1,"-")</f>
        <v>-</v>
      </c>
      <c r="AC25" s="42" t="str">
        <f t="shared" si="7"/>
        <v>-</v>
      </c>
      <c r="AD25" s="42" t="str">
        <f t="shared" si="8"/>
        <v>-</v>
      </c>
      <c r="AE25" s="42" t="str">
        <f t="shared" si="9"/>
        <v>-</v>
      </c>
      <c r="AF25" s="37" t="str">
        <f t="shared" si="10"/>
        <v>-</v>
      </c>
      <c r="AG25" s="37"/>
      <c r="AH25" s="32">
        <v>11</v>
      </c>
      <c r="AI25" s="5" t="s">
        <v>39</v>
      </c>
      <c r="AJ25" s="33" t="str">
        <f t="shared" si="2"/>
        <v>…</v>
      </c>
      <c r="AK25" s="34" t="str">
        <f>IFERROR(_xlfn.RANK.EQ(AJ25,$AJ$15:$AJ$61,0)+COUNTIF($AJ$15:AJ25,AJ25)-1,"-")</f>
        <v>-</v>
      </c>
      <c r="AM25" s="42" t="str">
        <f t="shared" si="11"/>
        <v>-</v>
      </c>
      <c r="AN25" s="42" t="str">
        <f t="shared" si="12"/>
        <v>-</v>
      </c>
      <c r="AO25" s="42" t="str">
        <f t="shared" si="13"/>
        <v>-</v>
      </c>
      <c r="AP25" s="37" t="str">
        <f t="shared" si="14"/>
        <v>-</v>
      </c>
    </row>
    <row r="26" spans="1:42" ht="11.85" customHeight="1">
      <c r="A26" s="41" t="s">
        <v>42</v>
      </c>
      <c r="B26" s="39"/>
      <c r="C26" s="51" t="s">
        <v>924</v>
      </c>
      <c r="D26" s="52" t="s">
        <v>924</v>
      </c>
      <c r="E26" s="52" t="s">
        <v>924</v>
      </c>
      <c r="F26" s="52" t="s">
        <v>924</v>
      </c>
      <c r="G26" s="52" t="s">
        <v>26</v>
      </c>
      <c r="H26" s="52" t="s">
        <v>26</v>
      </c>
      <c r="I26" s="52" t="s">
        <v>26</v>
      </c>
      <c r="J26" s="52" t="s">
        <v>26</v>
      </c>
      <c r="K26" s="52" t="s">
        <v>26</v>
      </c>
      <c r="N26" s="32">
        <v>12</v>
      </c>
      <c r="O26" s="5" t="s">
        <v>41</v>
      </c>
      <c r="P26" s="33">
        <f t="shared" si="0"/>
        <v>466</v>
      </c>
      <c r="Q26" s="34">
        <f>IFERROR(_xlfn.RANK.EQ(P26,$P$15:$P$61,0)+COUNTIF($P$15:P26,P26)-1,"-")</f>
        <v>3</v>
      </c>
      <c r="S26" s="42" t="str">
        <f t="shared" si="3"/>
        <v>-</v>
      </c>
      <c r="T26" s="42" t="str">
        <f t="shared" si="4"/>
        <v>-</v>
      </c>
      <c r="U26" s="42" t="str">
        <f t="shared" si="5"/>
        <v>-</v>
      </c>
      <c r="V26" s="37" t="str">
        <f t="shared" si="6"/>
        <v>-</v>
      </c>
      <c r="X26" s="32">
        <v>12</v>
      </c>
      <c r="Y26" s="5" t="s">
        <v>41</v>
      </c>
      <c r="Z26" s="33">
        <f t="shared" si="1"/>
        <v>1150</v>
      </c>
      <c r="AA26" s="34">
        <f>IFERROR(_xlfn.RANK.EQ(Z26,$Z$15:$Z$61,0)+COUNTIF($Z$15:Z26,Z26)-1,"-")</f>
        <v>8</v>
      </c>
      <c r="AC26" s="42" t="str">
        <f t="shared" si="7"/>
        <v>-</v>
      </c>
      <c r="AD26" s="42" t="str">
        <f t="shared" si="8"/>
        <v>-</v>
      </c>
      <c r="AE26" s="42" t="str">
        <f t="shared" si="9"/>
        <v>-</v>
      </c>
      <c r="AF26" s="37" t="str">
        <f t="shared" si="10"/>
        <v>-</v>
      </c>
      <c r="AG26" s="37"/>
      <c r="AH26" s="32">
        <v>12</v>
      </c>
      <c r="AI26" s="5" t="s">
        <v>41</v>
      </c>
      <c r="AJ26" s="33">
        <f t="shared" si="2"/>
        <v>5360</v>
      </c>
      <c r="AK26" s="34">
        <f>IFERROR(_xlfn.RANK.EQ(AJ26,$AJ$15:$AJ$61,0)+COUNTIF($AJ$15:AJ26,AJ26)-1,"-")</f>
        <v>4</v>
      </c>
      <c r="AM26" s="42" t="str">
        <f t="shared" si="11"/>
        <v>-</v>
      </c>
      <c r="AN26" s="42" t="str">
        <f t="shared" si="12"/>
        <v>-</v>
      </c>
      <c r="AO26" s="42" t="str">
        <f t="shared" si="13"/>
        <v>-</v>
      </c>
      <c r="AP26" s="37" t="str">
        <f t="shared" si="14"/>
        <v>-</v>
      </c>
    </row>
    <row r="27" spans="1:42" ht="11.85" customHeight="1">
      <c r="A27" s="41" t="s">
        <v>44</v>
      </c>
      <c r="B27" s="39"/>
      <c r="C27" s="51" t="s">
        <v>924</v>
      </c>
      <c r="D27" s="52" t="s">
        <v>924</v>
      </c>
      <c r="E27" s="52" t="s">
        <v>924</v>
      </c>
      <c r="F27" s="52" t="s">
        <v>924</v>
      </c>
      <c r="G27" s="52" t="s">
        <v>26</v>
      </c>
      <c r="H27" s="52" t="s">
        <v>26</v>
      </c>
      <c r="I27" s="52" t="s">
        <v>26</v>
      </c>
      <c r="J27" s="367" t="s">
        <v>26</v>
      </c>
      <c r="K27" s="367" t="s">
        <v>26</v>
      </c>
      <c r="N27" s="32">
        <v>13</v>
      </c>
      <c r="O27" s="5" t="s">
        <v>43</v>
      </c>
      <c r="P27" s="33" t="str">
        <f t="shared" si="0"/>
        <v>…</v>
      </c>
      <c r="Q27" s="34" t="str">
        <f>IFERROR(_xlfn.RANK.EQ(P27,$P$15:$P$61,0)+COUNTIF($P$15:P27,P27)-1,"-")</f>
        <v>-</v>
      </c>
      <c r="S27" s="42" t="str">
        <f t="shared" si="3"/>
        <v>-</v>
      </c>
      <c r="T27" s="42" t="str">
        <f t="shared" si="4"/>
        <v>-</v>
      </c>
      <c r="U27" s="42" t="str">
        <f t="shared" si="5"/>
        <v>-</v>
      </c>
      <c r="V27" s="37" t="str">
        <f t="shared" si="6"/>
        <v>-</v>
      </c>
      <c r="X27" s="32">
        <v>13</v>
      </c>
      <c r="Y27" s="5" t="s">
        <v>43</v>
      </c>
      <c r="Z27" s="33" t="str">
        <f t="shared" si="1"/>
        <v>…</v>
      </c>
      <c r="AA27" s="34" t="str">
        <f>IFERROR(_xlfn.RANK.EQ(Z27,$Z$15:$Z$61,0)+COUNTIF($Z$15:Z27,Z27)-1,"-")</f>
        <v>-</v>
      </c>
      <c r="AC27" s="42" t="str">
        <f t="shared" si="7"/>
        <v>-</v>
      </c>
      <c r="AD27" s="42" t="str">
        <f t="shared" si="8"/>
        <v>-</v>
      </c>
      <c r="AE27" s="42" t="str">
        <f t="shared" si="9"/>
        <v>-</v>
      </c>
      <c r="AF27" s="37" t="str">
        <f t="shared" si="10"/>
        <v>-</v>
      </c>
      <c r="AG27" s="37"/>
      <c r="AH27" s="32">
        <v>13</v>
      </c>
      <c r="AI27" s="5" t="s">
        <v>43</v>
      </c>
      <c r="AJ27" s="33" t="str">
        <f t="shared" si="2"/>
        <v>…</v>
      </c>
      <c r="AK27" s="34" t="str">
        <f>IFERROR(_xlfn.RANK.EQ(AJ27,$AJ$15:$AJ$61,0)+COUNTIF($AJ$15:AJ27,AJ27)-1,"-")</f>
        <v>-</v>
      </c>
      <c r="AM27" s="42" t="str">
        <f t="shared" si="11"/>
        <v>-</v>
      </c>
      <c r="AN27" s="42" t="str">
        <f t="shared" si="12"/>
        <v>-</v>
      </c>
      <c r="AO27" s="42" t="str">
        <f t="shared" si="13"/>
        <v>-</v>
      </c>
      <c r="AP27" s="37" t="str">
        <f t="shared" si="14"/>
        <v>-</v>
      </c>
    </row>
    <row r="28" spans="1:42" ht="11.85" customHeight="1">
      <c r="A28" s="38" t="s">
        <v>47</v>
      </c>
      <c r="B28" s="39"/>
      <c r="C28" s="51"/>
      <c r="D28" s="52"/>
      <c r="E28" s="52"/>
      <c r="F28" s="52"/>
      <c r="G28" s="52"/>
      <c r="H28" s="52"/>
      <c r="I28" s="52"/>
      <c r="J28" s="52"/>
      <c r="K28" s="52"/>
      <c r="N28" s="32">
        <v>14</v>
      </c>
      <c r="O28" s="5" t="s">
        <v>45</v>
      </c>
      <c r="P28" s="33" t="str">
        <f t="shared" si="0"/>
        <v>…</v>
      </c>
      <c r="Q28" s="34" t="str">
        <f>IFERROR(_xlfn.RANK.EQ(P28,$P$15:$P$61,0)+COUNTIF($P$15:P28,P28)-1,"-")</f>
        <v>-</v>
      </c>
      <c r="S28" s="42" t="str">
        <f t="shared" si="3"/>
        <v>-</v>
      </c>
      <c r="T28" s="42" t="str">
        <f t="shared" si="4"/>
        <v>-</v>
      </c>
      <c r="U28" s="42" t="str">
        <f t="shared" si="5"/>
        <v>-</v>
      </c>
      <c r="V28" s="37" t="str">
        <f t="shared" si="6"/>
        <v>-</v>
      </c>
      <c r="X28" s="32">
        <v>14</v>
      </c>
      <c r="Y28" s="5" t="s">
        <v>45</v>
      </c>
      <c r="Z28" s="33" t="str">
        <f t="shared" si="1"/>
        <v>…</v>
      </c>
      <c r="AA28" s="34" t="str">
        <f>IFERROR(_xlfn.RANK.EQ(Z28,$Z$15:$Z$61,0)+COUNTIF($Z$15:Z28,Z28)-1,"-")</f>
        <v>-</v>
      </c>
      <c r="AC28" s="42" t="str">
        <f t="shared" si="7"/>
        <v>-</v>
      </c>
      <c r="AD28" s="42" t="str">
        <f t="shared" si="8"/>
        <v>-</v>
      </c>
      <c r="AE28" s="42" t="str">
        <f t="shared" si="9"/>
        <v>-</v>
      </c>
      <c r="AF28" s="37" t="str">
        <f t="shared" si="10"/>
        <v>-</v>
      </c>
      <c r="AG28" s="37"/>
      <c r="AH28" s="32">
        <v>14</v>
      </c>
      <c r="AI28" s="5" t="s">
        <v>45</v>
      </c>
      <c r="AJ28" s="33" t="str">
        <f t="shared" si="2"/>
        <v>…</v>
      </c>
      <c r="AK28" s="34" t="str">
        <f>IFERROR(_xlfn.RANK.EQ(AJ28,$AJ$15:$AJ$61,0)+COUNTIF($AJ$15:AJ28,AJ28)-1,"-")</f>
        <v>-</v>
      </c>
      <c r="AM28" s="42" t="str">
        <f t="shared" si="11"/>
        <v>-</v>
      </c>
      <c r="AN28" s="42" t="str">
        <f t="shared" si="12"/>
        <v>-</v>
      </c>
      <c r="AO28" s="42" t="str">
        <f t="shared" si="13"/>
        <v>-</v>
      </c>
      <c r="AP28" s="37" t="str">
        <f t="shared" si="14"/>
        <v>-</v>
      </c>
    </row>
    <row r="29" spans="1:42" ht="11.85" customHeight="1">
      <c r="A29" s="43" t="s">
        <v>20</v>
      </c>
      <c r="B29" s="39"/>
      <c r="C29" s="51">
        <v>1800</v>
      </c>
      <c r="D29" s="52">
        <v>4490</v>
      </c>
      <c r="E29" s="52">
        <v>80800</v>
      </c>
      <c r="F29" s="52">
        <v>68500</v>
      </c>
      <c r="G29" s="52">
        <v>96</v>
      </c>
      <c r="H29" s="52">
        <v>109</v>
      </c>
      <c r="I29" s="52">
        <v>104</v>
      </c>
      <c r="J29" s="52">
        <v>104</v>
      </c>
      <c r="K29" s="52">
        <v>126</v>
      </c>
      <c r="N29" s="32">
        <v>15</v>
      </c>
      <c r="O29" s="5" t="s">
        <v>46</v>
      </c>
      <c r="P29" s="33" t="str">
        <f t="shared" si="0"/>
        <v>…</v>
      </c>
      <c r="Q29" s="34" t="str">
        <f>IFERROR(_xlfn.RANK.EQ(P29,$P$15:$P$61,0)+COUNTIF($P$15:P29,P29)-1,"-")</f>
        <v>-</v>
      </c>
      <c r="S29" s="42" t="str">
        <f t="shared" si="3"/>
        <v>-</v>
      </c>
      <c r="T29" s="42" t="str">
        <f t="shared" si="4"/>
        <v>-</v>
      </c>
      <c r="U29" s="42" t="str">
        <f t="shared" si="5"/>
        <v>-</v>
      </c>
      <c r="V29" s="37" t="str">
        <f t="shared" si="6"/>
        <v>-</v>
      </c>
      <c r="X29" s="32">
        <v>15</v>
      </c>
      <c r="Y29" s="5" t="s">
        <v>46</v>
      </c>
      <c r="Z29" s="33" t="str">
        <f t="shared" si="1"/>
        <v>…</v>
      </c>
      <c r="AA29" s="34" t="str">
        <f>IFERROR(_xlfn.RANK.EQ(Z29,$Z$15:$Z$61,0)+COUNTIF($Z$15:Z29,Z29)-1,"-")</f>
        <v>-</v>
      </c>
      <c r="AC29" s="42" t="str">
        <f t="shared" si="7"/>
        <v>-</v>
      </c>
      <c r="AD29" s="42" t="str">
        <f t="shared" si="8"/>
        <v>-</v>
      </c>
      <c r="AE29" s="42" t="str">
        <f t="shared" si="9"/>
        <v>-</v>
      </c>
      <c r="AF29" s="37" t="str">
        <f t="shared" si="10"/>
        <v>-</v>
      </c>
      <c r="AG29" s="37"/>
      <c r="AH29" s="32">
        <v>15</v>
      </c>
      <c r="AI29" s="5" t="s">
        <v>46</v>
      </c>
      <c r="AJ29" s="33" t="str">
        <f t="shared" si="2"/>
        <v>…</v>
      </c>
      <c r="AK29" s="34" t="str">
        <f>IFERROR(_xlfn.RANK.EQ(AJ29,$AJ$15:$AJ$61,0)+COUNTIF($AJ$15:AJ29,AJ29)-1,"-")</f>
        <v>-</v>
      </c>
      <c r="AM29" s="42" t="str">
        <f t="shared" si="11"/>
        <v>-</v>
      </c>
      <c r="AN29" s="42" t="str">
        <f t="shared" si="12"/>
        <v>-</v>
      </c>
      <c r="AO29" s="42" t="str">
        <f t="shared" si="13"/>
        <v>-</v>
      </c>
      <c r="AP29" s="37" t="str">
        <f t="shared" si="14"/>
        <v>-</v>
      </c>
    </row>
    <row r="30" spans="1:42" ht="11.85" customHeight="1">
      <c r="A30" s="41" t="s">
        <v>21</v>
      </c>
      <c r="B30" s="39"/>
      <c r="C30" s="51">
        <v>2140</v>
      </c>
      <c r="D30" s="52">
        <v>2300</v>
      </c>
      <c r="E30" s="52">
        <v>49200</v>
      </c>
      <c r="F30" s="52">
        <v>45000</v>
      </c>
      <c r="G30" s="52">
        <v>96</v>
      </c>
      <c r="H30" s="52">
        <v>113</v>
      </c>
      <c r="I30" s="52">
        <v>108</v>
      </c>
      <c r="J30" s="52">
        <v>108</v>
      </c>
      <c r="K30" s="52">
        <v>95</v>
      </c>
      <c r="N30" s="32">
        <v>16</v>
      </c>
      <c r="O30" s="5" t="s">
        <v>48</v>
      </c>
      <c r="P30" s="33" t="str">
        <f t="shared" si="0"/>
        <v>…</v>
      </c>
      <c r="Q30" s="34" t="str">
        <f>IFERROR(_xlfn.RANK.EQ(P30,$P$15:$P$61,0)+COUNTIF($P$15:P30,P30)-1,"-")</f>
        <v>-</v>
      </c>
      <c r="S30" s="42" t="str">
        <f t="shared" si="3"/>
        <v>-</v>
      </c>
      <c r="T30" s="42" t="str">
        <f t="shared" si="4"/>
        <v>-</v>
      </c>
      <c r="U30" s="42" t="str">
        <f t="shared" si="5"/>
        <v>-</v>
      </c>
      <c r="V30" s="37" t="str">
        <f t="shared" si="6"/>
        <v>-</v>
      </c>
      <c r="X30" s="32">
        <v>16</v>
      </c>
      <c r="Y30" s="5" t="s">
        <v>48</v>
      </c>
      <c r="Z30" s="33" t="str">
        <f t="shared" si="1"/>
        <v>…</v>
      </c>
      <c r="AA30" s="34" t="str">
        <f>IFERROR(_xlfn.RANK.EQ(Z30,$Z$15:$Z$61,0)+COUNTIF($Z$15:Z30,Z30)-1,"-")</f>
        <v>-</v>
      </c>
      <c r="AC30" s="42" t="str">
        <f t="shared" si="7"/>
        <v>-</v>
      </c>
      <c r="AD30" s="42" t="str">
        <f t="shared" si="8"/>
        <v>-</v>
      </c>
      <c r="AE30" s="42" t="str">
        <f t="shared" si="9"/>
        <v>-</v>
      </c>
      <c r="AF30" s="37" t="str">
        <f t="shared" si="10"/>
        <v>-</v>
      </c>
      <c r="AG30" s="37"/>
      <c r="AH30" s="32">
        <v>16</v>
      </c>
      <c r="AI30" s="5" t="s">
        <v>48</v>
      </c>
      <c r="AJ30" s="33" t="str">
        <f t="shared" si="2"/>
        <v>…</v>
      </c>
      <c r="AK30" s="34" t="str">
        <f>IFERROR(_xlfn.RANK.EQ(AJ30,$AJ$15:$AJ$61,0)+COUNTIF($AJ$15:AJ30,AJ30)-1,"-")</f>
        <v>-</v>
      </c>
      <c r="AM30" s="42" t="str">
        <f t="shared" si="11"/>
        <v>-</v>
      </c>
      <c r="AN30" s="42" t="str">
        <f t="shared" si="12"/>
        <v>-</v>
      </c>
      <c r="AO30" s="42" t="str">
        <f t="shared" si="13"/>
        <v>-</v>
      </c>
      <c r="AP30" s="37" t="str">
        <f t="shared" si="14"/>
        <v>-</v>
      </c>
    </row>
    <row r="31" spans="1:42" ht="11.85" customHeight="1">
      <c r="A31" s="41" t="s">
        <v>23</v>
      </c>
      <c r="B31" s="39"/>
      <c r="C31" s="51">
        <v>173</v>
      </c>
      <c r="D31" s="52">
        <v>1660</v>
      </c>
      <c r="E31" s="52">
        <v>2870</v>
      </c>
      <c r="F31" s="52">
        <v>2380</v>
      </c>
      <c r="G31" s="52">
        <v>100</v>
      </c>
      <c r="H31" s="52">
        <v>103</v>
      </c>
      <c r="I31" s="52">
        <v>103</v>
      </c>
      <c r="J31" s="52">
        <v>103</v>
      </c>
      <c r="K31" s="52">
        <v>90</v>
      </c>
      <c r="N31" s="32">
        <v>17</v>
      </c>
      <c r="O31" s="5" t="s">
        <v>49</v>
      </c>
      <c r="P31" s="33" t="str">
        <f t="shared" si="0"/>
        <v>…</v>
      </c>
      <c r="Q31" s="34" t="str">
        <f>IFERROR(_xlfn.RANK.EQ(P31,$P$15:$P$61,0)+COUNTIF($P$15:P31,P31)-1,"-")</f>
        <v>-</v>
      </c>
      <c r="S31" s="42" t="str">
        <f t="shared" si="3"/>
        <v>-</v>
      </c>
      <c r="T31" s="42" t="str">
        <f t="shared" si="4"/>
        <v>-</v>
      </c>
      <c r="U31" s="42" t="str">
        <f t="shared" si="5"/>
        <v>-</v>
      </c>
      <c r="V31" s="37" t="str">
        <f t="shared" si="6"/>
        <v>-</v>
      </c>
      <c r="X31" s="32">
        <v>17</v>
      </c>
      <c r="Y31" s="5" t="s">
        <v>49</v>
      </c>
      <c r="Z31" s="33" t="str">
        <f t="shared" si="1"/>
        <v>…</v>
      </c>
      <c r="AA31" s="34" t="str">
        <f>IFERROR(_xlfn.RANK.EQ(Z31,$Z$15:$Z$61,0)+COUNTIF($Z$15:Z31,Z31)-1,"-")</f>
        <v>-</v>
      </c>
      <c r="AC31" s="42" t="str">
        <f t="shared" si="7"/>
        <v>-</v>
      </c>
      <c r="AD31" s="42" t="str">
        <f t="shared" si="8"/>
        <v>-</v>
      </c>
      <c r="AE31" s="42" t="str">
        <f t="shared" si="9"/>
        <v>-</v>
      </c>
      <c r="AF31" s="37" t="str">
        <f t="shared" si="10"/>
        <v>-</v>
      </c>
      <c r="AG31" s="37"/>
      <c r="AH31" s="32">
        <v>17</v>
      </c>
      <c r="AI31" s="5" t="s">
        <v>49</v>
      </c>
      <c r="AJ31" s="33" t="str">
        <f t="shared" si="2"/>
        <v>…</v>
      </c>
      <c r="AK31" s="34" t="str">
        <f>IFERROR(_xlfn.RANK.EQ(AJ31,$AJ$15:$AJ$61,0)+COUNTIF($AJ$15:AJ31,AJ31)-1,"-")</f>
        <v>-</v>
      </c>
      <c r="AM31" s="42" t="str">
        <f t="shared" si="11"/>
        <v>-</v>
      </c>
      <c r="AN31" s="42" t="str">
        <f t="shared" si="12"/>
        <v>-</v>
      </c>
      <c r="AO31" s="42" t="str">
        <f t="shared" si="13"/>
        <v>-</v>
      </c>
      <c r="AP31" s="37" t="str">
        <f t="shared" si="14"/>
        <v>-</v>
      </c>
    </row>
    <row r="32" spans="1:42" ht="11.85" customHeight="1">
      <c r="A32" s="41" t="s">
        <v>24</v>
      </c>
      <c r="B32" s="39"/>
      <c r="C32" s="51" t="s">
        <v>924</v>
      </c>
      <c r="D32" s="52" t="s">
        <v>924</v>
      </c>
      <c r="E32" s="52" t="s">
        <v>924</v>
      </c>
      <c r="F32" s="52" t="s">
        <v>924</v>
      </c>
      <c r="G32" s="52" t="s">
        <v>26</v>
      </c>
      <c r="H32" s="52" t="s">
        <v>26</v>
      </c>
      <c r="I32" s="52" t="s">
        <v>26</v>
      </c>
      <c r="J32" s="52" t="s">
        <v>26</v>
      </c>
      <c r="K32" s="52" t="s">
        <v>26</v>
      </c>
      <c r="N32" s="32">
        <v>18</v>
      </c>
      <c r="O32" s="5" t="s">
        <v>50</v>
      </c>
      <c r="P32" s="33" t="str">
        <f t="shared" si="0"/>
        <v>…</v>
      </c>
      <c r="Q32" s="34" t="str">
        <f>IFERROR(_xlfn.RANK.EQ(P32,$P$15:$P$61,0)+COUNTIF($P$15:P32,P32)-1,"-")</f>
        <v>-</v>
      </c>
      <c r="S32" s="42" t="str">
        <f t="shared" si="3"/>
        <v>-</v>
      </c>
      <c r="T32" s="42" t="str">
        <f t="shared" si="4"/>
        <v>-</v>
      </c>
      <c r="U32" s="42" t="str">
        <f t="shared" si="5"/>
        <v>-</v>
      </c>
      <c r="V32" s="37" t="str">
        <f t="shared" si="6"/>
        <v>-</v>
      </c>
      <c r="X32" s="32">
        <v>18</v>
      </c>
      <c r="Y32" s="5" t="s">
        <v>50</v>
      </c>
      <c r="Z32" s="33" t="str">
        <f t="shared" si="1"/>
        <v>…</v>
      </c>
      <c r="AA32" s="34" t="str">
        <f>IFERROR(_xlfn.RANK.EQ(Z32,$Z$15:$Z$61,0)+COUNTIF($Z$15:Z32,Z32)-1,"-")</f>
        <v>-</v>
      </c>
      <c r="AC32" s="42" t="str">
        <f t="shared" si="7"/>
        <v>-</v>
      </c>
      <c r="AD32" s="42" t="str">
        <f t="shared" si="8"/>
        <v>-</v>
      </c>
      <c r="AE32" s="42" t="str">
        <f t="shared" si="9"/>
        <v>-</v>
      </c>
      <c r="AF32" s="37" t="str">
        <f t="shared" si="10"/>
        <v>-</v>
      </c>
      <c r="AG32" s="37"/>
      <c r="AH32" s="32">
        <v>18</v>
      </c>
      <c r="AI32" s="5" t="s">
        <v>50</v>
      </c>
      <c r="AJ32" s="33" t="str">
        <f t="shared" si="2"/>
        <v>…</v>
      </c>
      <c r="AK32" s="34" t="str">
        <f>IFERROR(_xlfn.RANK.EQ(AJ32,$AJ$15:$AJ$61,0)+COUNTIF($AJ$15:AJ32,AJ32)-1,"-")</f>
        <v>-</v>
      </c>
      <c r="AM32" s="42" t="str">
        <f t="shared" si="11"/>
        <v>-</v>
      </c>
      <c r="AN32" s="42" t="str">
        <f t="shared" si="12"/>
        <v>-</v>
      </c>
      <c r="AO32" s="42" t="str">
        <f t="shared" si="13"/>
        <v>-</v>
      </c>
      <c r="AP32" s="37" t="str">
        <f t="shared" si="14"/>
        <v>-</v>
      </c>
    </row>
    <row r="33" spans="1:42" ht="11.85" customHeight="1">
      <c r="A33" s="41" t="s">
        <v>27</v>
      </c>
      <c r="B33" s="39"/>
      <c r="C33" s="51">
        <v>77</v>
      </c>
      <c r="D33" s="52">
        <v>956</v>
      </c>
      <c r="E33" s="52">
        <v>736</v>
      </c>
      <c r="F33" s="52">
        <v>381</v>
      </c>
      <c r="G33" s="52">
        <v>95</v>
      </c>
      <c r="H33" s="52">
        <v>109</v>
      </c>
      <c r="I33" s="52">
        <v>104</v>
      </c>
      <c r="J33" s="52">
        <v>104</v>
      </c>
      <c r="K33" s="52">
        <v>93</v>
      </c>
      <c r="N33" s="32">
        <v>19</v>
      </c>
      <c r="O33" s="5" t="s">
        <v>51</v>
      </c>
      <c r="P33" s="33">
        <f t="shared" si="0"/>
        <v>39</v>
      </c>
      <c r="Q33" s="34">
        <f>IFERROR(_xlfn.RANK.EQ(P33,$P$15:$P$61,0)+COUNTIF($P$15:P33,P33)-1,"-")</f>
        <v>10</v>
      </c>
      <c r="S33" s="42" t="str">
        <f t="shared" si="3"/>
        <v>-</v>
      </c>
      <c r="T33" s="42" t="str">
        <f t="shared" si="4"/>
        <v>-</v>
      </c>
      <c r="U33" s="42" t="str">
        <f t="shared" si="5"/>
        <v>-</v>
      </c>
      <c r="V33" s="37" t="str">
        <f t="shared" si="6"/>
        <v>-</v>
      </c>
      <c r="X33" s="32">
        <v>19</v>
      </c>
      <c r="Y33" s="5" t="s">
        <v>51</v>
      </c>
      <c r="Z33" s="33">
        <f t="shared" si="1"/>
        <v>1320</v>
      </c>
      <c r="AA33" s="34">
        <f>IFERROR(_xlfn.RANK.EQ(Z33,$Z$15:$Z$61,0)+COUNTIF($Z$15:Z33,Z33)-1,"-")</f>
        <v>7</v>
      </c>
      <c r="AC33" s="42" t="str">
        <f t="shared" si="7"/>
        <v>-</v>
      </c>
      <c r="AD33" s="42" t="str">
        <f t="shared" si="8"/>
        <v>-</v>
      </c>
      <c r="AE33" s="42" t="str">
        <f t="shared" si="9"/>
        <v>-</v>
      </c>
      <c r="AF33" s="37" t="str">
        <f t="shared" si="10"/>
        <v>-</v>
      </c>
      <c r="AG33" s="37"/>
      <c r="AH33" s="32">
        <v>19</v>
      </c>
      <c r="AI33" s="5" t="s">
        <v>51</v>
      </c>
      <c r="AJ33" s="33">
        <f t="shared" si="2"/>
        <v>515</v>
      </c>
      <c r="AK33" s="34">
        <f>IFERROR(_xlfn.RANK.EQ(AJ33,$AJ$15:$AJ$61,0)+COUNTIF($AJ$15:AJ33,AJ33)-1,"-")</f>
        <v>10</v>
      </c>
      <c r="AM33" s="42" t="str">
        <f t="shared" si="11"/>
        <v>-</v>
      </c>
      <c r="AN33" s="42" t="str">
        <f t="shared" si="12"/>
        <v>-</v>
      </c>
      <c r="AO33" s="42" t="str">
        <f t="shared" si="13"/>
        <v>-</v>
      </c>
      <c r="AP33" s="37" t="str">
        <f t="shared" si="14"/>
        <v>-</v>
      </c>
    </row>
    <row r="34" spans="1:42" ht="11.85" customHeight="1">
      <c r="A34" s="41" t="s">
        <v>29</v>
      </c>
      <c r="B34" s="39"/>
      <c r="C34" s="51" t="s">
        <v>924</v>
      </c>
      <c r="D34" s="52" t="s">
        <v>924</v>
      </c>
      <c r="E34" s="52" t="s">
        <v>924</v>
      </c>
      <c r="F34" s="52" t="s">
        <v>924</v>
      </c>
      <c r="G34" s="52" t="s">
        <v>26</v>
      </c>
      <c r="H34" s="52" t="s">
        <v>26</v>
      </c>
      <c r="I34" s="52" t="s">
        <v>26</v>
      </c>
      <c r="J34" s="52" t="s">
        <v>26</v>
      </c>
      <c r="K34" s="52" t="s">
        <v>26</v>
      </c>
      <c r="N34" s="32">
        <v>20</v>
      </c>
      <c r="O34" s="5" t="s">
        <v>52</v>
      </c>
      <c r="P34" s="33">
        <f t="shared" si="0"/>
        <v>260</v>
      </c>
      <c r="Q34" s="34">
        <f>IFERROR(_xlfn.RANK.EQ(P34,$P$15:$P$61,0)+COUNTIF($P$15:P34,P34)-1,"-")</f>
        <v>5</v>
      </c>
      <c r="S34" s="42" t="str">
        <f t="shared" si="3"/>
        <v>-</v>
      </c>
      <c r="T34" s="42" t="str">
        <f t="shared" si="4"/>
        <v>-</v>
      </c>
      <c r="U34" s="42" t="str">
        <f t="shared" si="5"/>
        <v>-</v>
      </c>
      <c r="V34" s="37" t="str">
        <f t="shared" si="6"/>
        <v>-</v>
      </c>
      <c r="X34" s="32">
        <v>20</v>
      </c>
      <c r="Y34" s="5" t="s">
        <v>52</v>
      </c>
      <c r="Z34" s="33">
        <f t="shared" si="1"/>
        <v>2440</v>
      </c>
      <c r="AA34" s="34">
        <f>IFERROR(_xlfn.RANK.EQ(Z34,$Z$15:$Z$61,0)+COUNTIF($Z$15:Z34,Z34)-1,"-")</f>
        <v>4</v>
      </c>
      <c r="AC34" s="42" t="str">
        <f t="shared" si="7"/>
        <v>-</v>
      </c>
      <c r="AD34" s="42" t="str">
        <f t="shared" si="8"/>
        <v>-</v>
      </c>
      <c r="AE34" s="42" t="str">
        <f t="shared" si="9"/>
        <v>-</v>
      </c>
      <c r="AF34" s="37" t="str">
        <f t="shared" si="10"/>
        <v>-</v>
      </c>
      <c r="AG34" s="37"/>
      <c r="AH34" s="32">
        <v>20</v>
      </c>
      <c r="AI34" s="5" t="s">
        <v>52</v>
      </c>
      <c r="AJ34" s="33">
        <f t="shared" si="2"/>
        <v>6340</v>
      </c>
      <c r="AK34" s="34">
        <f>IFERROR(_xlfn.RANK.EQ(AJ34,$AJ$15:$AJ$61,0)+COUNTIF($AJ$15:AJ34,AJ34)-1,"-")</f>
        <v>3</v>
      </c>
      <c r="AM34" s="42" t="str">
        <f t="shared" si="11"/>
        <v>-</v>
      </c>
      <c r="AN34" s="42" t="str">
        <f t="shared" si="12"/>
        <v>-</v>
      </c>
      <c r="AO34" s="42" t="str">
        <f t="shared" si="13"/>
        <v>-</v>
      </c>
      <c r="AP34" s="37" t="str">
        <f t="shared" si="14"/>
        <v>-</v>
      </c>
    </row>
    <row r="35" spans="1:42" ht="11.85" customHeight="1">
      <c r="A35" s="41" t="s">
        <v>31</v>
      </c>
      <c r="B35" s="39"/>
      <c r="C35" s="51" t="s">
        <v>924</v>
      </c>
      <c r="D35" s="52" t="s">
        <v>924</v>
      </c>
      <c r="E35" s="52" t="s">
        <v>924</v>
      </c>
      <c r="F35" s="52" t="s">
        <v>924</v>
      </c>
      <c r="G35" s="52" t="s">
        <v>26</v>
      </c>
      <c r="H35" s="52" t="s">
        <v>26</v>
      </c>
      <c r="I35" s="52" t="s">
        <v>26</v>
      </c>
      <c r="J35" s="52" t="s">
        <v>26</v>
      </c>
      <c r="K35" s="52" t="s">
        <v>26</v>
      </c>
      <c r="N35" s="32">
        <v>21</v>
      </c>
      <c r="O35" s="5" t="s">
        <v>53</v>
      </c>
      <c r="P35" s="33" t="str">
        <f t="shared" si="0"/>
        <v>…</v>
      </c>
      <c r="Q35" s="34" t="str">
        <f>IFERROR(_xlfn.RANK.EQ(P35,$P$15:$P$61,0)+COUNTIF($P$15:P35,P35)-1,"-")</f>
        <v>-</v>
      </c>
      <c r="S35" s="42" t="str">
        <f t="shared" si="3"/>
        <v>-</v>
      </c>
      <c r="T35" s="42" t="str">
        <f t="shared" si="4"/>
        <v>-</v>
      </c>
      <c r="U35" s="42" t="str">
        <f t="shared" si="5"/>
        <v>-</v>
      </c>
      <c r="V35" s="37" t="str">
        <f t="shared" si="6"/>
        <v>-</v>
      </c>
      <c r="X35" s="32">
        <v>21</v>
      </c>
      <c r="Y35" s="5" t="s">
        <v>53</v>
      </c>
      <c r="Z35" s="33" t="str">
        <f t="shared" si="1"/>
        <v>…</v>
      </c>
      <c r="AA35" s="34" t="str">
        <f>IFERROR(_xlfn.RANK.EQ(Z35,$Z$15:$Z$61,0)+COUNTIF($Z$15:Z35,Z35)-1,"-")</f>
        <v>-</v>
      </c>
      <c r="AC35" s="42" t="str">
        <f t="shared" si="7"/>
        <v>-</v>
      </c>
      <c r="AD35" s="42" t="str">
        <f t="shared" si="8"/>
        <v>-</v>
      </c>
      <c r="AE35" s="42" t="str">
        <f t="shared" si="9"/>
        <v>-</v>
      </c>
      <c r="AF35" s="37" t="str">
        <f t="shared" si="10"/>
        <v>-</v>
      </c>
      <c r="AG35" s="37"/>
      <c r="AH35" s="32">
        <v>21</v>
      </c>
      <c r="AI35" s="5" t="s">
        <v>53</v>
      </c>
      <c r="AJ35" s="33" t="str">
        <f t="shared" si="2"/>
        <v>…</v>
      </c>
      <c r="AK35" s="34" t="str">
        <f>IFERROR(_xlfn.RANK.EQ(AJ35,$AJ$15:$AJ$61,0)+COUNTIF($AJ$15:AJ35,AJ35)-1,"-")</f>
        <v>-</v>
      </c>
      <c r="AM35" s="42" t="str">
        <f t="shared" si="11"/>
        <v>-</v>
      </c>
      <c r="AN35" s="42" t="str">
        <f t="shared" si="12"/>
        <v>-</v>
      </c>
      <c r="AO35" s="42" t="str">
        <f t="shared" si="13"/>
        <v>-</v>
      </c>
      <c r="AP35" s="37" t="str">
        <f t="shared" si="14"/>
        <v>-</v>
      </c>
    </row>
    <row r="36" spans="1:42" ht="11.85" customHeight="1">
      <c r="A36" s="41" t="s">
        <v>33</v>
      </c>
      <c r="B36" s="39"/>
      <c r="C36" s="51">
        <v>101</v>
      </c>
      <c r="D36" s="52">
        <v>2720</v>
      </c>
      <c r="E36" s="52">
        <v>2750</v>
      </c>
      <c r="F36" s="52">
        <v>2300</v>
      </c>
      <c r="G36" s="52">
        <v>97</v>
      </c>
      <c r="H36" s="52">
        <v>103</v>
      </c>
      <c r="I36" s="52">
        <v>100</v>
      </c>
      <c r="J36" s="52">
        <v>100</v>
      </c>
      <c r="K36" s="52">
        <v>107</v>
      </c>
      <c r="N36" s="32">
        <v>22</v>
      </c>
      <c r="O36" s="5" t="s">
        <v>54</v>
      </c>
      <c r="P36" s="33" t="str">
        <f t="shared" si="0"/>
        <v>…</v>
      </c>
      <c r="Q36" s="34" t="str">
        <f>IFERROR(_xlfn.RANK.EQ(P36,$P$15:$P$61,0)+COUNTIF($P$15:P36,P36)-1,"-")</f>
        <v>-</v>
      </c>
      <c r="S36" s="42" t="str">
        <f t="shared" si="3"/>
        <v>-</v>
      </c>
      <c r="T36" s="42" t="str">
        <f t="shared" si="4"/>
        <v>-</v>
      </c>
      <c r="U36" s="42" t="str">
        <f t="shared" si="5"/>
        <v>-</v>
      </c>
      <c r="V36" s="37" t="str">
        <f t="shared" si="6"/>
        <v>-</v>
      </c>
      <c r="X36" s="32">
        <v>22</v>
      </c>
      <c r="Y36" s="5" t="s">
        <v>54</v>
      </c>
      <c r="Z36" s="33" t="str">
        <f t="shared" si="1"/>
        <v>…</v>
      </c>
      <c r="AA36" s="34" t="str">
        <f>IFERROR(_xlfn.RANK.EQ(Z36,$Z$15:$Z$61,0)+COUNTIF($Z$15:Z36,Z36)-1,"-")</f>
        <v>-</v>
      </c>
      <c r="AC36" s="42" t="str">
        <f t="shared" si="7"/>
        <v>-</v>
      </c>
      <c r="AD36" s="42" t="str">
        <f t="shared" si="8"/>
        <v>-</v>
      </c>
      <c r="AE36" s="42" t="str">
        <f t="shared" si="9"/>
        <v>-</v>
      </c>
      <c r="AF36" s="37" t="str">
        <f t="shared" si="10"/>
        <v>-</v>
      </c>
      <c r="AG36" s="37"/>
      <c r="AH36" s="32">
        <v>22</v>
      </c>
      <c r="AI36" s="5" t="s">
        <v>54</v>
      </c>
      <c r="AJ36" s="33" t="str">
        <f t="shared" si="2"/>
        <v>…</v>
      </c>
      <c r="AK36" s="34" t="str">
        <f>IFERROR(_xlfn.RANK.EQ(AJ36,$AJ$15:$AJ$61,0)+COUNTIF($AJ$15:AJ36,AJ36)-1,"-")</f>
        <v>-</v>
      </c>
      <c r="AM36" s="42" t="str">
        <f t="shared" si="11"/>
        <v>-</v>
      </c>
      <c r="AN36" s="42" t="str">
        <f t="shared" si="12"/>
        <v>-</v>
      </c>
      <c r="AO36" s="42" t="str">
        <f t="shared" si="13"/>
        <v>-</v>
      </c>
      <c r="AP36" s="37" t="str">
        <f t="shared" si="14"/>
        <v>-</v>
      </c>
    </row>
    <row r="37" spans="1:42" ht="11.85" customHeight="1">
      <c r="A37" s="41" t="s">
        <v>35</v>
      </c>
      <c r="B37" s="39"/>
      <c r="C37" s="51" t="s">
        <v>924</v>
      </c>
      <c r="D37" s="52" t="s">
        <v>924</v>
      </c>
      <c r="E37" s="52" t="s">
        <v>924</v>
      </c>
      <c r="F37" s="52" t="s">
        <v>924</v>
      </c>
      <c r="G37" s="52" t="s">
        <v>26</v>
      </c>
      <c r="H37" s="52" t="s">
        <v>26</v>
      </c>
      <c r="I37" s="52" t="s">
        <v>26</v>
      </c>
      <c r="J37" s="52" t="s">
        <v>26</v>
      </c>
      <c r="K37" s="52" t="s">
        <v>26</v>
      </c>
      <c r="N37" s="32">
        <v>23</v>
      </c>
      <c r="O37" s="5" t="s">
        <v>55</v>
      </c>
      <c r="P37" s="33" t="str">
        <f t="shared" si="0"/>
        <v>…</v>
      </c>
      <c r="Q37" s="34" t="str">
        <f>IFERROR(_xlfn.RANK.EQ(P37,$P$15:$P$61,0)+COUNTIF($P$15:P37,P37)-1,"-")</f>
        <v>-</v>
      </c>
      <c r="S37" s="42" t="str">
        <f t="shared" si="3"/>
        <v>-</v>
      </c>
      <c r="T37" s="42" t="str">
        <f t="shared" si="4"/>
        <v>-</v>
      </c>
      <c r="U37" s="42" t="str">
        <f t="shared" si="5"/>
        <v>-</v>
      </c>
      <c r="V37" s="37" t="str">
        <f t="shared" si="6"/>
        <v>-</v>
      </c>
      <c r="X37" s="32">
        <v>23</v>
      </c>
      <c r="Y37" s="5" t="s">
        <v>55</v>
      </c>
      <c r="Z37" s="33" t="str">
        <f t="shared" si="1"/>
        <v>…</v>
      </c>
      <c r="AA37" s="34" t="str">
        <f>IFERROR(_xlfn.RANK.EQ(Z37,$Z$15:$Z$61,0)+COUNTIF($Z$15:Z37,Z37)-1,"-")</f>
        <v>-</v>
      </c>
      <c r="AC37" s="42" t="str">
        <f t="shared" si="7"/>
        <v>-</v>
      </c>
      <c r="AD37" s="42" t="str">
        <f t="shared" si="8"/>
        <v>-</v>
      </c>
      <c r="AE37" s="42" t="str">
        <f t="shared" si="9"/>
        <v>-</v>
      </c>
      <c r="AF37" s="37" t="str">
        <f t="shared" si="10"/>
        <v>-</v>
      </c>
      <c r="AG37" s="37"/>
      <c r="AH37" s="32">
        <v>23</v>
      </c>
      <c r="AI37" s="5" t="s">
        <v>55</v>
      </c>
      <c r="AJ37" s="33" t="str">
        <f t="shared" si="2"/>
        <v>…</v>
      </c>
      <c r="AK37" s="34" t="str">
        <f>IFERROR(_xlfn.RANK.EQ(AJ37,$AJ$15:$AJ$61,0)+COUNTIF($AJ$15:AJ37,AJ37)-1,"-")</f>
        <v>-</v>
      </c>
      <c r="AM37" s="42" t="str">
        <f t="shared" si="11"/>
        <v>-</v>
      </c>
      <c r="AN37" s="42" t="str">
        <f t="shared" si="12"/>
        <v>-</v>
      </c>
      <c r="AO37" s="42" t="str">
        <f t="shared" si="13"/>
        <v>-</v>
      </c>
      <c r="AP37" s="37" t="str">
        <f t="shared" si="14"/>
        <v>-</v>
      </c>
    </row>
    <row r="38" spans="1:42" ht="11.85" customHeight="1">
      <c r="A38" s="41" t="s">
        <v>37</v>
      </c>
      <c r="B38" s="39"/>
      <c r="C38" s="51">
        <v>354</v>
      </c>
      <c r="D38" s="52">
        <v>1100</v>
      </c>
      <c r="E38" s="52">
        <v>3890</v>
      </c>
      <c r="F38" s="52">
        <v>3150</v>
      </c>
      <c r="G38" s="52">
        <v>91</v>
      </c>
      <c r="H38" s="52">
        <v>96</v>
      </c>
      <c r="I38" s="52">
        <v>87</v>
      </c>
      <c r="J38" s="52">
        <v>88</v>
      </c>
      <c r="K38" s="52">
        <v>96</v>
      </c>
      <c r="N38" s="32">
        <v>24</v>
      </c>
      <c r="O38" s="5" t="s">
        <v>56</v>
      </c>
      <c r="P38" s="33" t="str">
        <f t="shared" si="0"/>
        <v>…</v>
      </c>
      <c r="Q38" s="34" t="str">
        <f>IFERROR(_xlfn.RANK.EQ(P38,$P$15:$P$61,0)+COUNTIF($P$15:P38,P38)-1,"-")</f>
        <v>-</v>
      </c>
      <c r="S38" s="42" t="str">
        <f t="shared" si="3"/>
        <v>-</v>
      </c>
      <c r="T38" s="42" t="str">
        <f t="shared" si="4"/>
        <v>-</v>
      </c>
      <c r="U38" s="42" t="str">
        <f t="shared" si="5"/>
        <v>-</v>
      </c>
      <c r="V38" s="37" t="str">
        <f t="shared" si="6"/>
        <v>-</v>
      </c>
      <c r="X38" s="32">
        <v>24</v>
      </c>
      <c r="Y38" s="5" t="s">
        <v>56</v>
      </c>
      <c r="Z38" s="33" t="str">
        <f t="shared" si="1"/>
        <v>…</v>
      </c>
      <c r="AA38" s="34" t="str">
        <f>IFERROR(_xlfn.RANK.EQ(Z38,$Z$15:$Z$61,0)+COUNTIF($Z$15:Z38,Z38)-1,"-")</f>
        <v>-</v>
      </c>
      <c r="AC38" s="42" t="str">
        <f t="shared" si="7"/>
        <v>-</v>
      </c>
      <c r="AD38" s="42" t="str">
        <f t="shared" si="8"/>
        <v>-</v>
      </c>
      <c r="AE38" s="42" t="str">
        <f t="shared" si="9"/>
        <v>-</v>
      </c>
      <c r="AF38" s="37" t="str">
        <f t="shared" si="10"/>
        <v>-</v>
      </c>
      <c r="AG38" s="37"/>
      <c r="AH38" s="32">
        <v>24</v>
      </c>
      <c r="AI38" s="5" t="s">
        <v>56</v>
      </c>
      <c r="AJ38" s="33" t="str">
        <f t="shared" si="2"/>
        <v>…</v>
      </c>
      <c r="AK38" s="34" t="str">
        <f>IFERROR(_xlfn.RANK.EQ(AJ38,$AJ$15:$AJ$61,0)+COUNTIF($AJ$15:AJ38,AJ38)-1,"-")</f>
        <v>-</v>
      </c>
      <c r="AM38" s="42" t="str">
        <f t="shared" si="11"/>
        <v>-</v>
      </c>
      <c r="AN38" s="42" t="str">
        <f t="shared" si="12"/>
        <v>-</v>
      </c>
      <c r="AO38" s="42" t="str">
        <f t="shared" si="13"/>
        <v>-</v>
      </c>
      <c r="AP38" s="37" t="str">
        <f t="shared" si="14"/>
        <v>-</v>
      </c>
    </row>
    <row r="39" spans="1:42" ht="11.85" customHeight="1">
      <c r="A39" s="41" t="s">
        <v>39</v>
      </c>
      <c r="B39" s="39"/>
      <c r="C39" s="51" t="s">
        <v>924</v>
      </c>
      <c r="D39" s="52" t="s">
        <v>924</v>
      </c>
      <c r="E39" s="52" t="s">
        <v>924</v>
      </c>
      <c r="F39" s="52" t="s">
        <v>924</v>
      </c>
      <c r="G39" s="52" t="s">
        <v>26</v>
      </c>
      <c r="H39" s="52" t="s">
        <v>26</v>
      </c>
      <c r="I39" s="52" t="s">
        <v>26</v>
      </c>
      <c r="J39" s="52" t="s">
        <v>26</v>
      </c>
      <c r="K39" s="52" t="s">
        <v>26</v>
      </c>
      <c r="N39" s="32">
        <v>25</v>
      </c>
      <c r="O39" s="5" t="s">
        <v>57</v>
      </c>
      <c r="P39" s="33" t="str">
        <f t="shared" si="0"/>
        <v>…</v>
      </c>
      <c r="Q39" s="34" t="str">
        <f>IFERROR(_xlfn.RANK.EQ(P39,$P$15:$P$61,0)+COUNTIF($P$15:P39,P39)-1,"-")</f>
        <v>-</v>
      </c>
      <c r="S39" s="42" t="str">
        <f t="shared" si="3"/>
        <v>-</v>
      </c>
      <c r="T39" s="42" t="str">
        <f t="shared" si="4"/>
        <v>-</v>
      </c>
      <c r="U39" s="42" t="str">
        <f t="shared" si="5"/>
        <v>-</v>
      </c>
      <c r="V39" s="37" t="str">
        <f t="shared" si="6"/>
        <v>-</v>
      </c>
      <c r="X39" s="32">
        <v>25</v>
      </c>
      <c r="Y39" s="5" t="s">
        <v>57</v>
      </c>
      <c r="Z39" s="33" t="str">
        <f t="shared" si="1"/>
        <v>…</v>
      </c>
      <c r="AA39" s="34" t="str">
        <f>IFERROR(_xlfn.RANK.EQ(Z39,$Z$15:$Z$61,0)+COUNTIF($Z$15:Z39,Z39)-1,"-")</f>
        <v>-</v>
      </c>
      <c r="AC39" s="42" t="str">
        <f t="shared" si="7"/>
        <v>-</v>
      </c>
      <c r="AD39" s="42" t="str">
        <f t="shared" si="8"/>
        <v>-</v>
      </c>
      <c r="AE39" s="42" t="str">
        <f t="shared" si="9"/>
        <v>-</v>
      </c>
      <c r="AF39" s="37" t="str">
        <f t="shared" si="10"/>
        <v>-</v>
      </c>
      <c r="AG39" s="37"/>
      <c r="AH39" s="32">
        <v>25</v>
      </c>
      <c r="AI39" s="5" t="s">
        <v>57</v>
      </c>
      <c r="AJ39" s="33" t="str">
        <f t="shared" si="2"/>
        <v>…</v>
      </c>
      <c r="AK39" s="34" t="str">
        <f>IFERROR(_xlfn.RANK.EQ(AJ39,$AJ$15:$AJ$61,0)+COUNTIF($AJ$15:AJ39,AJ39)-1,"-")</f>
        <v>-</v>
      </c>
      <c r="AM39" s="42" t="str">
        <f t="shared" si="11"/>
        <v>-</v>
      </c>
      <c r="AN39" s="42" t="str">
        <f t="shared" si="12"/>
        <v>-</v>
      </c>
      <c r="AO39" s="42" t="str">
        <f t="shared" si="13"/>
        <v>-</v>
      </c>
      <c r="AP39" s="37" t="str">
        <f t="shared" si="14"/>
        <v>-</v>
      </c>
    </row>
    <row r="40" spans="1:42" ht="11.85" customHeight="1">
      <c r="A40" s="41" t="s">
        <v>41</v>
      </c>
      <c r="B40" s="39"/>
      <c r="C40" s="51">
        <v>466</v>
      </c>
      <c r="D40" s="52">
        <v>1150</v>
      </c>
      <c r="E40" s="52">
        <v>5360</v>
      </c>
      <c r="F40" s="52">
        <v>3940</v>
      </c>
      <c r="G40" s="52">
        <v>98</v>
      </c>
      <c r="H40" s="52">
        <v>97</v>
      </c>
      <c r="I40" s="52">
        <v>95</v>
      </c>
      <c r="J40" s="52">
        <v>95</v>
      </c>
      <c r="K40" s="52">
        <v>97</v>
      </c>
      <c r="N40" s="32">
        <v>26</v>
      </c>
      <c r="O40" s="5" t="s">
        <v>58</v>
      </c>
      <c r="P40" s="33" t="str">
        <f t="shared" si="0"/>
        <v>…</v>
      </c>
      <c r="Q40" s="34" t="str">
        <f>IFERROR(_xlfn.RANK.EQ(P40,$P$15:$P$61,0)+COUNTIF($P$15:P40,P40)-1,"-")</f>
        <v>-</v>
      </c>
      <c r="S40" s="42" t="str">
        <f t="shared" si="3"/>
        <v>-</v>
      </c>
      <c r="T40" s="42" t="str">
        <f t="shared" si="4"/>
        <v>-</v>
      </c>
      <c r="U40" s="42" t="str">
        <f t="shared" si="5"/>
        <v>-</v>
      </c>
      <c r="V40" s="37" t="str">
        <f t="shared" si="6"/>
        <v>-</v>
      </c>
      <c r="X40" s="32">
        <v>26</v>
      </c>
      <c r="Y40" s="5" t="s">
        <v>58</v>
      </c>
      <c r="Z40" s="33" t="str">
        <f t="shared" si="1"/>
        <v>…</v>
      </c>
      <c r="AA40" s="34" t="str">
        <f>IFERROR(_xlfn.RANK.EQ(Z40,$Z$15:$Z$61,0)+COUNTIF($Z$15:Z40,Z40)-1,"-")</f>
        <v>-</v>
      </c>
      <c r="AC40" s="42" t="str">
        <f t="shared" si="7"/>
        <v>-</v>
      </c>
      <c r="AD40" s="42" t="str">
        <f t="shared" si="8"/>
        <v>-</v>
      </c>
      <c r="AE40" s="42" t="str">
        <f t="shared" si="9"/>
        <v>-</v>
      </c>
      <c r="AF40" s="37" t="str">
        <f t="shared" si="10"/>
        <v>-</v>
      </c>
      <c r="AG40" s="37"/>
      <c r="AH40" s="32">
        <v>26</v>
      </c>
      <c r="AI40" s="5" t="s">
        <v>58</v>
      </c>
      <c r="AJ40" s="33" t="str">
        <f t="shared" si="2"/>
        <v>…</v>
      </c>
      <c r="AK40" s="34" t="str">
        <f>IFERROR(_xlfn.RANK.EQ(AJ40,$AJ$15:$AJ$61,0)+COUNTIF($AJ$15:AJ40,AJ40)-1,"-")</f>
        <v>-</v>
      </c>
      <c r="AM40" s="42" t="str">
        <f t="shared" si="11"/>
        <v>-</v>
      </c>
      <c r="AN40" s="42" t="str">
        <f t="shared" si="12"/>
        <v>-</v>
      </c>
      <c r="AO40" s="42" t="str">
        <f t="shared" si="13"/>
        <v>-</v>
      </c>
      <c r="AP40" s="37" t="str">
        <f t="shared" si="14"/>
        <v>-</v>
      </c>
    </row>
    <row r="41" spans="1:42" ht="11.85" customHeight="1">
      <c r="A41" s="41" t="s">
        <v>43</v>
      </c>
      <c r="B41" s="39"/>
      <c r="C41" s="51" t="s">
        <v>924</v>
      </c>
      <c r="D41" s="52" t="s">
        <v>924</v>
      </c>
      <c r="E41" s="52" t="s">
        <v>924</v>
      </c>
      <c r="F41" s="52" t="s">
        <v>924</v>
      </c>
      <c r="G41" s="52" t="s">
        <v>26</v>
      </c>
      <c r="H41" s="52" t="s">
        <v>26</v>
      </c>
      <c r="I41" s="52" t="s">
        <v>26</v>
      </c>
      <c r="J41" s="52" t="s">
        <v>26</v>
      </c>
      <c r="K41" s="52" t="s">
        <v>26</v>
      </c>
      <c r="N41" s="32">
        <v>27</v>
      </c>
      <c r="O41" s="5" t="s">
        <v>59</v>
      </c>
      <c r="P41" s="33" t="str">
        <f t="shared" si="0"/>
        <v>…</v>
      </c>
      <c r="Q41" s="34" t="str">
        <f>IFERROR(_xlfn.RANK.EQ(P41,$P$15:$P$61,0)+COUNTIF($P$15:P41,P41)-1,"-")</f>
        <v>-</v>
      </c>
      <c r="S41" s="42" t="str">
        <f t="shared" si="3"/>
        <v>-</v>
      </c>
      <c r="T41" s="42" t="str">
        <f t="shared" si="4"/>
        <v>-</v>
      </c>
      <c r="U41" s="42" t="str">
        <f t="shared" si="5"/>
        <v>-</v>
      </c>
      <c r="V41" s="37" t="str">
        <f t="shared" si="6"/>
        <v>-</v>
      </c>
      <c r="X41" s="32">
        <v>27</v>
      </c>
      <c r="Y41" s="5" t="s">
        <v>59</v>
      </c>
      <c r="Z41" s="33" t="str">
        <f t="shared" si="1"/>
        <v>…</v>
      </c>
      <c r="AA41" s="34" t="str">
        <f>IFERROR(_xlfn.RANK.EQ(Z41,$Z$15:$Z$61,0)+COUNTIF($Z$15:Z41,Z41)-1,"-")</f>
        <v>-</v>
      </c>
      <c r="AC41" s="42" t="str">
        <f t="shared" si="7"/>
        <v>-</v>
      </c>
      <c r="AD41" s="42" t="str">
        <f t="shared" si="8"/>
        <v>-</v>
      </c>
      <c r="AE41" s="42" t="str">
        <f t="shared" si="9"/>
        <v>-</v>
      </c>
      <c r="AF41" s="37" t="str">
        <f t="shared" si="10"/>
        <v>-</v>
      </c>
      <c r="AG41" s="37"/>
      <c r="AH41" s="32">
        <v>27</v>
      </c>
      <c r="AI41" s="5" t="s">
        <v>59</v>
      </c>
      <c r="AJ41" s="33" t="str">
        <f t="shared" si="2"/>
        <v>…</v>
      </c>
      <c r="AK41" s="34" t="str">
        <f>IFERROR(_xlfn.RANK.EQ(AJ41,$AJ$15:$AJ$61,0)+COUNTIF($AJ$15:AJ41,AJ41)-1,"-")</f>
        <v>-</v>
      </c>
      <c r="AM41" s="42" t="str">
        <f t="shared" si="11"/>
        <v>-</v>
      </c>
      <c r="AN41" s="42" t="str">
        <f t="shared" si="12"/>
        <v>-</v>
      </c>
      <c r="AO41" s="42" t="str">
        <f t="shared" si="13"/>
        <v>-</v>
      </c>
      <c r="AP41" s="37" t="str">
        <f t="shared" si="14"/>
        <v>-</v>
      </c>
    </row>
    <row r="42" spans="1:42" ht="11.85" customHeight="1">
      <c r="A42" s="41" t="s">
        <v>45</v>
      </c>
      <c r="B42" s="39"/>
      <c r="C42" s="51" t="s">
        <v>924</v>
      </c>
      <c r="D42" s="52" t="s">
        <v>924</v>
      </c>
      <c r="E42" s="52" t="s">
        <v>924</v>
      </c>
      <c r="F42" s="52" t="s">
        <v>924</v>
      </c>
      <c r="G42" s="52" t="s">
        <v>26</v>
      </c>
      <c r="H42" s="52" t="s">
        <v>26</v>
      </c>
      <c r="I42" s="52" t="s">
        <v>26</v>
      </c>
      <c r="J42" s="52" t="s">
        <v>26</v>
      </c>
      <c r="K42" s="52" t="s">
        <v>26</v>
      </c>
      <c r="N42" s="32">
        <v>28</v>
      </c>
      <c r="O42" s="5" t="s">
        <v>60</v>
      </c>
      <c r="P42" s="33" t="str">
        <f t="shared" si="0"/>
        <v>…</v>
      </c>
      <c r="Q42" s="34" t="str">
        <f>IFERROR(_xlfn.RANK.EQ(P42,$P$15:$P$61,0)+COUNTIF($P$15:P42,P42)-1,"-")</f>
        <v>-</v>
      </c>
      <c r="S42" s="42" t="str">
        <f t="shared" si="3"/>
        <v>-</v>
      </c>
      <c r="T42" s="42" t="str">
        <f t="shared" si="4"/>
        <v>-</v>
      </c>
      <c r="U42" s="42" t="str">
        <f t="shared" si="5"/>
        <v>-</v>
      </c>
      <c r="V42" s="37" t="str">
        <f t="shared" si="6"/>
        <v>-</v>
      </c>
      <c r="X42" s="32">
        <v>28</v>
      </c>
      <c r="Y42" s="5" t="s">
        <v>60</v>
      </c>
      <c r="Z42" s="33" t="str">
        <f t="shared" si="1"/>
        <v>…</v>
      </c>
      <c r="AA42" s="34" t="str">
        <f>IFERROR(_xlfn.RANK.EQ(Z42,$Z$15:$Z$61,0)+COUNTIF($Z$15:Z42,Z42)-1,"-")</f>
        <v>-</v>
      </c>
      <c r="AC42" s="42" t="str">
        <f t="shared" si="7"/>
        <v>-</v>
      </c>
      <c r="AD42" s="42" t="str">
        <f t="shared" si="8"/>
        <v>-</v>
      </c>
      <c r="AE42" s="42" t="str">
        <f t="shared" si="9"/>
        <v>-</v>
      </c>
      <c r="AF42" s="37" t="str">
        <f t="shared" si="10"/>
        <v>-</v>
      </c>
      <c r="AG42" s="37"/>
      <c r="AH42" s="32">
        <v>28</v>
      </c>
      <c r="AI42" s="5" t="s">
        <v>60</v>
      </c>
      <c r="AJ42" s="33" t="str">
        <f t="shared" si="2"/>
        <v>…</v>
      </c>
      <c r="AK42" s="34" t="str">
        <f>IFERROR(_xlfn.RANK.EQ(AJ42,$AJ$15:$AJ$61,0)+COUNTIF($AJ$15:AJ42,AJ42)-1,"-")</f>
        <v>-</v>
      </c>
      <c r="AM42" s="42" t="str">
        <f t="shared" si="11"/>
        <v>-</v>
      </c>
      <c r="AN42" s="42" t="str">
        <f t="shared" si="12"/>
        <v>-</v>
      </c>
      <c r="AO42" s="42" t="str">
        <f t="shared" si="13"/>
        <v>-</v>
      </c>
      <c r="AP42" s="37" t="str">
        <f t="shared" si="14"/>
        <v>-</v>
      </c>
    </row>
    <row r="43" spans="1:42" ht="11.85" customHeight="1">
      <c r="A43" s="41" t="s">
        <v>46</v>
      </c>
      <c r="B43" s="39"/>
      <c r="C43" s="51" t="s">
        <v>924</v>
      </c>
      <c r="D43" s="52" t="s">
        <v>924</v>
      </c>
      <c r="E43" s="52" t="s">
        <v>924</v>
      </c>
      <c r="F43" s="52" t="s">
        <v>924</v>
      </c>
      <c r="G43" s="52" t="s">
        <v>26</v>
      </c>
      <c r="H43" s="52" t="s">
        <v>26</v>
      </c>
      <c r="I43" s="52" t="s">
        <v>26</v>
      </c>
      <c r="J43" s="52" t="s">
        <v>26</v>
      </c>
      <c r="K43" s="52" t="s">
        <v>26</v>
      </c>
      <c r="N43" s="32">
        <v>29</v>
      </c>
      <c r="O43" s="5" t="s">
        <v>61</v>
      </c>
      <c r="P43" s="33" t="str">
        <f t="shared" si="0"/>
        <v>…</v>
      </c>
      <c r="Q43" s="34" t="str">
        <f>IFERROR(_xlfn.RANK.EQ(P43,$P$15:$P$61,0)+COUNTIF($P$15:P43,P43)-1,"-")</f>
        <v>-</v>
      </c>
      <c r="S43" s="42" t="str">
        <f t="shared" si="3"/>
        <v>-</v>
      </c>
      <c r="T43" s="42" t="str">
        <f t="shared" si="4"/>
        <v>-</v>
      </c>
      <c r="U43" s="42" t="str">
        <f t="shared" si="5"/>
        <v>-</v>
      </c>
      <c r="V43" s="37" t="str">
        <f t="shared" si="6"/>
        <v>-</v>
      </c>
      <c r="X43" s="32">
        <v>29</v>
      </c>
      <c r="Y43" s="5" t="s">
        <v>61</v>
      </c>
      <c r="Z43" s="33" t="str">
        <f t="shared" si="1"/>
        <v>…</v>
      </c>
      <c r="AA43" s="34" t="str">
        <f>IFERROR(_xlfn.RANK.EQ(Z43,$Z$15:$Z$61,0)+COUNTIF($Z$15:Z43,Z43)-1,"-")</f>
        <v>-</v>
      </c>
      <c r="AC43" s="42" t="str">
        <f t="shared" si="7"/>
        <v>-</v>
      </c>
      <c r="AD43" s="42" t="str">
        <f t="shared" si="8"/>
        <v>-</v>
      </c>
      <c r="AE43" s="42" t="str">
        <f t="shared" si="9"/>
        <v>-</v>
      </c>
      <c r="AF43" s="37" t="str">
        <f t="shared" si="10"/>
        <v>-</v>
      </c>
      <c r="AG43" s="37"/>
      <c r="AH43" s="32">
        <v>29</v>
      </c>
      <c r="AI43" s="5" t="s">
        <v>61</v>
      </c>
      <c r="AJ43" s="33" t="str">
        <f t="shared" si="2"/>
        <v>…</v>
      </c>
      <c r="AK43" s="34" t="str">
        <f>IFERROR(_xlfn.RANK.EQ(AJ43,$AJ$15:$AJ$61,0)+COUNTIF($AJ$15:AJ43,AJ43)-1,"-")</f>
        <v>-</v>
      </c>
      <c r="AM43" s="42" t="str">
        <f t="shared" si="11"/>
        <v>-</v>
      </c>
      <c r="AN43" s="42" t="str">
        <f t="shared" si="12"/>
        <v>-</v>
      </c>
      <c r="AO43" s="42" t="str">
        <f t="shared" si="13"/>
        <v>-</v>
      </c>
      <c r="AP43" s="37" t="str">
        <f t="shared" si="14"/>
        <v>-</v>
      </c>
    </row>
    <row r="44" spans="1:42" ht="11.85" customHeight="1">
      <c r="A44" s="41" t="s">
        <v>48</v>
      </c>
      <c r="B44" s="39"/>
      <c r="C44" s="51" t="s">
        <v>924</v>
      </c>
      <c r="D44" s="52" t="s">
        <v>924</v>
      </c>
      <c r="E44" s="52" t="s">
        <v>924</v>
      </c>
      <c r="F44" s="52" t="s">
        <v>924</v>
      </c>
      <c r="G44" s="52" t="s">
        <v>26</v>
      </c>
      <c r="H44" s="52" t="s">
        <v>26</v>
      </c>
      <c r="I44" s="52" t="s">
        <v>26</v>
      </c>
      <c r="J44" s="52" t="s">
        <v>26</v>
      </c>
      <c r="K44" s="52" t="s">
        <v>26</v>
      </c>
      <c r="N44" s="32">
        <v>30</v>
      </c>
      <c r="O44" s="5" t="s">
        <v>62</v>
      </c>
      <c r="P44" s="33" t="str">
        <f t="shared" si="0"/>
        <v>…</v>
      </c>
      <c r="Q44" s="34" t="str">
        <f>IFERROR(_xlfn.RANK.EQ(P44,$P$15:$P$61,0)+COUNTIF($P$15:P44,P44)-1,"-")</f>
        <v>-</v>
      </c>
      <c r="S44" s="42" t="str">
        <f t="shared" si="3"/>
        <v>-</v>
      </c>
      <c r="T44" s="42" t="str">
        <f t="shared" si="4"/>
        <v>-</v>
      </c>
      <c r="U44" s="42" t="str">
        <f t="shared" si="5"/>
        <v>-</v>
      </c>
      <c r="V44" s="37" t="str">
        <f t="shared" si="6"/>
        <v>-</v>
      </c>
      <c r="X44" s="32">
        <v>30</v>
      </c>
      <c r="Y44" s="5" t="s">
        <v>62</v>
      </c>
      <c r="Z44" s="33" t="str">
        <f t="shared" si="1"/>
        <v>…</v>
      </c>
      <c r="AA44" s="34" t="str">
        <f>IFERROR(_xlfn.RANK.EQ(Z44,$Z$15:$Z$61,0)+COUNTIF($Z$15:Z44,Z44)-1,"-")</f>
        <v>-</v>
      </c>
      <c r="AC44" s="42" t="str">
        <f t="shared" si="7"/>
        <v>-</v>
      </c>
      <c r="AD44" s="42" t="str">
        <f t="shared" si="8"/>
        <v>-</v>
      </c>
      <c r="AE44" s="42" t="str">
        <f t="shared" si="9"/>
        <v>-</v>
      </c>
      <c r="AF44" s="37" t="str">
        <f t="shared" si="10"/>
        <v>-</v>
      </c>
      <c r="AG44" s="37"/>
      <c r="AH44" s="32">
        <v>30</v>
      </c>
      <c r="AI44" s="5" t="s">
        <v>62</v>
      </c>
      <c r="AJ44" s="33" t="str">
        <f t="shared" si="2"/>
        <v>…</v>
      </c>
      <c r="AK44" s="34" t="str">
        <f>IFERROR(_xlfn.RANK.EQ(AJ44,$AJ$15:$AJ$61,0)+COUNTIF($AJ$15:AJ44,AJ44)-1,"-")</f>
        <v>-</v>
      </c>
      <c r="AM44" s="42" t="str">
        <f t="shared" si="11"/>
        <v>-</v>
      </c>
      <c r="AN44" s="42" t="str">
        <f t="shared" si="12"/>
        <v>-</v>
      </c>
      <c r="AO44" s="42" t="str">
        <f t="shared" si="13"/>
        <v>-</v>
      </c>
      <c r="AP44" s="37" t="str">
        <f t="shared" si="14"/>
        <v>-</v>
      </c>
    </row>
    <row r="45" spans="1:42" ht="11.85" customHeight="1">
      <c r="A45" s="41" t="s">
        <v>49</v>
      </c>
      <c r="B45" s="39"/>
      <c r="C45" s="51" t="s">
        <v>924</v>
      </c>
      <c r="D45" s="52" t="s">
        <v>924</v>
      </c>
      <c r="E45" s="52" t="s">
        <v>924</v>
      </c>
      <c r="F45" s="52" t="s">
        <v>924</v>
      </c>
      <c r="G45" s="52" t="s">
        <v>26</v>
      </c>
      <c r="H45" s="52" t="s">
        <v>26</v>
      </c>
      <c r="I45" s="52" t="s">
        <v>26</v>
      </c>
      <c r="J45" s="52" t="s">
        <v>26</v>
      </c>
      <c r="K45" s="52" t="s">
        <v>26</v>
      </c>
      <c r="N45" s="32">
        <v>31</v>
      </c>
      <c r="O45" s="5" t="s">
        <v>63</v>
      </c>
      <c r="P45" s="33">
        <f t="shared" si="0"/>
        <v>52</v>
      </c>
      <c r="Q45" s="34">
        <f>IFERROR(_xlfn.RANK.EQ(P45,$P$15:$P$61,0)+COUNTIF($P$15:P45,P45)-1,"-")</f>
        <v>9</v>
      </c>
      <c r="S45" s="42" t="str">
        <f t="shared" si="3"/>
        <v>-</v>
      </c>
      <c r="T45" s="42" t="str">
        <f t="shared" si="4"/>
        <v>-</v>
      </c>
      <c r="U45" s="42" t="str">
        <f t="shared" si="5"/>
        <v>-</v>
      </c>
      <c r="V45" s="37" t="str">
        <f t="shared" si="6"/>
        <v>-</v>
      </c>
      <c r="X45" s="32">
        <v>31</v>
      </c>
      <c r="Y45" s="5" t="s">
        <v>63</v>
      </c>
      <c r="Z45" s="33">
        <f t="shared" si="1"/>
        <v>2730</v>
      </c>
      <c r="AA45" s="34">
        <f>IFERROR(_xlfn.RANK.EQ(Z45,$Z$15:$Z$61,0)+COUNTIF($Z$15:Z45,Z45)-1,"-")</f>
        <v>2</v>
      </c>
      <c r="AC45" s="42" t="str">
        <f t="shared" si="7"/>
        <v>-</v>
      </c>
      <c r="AD45" s="42" t="str">
        <f t="shared" si="8"/>
        <v>-</v>
      </c>
      <c r="AE45" s="42" t="str">
        <f t="shared" si="9"/>
        <v>-</v>
      </c>
      <c r="AF45" s="37" t="str">
        <f t="shared" si="10"/>
        <v>-</v>
      </c>
      <c r="AG45" s="37"/>
      <c r="AH45" s="32">
        <v>31</v>
      </c>
      <c r="AI45" s="5" t="s">
        <v>63</v>
      </c>
      <c r="AJ45" s="33">
        <f t="shared" si="2"/>
        <v>1420</v>
      </c>
      <c r="AK45" s="34">
        <f>IFERROR(_xlfn.RANK.EQ(AJ45,$AJ$15:$AJ$61,0)+COUNTIF($AJ$15:AJ45,AJ45)-1,"-")</f>
        <v>8</v>
      </c>
      <c r="AM45" s="42" t="str">
        <f t="shared" si="11"/>
        <v>-</v>
      </c>
      <c r="AN45" s="42" t="str">
        <f t="shared" si="12"/>
        <v>-</v>
      </c>
      <c r="AO45" s="42" t="str">
        <f t="shared" si="13"/>
        <v>-</v>
      </c>
      <c r="AP45" s="37" t="str">
        <f t="shared" si="14"/>
        <v>-</v>
      </c>
    </row>
    <row r="46" spans="1:42" ht="11.85" customHeight="1">
      <c r="A46" s="41" t="s">
        <v>50</v>
      </c>
      <c r="B46" s="39"/>
      <c r="C46" s="51" t="s">
        <v>924</v>
      </c>
      <c r="D46" s="52" t="s">
        <v>924</v>
      </c>
      <c r="E46" s="52" t="s">
        <v>924</v>
      </c>
      <c r="F46" s="52" t="s">
        <v>924</v>
      </c>
      <c r="G46" s="52" t="s">
        <v>26</v>
      </c>
      <c r="H46" s="52" t="s">
        <v>26</v>
      </c>
      <c r="I46" s="52" t="s">
        <v>26</v>
      </c>
      <c r="J46" s="52" t="s">
        <v>26</v>
      </c>
      <c r="K46" s="52" t="s">
        <v>26</v>
      </c>
      <c r="N46" s="32">
        <v>32</v>
      </c>
      <c r="O46" s="5" t="s">
        <v>64</v>
      </c>
      <c r="P46" s="33" t="str">
        <f t="shared" si="0"/>
        <v>…</v>
      </c>
      <c r="Q46" s="34" t="str">
        <f>IFERROR(_xlfn.RANK.EQ(P46,$P$15:$P$61,0)+COUNTIF($P$15:P46,P46)-1,"-")</f>
        <v>-</v>
      </c>
      <c r="S46" s="42" t="str">
        <f t="shared" si="3"/>
        <v>-</v>
      </c>
      <c r="T46" s="42" t="str">
        <f t="shared" si="4"/>
        <v>-</v>
      </c>
      <c r="U46" s="42" t="str">
        <f t="shared" si="5"/>
        <v>-</v>
      </c>
      <c r="V46" s="37" t="str">
        <f t="shared" si="6"/>
        <v>-</v>
      </c>
      <c r="X46" s="32">
        <v>32</v>
      </c>
      <c r="Y46" s="5" t="s">
        <v>64</v>
      </c>
      <c r="Z46" s="33" t="str">
        <f t="shared" si="1"/>
        <v>…</v>
      </c>
      <c r="AA46" s="34" t="str">
        <f>IFERROR(_xlfn.RANK.EQ(Z46,$Z$15:$Z$61,0)+COUNTIF($Z$15:Z46,Z46)-1,"-")</f>
        <v>-</v>
      </c>
      <c r="AC46" s="42" t="str">
        <f t="shared" si="7"/>
        <v>-</v>
      </c>
      <c r="AD46" s="42" t="str">
        <f t="shared" si="8"/>
        <v>-</v>
      </c>
      <c r="AE46" s="42" t="str">
        <f t="shared" si="9"/>
        <v>-</v>
      </c>
      <c r="AF46" s="37" t="str">
        <f t="shared" si="10"/>
        <v>-</v>
      </c>
      <c r="AG46" s="37"/>
      <c r="AH46" s="32">
        <v>32</v>
      </c>
      <c r="AI46" s="5" t="s">
        <v>64</v>
      </c>
      <c r="AJ46" s="33" t="str">
        <f t="shared" si="2"/>
        <v>…</v>
      </c>
      <c r="AK46" s="34" t="str">
        <f>IFERROR(_xlfn.RANK.EQ(AJ46,$AJ$15:$AJ$61,0)+COUNTIF($AJ$15:AJ46,AJ46)-1,"-")</f>
        <v>-</v>
      </c>
      <c r="AM46" s="42" t="str">
        <f t="shared" si="11"/>
        <v>-</v>
      </c>
      <c r="AN46" s="42" t="str">
        <f t="shared" si="12"/>
        <v>-</v>
      </c>
      <c r="AO46" s="42" t="str">
        <f t="shared" si="13"/>
        <v>-</v>
      </c>
      <c r="AP46" s="37" t="str">
        <f t="shared" si="14"/>
        <v>-</v>
      </c>
    </row>
    <row r="47" spans="1:42" ht="11.85" customHeight="1">
      <c r="A47" s="41" t="s">
        <v>51</v>
      </c>
      <c r="B47" s="39"/>
      <c r="C47" s="51">
        <v>39</v>
      </c>
      <c r="D47" s="52">
        <v>1320</v>
      </c>
      <c r="E47" s="52">
        <v>515</v>
      </c>
      <c r="F47" s="52">
        <v>393</v>
      </c>
      <c r="G47" s="52">
        <v>95</v>
      </c>
      <c r="H47" s="52">
        <v>96</v>
      </c>
      <c r="I47" s="52">
        <v>91</v>
      </c>
      <c r="J47" s="52">
        <v>91</v>
      </c>
      <c r="K47" s="52">
        <v>92</v>
      </c>
      <c r="N47" s="32">
        <v>33</v>
      </c>
      <c r="O47" s="5" t="s">
        <v>65</v>
      </c>
      <c r="P47" s="33" t="str">
        <f t="shared" si="0"/>
        <v>…</v>
      </c>
      <c r="Q47" s="34" t="str">
        <f>IFERROR(_xlfn.RANK.EQ(P47,$P$15:$P$61,0)+COUNTIF($P$15:P47,P47)-1,"-")</f>
        <v>-</v>
      </c>
      <c r="S47" s="42" t="str">
        <f t="shared" si="3"/>
        <v>-</v>
      </c>
      <c r="T47" s="42" t="str">
        <f t="shared" si="4"/>
        <v>-</v>
      </c>
      <c r="U47" s="42" t="str">
        <f t="shared" si="5"/>
        <v>-</v>
      </c>
      <c r="V47" s="37" t="str">
        <f t="shared" si="6"/>
        <v>-</v>
      </c>
      <c r="X47" s="32">
        <v>33</v>
      </c>
      <c r="Y47" s="5" t="s">
        <v>65</v>
      </c>
      <c r="Z47" s="33" t="str">
        <f t="shared" si="1"/>
        <v>…</v>
      </c>
      <c r="AA47" s="34" t="str">
        <f>IFERROR(_xlfn.RANK.EQ(Z47,$Z$15:$Z$61,0)+COUNTIF($Z$15:Z47,Z47)-1,"-")</f>
        <v>-</v>
      </c>
      <c r="AC47" s="42" t="str">
        <f t="shared" si="7"/>
        <v>-</v>
      </c>
      <c r="AD47" s="42" t="str">
        <f t="shared" si="8"/>
        <v>-</v>
      </c>
      <c r="AE47" s="42" t="str">
        <f t="shared" si="9"/>
        <v>-</v>
      </c>
      <c r="AF47" s="37" t="str">
        <f t="shared" si="10"/>
        <v>-</v>
      </c>
      <c r="AG47" s="37"/>
      <c r="AH47" s="32">
        <v>33</v>
      </c>
      <c r="AI47" s="5" t="s">
        <v>65</v>
      </c>
      <c r="AJ47" s="33" t="str">
        <f t="shared" si="2"/>
        <v>…</v>
      </c>
      <c r="AK47" s="34" t="str">
        <f>IFERROR(_xlfn.RANK.EQ(AJ47,$AJ$15:$AJ$61,0)+COUNTIF($AJ$15:AJ47,AJ47)-1,"-")</f>
        <v>-</v>
      </c>
      <c r="AM47" s="42" t="str">
        <f t="shared" si="11"/>
        <v>-</v>
      </c>
      <c r="AN47" s="42" t="str">
        <f t="shared" si="12"/>
        <v>-</v>
      </c>
      <c r="AO47" s="42" t="str">
        <f t="shared" si="13"/>
        <v>-</v>
      </c>
      <c r="AP47" s="37" t="str">
        <f t="shared" si="14"/>
        <v>-</v>
      </c>
    </row>
    <row r="48" spans="1:42" ht="11.85" customHeight="1">
      <c r="A48" s="41" t="s">
        <v>52</v>
      </c>
      <c r="B48" s="39"/>
      <c r="C48" s="51">
        <v>260</v>
      </c>
      <c r="D48" s="52">
        <v>2440</v>
      </c>
      <c r="E48" s="52">
        <v>6340</v>
      </c>
      <c r="F48" s="52">
        <v>4860</v>
      </c>
      <c r="G48" s="52">
        <v>99</v>
      </c>
      <c r="H48" s="52">
        <v>100</v>
      </c>
      <c r="I48" s="52">
        <v>98</v>
      </c>
      <c r="J48" s="52">
        <v>99</v>
      </c>
      <c r="K48" s="52">
        <v>101</v>
      </c>
      <c r="N48" s="32">
        <v>34</v>
      </c>
      <c r="O48" s="5" t="s">
        <v>66</v>
      </c>
      <c r="P48" s="33" t="str">
        <f t="shared" si="0"/>
        <v>…</v>
      </c>
      <c r="Q48" s="34" t="str">
        <f>IFERROR(_xlfn.RANK.EQ(P48,$P$15:$P$61,0)+COUNTIF($P$15:P48,P48)-1,"-")</f>
        <v>-</v>
      </c>
      <c r="S48" s="42" t="str">
        <f t="shared" si="3"/>
        <v>-</v>
      </c>
      <c r="T48" s="42" t="str">
        <f t="shared" si="4"/>
        <v>-</v>
      </c>
      <c r="U48" s="42" t="str">
        <f t="shared" si="5"/>
        <v>-</v>
      </c>
      <c r="V48" s="37" t="str">
        <f t="shared" si="6"/>
        <v>-</v>
      </c>
      <c r="X48" s="32">
        <v>34</v>
      </c>
      <c r="Y48" s="5" t="s">
        <v>66</v>
      </c>
      <c r="Z48" s="33" t="str">
        <f t="shared" si="1"/>
        <v>…</v>
      </c>
      <c r="AA48" s="34" t="str">
        <f>IFERROR(_xlfn.RANK.EQ(Z48,$Z$15:$Z$61,0)+COUNTIF($Z$15:Z48,Z48)-1,"-")</f>
        <v>-</v>
      </c>
      <c r="AC48" s="42" t="str">
        <f t="shared" si="7"/>
        <v>-</v>
      </c>
      <c r="AD48" s="42" t="str">
        <f t="shared" si="8"/>
        <v>-</v>
      </c>
      <c r="AE48" s="42" t="str">
        <f t="shared" si="9"/>
        <v>-</v>
      </c>
      <c r="AF48" s="37" t="str">
        <f t="shared" si="10"/>
        <v>-</v>
      </c>
      <c r="AG48" s="37"/>
      <c r="AH48" s="32">
        <v>34</v>
      </c>
      <c r="AI48" s="5" t="s">
        <v>66</v>
      </c>
      <c r="AJ48" s="33" t="str">
        <f t="shared" si="2"/>
        <v>…</v>
      </c>
      <c r="AK48" s="34" t="str">
        <f>IFERROR(_xlfn.RANK.EQ(AJ48,$AJ$15:$AJ$61,0)+COUNTIF($AJ$15:AJ48,AJ48)-1,"-")</f>
        <v>-</v>
      </c>
      <c r="AM48" s="42" t="str">
        <f t="shared" si="11"/>
        <v>-</v>
      </c>
      <c r="AN48" s="42" t="str">
        <f t="shared" si="12"/>
        <v>-</v>
      </c>
      <c r="AO48" s="42" t="str">
        <f t="shared" si="13"/>
        <v>-</v>
      </c>
      <c r="AP48" s="37" t="str">
        <f t="shared" si="14"/>
        <v>-</v>
      </c>
    </row>
    <row r="49" spans="1:42" ht="11.85" customHeight="1">
      <c r="A49" s="41" t="s">
        <v>53</v>
      </c>
      <c r="B49" s="39"/>
      <c r="C49" s="51" t="s">
        <v>924</v>
      </c>
      <c r="D49" s="52" t="s">
        <v>924</v>
      </c>
      <c r="E49" s="52" t="s">
        <v>924</v>
      </c>
      <c r="F49" s="52" t="s">
        <v>924</v>
      </c>
      <c r="G49" s="52" t="s">
        <v>26</v>
      </c>
      <c r="H49" s="52" t="s">
        <v>26</v>
      </c>
      <c r="I49" s="52" t="s">
        <v>26</v>
      </c>
      <c r="J49" s="52" t="s">
        <v>26</v>
      </c>
      <c r="K49" s="52" t="s">
        <v>26</v>
      </c>
      <c r="N49" s="32">
        <v>35</v>
      </c>
      <c r="O49" s="5" t="s">
        <v>67</v>
      </c>
      <c r="P49" s="33" t="str">
        <f t="shared" si="0"/>
        <v>…</v>
      </c>
      <c r="Q49" s="34" t="str">
        <f>IFERROR(_xlfn.RANK.EQ(P49,$P$15:$P$61,0)+COUNTIF($P$15:P49,P49)-1,"-")</f>
        <v>-</v>
      </c>
      <c r="S49" s="42" t="str">
        <f t="shared" si="3"/>
        <v>-</v>
      </c>
      <c r="T49" s="42" t="str">
        <f t="shared" si="4"/>
        <v>-</v>
      </c>
      <c r="U49" s="42" t="str">
        <f t="shared" si="5"/>
        <v>-</v>
      </c>
      <c r="V49" s="37" t="str">
        <f t="shared" si="6"/>
        <v>-</v>
      </c>
      <c r="X49" s="32">
        <v>35</v>
      </c>
      <c r="Y49" s="5" t="s">
        <v>67</v>
      </c>
      <c r="Z49" s="33" t="str">
        <f t="shared" si="1"/>
        <v>…</v>
      </c>
      <c r="AA49" s="34" t="str">
        <f>IFERROR(_xlfn.RANK.EQ(Z49,$Z$15:$Z$61,0)+COUNTIF($Z$15:Z49,Z49)-1,"-")</f>
        <v>-</v>
      </c>
      <c r="AC49" s="42" t="str">
        <f t="shared" si="7"/>
        <v>-</v>
      </c>
      <c r="AD49" s="42" t="str">
        <f t="shared" si="8"/>
        <v>-</v>
      </c>
      <c r="AE49" s="42" t="str">
        <f t="shared" si="9"/>
        <v>-</v>
      </c>
      <c r="AF49" s="37" t="str">
        <f t="shared" si="10"/>
        <v>-</v>
      </c>
      <c r="AG49" s="37"/>
      <c r="AH49" s="32">
        <v>35</v>
      </c>
      <c r="AI49" s="5" t="s">
        <v>67</v>
      </c>
      <c r="AJ49" s="33" t="str">
        <f t="shared" si="2"/>
        <v>…</v>
      </c>
      <c r="AK49" s="34" t="str">
        <f>IFERROR(_xlfn.RANK.EQ(AJ49,$AJ$15:$AJ$61,0)+COUNTIF($AJ$15:AJ49,AJ49)-1,"-")</f>
        <v>-</v>
      </c>
      <c r="AM49" s="42" t="str">
        <f t="shared" si="11"/>
        <v>-</v>
      </c>
      <c r="AN49" s="42" t="str">
        <f t="shared" si="12"/>
        <v>-</v>
      </c>
      <c r="AO49" s="42" t="str">
        <f t="shared" si="13"/>
        <v>-</v>
      </c>
      <c r="AP49" s="37" t="str">
        <f t="shared" si="14"/>
        <v>-</v>
      </c>
    </row>
    <row r="50" spans="1:42" ht="11.85" customHeight="1">
      <c r="A50" s="41" t="s">
        <v>54</v>
      </c>
      <c r="B50" s="39"/>
      <c r="C50" s="51" t="s">
        <v>924</v>
      </c>
      <c r="D50" s="52" t="s">
        <v>924</v>
      </c>
      <c r="E50" s="52" t="s">
        <v>924</v>
      </c>
      <c r="F50" s="52" t="s">
        <v>924</v>
      </c>
      <c r="G50" s="52" t="s">
        <v>26</v>
      </c>
      <c r="H50" s="52" t="s">
        <v>26</v>
      </c>
      <c r="I50" s="52" t="s">
        <v>26</v>
      </c>
      <c r="J50" s="52" t="s">
        <v>26</v>
      </c>
      <c r="K50" s="52" t="s">
        <v>26</v>
      </c>
      <c r="N50" s="32">
        <v>36</v>
      </c>
      <c r="O50" s="5" t="s">
        <v>68</v>
      </c>
      <c r="P50" s="33" t="str">
        <f t="shared" si="0"/>
        <v>…</v>
      </c>
      <c r="Q50" s="34" t="str">
        <f>IFERROR(_xlfn.RANK.EQ(P50,$P$15:$P$61,0)+COUNTIF($P$15:P50,P50)-1,"-")</f>
        <v>-</v>
      </c>
      <c r="S50" s="42" t="str">
        <f t="shared" si="3"/>
        <v>-</v>
      </c>
      <c r="T50" s="42" t="str">
        <f t="shared" si="4"/>
        <v>-</v>
      </c>
      <c r="U50" s="42" t="str">
        <f t="shared" si="5"/>
        <v>-</v>
      </c>
      <c r="V50" s="37" t="str">
        <f t="shared" si="6"/>
        <v>-</v>
      </c>
      <c r="X50" s="32">
        <v>36</v>
      </c>
      <c r="Y50" s="5" t="s">
        <v>68</v>
      </c>
      <c r="Z50" s="33" t="str">
        <f t="shared" si="1"/>
        <v>…</v>
      </c>
      <c r="AA50" s="34" t="str">
        <f>IFERROR(_xlfn.RANK.EQ(Z50,$Z$15:$Z$61,0)+COUNTIF($Z$15:Z50,Z50)-1,"-")</f>
        <v>-</v>
      </c>
      <c r="AC50" s="42" t="str">
        <f t="shared" si="7"/>
        <v>-</v>
      </c>
      <c r="AD50" s="42" t="str">
        <f t="shared" si="8"/>
        <v>-</v>
      </c>
      <c r="AE50" s="42" t="str">
        <f t="shared" si="9"/>
        <v>-</v>
      </c>
      <c r="AF50" s="37" t="str">
        <f t="shared" si="10"/>
        <v>-</v>
      </c>
      <c r="AG50" s="37"/>
      <c r="AH50" s="32">
        <v>36</v>
      </c>
      <c r="AI50" s="5" t="s">
        <v>68</v>
      </c>
      <c r="AJ50" s="33" t="str">
        <f t="shared" si="2"/>
        <v>…</v>
      </c>
      <c r="AK50" s="34" t="str">
        <f>IFERROR(_xlfn.RANK.EQ(AJ50,$AJ$15:$AJ$61,0)+COUNTIF($AJ$15:AJ50,AJ50)-1,"-")</f>
        <v>-</v>
      </c>
      <c r="AM50" s="42" t="str">
        <f t="shared" si="11"/>
        <v>-</v>
      </c>
      <c r="AN50" s="42" t="str">
        <f t="shared" si="12"/>
        <v>-</v>
      </c>
      <c r="AO50" s="42" t="str">
        <f t="shared" si="13"/>
        <v>-</v>
      </c>
      <c r="AP50" s="37" t="str">
        <f t="shared" si="14"/>
        <v>-</v>
      </c>
    </row>
    <row r="51" spans="1:42" ht="11.85" customHeight="1">
      <c r="A51" s="41" t="s">
        <v>55</v>
      </c>
      <c r="B51" s="39"/>
      <c r="C51" s="51" t="s">
        <v>924</v>
      </c>
      <c r="D51" s="52" t="s">
        <v>924</v>
      </c>
      <c r="E51" s="52" t="s">
        <v>924</v>
      </c>
      <c r="F51" s="52" t="s">
        <v>924</v>
      </c>
      <c r="G51" s="52" t="s">
        <v>26</v>
      </c>
      <c r="H51" s="52" t="s">
        <v>26</v>
      </c>
      <c r="I51" s="52" t="s">
        <v>26</v>
      </c>
      <c r="J51" s="52" t="s">
        <v>26</v>
      </c>
      <c r="K51" s="52" t="s">
        <v>26</v>
      </c>
      <c r="N51" s="32">
        <v>37</v>
      </c>
      <c r="O51" s="5" t="s">
        <v>69</v>
      </c>
      <c r="P51" s="33" t="str">
        <f t="shared" si="0"/>
        <v>…</v>
      </c>
      <c r="Q51" s="34" t="str">
        <f>IFERROR(_xlfn.RANK.EQ(P51,$P$15:$P$61,0)+COUNTIF($P$15:P51,P51)-1,"-")</f>
        <v>-</v>
      </c>
      <c r="S51" s="42" t="str">
        <f t="shared" si="3"/>
        <v>-</v>
      </c>
      <c r="T51" s="42" t="str">
        <f t="shared" si="4"/>
        <v>-</v>
      </c>
      <c r="U51" s="42" t="str">
        <f t="shared" si="5"/>
        <v>-</v>
      </c>
      <c r="V51" s="37" t="str">
        <f t="shared" si="6"/>
        <v>-</v>
      </c>
      <c r="X51" s="32">
        <v>37</v>
      </c>
      <c r="Y51" s="5" t="s">
        <v>69</v>
      </c>
      <c r="Z51" s="33" t="str">
        <f t="shared" si="1"/>
        <v>…</v>
      </c>
      <c r="AA51" s="34" t="str">
        <f>IFERROR(_xlfn.RANK.EQ(Z51,$Z$15:$Z$61,0)+COUNTIF($Z$15:Z51,Z51)-1,"-")</f>
        <v>-</v>
      </c>
      <c r="AC51" s="42" t="str">
        <f t="shared" si="7"/>
        <v>-</v>
      </c>
      <c r="AD51" s="42" t="str">
        <f t="shared" si="8"/>
        <v>-</v>
      </c>
      <c r="AE51" s="42" t="str">
        <f t="shared" si="9"/>
        <v>-</v>
      </c>
      <c r="AF51" s="37" t="str">
        <f t="shared" si="10"/>
        <v>-</v>
      </c>
      <c r="AG51" s="37"/>
      <c r="AH51" s="32">
        <v>37</v>
      </c>
      <c r="AI51" s="5" t="s">
        <v>69</v>
      </c>
      <c r="AJ51" s="33" t="str">
        <f t="shared" si="2"/>
        <v>…</v>
      </c>
      <c r="AK51" s="34" t="str">
        <f>IFERROR(_xlfn.RANK.EQ(AJ51,$AJ$15:$AJ$61,0)+COUNTIF($AJ$15:AJ51,AJ51)-1,"-")</f>
        <v>-</v>
      </c>
      <c r="AM51" s="42" t="str">
        <f t="shared" si="11"/>
        <v>-</v>
      </c>
      <c r="AN51" s="42" t="str">
        <f t="shared" si="12"/>
        <v>-</v>
      </c>
      <c r="AO51" s="42" t="str">
        <f t="shared" si="13"/>
        <v>-</v>
      </c>
      <c r="AP51" s="37" t="str">
        <f t="shared" si="14"/>
        <v>-</v>
      </c>
    </row>
    <row r="52" spans="1:42" ht="11.85" customHeight="1">
      <c r="A52" s="41" t="s">
        <v>56</v>
      </c>
      <c r="B52" s="39"/>
      <c r="C52" s="51" t="s">
        <v>924</v>
      </c>
      <c r="D52" s="52" t="s">
        <v>924</v>
      </c>
      <c r="E52" s="52" t="s">
        <v>924</v>
      </c>
      <c r="F52" s="52" t="s">
        <v>924</v>
      </c>
      <c r="G52" s="52" t="s">
        <v>26</v>
      </c>
      <c r="H52" s="52" t="s">
        <v>26</v>
      </c>
      <c r="I52" s="52" t="s">
        <v>26</v>
      </c>
      <c r="J52" s="52" t="s">
        <v>26</v>
      </c>
      <c r="K52" s="52" t="s">
        <v>26</v>
      </c>
      <c r="N52" s="32">
        <v>38</v>
      </c>
      <c r="O52" s="5" t="s">
        <v>70</v>
      </c>
      <c r="P52" s="33" t="str">
        <f t="shared" si="0"/>
        <v>…</v>
      </c>
      <c r="Q52" s="34" t="str">
        <f>IFERROR(_xlfn.RANK.EQ(P52,$P$15:$P$61,0)+COUNTIF($P$15:P52,P52)-1,"-")</f>
        <v>-</v>
      </c>
      <c r="S52" s="42" t="str">
        <f t="shared" si="3"/>
        <v>-</v>
      </c>
      <c r="T52" s="42" t="str">
        <f t="shared" si="4"/>
        <v>-</v>
      </c>
      <c r="U52" s="42" t="str">
        <f t="shared" si="5"/>
        <v>-</v>
      </c>
      <c r="V52" s="37" t="str">
        <f t="shared" si="6"/>
        <v>-</v>
      </c>
      <c r="X52" s="32">
        <v>38</v>
      </c>
      <c r="Y52" s="5" t="s">
        <v>70</v>
      </c>
      <c r="Z52" s="33" t="str">
        <f t="shared" si="1"/>
        <v>…</v>
      </c>
      <c r="AA52" s="34" t="str">
        <f>IFERROR(_xlfn.RANK.EQ(Z52,$Z$15:$Z$61,0)+COUNTIF($Z$15:Z52,Z52)-1,"-")</f>
        <v>-</v>
      </c>
      <c r="AC52" s="42" t="str">
        <f t="shared" si="7"/>
        <v>-</v>
      </c>
      <c r="AD52" s="42" t="str">
        <f t="shared" si="8"/>
        <v>-</v>
      </c>
      <c r="AE52" s="42" t="str">
        <f t="shared" si="9"/>
        <v>-</v>
      </c>
      <c r="AF52" s="37" t="str">
        <f t="shared" si="10"/>
        <v>-</v>
      </c>
      <c r="AG52" s="37"/>
      <c r="AH52" s="32">
        <v>38</v>
      </c>
      <c r="AI52" s="5" t="s">
        <v>70</v>
      </c>
      <c r="AJ52" s="33" t="str">
        <f t="shared" si="2"/>
        <v>…</v>
      </c>
      <c r="AK52" s="34" t="str">
        <f>IFERROR(_xlfn.RANK.EQ(AJ52,$AJ$15:$AJ$61,0)+COUNTIF($AJ$15:AJ52,AJ52)-1,"-")</f>
        <v>-</v>
      </c>
      <c r="AM52" s="42" t="str">
        <f t="shared" si="11"/>
        <v>-</v>
      </c>
      <c r="AN52" s="42" t="str">
        <f t="shared" si="12"/>
        <v>-</v>
      </c>
      <c r="AO52" s="42" t="str">
        <f t="shared" si="13"/>
        <v>-</v>
      </c>
      <c r="AP52" s="37" t="str">
        <f t="shared" si="14"/>
        <v>-</v>
      </c>
    </row>
    <row r="53" spans="1:42" ht="11.85" customHeight="1">
      <c r="A53" s="41" t="s">
        <v>57</v>
      </c>
      <c r="B53" s="39"/>
      <c r="C53" s="51" t="s">
        <v>924</v>
      </c>
      <c r="D53" s="52" t="s">
        <v>924</v>
      </c>
      <c r="E53" s="52" t="s">
        <v>924</v>
      </c>
      <c r="F53" s="52" t="s">
        <v>924</v>
      </c>
      <c r="G53" s="52" t="s">
        <v>26</v>
      </c>
      <c r="H53" s="52" t="s">
        <v>26</v>
      </c>
      <c r="I53" s="52" t="s">
        <v>26</v>
      </c>
      <c r="J53" s="52" t="s">
        <v>26</v>
      </c>
      <c r="K53" s="52" t="s">
        <v>26</v>
      </c>
      <c r="N53" s="32">
        <v>39</v>
      </c>
      <c r="O53" s="5" t="s">
        <v>71</v>
      </c>
      <c r="P53" s="33" t="str">
        <f t="shared" si="0"/>
        <v>…</v>
      </c>
      <c r="Q53" s="34" t="str">
        <f>IFERROR(_xlfn.RANK.EQ(P53,$P$15:$P$61,0)+COUNTIF($P$15:P53,P53)-1,"-")</f>
        <v>-</v>
      </c>
      <c r="S53" s="42" t="str">
        <f t="shared" si="3"/>
        <v>-</v>
      </c>
      <c r="T53" s="42" t="str">
        <f t="shared" si="4"/>
        <v>-</v>
      </c>
      <c r="U53" s="42" t="str">
        <f t="shared" si="5"/>
        <v>-</v>
      </c>
      <c r="V53" s="37" t="str">
        <f t="shared" si="6"/>
        <v>-</v>
      </c>
      <c r="X53" s="32">
        <v>39</v>
      </c>
      <c r="Y53" s="5" t="s">
        <v>71</v>
      </c>
      <c r="Z53" s="33" t="str">
        <f t="shared" si="1"/>
        <v>…</v>
      </c>
      <c r="AA53" s="34" t="str">
        <f>IFERROR(_xlfn.RANK.EQ(Z53,$Z$15:$Z$61,0)+COUNTIF($Z$15:Z53,Z53)-1,"-")</f>
        <v>-</v>
      </c>
      <c r="AC53" s="42" t="str">
        <f t="shared" si="7"/>
        <v>-</v>
      </c>
      <c r="AD53" s="42" t="str">
        <f t="shared" si="8"/>
        <v>-</v>
      </c>
      <c r="AE53" s="42" t="str">
        <f t="shared" si="9"/>
        <v>-</v>
      </c>
      <c r="AF53" s="37" t="str">
        <f t="shared" si="10"/>
        <v>-</v>
      </c>
      <c r="AG53" s="37"/>
      <c r="AH53" s="32">
        <v>39</v>
      </c>
      <c r="AI53" s="5" t="s">
        <v>71</v>
      </c>
      <c r="AJ53" s="33" t="str">
        <f t="shared" si="2"/>
        <v>…</v>
      </c>
      <c r="AK53" s="34" t="str">
        <f>IFERROR(_xlfn.RANK.EQ(AJ53,$AJ$15:$AJ$61,0)+COUNTIF($AJ$15:AJ53,AJ53)-1,"-")</f>
        <v>-</v>
      </c>
      <c r="AM53" s="42" t="str">
        <f t="shared" si="11"/>
        <v>-</v>
      </c>
      <c r="AN53" s="42" t="str">
        <f t="shared" si="12"/>
        <v>-</v>
      </c>
      <c r="AO53" s="42" t="str">
        <f t="shared" si="13"/>
        <v>-</v>
      </c>
      <c r="AP53" s="37" t="str">
        <f t="shared" si="14"/>
        <v>-</v>
      </c>
    </row>
    <row r="54" spans="1:42" ht="11.85" customHeight="1">
      <c r="A54" s="41" t="s">
        <v>58</v>
      </c>
      <c r="B54" s="39"/>
      <c r="C54" s="51" t="s">
        <v>924</v>
      </c>
      <c r="D54" s="52" t="s">
        <v>924</v>
      </c>
      <c r="E54" s="52" t="s">
        <v>924</v>
      </c>
      <c r="F54" s="52" t="s">
        <v>924</v>
      </c>
      <c r="G54" s="52" t="s">
        <v>26</v>
      </c>
      <c r="H54" s="52" t="s">
        <v>26</v>
      </c>
      <c r="I54" s="52" t="s">
        <v>26</v>
      </c>
      <c r="J54" s="52" t="s">
        <v>26</v>
      </c>
      <c r="K54" s="52" t="s">
        <v>26</v>
      </c>
      <c r="N54" s="32">
        <v>40</v>
      </c>
      <c r="O54" s="5" t="s">
        <v>72</v>
      </c>
      <c r="P54" s="33" t="str">
        <f t="shared" si="0"/>
        <v>…</v>
      </c>
      <c r="Q54" s="34" t="str">
        <f>IFERROR(_xlfn.RANK.EQ(P54,$P$15:$P$61,0)+COUNTIF($P$15:P54,P54)-1,"-")</f>
        <v>-</v>
      </c>
      <c r="S54" s="42" t="str">
        <f t="shared" si="3"/>
        <v>-</v>
      </c>
      <c r="T54" s="42" t="str">
        <f t="shared" si="4"/>
        <v>-</v>
      </c>
      <c r="U54" s="42" t="str">
        <f t="shared" si="5"/>
        <v>-</v>
      </c>
      <c r="V54" s="37" t="str">
        <f t="shared" si="6"/>
        <v>-</v>
      </c>
      <c r="X54" s="32">
        <v>40</v>
      </c>
      <c r="Y54" s="5" t="s">
        <v>72</v>
      </c>
      <c r="Z54" s="33" t="str">
        <f t="shared" si="1"/>
        <v>…</v>
      </c>
      <c r="AA54" s="34" t="str">
        <f>IFERROR(_xlfn.RANK.EQ(Z54,$Z$15:$Z$61,0)+COUNTIF($Z$15:Z54,Z54)-1,"-")</f>
        <v>-</v>
      </c>
      <c r="AC54" s="42" t="str">
        <f t="shared" si="7"/>
        <v>-</v>
      </c>
      <c r="AD54" s="42" t="str">
        <f t="shared" si="8"/>
        <v>-</v>
      </c>
      <c r="AE54" s="42" t="str">
        <f t="shared" si="9"/>
        <v>-</v>
      </c>
      <c r="AF54" s="37" t="str">
        <f t="shared" si="10"/>
        <v>-</v>
      </c>
      <c r="AG54" s="37"/>
      <c r="AH54" s="32">
        <v>40</v>
      </c>
      <c r="AI54" s="5" t="s">
        <v>72</v>
      </c>
      <c r="AJ54" s="33" t="str">
        <f t="shared" si="2"/>
        <v>…</v>
      </c>
      <c r="AK54" s="34" t="str">
        <f>IFERROR(_xlfn.RANK.EQ(AJ54,$AJ$15:$AJ$61,0)+COUNTIF($AJ$15:AJ54,AJ54)-1,"-")</f>
        <v>-</v>
      </c>
      <c r="AM54" s="42" t="str">
        <f t="shared" si="11"/>
        <v>-</v>
      </c>
      <c r="AN54" s="42" t="str">
        <f t="shared" si="12"/>
        <v>-</v>
      </c>
      <c r="AO54" s="42" t="str">
        <f t="shared" si="13"/>
        <v>-</v>
      </c>
      <c r="AP54" s="37" t="str">
        <f t="shared" si="14"/>
        <v>-</v>
      </c>
    </row>
    <row r="55" spans="1:42" ht="11.85" customHeight="1">
      <c r="A55" s="41" t="s">
        <v>59</v>
      </c>
      <c r="B55" s="39"/>
      <c r="C55" s="51" t="s">
        <v>924</v>
      </c>
      <c r="D55" s="52" t="s">
        <v>924</v>
      </c>
      <c r="E55" s="52" t="s">
        <v>924</v>
      </c>
      <c r="F55" s="52" t="s">
        <v>924</v>
      </c>
      <c r="G55" s="52" t="s">
        <v>26</v>
      </c>
      <c r="H55" s="52" t="s">
        <v>26</v>
      </c>
      <c r="I55" s="52" t="s">
        <v>26</v>
      </c>
      <c r="J55" s="52" t="s">
        <v>26</v>
      </c>
      <c r="K55" s="52" t="s">
        <v>26</v>
      </c>
      <c r="N55" s="32">
        <v>41</v>
      </c>
      <c r="O55" s="5" t="s">
        <v>73</v>
      </c>
      <c r="P55" s="33" t="str">
        <f t="shared" si="0"/>
        <v>…</v>
      </c>
      <c r="Q55" s="34" t="str">
        <f>IFERROR(_xlfn.RANK.EQ(P55,$P$15:$P$61,0)+COUNTIF($P$15:P55,P55)-1,"-")</f>
        <v>-</v>
      </c>
      <c r="S55" s="42" t="str">
        <f t="shared" si="3"/>
        <v>-</v>
      </c>
      <c r="T55" s="42" t="str">
        <f t="shared" si="4"/>
        <v>-</v>
      </c>
      <c r="U55" s="42" t="str">
        <f t="shared" si="5"/>
        <v>-</v>
      </c>
      <c r="V55" s="37" t="str">
        <f t="shared" si="6"/>
        <v>-</v>
      </c>
      <c r="X55" s="32">
        <v>41</v>
      </c>
      <c r="Y55" s="5" t="s">
        <v>73</v>
      </c>
      <c r="Z55" s="33" t="str">
        <f t="shared" si="1"/>
        <v>…</v>
      </c>
      <c r="AA55" s="34" t="str">
        <f>IFERROR(_xlfn.RANK.EQ(Z55,$Z$15:$Z$61,0)+COUNTIF($Z$15:Z55,Z55)-1,"-")</f>
        <v>-</v>
      </c>
      <c r="AC55" s="42" t="str">
        <f t="shared" si="7"/>
        <v>-</v>
      </c>
      <c r="AD55" s="42" t="str">
        <f t="shared" si="8"/>
        <v>-</v>
      </c>
      <c r="AE55" s="42" t="str">
        <f t="shared" si="9"/>
        <v>-</v>
      </c>
      <c r="AF55" s="37" t="str">
        <f t="shared" si="10"/>
        <v>-</v>
      </c>
      <c r="AG55" s="37"/>
      <c r="AH55" s="32">
        <v>41</v>
      </c>
      <c r="AI55" s="5" t="s">
        <v>73</v>
      </c>
      <c r="AJ55" s="33" t="str">
        <f t="shared" si="2"/>
        <v>…</v>
      </c>
      <c r="AK55" s="34" t="str">
        <f>IFERROR(_xlfn.RANK.EQ(AJ55,$AJ$15:$AJ$61,0)+COUNTIF($AJ$15:AJ55,AJ55)-1,"-")</f>
        <v>-</v>
      </c>
      <c r="AM55" s="42" t="str">
        <f t="shared" si="11"/>
        <v>-</v>
      </c>
      <c r="AN55" s="42" t="str">
        <f t="shared" si="12"/>
        <v>-</v>
      </c>
      <c r="AO55" s="42" t="str">
        <f t="shared" si="13"/>
        <v>-</v>
      </c>
      <c r="AP55" s="37" t="str">
        <f t="shared" si="14"/>
        <v>-</v>
      </c>
    </row>
    <row r="56" spans="1:42" ht="11.85" customHeight="1">
      <c r="A56" s="41" t="s">
        <v>60</v>
      </c>
      <c r="B56" s="39"/>
      <c r="C56" s="51" t="s">
        <v>924</v>
      </c>
      <c r="D56" s="52" t="s">
        <v>924</v>
      </c>
      <c r="E56" s="52" t="s">
        <v>924</v>
      </c>
      <c r="F56" s="52" t="s">
        <v>924</v>
      </c>
      <c r="G56" s="52" t="s">
        <v>26</v>
      </c>
      <c r="H56" s="52" t="s">
        <v>26</v>
      </c>
      <c r="I56" s="52" t="s">
        <v>26</v>
      </c>
      <c r="J56" s="52" t="s">
        <v>26</v>
      </c>
      <c r="K56" s="52" t="s">
        <v>26</v>
      </c>
      <c r="N56" s="32">
        <v>42</v>
      </c>
      <c r="O56" s="5" t="s">
        <v>74</v>
      </c>
      <c r="P56" s="33" t="str">
        <f t="shared" si="0"/>
        <v>…</v>
      </c>
      <c r="Q56" s="34" t="str">
        <f>IFERROR(_xlfn.RANK.EQ(P56,$P$15:$P$61,0)+COUNTIF($P$15:P56,P56)-1,"-")</f>
        <v>-</v>
      </c>
      <c r="S56" s="42" t="str">
        <f t="shared" si="3"/>
        <v>-</v>
      </c>
      <c r="T56" s="42" t="str">
        <f t="shared" si="4"/>
        <v>-</v>
      </c>
      <c r="U56" s="42" t="str">
        <f t="shared" si="5"/>
        <v>-</v>
      </c>
      <c r="V56" s="37" t="str">
        <f t="shared" si="6"/>
        <v>-</v>
      </c>
      <c r="X56" s="32">
        <v>42</v>
      </c>
      <c r="Y56" s="5" t="s">
        <v>74</v>
      </c>
      <c r="Z56" s="33" t="str">
        <f t="shared" si="1"/>
        <v>…</v>
      </c>
      <c r="AA56" s="34" t="str">
        <f>IFERROR(_xlfn.RANK.EQ(Z56,$Z$15:$Z$61,0)+COUNTIF($Z$15:Z56,Z56)-1,"-")</f>
        <v>-</v>
      </c>
      <c r="AC56" s="42" t="str">
        <f t="shared" si="7"/>
        <v>-</v>
      </c>
      <c r="AD56" s="42" t="str">
        <f t="shared" si="8"/>
        <v>-</v>
      </c>
      <c r="AE56" s="42" t="str">
        <f t="shared" si="9"/>
        <v>-</v>
      </c>
      <c r="AF56" s="37" t="str">
        <f t="shared" si="10"/>
        <v>-</v>
      </c>
      <c r="AG56" s="37"/>
      <c r="AH56" s="32">
        <v>42</v>
      </c>
      <c r="AI56" s="5" t="s">
        <v>74</v>
      </c>
      <c r="AJ56" s="33" t="str">
        <f t="shared" si="2"/>
        <v>…</v>
      </c>
      <c r="AK56" s="34" t="str">
        <f>IFERROR(_xlfn.RANK.EQ(AJ56,$AJ$15:$AJ$61,0)+COUNTIF($AJ$15:AJ56,AJ56)-1,"-")</f>
        <v>-</v>
      </c>
      <c r="AM56" s="42" t="str">
        <f t="shared" si="11"/>
        <v>-</v>
      </c>
      <c r="AN56" s="42" t="str">
        <f t="shared" si="12"/>
        <v>-</v>
      </c>
      <c r="AO56" s="42" t="str">
        <f t="shared" si="13"/>
        <v>-</v>
      </c>
      <c r="AP56" s="37" t="str">
        <f t="shared" si="14"/>
        <v>-</v>
      </c>
    </row>
    <row r="57" spans="1:42" ht="11.85" customHeight="1">
      <c r="A57" s="41" t="s">
        <v>61</v>
      </c>
      <c r="B57" s="39"/>
      <c r="C57" s="51" t="s">
        <v>924</v>
      </c>
      <c r="D57" s="52" t="s">
        <v>924</v>
      </c>
      <c r="E57" s="52" t="s">
        <v>924</v>
      </c>
      <c r="F57" s="52" t="s">
        <v>924</v>
      </c>
      <c r="G57" s="52" t="s">
        <v>26</v>
      </c>
      <c r="H57" s="52" t="s">
        <v>26</v>
      </c>
      <c r="I57" s="52" t="s">
        <v>26</v>
      </c>
      <c r="J57" s="52" t="s">
        <v>26</v>
      </c>
      <c r="K57" s="52" t="s">
        <v>26</v>
      </c>
      <c r="N57" s="32">
        <v>43</v>
      </c>
      <c r="O57" s="5" t="s">
        <v>75</v>
      </c>
      <c r="P57" s="33" t="str">
        <f t="shared" si="0"/>
        <v>…</v>
      </c>
      <c r="Q57" s="34" t="str">
        <f>IFERROR(_xlfn.RANK.EQ(P57,$P$15:$P$61,0)+COUNTIF($P$15:P57,P57)-1,"-")</f>
        <v>-</v>
      </c>
      <c r="S57" s="42" t="str">
        <f t="shared" si="3"/>
        <v>-</v>
      </c>
      <c r="T57" s="42" t="str">
        <f t="shared" si="4"/>
        <v>-</v>
      </c>
      <c r="U57" s="42" t="str">
        <f t="shared" si="5"/>
        <v>-</v>
      </c>
      <c r="V57" s="37" t="str">
        <f t="shared" si="6"/>
        <v>-</v>
      </c>
      <c r="X57" s="32">
        <v>43</v>
      </c>
      <c r="Y57" s="5" t="s">
        <v>75</v>
      </c>
      <c r="Z57" s="33" t="str">
        <f t="shared" si="1"/>
        <v>…</v>
      </c>
      <c r="AA57" s="34" t="str">
        <f>IFERROR(_xlfn.RANK.EQ(Z57,$Z$15:$Z$61,0)+COUNTIF($Z$15:Z57,Z57)-1,"-")</f>
        <v>-</v>
      </c>
      <c r="AC57" s="42" t="str">
        <f t="shared" si="7"/>
        <v>-</v>
      </c>
      <c r="AD57" s="42" t="str">
        <f t="shared" si="8"/>
        <v>-</v>
      </c>
      <c r="AE57" s="42" t="str">
        <f t="shared" si="9"/>
        <v>-</v>
      </c>
      <c r="AF57" s="37" t="str">
        <f t="shared" si="10"/>
        <v>-</v>
      </c>
      <c r="AG57" s="37"/>
      <c r="AH57" s="32">
        <v>43</v>
      </c>
      <c r="AI57" s="5" t="s">
        <v>75</v>
      </c>
      <c r="AJ57" s="33" t="str">
        <f t="shared" si="2"/>
        <v>…</v>
      </c>
      <c r="AK57" s="34" t="str">
        <f>IFERROR(_xlfn.RANK.EQ(AJ57,$AJ$15:$AJ$61,0)+COUNTIF($AJ$15:AJ57,AJ57)-1,"-")</f>
        <v>-</v>
      </c>
      <c r="AM57" s="42" t="str">
        <f t="shared" si="11"/>
        <v>-</v>
      </c>
      <c r="AN57" s="42" t="str">
        <f t="shared" si="12"/>
        <v>-</v>
      </c>
      <c r="AO57" s="42" t="str">
        <f t="shared" si="13"/>
        <v>-</v>
      </c>
      <c r="AP57" s="37" t="str">
        <f t="shared" si="14"/>
        <v>-</v>
      </c>
    </row>
    <row r="58" spans="1:42" ht="11.85" customHeight="1">
      <c r="A58" s="41" t="s">
        <v>62</v>
      </c>
      <c r="B58" s="39"/>
      <c r="C58" s="51" t="s">
        <v>924</v>
      </c>
      <c r="D58" s="52" t="s">
        <v>924</v>
      </c>
      <c r="E58" s="52" t="s">
        <v>924</v>
      </c>
      <c r="F58" s="52" t="s">
        <v>924</v>
      </c>
      <c r="G58" s="52" t="s">
        <v>26</v>
      </c>
      <c r="H58" s="52" t="s">
        <v>26</v>
      </c>
      <c r="I58" s="52" t="s">
        <v>26</v>
      </c>
      <c r="J58" s="52" t="s">
        <v>26</v>
      </c>
      <c r="K58" s="52" t="s">
        <v>26</v>
      </c>
      <c r="N58" s="32">
        <v>44</v>
      </c>
      <c r="O58" s="5" t="s">
        <v>76</v>
      </c>
      <c r="P58" s="33" t="str">
        <f t="shared" si="0"/>
        <v>…</v>
      </c>
      <c r="Q58" s="34" t="str">
        <f>IFERROR(_xlfn.RANK.EQ(P58,$P$15:$P$61,0)+COUNTIF($P$15:P58,P58)-1,"-")</f>
        <v>-</v>
      </c>
      <c r="S58" s="42" t="str">
        <f t="shared" si="3"/>
        <v>-</v>
      </c>
      <c r="T58" s="42" t="str">
        <f t="shared" si="4"/>
        <v>-</v>
      </c>
      <c r="U58" s="42" t="str">
        <f t="shared" si="5"/>
        <v>-</v>
      </c>
      <c r="V58" s="37" t="str">
        <f t="shared" si="6"/>
        <v>-</v>
      </c>
      <c r="X58" s="32">
        <v>44</v>
      </c>
      <c r="Y58" s="5" t="s">
        <v>76</v>
      </c>
      <c r="Z58" s="33" t="str">
        <f t="shared" si="1"/>
        <v>…</v>
      </c>
      <c r="AA58" s="34" t="str">
        <f>IFERROR(_xlfn.RANK.EQ(Z58,$Z$15:$Z$61,0)+COUNTIF($Z$15:Z58,Z58)-1,"-")</f>
        <v>-</v>
      </c>
      <c r="AC58" s="42" t="str">
        <f t="shared" si="7"/>
        <v>-</v>
      </c>
      <c r="AD58" s="42" t="str">
        <f t="shared" si="8"/>
        <v>-</v>
      </c>
      <c r="AE58" s="42" t="str">
        <f t="shared" si="9"/>
        <v>-</v>
      </c>
      <c r="AF58" s="37" t="str">
        <f t="shared" si="10"/>
        <v>-</v>
      </c>
      <c r="AG58" s="37"/>
      <c r="AH58" s="32">
        <v>44</v>
      </c>
      <c r="AI58" s="5" t="s">
        <v>76</v>
      </c>
      <c r="AJ58" s="33" t="str">
        <f t="shared" si="2"/>
        <v>…</v>
      </c>
      <c r="AK58" s="34" t="str">
        <f>IFERROR(_xlfn.RANK.EQ(AJ58,$AJ$15:$AJ$61,0)+COUNTIF($AJ$15:AJ58,AJ58)-1,"-")</f>
        <v>-</v>
      </c>
      <c r="AM58" s="42" t="str">
        <f t="shared" si="11"/>
        <v>-</v>
      </c>
      <c r="AN58" s="42" t="str">
        <f t="shared" si="12"/>
        <v>-</v>
      </c>
      <c r="AO58" s="42" t="str">
        <f t="shared" si="13"/>
        <v>-</v>
      </c>
      <c r="AP58" s="37" t="str">
        <f t="shared" si="14"/>
        <v>-</v>
      </c>
    </row>
    <row r="59" spans="1:42" ht="11.85" customHeight="1">
      <c r="A59" s="41" t="s">
        <v>63</v>
      </c>
      <c r="B59" s="39"/>
      <c r="C59" s="51">
        <v>52</v>
      </c>
      <c r="D59" s="52">
        <v>2730</v>
      </c>
      <c r="E59" s="52">
        <v>1420</v>
      </c>
      <c r="F59" s="52">
        <v>1210</v>
      </c>
      <c r="G59" s="52">
        <v>98</v>
      </c>
      <c r="H59" s="52">
        <v>103</v>
      </c>
      <c r="I59" s="52">
        <v>101</v>
      </c>
      <c r="J59" s="52">
        <v>102</v>
      </c>
      <c r="K59" s="52">
        <v>101</v>
      </c>
      <c r="N59" s="32">
        <v>45</v>
      </c>
      <c r="O59" s="5" t="s">
        <v>77</v>
      </c>
      <c r="P59" s="33" t="str">
        <f t="shared" si="0"/>
        <v>…</v>
      </c>
      <c r="Q59" s="34" t="str">
        <f>IFERROR(_xlfn.RANK.EQ(P59,$P$15:$P$61,0)+COUNTIF($P$15:P59,P59)-1,"-")</f>
        <v>-</v>
      </c>
      <c r="S59" s="42" t="str">
        <f t="shared" si="3"/>
        <v>-</v>
      </c>
      <c r="T59" s="42" t="str">
        <f t="shared" si="4"/>
        <v>-</v>
      </c>
      <c r="U59" s="42" t="str">
        <f t="shared" si="5"/>
        <v>-</v>
      </c>
      <c r="V59" s="37" t="str">
        <f t="shared" si="6"/>
        <v>-</v>
      </c>
      <c r="X59" s="32">
        <v>45</v>
      </c>
      <c r="Y59" s="5" t="s">
        <v>77</v>
      </c>
      <c r="Z59" s="33" t="str">
        <f t="shared" si="1"/>
        <v>…</v>
      </c>
      <c r="AA59" s="34" t="str">
        <f>IFERROR(_xlfn.RANK.EQ(Z59,$Z$15:$Z$61,0)+COUNTIF($Z$15:Z59,Z59)-1,"-")</f>
        <v>-</v>
      </c>
      <c r="AC59" s="42" t="str">
        <f t="shared" si="7"/>
        <v>-</v>
      </c>
      <c r="AD59" s="42" t="str">
        <f t="shared" si="8"/>
        <v>-</v>
      </c>
      <c r="AE59" s="42" t="str">
        <f t="shared" si="9"/>
        <v>-</v>
      </c>
      <c r="AF59" s="37" t="str">
        <f t="shared" si="10"/>
        <v>-</v>
      </c>
      <c r="AG59" s="37"/>
      <c r="AH59" s="32">
        <v>45</v>
      </c>
      <c r="AI59" s="5" t="s">
        <v>77</v>
      </c>
      <c r="AJ59" s="33" t="str">
        <f t="shared" si="2"/>
        <v>…</v>
      </c>
      <c r="AK59" s="34" t="str">
        <f>IFERROR(_xlfn.RANK.EQ(AJ59,$AJ$15:$AJ$61,0)+COUNTIF($AJ$15:AJ59,AJ59)-1,"-")</f>
        <v>-</v>
      </c>
      <c r="AM59" s="42" t="str">
        <f t="shared" si="11"/>
        <v>-</v>
      </c>
      <c r="AN59" s="42" t="str">
        <f t="shared" si="12"/>
        <v>-</v>
      </c>
      <c r="AO59" s="42" t="str">
        <f t="shared" si="13"/>
        <v>-</v>
      </c>
      <c r="AP59" s="37" t="str">
        <f t="shared" si="14"/>
        <v>-</v>
      </c>
    </row>
    <row r="60" spans="1:42" ht="11.85" customHeight="1">
      <c r="A60" s="41" t="s">
        <v>64</v>
      </c>
      <c r="B60" s="39"/>
      <c r="C60" s="51" t="s">
        <v>924</v>
      </c>
      <c r="D60" s="52" t="s">
        <v>924</v>
      </c>
      <c r="E60" s="52" t="s">
        <v>924</v>
      </c>
      <c r="F60" s="52" t="s">
        <v>924</v>
      </c>
      <c r="G60" s="52" t="s">
        <v>26</v>
      </c>
      <c r="H60" s="52" t="s">
        <v>26</v>
      </c>
      <c r="I60" s="52" t="s">
        <v>26</v>
      </c>
      <c r="J60" s="52" t="s">
        <v>26</v>
      </c>
      <c r="K60" s="52" t="s">
        <v>26</v>
      </c>
      <c r="N60" s="32">
        <v>46</v>
      </c>
      <c r="O60" s="5" t="s">
        <v>78</v>
      </c>
      <c r="P60" s="33" t="str">
        <f t="shared" si="0"/>
        <v>…</v>
      </c>
      <c r="Q60" s="34" t="str">
        <f>IFERROR(_xlfn.RANK.EQ(P60,$P$15:$P$61,0)+COUNTIF($P$15:P60,P60)-1,"-")</f>
        <v>-</v>
      </c>
      <c r="S60" s="42" t="str">
        <f t="shared" si="3"/>
        <v>-</v>
      </c>
      <c r="T60" s="42" t="str">
        <f t="shared" si="4"/>
        <v>-</v>
      </c>
      <c r="U60" s="42" t="str">
        <f t="shared" si="5"/>
        <v>-</v>
      </c>
      <c r="V60" s="37" t="str">
        <f t="shared" si="6"/>
        <v>-</v>
      </c>
      <c r="X60" s="32">
        <v>46</v>
      </c>
      <c r="Y60" s="5" t="s">
        <v>78</v>
      </c>
      <c r="Z60" s="33" t="str">
        <f t="shared" si="1"/>
        <v>…</v>
      </c>
      <c r="AA60" s="34" t="str">
        <f>IFERROR(_xlfn.RANK.EQ(Z60,$Z$15:$Z$61,0)+COUNTIF($Z$15:Z60,Z60)-1,"-")</f>
        <v>-</v>
      </c>
      <c r="AC60" s="42" t="str">
        <f t="shared" si="7"/>
        <v>-</v>
      </c>
      <c r="AD60" s="42" t="str">
        <f t="shared" si="8"/>
        <v>-</v>
      </c>
      <c r="AE60" s="42" t="str">
        <f t="shared" si="9"/>
        <v>-</v>
      </c>
      <c r="AF60" s="37" t="str">
        <f t="shared" si="10"/>
        <v>-</v>
      </c>
      <c r="AG60" s="37"/>
      <c r="AH60" s="32">
        <v>46</v>
      </c>
      <c r="AI60" s="5" t="s">
        <v>78</v>
      </c>
      <c r="AJ60" s="33" t="str">
        <f t="shared" si="2"/>
        <v>…</v>
      </c>
      <c r="AK60" s="34" t="str">
        <f>IFERROR(_xlfn.RANK.EQ(AJ60,$AJ$15:$AJ$61,0)+COUNTIF($AJ$15:AJ60,AJ60)-1,"-")</f>
        <v>-</v>
      </c>
      <c r="AM60" s="42" t="str">
        <f t="shared" si="11"/>
        <v>-</v>
      </c>
      <c r="AN60" s="42" t="str">
        <f t="shared" si="12"/>
        <v>-</v>
      </c>
      <c r="AO60" s="42" t="str">
        <f t="shared" si="13"/>
        <v>-</v>
      </c>
      <c r="AP60" s="37" t="str">
        <f t="shared" si="14"/>
        <v>-</v>
      </c>
    </row>
    <row r="61" spans="1:42" ht="11.85" customHeight="1">
      <c r="A61" s="41" t="s">
        <v>65</v>
      </c>
      <c r="B61" s="39"/>
      <c r="C61" s="51" t="s">
        <v>924</v>
      </c>
      <c r="D61" s="52" t="s">
        <v>924</v>
      </c>
      <c r="E61" s="52" t="s">
        <v>924</v>
      </c>
      <c r="F61" s="52" t="s">
        <v>924</v>
      </c>
      <c r="G61" s="52" t="s">
        <v>26</v>
      </c>
      <c r="H61" s="52" t="s">
        <v>26</v>
      </c>
      <c r="I61" s="52" t="s">
        <v>26</v>
      </c>
      <c r="J61" s="52" t="s">
        <v>26</v>
      </c>
      <c r="K61" s="52" t="s">
        <v>26</v>
      </c>
      <c r="N61" s="32">
        <v>47</v>
      </c>
      <c r="O61" s="5" t="s">
        <v>44</v>
      </c>
      <c r="P61" s="33" t="str">
        <f t="shared" si="0"/>
        <v>…</v>
      </c>
      <c r="Q61" s="34" t="str">
        <f>IFERROR(_xlfn.RANK.EQ(P61,$P$15:$P$61,0)+COUNTIF($P$15:P61,P61)-1,"-")</f>
        <v>-</v>
      </c>
      <c r="S61" s="42" t="str">
        <f t="shared" si="3"/>
        <v>-</v>
      </c>
      <c r="T61" s="42" t="str">
        <f t="shared" si="4"/>
        <v>-</v>
      </c>
      <c r="U61" s="42" t="str">
        <f t="shared" si="5"/>
        <v>-</v>
      </c>
      <c r="V61" s="37" t="str">
        <f t="shared" si="6"/>
        <v>-</v>
      </c>
      <c r="X61" s="32">
        <v>47</v>
      </c>
      <c r="Y61" s="5" t="s">
        <v>44</v>
      </c>
      <c r="Z61" s="33" t="str">
        <f t="shared" si="1"/>
        <v>…</v>
      </c>
      <c r="AA61" s="34" t="str">
        <f>IFERROR(_xlfn.RANK.EQ(Z61,$Z$15:$Z$61,0)+COUNTIF($Z$15:Z61,Z61)-1,"-")</f>
        <v>-</v>
      </c>
      <c r="AC61" s="42" t="str">
        <f t="shared" si="7"/>
        <v>-</v>
      </c>
      <c r="AD61" s="42" t="str">
        <f t="shared" si="8"/>
        <v>-</v>
      </c>
      <c r="AE61" s="42" t="str">
        <f t="shared" si="9"/>
        <v>-</v>
      </c>
      <c r="AF61" s="37" t="str">
        <f t="shared" si="10"/>
        <v>-</v>
      </c>
      <c r="AG61" s="37"/>
      <c r="AH61" s="32">
        <v>47</v>
      </c>
      <c r="AI61" s="5" t="s">
        <v>44</v>
      </c>
      <c r="AJ61" s="33" t="str">
        <f t="shared" si="2"/>
        <v>…</v>
      </c>
      <c r="AK61" s="34" t="str">
        <f>IFERROR(_xlfn.RANK.EQ(AJ61,$AJ$15:$AJ$61,0)+COUNTIF($AJ$15:AJ61,AJ61)-1,"-")</f>
        <v>-</v>
      </c>
      <c r="AM61" s="42" t="str">
        <f t="shared" si="11"/>
        <v>-</v>
      </c>
      <c r="AN61" s="42" t="str">
        <f t="shared" si="12"/>
        <v>-</v>
      </c>
      <c r="AO61" s="42" t="str">
        <f t="shared" si="13"/>
        <v>-</v>
      </c>
      <c r="AP61" s="37" t="str">
        <f t="shared" si="14"/>
        <v>-</v>
      </c>
    </row>
    <row r="62" spans="1:42" ht="11.85" customHeight="1">
      <c r="A62" s="41" t="s">
        <v>66</v>
      </c>
      <c r="B62" s="39"/>
      <c r="C62" s="51" t="s">
        <v>924</v>
      </c>
      <c r="D62" s="52" t="s">
        <v>924</v>
      </c>
      <c r="E62" s="52" t="s">
        <v>924</v>
      </c>
      <c r="F62" s="52" t="s">
        <v>924</v>
      </c>
      <c r="G62" s="52" t="s">
        <v>26</v>
      </c>
      <c r="H62" s="52" t="s">
        <v>26</v>
      </c>
      <c r="I62" s="52" t="s">
        <v>26</v>
      </c>
      <c r="J62" s="52" t="s">
        <v>26</v>
      </c>
      <c r="K62" s="52" t="s">
        <v>26</v>
      </c>
    </row>
    <row r="63" spans="1:42" ht="11.85" customHeight="1">
      <c r="A63" s="41" t="s">
        <v>67</v>
      </c>
      <c r="B63" s="39"/>
      <c r="C63" s="51" t="s">
        <v>924</v>
      </c>
      <c r="D63" s="52" t="s">
        <v>924</v>
      </c>
      <c r="E63" s="52" t="s">
        <v>924</v>
      </c>
      <c r="F63" s="52" t="s">
        <v>924</v>
      </c>
      <c r="G63" s="52" t="s">
        <v>26</v>
      </c>
      <c r="H63" s="52" t="s">
        <v>26</v>
      </c>
      <c r="I63" s="52" t="s">
        <v>26</v>
      </c>
      <c r="J63" s="52" t="s">
        <v>26</v>
      </c>
      <c r="K63" s="52" t="s">
        <v>26</v>
      </c>
    </row>
    <row r="64" spans="1:42" ht="11.85" customHeight="1">
      <c r="A64" s="41" t="s">
        <v>68</v>
      </c>
      <c r="B64" s="39"/>
      <c r="C64" s="51" t="s">
        <v>924</v>
      </c>
      <c r="D64" s="52" t="s">
        <v>924</v>
      </c>
      <c r="E64" s="52" t="s">
        <v>924</v>
      </c>
      <c r="F64" s="52" t="s">
        <v>924</v>
      </c>
      <c r="G64" s="52" t="s">
        <v>26</v>
      </c>
      <c r="H64" s="52" t="s">
        <v>26</v>
      </c>
      <c r="I64" s="52" t="s">
        <v>26</v>
      </c>
      <c r="J64" s="52" t="s">
        <v>26</v>
      </c>
      <c r="K64" s="52" t="s">
        <v>26</v>
      </c>
      <c r="N64" s="780" t="s">
        <v>126</v>
      </c>
      <c r="O64" s="780"/>
      <c r="P64" s="780"/>
      <c r="Q64" s="780"/>
      <c r="R64" s="780"/>
      <c r="S64" s="780"/>
      <c r="T64" s="780"/>
      <c r="U64" s="780"/>
      <c r="V64" s="780"/>
      <c r="W64" s="780"/>
      <c r="X64" s="780"/>
      <c r="Y64" s="780"/>
      <c r="Z64" s="780"/>
      <c r="AA64" s="780"/>
      <c r="AB64" s="780"/>
      <c r="AC64" s="780"/>
      <c r="AD64" s="780"/>
      <c r="AE64" s="780"/>
      <c r="AF64" s="780"/>
      <c r="AG64" s="780"/>
      <c r="AH64" s="780"/>
      <c r="AI64" s="780"/>
      <c r="AJ64" s="780"/>
      <c r="AK64" s="780"/>
      <c r="AL64" s="780"/>
      <c r="AM64" s="780"/>
      <c r="AN64" s="780"/>
      <c r="AO64" s="780"/>
      <c r="AP64" s="780"/>
    </row>
    <row r="65" spans="1:42" ht="11.85" customHeight="1">
      <c r="A65" s="41" t="s">
        <v>69</v>
      </c>
      <c r="B65" s="39"/>
      <c r="C65" s="51" t="s">
        <v>924</v>
      </c>
      <c r="D65" s="52" t="s">
        <v>924</v>
      </c>
      <c r="E65" s="52" t="s">
        <v>924</v>
      </c>
      <c r="F65" s="52" t="s">
        <v>924</v>
      </c>
      <c r="G65" s="52" t="s">
        <v>26</v>
      </c>
      <c r="H65" s="52" t="s">
        <v>26</v>
      </c>
      <c r="I65" s="52" t="s">
        <v>26</v>
      </c>
      <c r="J65" s="52" t="s">
        <v>26</v>
      </c>
      <c r="K65" s="52" t="s">
        <v>26</v>
      </c>
      <c r="N65" s="780"/>
      <c r="O65" s="780"/>
      <c r="P65" s="780"/>
      <c r="Q65" s="780"/>
      <c r="R65" s="780"/>
      <c r="S65" s="780"/>
      <c r="T65" s="780"/>
      <c r="U65" s="780"/>
      <c r="V65" s="780"/>
      <c r="W65" s="780"/>
      <c r="X65" s="780"/>
      <c r="Y65" s="780"/>
      <c r="Z65" s="780"/>
      <c r="AA65" s="780"/>
      <c r="AB65" s="780"/>
      <c r="AC65" s="780"/>
      <c r="AD65" s="780"/>
      <c r="AE65" s="780"/>
      <c r="AF65" s="780"/>
      <c r="AG65" s="780"/>
      <c r="AH65" s="780"/>
      <c r="AI65" s="780"/>
      <c r="AJ65" s="780"/>
      <c r="AK65" s="780"/>
      <c r="AL65" s="780"/>
      <c r="AM65" s="780"/>
      <c r="AN65" s="780"/>
      <c r="AO65" s="780"/>
      <c r="AP65" s="780"/>
    </row>
    <row r="66" spans="1:42" ht="11.85" customHeight="1">
      <c r="A66" s="41" t="s">
        <v>70</v>
      </c>
      <c r="B66" s="39"/>
      <c r="C66" s="51" t="s">
        <v>924</v>
      </c>
      <c r="D66" s="52" t="s">
        <v>924</v>
      </c>
      <c r="E66" s="52" t="s">
        <v>924</v>
      </c>
      <c r="F66" s="52" t="s">
        <v>924</v>
      </c>
      <c r="G66" s="52" t="s">
        <v>26</v>
      </c>
      <c r="H66" s="52" t="s">
        <v>26</v>
      </c>
      <c r="I66" s="52" t="s">
        <v>26</v>
      </c>
      <c r="J66" s="52" t="s">
        <v>26</v>
      </c>
      <c r="K66" s="52" t="s">
        <v>26</v>
      </c>
      <c r="N66" s="779" t="s">
        <v>12</v>
      </c>
      <c r="O66" s="779"/>
      <c r="P66" s="779"/>
      <c r="Q66" s="779"/>
      <c r="R66" s="779"/>
      <c r="S66" s="779"/>
      <c r="T66" s="779"/>
      <c r="U66" s="779"/>
      <c r="V66" s="779"/>
      <c r="W66" s="20"/>
      <c r="X66" s="779" t="s">
        <v>13</v>
      </c>
      <c r="Y66" s="779"/>
      <c r="Z66" s="779"/>
      <c r="AA66" s="779"/>
      <c r="AB66" s="779"/>
      <c r="AC66" s="779"/>
      <c r="AD66" s="779"/>
      <c r="AE66" s="779"/>
      <c r="AF66" s="779"/>
      <c r="AG66" s="20"/>
      <c r="AH66" s="779" t="s">
        <v>14</v>
      </c>
      <c r="AI66" s="779"/>
      <c r="AJ66" s="779"/>
      <c r="AK66" s="779"/>
      <c r="AL66" s="779"/>
      <c r="AM66" s="779"/>
      <c r="AN66" s="779"/>
      <c r="AO66" s="779"/>
      <c r="AP66" s="779"/>
    </row>
    <row r="67" spans="1:42" ht="11.85" customHeight="1">
      <c r="A67" s="41" t="s">
        <v>71</v>
      </c>
      <c r="B67" s="39"/>
      <c r="C67" s="51" t="s">
        <v>924</v>
      </c>
      <c r="D67" s="52" t="s">
        <v>924</v>
      </c>
      <c r="E67" s="52" t="s">
        <v>924</v>
      </c>
      <c r="F67" s="52" t="s">
        <v>924</v>
      </c>
      <c r="G67" s="52" t="s">
        <v>26</v>
      </c>
      <c r="H67" s="52" t="s">
        <v>26</v>
      </c>
      <c r="I67" s="52" t="s">
        <v>26</v>
      </c>
      <c r="J67" s="52" t="s">
        <v>26</v>
      </c>
      <c r="K67" s="52" t="s">
        <v>26</v>
      </c>
      <c r="N67" s="779"/>
      <c r="O67" s="779"/>
      <c r="P67" s="779"/>
      <c r="Q67" s="779"/>
      <c r="R67" s="779"/>
      <c r="S67" s="779"/>
      <c r="T67" s="779"/>
      <c r="U67" s="779"/>
      <c r="V67" s="779"/>
      <c r="W67" s="20"/>
      <c r="X67" s="779"/>
      <c r="Y67" s="779"/>
      <c r="Z67" s="779"/>
      <c r="AA67" s="779"/>
      <c r="AB67" s="779"/>
      <c r="AC67" s="779"/>
      <c r="AD67" s="779"/>
      <c r="AE67" s="779"/>
      <c r="AF67" s="779"/>
      <c r="AG67" s="20"/>
      <c r="AH67" s="779"/>
      <c r="AI67" s="779"/>
      <c r="AJ67" s="779"/>
      <c r="AK67" s="779"/>
      <c r="AL67" s="779"/>
      <c r="AM67" s="779"/>
      <c r="AN67" s="779"/>
      <c r="AO67" s="779"/>
      <c r="AP67" s="779"/>
    </row>
    <row r="68" spans="1:42" ht="11.85" customHeight="1">
      <c r="A68" s="41" t="s">
        <v>72</v>
      </c>
      <c r="B68" s="39"/>
      <c r="C68" s="51" t="s">
        <v>924</v>
      </c>
      <c r="D68" s="52" t="s">
        <v>924</v>
      </c>
      <c r="E68" s="52" t="s">
        <v>924</v>
      </c>
      <c r="F68" s="52" t="s">
        <v>924</v>
      </c>
      <c r="G68" s="52" t="s">
        <v>26</v>
      </c>
      <c r="H68" s="52" t="s">
        <v>26</v>
      </c>
      <c r="I68" s="52" t="s">
        <v>26</v>
      </c>
      <c r="J68" s="52" t="s">
        <v>26</v>
      </c>
      <c r="K68" s="52" t="s">
        <v>26</v>
      </c>
      <c r="N68" s="32">
        <v>1</v>
      </c>
      <c r="O68" s="5" t="s">
        <v>20</v>
      </c>
      <c r="P68" s="33">
        <f t="shared" ref="P68:P114" si="15">IFERROR(VLOOKUP(O68,$A$29:$E$75,3,FALSE),"-")</f>
        <v>1800</v>
      </c>
      <c r="Q68" s="34">
        <f>IFERROR(_xlfn.RANK.EQ(P68,$P$68:$P$114,0)+COUNTIF($P$68:P68,P68)-1,"-")</f>
        <v>2</v>
      </c>
      <c r="R68" s="32"/>
      <c r="S68" s="35">
        <f>IFERROR(RANK(U68,$U$68:$U$114,0),"-")</f>
        <v>1</v>
      </c>
      <c r="T68" s="35" t="str">
        <f>IFERROR(INDEX($O$68:$O$114,MATCH(N68,$Q$68:$Q$114,0)),"-")</f>
        <v>青森</v>
      </c>
      <c r="U68" s="35">
        <f>IFERROR(LARGE($P$68:$P$114,N68),"-")</f>
        <v>2140</v>
      </c>
      <c r="V68" s="36">
        <f>IFERROR(ROUND(U68/$C$15*100,1),"-")</f>
        <v>33.700000000000003</v>
      </c>
      <c r="W68" s="32"/>
      <c r="X68" s="32">
        <v>1</v>
      </c>
      <c r="Y68" s="5" t="s">
        <v>20</v>
      </c>
      <c r="Z68" s="33">
        <f t="shared" ref="Z68:Z114" si="16">IFERROR(VLOOKUP(Y68,$A$29:$E$75,4,FALSE),"-")</f>
        <v>4490</v>
      </c>
      <c r="AA68" s="34">
        <f>IFERROR(_xlfn.RANK.EQ(Z68,$Z$68:$Z$114,0)+COUNTIF($Z$68:Z68,Z68)-1,"-")</f>
        <v>1</v>
      </c>
      <c r="AB68" s="32"/>
      <c r="AC68" s="35">
        <f>IFERROR(RANK(AE68,$AE$68:$AE$114,0),"-")</f>
        <v>1</v>
      </c>
      <c r="AD68" s="35" t="str">
        <f>IFERROR(INDEX($Y$68:$Y$114,MATCH(X68,$AA$68:$AA$114,0)),"-")</f>
        <v>北海道</v>
      </c>
      <c r="AE68" s="35">
        <f>IFERROR(LARGE($Z$68:$Z$114,X68),"-")</f>
        <v>4490</v>
      </c>
      <c r="AF68" s="36">
        <f>IFERROR(ROUND(AE68/$D$15*100,1),"-")</f>
        <v>174</v>
      </c>
      <c r="AG68" s="37"/>
      <c r="AH68" s="32">
        <v>1</v>
      </c>
      <c r="AI68" s="5" t="s">
        <v>20</v>
      </c>
      <c r="AJ68" s="33">
        <f t="shared" ref="AJ68:AJ114" si="17">IFERROR(VLOOKUP(AI68,$A$29:$E$75,5,FALSE),"-")</f>
        <v>80800</v>
      </c>
      <c r="AK68" s="34">
        <f>IFERROR(_xlfn.RANK.EQ(AJ68,$AJ$68:$AJ$114,0)+COUNTIF($AJ$68:AJ68,AJ68)-1,"-")</f>
        <v>1</v>
      </c>
      <c r="AL68" s="32"/>
      <c r="AM68" s="35">
        <f>IFERROR(RANK(AO68,$AO$68:$AO$114,0),"-")</f>
        <v>1</v>
      </c>
      <c r="AN68" s="35" t="str">
        <f>IFERROR(INDEX($AI$68:$AI$114,MATCH(AH68,$AK$68:$AK$114,0)),"-")</f>
        <v>北海道</v>
      </c>
      <c r="AO68" s="35">
        <f>IFERROR(LARGE($AJ$68:$AJ$114,AH68),"-")</f>
        <v>80800</v>
      </c>
      <c r="AP68" s="36">
        <f>IFERROR(ROUND(AO68/$E$15*100,1),"-")</f>
        <v>49.4</v>
      </c>
    </row>
    <row r="69" spans="1:42" ht="11.85" customHeight="1">
      <c r="A69" s="41" t="s">
        <v>73</v>
      </c>
      <c r="B69" s="39"/>
      <c r="C69" s="51" t="s">
        <v>924</v>
      </c>
      <c r="D69" s="52" t="s">
        <v>924</v>
      </c>
      <c r="E69" s="52" t="s">
        <v>924</v>
      </c>
      <c r="F69" s="52" t="s">
        <v>924</v>
      </c>
      <c r="G69" s="52" t="s">
        <v>26</v>
      </c>
      <c r="H69" s="52" t="s">
        <v>26</v>
      </c>
      <c r="I69" s="52" t="s">
        <v>26</v>
      </c>
      <c r="J69" s="52" t="s">
        <v>26</v>
      </c>
      <c r="K69" s="52" t="s">
        <v>26</v>
      </c>
      <c r="N69" s="32">
        <v>2</v>
      </c>
      <c r="O69" s="5" t="s">
        <v>21</v>
      </c>
      <c r="P69" s="33">
        <f t="shared" si="15"/>
        <v>2140</v>
      </c>
      <c r="Q69" s="34">
        <f>IFERROR(_xlfn.RANK.EQ(P69,$P$68:$P$114,0)+COUNTIF($P$68:P69,P69)-1,"-")</f>
        <v>1</v>
      </c>
      <c r="S69" s="35">
        <f t="shared" ref="S69:S114" si="18">IFERROR(RANK(U69,$U$68:$U$114,0),"-")</f>
        <v>2</v>
      </c>
      <c r="T69" s="35" t="str">
        <f t="shared" ref="T69:T114" si="19">IFERROR(INDEX($O$68:$O$114,MATCH(N69,$Q$68:$Q$114,0)),"-")</f>
        <v>北海道</v>
      </c>
      <c r="U69" s="35">
        <f t="shared" ref="U69:U114" si="20">IFERROR(LARGE($P$68:$P$114,N69),"-")</f>
        <v>1800</v>
      </c>
      <c r="V69" s="36">
        <f t="shared" ref="V69:V114" si="21">IFERROR(ROUND(U69/$C$15*100,1),"-")</f>
        <v>28.3</v>
      </c>
      <c r="X69" s="32">
        <v>2</v>
      </c>
      <c r="Y69" s="5" t="s">
        <v>21</v>
      </c>
      <c r="Z69" s="33">
        <f t="shared" si="16"/>
        <v>2300</v>
      </c>
      <c r="AA69" s="34">
        <f>IFERROR(_xlfn.RANK.EQ(Z69,$Z$68:$Z$114,0)+COUNTIF($Z$68:Z69,Z69)-1,"-")</f>
        <v>5</v>
      </c>
      <c r="AC69" s="35">
        <f t="shared" ref="AC69:AC114" si="22">IFERROR(RANK(AE69,$AE$68:$AE$114,0),"-")</f>
        <v>2</v>
      </c>
      <c r="AD69" s="35" t="str">
        <f t="shared" ref="AD69:AD114" si="23">IFERROR(INDEX($Y$68:$Y$114,MATCH(X69,$AA$68:$AA$114,0)),"-")</f>
        <v>鳥取</v>
      </c>
      <c r="AE69" s="35">
        <f t="shared" ref="AE69:AE114" si="24">IFERROR(LARGE($Z$68:$Z$114,X69),"-")</f>
        <v>2730</v>
      </c>
      <c r="AF69" s="36">
        <f t="shared" ref="AF69:AF114" si="25">IFERROR(ROUND(AE69/$D$15*100,1),"-")</f>
        <v>105.8</v>
      </c>
      <c r="AG69" s="37"/>
      <c r="AH69" s="32">
        <v>2</v>
      </c>
      <c r="AI69" s="5" t="s">
        <v>21</v>
      </c>
      <c r="AJ69" s="33">
        <f t="shared" si="17"/>
        <v>49200</v>
      </c>
      <c r="AK69" s="34">
        <f>IFERROR(_xlfn.RANK.EQ(AJ69,$AJ$68:$AJ$114,0)+COUNTIF($AJ$68:AJ69,AJ69)-1,"-")</f>
        <v>2</v>
      </c>
      <c r="AM69" s="35">
        <f t="shared" ref="AM69:AM114" si="26">IFERROR(RANK(AO69,$AO$68:$AO$114,0),"-")</f>
        <v>2</v>
      </c>
      <c r="AN69" s="35" t="str">
        <f t="shared" ref="AN69:AN114" si="27">IFERROR(INDEX($AI$68:$AI$114,MATCH(AH69,$AK$68:$AK$114,0)),"-")</f>
        <v>青森</v>
      </c>
      <c r="AO69" s="35">
        <f t="shared" ref="AO69:AO114" si="28">IFERROR(LARGE($AJ$68:$AJ$114,AH69),"-")</f>
        <v>49200</v>
      </c>
      <c r="AP69" s="36">
        <f t="shared" ref="AP69:AP114" si="29">IFERROR(ROUND(AO69/$E$15*100,1),"-")</f>
        <v>30.1</v>
      </c>
    </row>
    <row r="70" spans="1:42" ht="11.85" customHeight="1">
      <c r="A70" s="41" t="s">
        <v>74</v>
      </c>
      <c r="B70" s="39"/>
      <c r="C70" s="51" t="s">
        <v>924</v>
      </c>
      <c r="D70" s="52" t="s">
        <v>924</v>
      </c>
      <c r="E70" s="52" t="s">
        <v>924</v>
      </c>
      <c r="F70" s="52" t="s">
        <v>924</v>
      </c>
      <c r="G70" s="52" t="s">
        <v>26</v>
      </c>
      <c r="H70" s="52" t="s">
        <v>26</v>
      </c>
      <c r="I70" s="52" t="s">
        <v>26</v>
      </c>
      <c r="J70" s="52" t="s">
        <v>26</v>
      </c>
      <c r="K70" s="52" t="s">
        <v>26</v>
      </c>
      <c r="N70" s="32">
        <v>3</v>
      </c>
      <c r="O70" s="5" t="s">
        <v>23</v>
      </c>
      <c r="P70" s="33">
        <f t="shared" si="15"/>
        <v>173</v>
      </c>
      <c r="Q70" s="34">
        <f>IFERROR(_xlfn.RANK.EQ(P70,$P$68:$P$114,0)+COUNTIF($P$68:P70,P70)-1,"-")</f>
        <v>6</v>
      </c>
      <c r="S70" s="35">
        <f t="shared" si="18"/>
        <v>3</v>
      </c>
      <c r="T70" s="35" t="str">
        <f t="shared" si="19"/>
        <v>千葉</v>
      </c>
      <c r="U70" s="35">
        <f t="shared" si="20"/>
        <v>466</v>
      </c>
      <c r="V70" s="36">
        <f t="shared" si="21"/>
        <v>7.3</v>
      </c>
      <c r="X70" s="32">
        <v>3</v>
      </c>
      <c r="Y70" s="5" t="s">
        <v>23</v>
      </c>
      <c r="Z70" s="33">
        <f t="shared" si="16"/>
        <v>1660</v>
      </c>
      <c r="AA70" s="34">
        <f>IFERROR(_xlfn.RANK.EQ(Z70,$Z$68:$Z$114,0)+COUNTIF($Z$68:Z70,Z70)-1,"-")</f>
        <v>6</v>
      </c>
      <c r="AC70" s="35">
        <f t="shared" si="22"/>
        <v>3</v>
      </c>
      <c r="AD70" s="35" t="str">
        <f t="shared" si="23"/>
        <v>茨城</v>
      </c>
      <c r="AE70" s="35">
        <f t="shared" si="24"/>
        <v>2720</v>
      </c>
      <c r="AF70" s="36">
        <f t="shared" si="25"/>
        <v>105.4</v>
      </c>
      <c r="AG70" s="37"/>
      <c r="AH70" s="32">
        <v>3</v>
      </c>
      <c r="AI70" s="5" t="s">
        <v>23</v>
      </c>
      <c r="AJ70" s="33">
        <f t="shared" si="17"/>
        <v>2870</v>
      </c>
      <c r="AK70" s="34">
        <f>IFERROR(_xlfn.RANK.EQ(AJ70,$AJ$68:$AJ$114,0)+COUNTIF($AJ$68:AJ70,AJ70)-1,"-")</f>
        <v>6</v>
      </c>
      <c r="AM70" s="35">
        <f t="shared" si="26"/>
        <v>3</v>
      </c>
      <c r="AN70" s="35" t="str">
        <f t="shared" si="27"/>
        <v>長野</v>
      </c>
      <c r="AO70" s="35">
        <f t="shared" si="28"/>
        <v>6340</v>
      </c>
      <c r="AP70" s="36">
        <f t="shared" si="29"/>
        <v>3.9</v>
      </c>
    </row>
    <row r="71" spans="1:42" ht="11.85" customHeight="1">
      <c r="A71" s="41" t="s">
        <v>75</v>
      </c>
      <c r="B71" s="39"/>
      <c r="C71" s="51" t="s">
        <v>924</v>
      </c>
      <c r="D71" s="52" t="s">
        <v>924</v>
      </c>
      <c r="E71" s="52" t="s">
        <v>924</v>
      </c>
      <c r="F71" s="52" t="s">
        <v>924</v>
      </c>
      <c r="G71" s="52" t="s">
        <v>26</v>
      </c>
      <c r="H71" s="52" t="s">
        <v>26</v>
      </c>
      <c r="I71" s="52" t="s">
        <v>26</v>
      </c>
      <c r="J71" s="52" t="s">
        <v>26</v>
      </c>
      <c r="K71" s="52" t="s">
        <v>26</v>
      </c>
      <c r="N71" s="32">
        <v>4</v>
      </c>
      <c r="O71" s="5" t="s">
        <v>24</v>
      </c>
      <c r="P71" s="33" t="str">
        <f t="shared" si="15"/>
        <v>…</v>
      </c>
      <c r="Q71" s="34" t="str">
        <f>IFERROR(_xlfn.RANK.EQ(P71,$P$68:$P$114,0)+COUNTIF($P$68:P71,P71)-1,"-")</f>
        <v>-</v>
      </c>
      <c r="S71" s="35">
        <f t="shared" si="18"/>
        <v>4</v>
      </c>
      <c r="T71" s="35" t="str">
        <f t="shared" si="19"/>
        <v>群馬</v>
      </c>
      <c r="U71" s="35">
        <f t="shared" si="20"/>
        <v>354</v>
      </c>
      <c r="V71" s="36">
        <f t="shared" si="21"/>
        <v>5.6</v>
      </c>
      <c r="X71" s="32">
        <v>4</v>
      </c>
      <c r="Y71" s="5" t="s">
        <v>24</v>
      </c>
      <c r="Z71" s="33" t="str">
        <f t="shared" si="16"/>
        <v>…</v>
      </c>
      <c r="AA71" s="34" t="str">
        <f>IFERROR(_xlfn.RANK.EQ(Z71,$Z$68:$Z$114,0)+COUNTIF($Z$68:Z71,Z71)-1,"-")</f>
        <v>-</v>
      </c>
      <c r="AC71" s="35">
        <f t="shared" si="22"/>
        <v>4</v>
      </c>
      <c r="AD71" s="35" t="str">
        <f t="shared" si="23"/>
        <v>長野</v>
      </c>
      <c r="AE71" s="35">
        <f t="shared" si="24"/>
        <v>2440</v>
      </c>
      <c r="AF71" s="36">
        <f t="shared" si="25"/>
        <v>94.6</v>
      </c>
      <c r="AG71" s="37"/>
      <c r="AH71" s="32">
        <v>4</v>
      </c>
      <c r="AI71" s="5" t="s">
        <v>24</v>
      </c>
      <c r="AJ71" s="33" t="str">
        <f t="shared" si="17"/>
        <v>…</v>
      </c>
      <c r="AK71" s="34" t="str">
        <f>IFERROR(_xlfn.RANK.EQ(AJ71,$AJ$68:$AJ$114,0)+COUNTIF($AJ$68:AJ71,AJ71)-1,"-")</f>
        <v>-</v>
      </c>
      <c r="AM71" s="35">
        <f t="shared" si="26"/>
        <v>4</v>
      </c>
      <c r="AN71" s="35" t="str">
        <f t="shared" si="27"/>
        <v>千葉</v>
      </c>
      <c r="AO71" s="35">
        <f t="shared" si="28"/>
        <v>5360</v>
      </c>
      <c r="AP71" s="36">
        <f t="shared" si="29"/>
        <v>3.3</v>
      </c>
    </row>
    <row r="72" spans="1:42" ht="11.85" customHeight="1">
      <c r="A72" s="41" t="s">
        <v>76</v>
      </c>
      <c r="B72" s="39"/>
      <c r="C72" s="51" t="s">
        <v>924</v>
      </c>
      <c r="D72" s="52" t="s">
        <v>924</v>
      </c>
      <c r="E72" s="52" t="s">
        <v>924</v>
      </c>
      <c r="F72" s="52" t="s">
        <v>924</v>
      </c>
      <c r="G72" s="52" t="s">
        <v>26</v>
      </c>
      <c r="H72" s="52" t="s">
        <v>26</v>
      </c>
      <c r="I72" s="52" t="s">
        <v>26</v>
      </c>
      <c r="J72" s="52" t="s">
        <v>26</v>
      </c>
      <c r="K72" s="52" t="s">
        <v>26</v>
      </c>
      <c r="N72" s="32">
        <v>5</v>
      </c>
      <c r="O72" s="5" t="s">
        <v>27</v>
      </c>
      <c r="P72" s="33">
        <f t="shared" si="15"/>
        <v>77</v>
      </c>
      <c r="Q72" s="34">
        <f>IFERROR(_xlfn.RANK.EQ(P72,$P$68:$P$114,0)+COUNTIF($P$68:P72,P72)-1,"-")</f>
        <v>8</v>
      </c>
      <c r="S72" s="35">
        <f t="shared" si="18"/>
        <v>5</v>
      </c>
      <c r="T72" s="35" t="str">
        <f t="shared" si="19"/>
        <v>長野</v>
      </c>
      <c r="U72" s="35">
        <f t="shared" si="20"/>
        <v>260</v>
      </c>
      <c r="V72" s="36">
        <f t="shared" si="21"/>
        <v>4.0999999999999996</v>
      </c>
      <c r="X72" s="32">
        <v>5</v>
      </c>
      <c r="Y72" s="5" t="s">
        <v>27</v>
      </c>
      <c r="Z72" s="33">
        <f t="shared" si="16"/>
        <v>956</v>
      </c>
      <c r="AA72" s="34">
        <f>IFERROR(_xlfn.RANK.EQ(Z72,$Z$68:$Z$114,0)+COUNTIF($Z$68:Z72,Z72)-1,"-")</f>
        <v>10</v>
      </c>
      <c r="AC72" s="35">
        <f t="shared" si="22"/>
        <v>5</v>
      </c>
      <c r="AD72" s="35" t="str">
        <f t="shared" si="23"/>
        <v>青森</v>
      </c>
      <c r="AE72" s="35">
        <f t="shared" si="24"/>
        <v>2300</v>
      </c>
      <c r="AF72" s="36">
        <f t="shared" si="25"/>
        <v>89.1</v>
      </c>
      <c r="AG72" s="37"/>
      <c r="AH72" s="32">
        <v>5</v>
      </c>
      <c r="AI72" s="5" t="s">
        <v>27</v>
      </c>
      <c r="AJ72" s="33">
        <f t="shared" si="17"/>
        <v>736</v>
      </c>
      <c r="AK72" s="34">
        <f>IFERROR(_xlfn.RANK.EQ(AJ72,$AJ$68:$AJ$114,0)+COUNTIF($AJ$68:AJ72,AJ72)-1,"-")</f>
        <v>9</v>
      </c>
      <c r="AM72" s="35">
        <f t="shared" si="26"/>
        <v>5</v>
      </c>
      <c r="AN72" s="35" t="str">
        <f t="shared" si="27"/>
        <v>群馬</v>
      </c>
      <c r="AO72" s="35">
        <f t="shared" si="28"/>
        <v>3890</v>
      </c>
      <c r="AP72" s="36">
        <f t="shared" si="29"/>
        <v>2.4</v>
      </c>
    </row>
    <row r="73" spans="1:42" ht="11.85" customHeight="1">
      <c r="A73" s="41" t="s">
        <v>77</v>
      </c>
      <c r="B73" s="39"/>
      <c r="C73" s="51" t="s">
        <v>924</v>
      </c>
      <c r="D73" s="52" t="s">
        <v>924</v>
      </c>
      <c r="E73" s="52" t="s">
        <v>924</v>
      </c>
      <c r="F73" s="52" t="s">
        <v>924</v>
      </c>
      <c r="G73" s="52" t="s">
        <v>26</v>
      </c>
      <c r="H73" s="52" t="s">
        <v>26</v>
      </c>
      <c r="I73" s="52" t="s">
        <v>26</v>
      </c>
      <c r="J73" s="52" t="s">
        <v>26</v>
      </c>
      <c r="K73" s="52" t="s">
        <v>26</v>
      </c>
      <c r="N73" s="32">
        <v>6</v>
      </c>
      <c r="O73" s="5" t="s">
        <v>29</v>
      </c>
      <c r="P73" s="33" t="str">
        <f t="shared" si="15"/>
        <v>…</v>
      </c>
      <c r="Q73" s="34" t="str">
        <f>IFERROR(_xlfn.RANK.EQ(P73,$P$68:$P$114,0)+COUNTIF($P$68:P73,P73)-1,"-")</f>
        <v>-</v>
      </c>
      <c r="S73" s="42">
        <f t="shared" si="18"/>
        <v>6</v>
      </c>
      <c r="T73" s="42" t="str">
        <f t="shared" si="19"/>
        <v>岩手</v>
      </c>
      <c r="U73" s="42">
        <f t="shared" si="20"/>
        <v>173</v>
      </c>
      <c r="V73" s="37">
        <f t="shared" si="21"/>
        <v>2.7</v>
      </c>
      <c r="X73" s="32">
        <v>6</v>
      </c>
      <c r="Y73" s="5" t="s">
        <v>29</v>
      </c>
      <c r="Z73" s="33" t="str">
        <f t="shared" si="16"/>
        <v>…</v>
      </c>
      <c r="AA73" s="34" t="str">
        <f>IFERROR(_xlfn.RANK.EQ(Z73,$Z$68:$Z$114,0)+COUNTIF($Z$68:Z73,Z73)-1,"-")</f>
        <v>-</v>
      </c>
      <c r="AC73" s="42">
        <f t="shared" si="22"/>
        <v>6</v>
      </c>
      <c r="AD73" s="42" t="str">
        <f t="shared" si="23"/>
        <v>岩手</v>
      </c>
      <c r="AE73" s="42">
        <f t="shared" si="24"/>
        <v>1660</v>
      </c>
      <c r="AF73" s="37">
        <f t="shared" si="25"/>
        <v>64.3</v>
      </c>
      <c r="AG73" s="37"/>
      <c r="AH73" s="32">
        <v>6</v>
      </c>
      <c r="AI73" s="5" t="s">
        <v>29</v>
      </c>
      <c r="AJ73" s="33" t="str">
        <f t="shared" si="17"/>
        <v>…</v>
      </c>
      <c r="AK73" s="34" t="str">
        <f>IFERROR(_xlfn.RANK.EQ(AJ73,$AJ$68:$AJ$114,0)+COUNTIF($AJ$68:AJ73,AJ73)-1,"-")</f>
        <v>-</v>
      </c>
      <c r="AM73" s="42">
        <f t="shared" si="26"/>
        <v>6</v>
      </c>
      <c r="AN73" s="42" t="str">
        <f t="shared" si="27"/>
        <v>岩手</v>
      </c>
      <c r="AO73" s="42">
        <f t="shared" si="28"/>
        <v>2870</v>
      </c>
      <c r="AP73" s="37">
        <f t="shared" si="29"/>
        <v>1.8</v>
      </c>
    </row>
    <row r="74" spans="1:42" ht="11.85" customHeight="1">
      <c r="A74" s="41" t="s">
        <v>78</v>
      </c>
      <c r="B74" s="39"/>
      <c r="C74" s="51" t="s">
        <v>924</v>
      </c>
      <c r="D74" s="52" t="s">
        <v>924</v>
      </c>
      <c r="E74" s="52" t="s">
        <v>924</v>
      </c>
      <c r="F74" s="52" t="s">
        <v>924</v>
      </c>
      <c r="G74" s="52" t="s">
        <v>26</v>
      </c>
      <c r="H74" s="52" t="s">
        <v>26</v>
      </c>
      <c r="I74" s="52" t="s">
        <v>26</v>
      </c>
      <c r="J74" s="52" t="s">
        <v>26</v>
      </c>
      <c r="K74" s="52" t="s">
        <v>26</v>
      </c>
      <c r="N74" s="32">
        <v>7</v>
      </c>
      <c r="O74" s="5" t="s">
        <v>31</v>
      </c>
      <c r="P74" s="33" t="str">
        <f t="shared" si="15"/>
        <v>…</v>
      </c>
      <c r="Q74" s="34" t="str">
        <f>IFERROR(_xlfn.RANK.EQ(P74,$P$68:$P$114,0)+COUNTIF($P$68:P74,P74)-1,"-")</f>
        <v>-</v>
      </c>
      <c r="S74" s="42">
        <f t="shared" si="18"/>
        <v>7</v>
      </c>
      <c r="T74" s="42" t="str">
        <f t="shared" si="19"/>
        <v>茨城</v>
      </c>
      <c r="U74" s="42">
        <f t="shared" si="20"/>
        <v>101</v>
      </c>
      <c r="V74" s="37">
        <f t="shared" si="21"/>
        <v>1.6</v>
      </c>
      <c r="X74" s="32">
        <v>7</v>
      </c>
      <c r="Y74" s="5" t="s">
        <v>31</v>
      </c>
      <c r="Z74" s="33" t="str">
        <f t="shared" si="16"/>
        <v>…</v>
      </c>
      <c r="AA74" s="34" t="str">
        <f>IFERROR(_xlfn.RANK.EQ(Z74,$Z$68:$Z$114,0)+COUNTIF($Z$68:Z74,Z74)-1,"-")</f>
        <v>-</v>
      </c>
      <c r="AC74" s="42">
        <f t="shared" si="22"/>
        <v>7</v>
      </c>
      <c r="AD74" s="42" t="str">
        <f t="shared" si="23"/>
        <v>山梨</v>
      </c>
      <c r="AE74" s="42">
        <f t="shared" si="24"/>
        <v>1320</v>
      </c>
      <c r="AF74" s="37">
        <f t="shared" si="25"/>
        <v>51.2</v>
      </c>
      <c r="AG74" s="37"/>
      <c r="AH74" s="32">
        <v>7</v>
      </c>
      <c r="AI74" s="5" t="s">
        <v>31</v>
      </c>
      <c r="AJ74" s="33" t="str">
        <f t="shared" si="17"/>
        <v>…</v>
      </c>
      <c r="AK74" s="34" t="str">
        <f>IFERROR(_xlfn.RANK.EQ(AJ74,$AJ$68:$AJ$114,0)+COUNTIF($AJ$68:AJ74,AJ74)-1,"-")</f>
        <v>-</v>
      </c>
      <c r="AM74" s="42">
        <f t="shared" si="26"/>
        <v>7</v>
      </c>
      <c r="AN74" s="42" t="str">
        <f t="shared" si="27"/>
        <v>茨城</v>
      </c>
      <c r="AO74" s="42">
        <f t="shared" si="28"/>
        <v>2750</v>
      </c>
      <c r="AP74" s="37">
        <f t="shared" si="29"/>
        <v>1.7</v>
      </c>
    </row>
    <row r="75" spans="1:42" ht="11.85" customHeight="1">
      <c r="A75" s="41" t="s">
        <v>44</v>
      </c>
      <c r="B75" s="39"/>
      <c r="C75" s="51" t="s">
        <v>924</v>
      </c>
      <c r="D75" s="52" t="s">
        <v>924</v>
      </c>
      <c r="E75" s="52" t="s">
        <v>924</v>
      </c>
      <c r="F75" s="52" t="s">
        <v>924</v>
      </c>
      <c r="G75" s="52" t="s">
        <v>26</v>
      </c>
      <c r="H75" s="52" t="s">
        <v>26</v>
      </c>
      <c r="I75" s="52" t="s">
        <v>26</v>
      </c>
      <c r="J75" s="52" t="s">
        <v>26</v>
      </c>
      <c r="K75" s="52" t="s">
        <v>26</v>
      </c>
      <c r="N75" s="32">
        <v>8</v>
      </c>
      <c r="O75" s="5" t="s">
        <v>33</v>
      </c>
      <c r="P75" s="33">
        <f t="shared" si="15"/>
        <v>101</v>
      </c>
      <c r="Q75" s="34">
        <f>IFERROR(_xlfn.RANK.EQ(P75,$P$68:$P$114,0)+COUNTIF($P$68:P75,P75)-1,"-")</f>
        <v>7</v>
      </c>
      <c r="S75" s="42">
        <f t="shared" si="18"/>
        <v>8</v>
      </c>
      <c r="T75" s="42" t="str">
        <f t="shared" si="19"/>
        <v>秋田</v>
      </c>
      <c r="U75" s="42">
        <f t="shared" si="20"/>
        <v>77</v>
      </c>
      <c r="V75" s="37">
        <f t="shared" si="21"/>
        <v>1.2</v>
      </c>
      <c r="X75" s="32">
        <v>8</v>
      </c>
      <c r="Y75" s="5" t="s">
        <v>33</v>
      </c>
      <c r="Z75" s="33">
        <f t="shared" si="16"/>
        <v>2720</v>
      </c>
      <c r="AA75" s="34">
        <f>IFERROR(_xlfn.RANK.EQ(Z75,$Z$68:$Z$114,0)+COUNTIF($Z$68:Z75,Z75)-1,"-")</f>
        <v>3</v>
      </c>
      <c r="AC75" s="42">
        <f t="shared" si="22"/>
        <v>8</v>
      </c>
      <c r="AD75" s="42" t="str">
        <f t="shared" si="23"/>
        <v>千葉</v>
      </c>
      <c r="AE75" s="42">
        <f t="shared" si="24"/>
        <v>1150</v>
      </c>
      <c r="AF75" s="37">
        <f t="shared" si="25"/>
        <v>44.6</v>
      </c>
      <c r="AG75" s="37"/>
      <c r="AH75" s="32">
        <v>8</v>
      </c>
      <c r="AI75" s="5" t="s">
        <v>33</v>
      </c>
      <c r="AJ75" s="33">
        <f t="shared" si="17"/>
        <v>2750</v>
      </c>
      <c r="AK75" s="34">
        <f>IFERROR(_xlfn.RANK.EQ(AJ75,$AJ$68:$AJ$114,0)+COUNTIF($AJ$68:AJ75,AJ75)-1,"-")</f>
        <v>7</v>
      </c>
      <c r="AM75" s="42">
        <f t="shared" si="26"/>
        <v>8</v>
      </c>
      <c r="AN75" s="42" t="str">
        <f t="shared" si="27"/>
        <v>鳥取</v>
      </c>
      <c r="AO75" s="42">
        <f t="shared" si="28"/>
        <v>1420</v>
      </c>
      <c r="AP75" s="37">
        <f t="shared" si="29"/>
        <v>0.9</v>
      </c>
    </row>
    <row r="76" spans="1:42" ht="11.85" customHeight="1">
      <c r="A76" s="41"/>
      <c r="B76" s="39"/>
      <c r="C76" s="51"/>
      <c r="D76" s="52"/>
      <c r="E76" s="52"/>
      <c r="F76" s="52"/>
      <c r="G76" s="52"/>
      <c r="H76" s="52"/>
      <c r="I76" s="52"/>
      <c r="J76" s="52"/>
      <c r="K76" s="52"/>
      <c r="N76" s="32">
        <v>9</v>
      </c>
      <c r="O76" s="5" t="s">
        <v>35</v>
      </c>
      <c r="P76" s="33" t="str">
        <f t="shared" si="15"/>
        <v>…</v>
      </c>
      <c r="Q76" s="34" t="str">
        <f>IFERROR(_xlfn.RANK.EQ(P76,$P$68:$P$114,0)+COUNTIF($P$68:P76,P76)-1,"-")</f>
        <v>-</v>
      </c>
      <c r="S76" s="42">
        <f t="shared" si="18"/>
        <v>9</v>
      </c>
      <c r="T76" s="42" t="str">
        <f t="shared" si="19"/>
        <v>鳥取</v>
      </c>
      <c r="U76" s="42">
        <f t="shared" si="20"/>
        <v>52</v>
      </c>
      <c r="V76" s="37">
        <f t="shared" si="21"/>
        <v>0.8</v>
      </c>
      <c r="X76" s="32">
        <v>9</v>
      </c>
      <c r="Y76" s="5" t="s">
        <v>35</v>
      </c>
      <c r="Z76" s="33" t="str">
        <f t="shared" si="16"/>
        <v>…</v>
      </c>
      <c r="AA76" s="34" t="str">
        <f>IFERROR(_xlfn.RANK.EQ(Z76,$Z$68:$Z$114,0)+COUNTIF($Z$68:Z76,Z76)-1,"-")</f>
        <v>-</v>
      </c>
      <c r="AC76" s="42">
        <f t="shared" si="22"/>
        <v>9</v>
      </c>
      <c r="AD76" s="42" t="str">
        <f t="shared" si="23"/>
        <v>群馬</v>
      </c>
      <c r="AE76" s="42">
        <f t="shared" si="24"/>
        <v>1100</v>
      </c>
      <c r="AF76" s="37">
        <f t="shared" si="25"/>
        <v>42.6</v>
      </c>
      <c r="AG76" s="37"/>
      <c r="AH76" s="32">
        <v>9</v>
      </c>
      <c r="AI76" s="5" t="s">
        <v>35</v>
      </c>
      <c r="AJ76" s="33" t="str">
        <f t="shared" si="17"/>
        <v>…</v>
      </c>
      <c r="AK76" s="34" t="str">
        <f>IFERROR(_xlfn.RANK.EQ(AJ76,$AJ$68:$AJ$114,0)+COUNTIF($AJ$68:AJ76,AJ76)-1,"-")</f>
        <v>-</v>
      </c>
      <c r="AM76" s="42">
        <f t="shared" si="26"/>
        <v>9</v>
      </c>
      <c r="AN76" s="42" t="str">
        <f t="shared" si="27"/>
        <v>秋田</v>
      </c>
      <c r="AO76" s="42">
        <f t="shared" si="28"/>
        <v>736</v>
      </c>
      <c r="AP76" s="37">
        <f t="shared" si="29"/>
        <v>0.4</v>
      </c>
    </row>
    <row r="77" spans="1:42" ht="11.85" customHeight="1">
      <c r="A77" s="41" t="s">
        <v>79</v>
      </c>
      <c r="B77" s="39"/>
      <c r="C77" s="51" t="s">
        <v>924</v>
      </c>
      <c r="D77" s="52" t="s">
        <v>924</v>
      </c>
      <c r="E77" s="52" t="s">
        <v>924</v>
      </c>
      <c r="F77" s="52" t="s">
        <v>924</v>
      </c>
      <c r="G77" s="52" t="s">
        <v>26</v>
      </c>
      <c r="H77" s="52" t="s">
        <v>26</v>
      </c>
      <c r="I77" s="52" t="s">
        <v>26</v>
      </c>
      <c r="J77" s="52" t="s">
        <v>26</v>
      </c>
      <c r="K77" s="52" t="s">
        <v>26</v>
      </c>
      <c r="N77" s="32">
        <v>10</v>
      </c>
      <c r="O77" s="5" t="s">
        <v>37</v>
      </c>
      <c r="P77" s="33">
        <f t="shared" si="15"/>
        <v>354</v>
      </c>
      <c r="Q77" s="34">
        <f>IFERROR(_xlfn.RANK.EQ(P77,$P$68:$P$114,0)+COUNTIF($P$68:P77,P77)-1,"-")</f>
        <v>4</v>
      </c>
      <c r="S77" s="42">
        <f t="shared" si="18"/>
        <v>10</v>
      </c>
      <c r="T77" s="42" t="str">
        <f t="shared" si="19"/>
        <v>山梨</v>
      </c>
      <c r="U77" s="42">
        <f t="shared" si="20"/>
        <v>39</v>
      </c>
      <c r="V77" s="37">
        <f t="shared" si="21"/>
        <v>0.6</v>
      </c>
      <c r="X77" s="32">
        <v>10</v>
      </c>
      <c r="Y77" s="5" t="s">
        <v>37</v>
      </c>
      <c r="Z77" s="33">
        <f t="shared" si="16"/>
        <v>1100</v>
      </c>
      <c r="AA77" s="34">
        <f>IFERROR(_xlfn.RANK.EQ(Z77,$Z$68:$Z$114,0)+COUNTIF($Z$68:Z77,Z77)-1,"-")</f>
        <v>9</v>
      </c>
      <c r="AC77" s="42">
        <f t="shared" si="22"/>
        <v>10</v>
      </c>
      <c r="AD77" s="42" t="str">
        <f t="shared" si="23"/>
        <v>秋田</v>
      </c>
      <c r="AE77" s="42">
        <f t="shared" si="24"/>
        <v>956</v>
      </c>
      <c r="AF77" s="37">
        <f t="shared" si="25"/>
        <v>37.1</v>
      </c>
      <c r="AG77" s="37"/>
      <c r="AH77" s="32">
        <v>10</v>
      </c>
      <c r="AI77" s="5" t="s">
        <v>37</v>
      </c>
      <c r="AJ77" s="33">
        <f t="shared" si="17"/>
        <v>3890</v>
      </c>
      <c r="AK77" s="34">
        <f>IFERROR(_xlfn.RANK.EQ(AJ77,$AJ$68:$AJ$114,0)+COUNTIF($AJ$68:AJ77,AJ77)-1,"-")</f>
        <v>5</v>
      </c>
      <c r="AM77" s="42">
        <f t="shared" si="26"/>
        <v>10</v>
      </c>
      <c r="AN77" s="42" t="str">
        <f t="shared" si="27"/>
        <v>山梨</v>
      </c>
      <c r="AO77" s="42">
        <f t="shared" si="28"/>
        <v>515</v>
      </c>
      <c r="AP77" s="37">
        <f t="shared" si="29"/>
        <v>0.3</v>
      </c>
    </row>
    <row r="78" spans="1:42" ht="11.85" customHeight="1">
      <c r="A78" s="41" t="s">
        <v>80</v>
      </c>
      <c r="B78" s="39"/>
      <c r="C78" s="51" t="s">
        <v>924</v>
      </c>
      <c r="D78" s="52" t="s">
        <v>924</v>
      </c>
      <c r="E78" s="52" t="s">
        <v>924</v>
      </c>
      <c r="F78" s="52" t="s">
        <v>924</v>
      </c>
      <c r="G78" s="52" t="s">
        <v>26</v>
      </c>
      <c r="H78" s="52" t="s">
        <v>26</v>
      </c>
      <c r="I78" s="52" t="s">
        <v>26</v>
      </c>
      <c r="J78" s="52" t="s">
        <v>26</v>
      </c>
      <c r="K78" s="52" t="s">
        <v>26</v>
      </c>
      <c r="N78" s="32">
        <v>11</v>
      </c>
      <c r="O78" s="5" t="s">
        <v>39</v>
      </c>
      <c r="P78" s="33" t="str">
        <f t="shared" si="15"/>
        <v>…</v>
      </c>
      <c r="Q78" s="34" t="str">
        <f>IFERROR(_xlfn.RANK.EQ(P78,$P$68:$P$114,0)+COUNTIF($P$68:P78,P78)-1,"-")</f>
        <v>-</v>
      </c>
      <c r="S78" s="42" t="str">
        <f t="shared" si="18"/>
        <v>-</v>
      </c>
      <c r="T78" s="42" t="str">
        <f t="shared" si="19"/>
        <v>-</v>
      </c>
      <c r="U78" s="42" t="str">
        <f t="shared" si="20"/>
        <v>-</v>
      </c>
      <c r="V78" s="37" t="str">
        <f t="shared" si="21"/>
        <v>-</v>
      </c>
      <c r="X78" s="32">
        <v>11</v>
      </c>
      <c r="Y78" s="5" t="s">
        <v>39</v>
      </c>
      <c r="Z78" s="33" t="str">
        <f t="shared" si="16"/>
        <v>…</v>
      </c>
      <c r="AA78" s="34" t="str">
        <f>IFERROR(_xlfn.RANK.EQ(Z78,$Z$68:$Z$114,0)+COUNTIF($Z$68:Z78,Z78)-1,"-")</f>
        <v>-</v>
      </c>
      <c r="AC78" s="42" t="str">
        <f t="shared" si="22"/>
        <v>-</v>
      </c>
      <c r="AD78" s="42" t="str">
        <f t="shared" si="23"/>
        <v>-</v>
      </c>
      <c r="AE78" s="42" t="str">
        <f t="shared" si="24"/>
        <v>-</v>
      </c>
      <c r="AF78" s="37" t="str">
        <f t="shared" si="25"/>
        <v>-</v>
      </c>
      <c r="AG78" s="37"/>
      <c r="AH78" s="32">
        <v>11</v>
      </c>
      <c r="AI78" s="5" t="s">
        <v>39</v>
      </c>
      <c r="AJ78" s="33" t="str">
        <f t="shared" si="17"/>
        <v>…</v>
      </c>
      <c r="AK78" s="34" t="str">
        <f>IFERROR(_xlfn.RANK.EQ(AJ78,$AJ$68:$AJ$114,0)+COUNTIF($AJ$68:AJ78,AJ78)-1,"-")</f>
        <v>-</v>
      </c>
      <c r="AM78" s="42" t="str">
        <f t="shared" si="26"/>
        <v>-</v>
      </c>
      <c r="AN78" s="42" t="str">
        <f t="shared" si="27"/>
        <v>-</v>
      </c>
      <c r="AO78" s="42" t="str">
        <f t="shared" si="28"/>
        <v>-</v>
      </c>
      <c r="AP78" s="37" t="str">
        <f t="shared" si="29"/>
        <v>-</v>
      </c>
    </row>
    <row r="79" spans="1:42" ht="11.85" customHeight="1">
      <c r="A79" s="44" t="s">
        <v>81</v>
      </c>
      <c r="B79" s="39"/>
      <c r="C79" s="51" t="s">
        <v>924</v>
      </c>
      <c r="D79" s="52" t="s">
        <v>924</v>
      </c>
      <c r="E79" s="52" t="s">
        <v>924</v>
      </c>
      <c r="F79" s="52" t="s">
        <v>924</v>
      </c>
      <c r="G79" s="52" t="s">
        <v>26</v>
      </c>
      <c r="H79" s="52" t="s">
        <v>26</v>
      </c>
      <c r="I79" s="52" t="s">
        <v>26</v>
      </c>
      <c r="J79" s="52" t="s">
        <v>26</v>
      </c>
      <c r="K79" s="52" t="s">
        <v>26</v>
      </c>
      <c r="N79" s="32">
        <v>12</v>
      </c>
      <c r="O79" s="5" t="s">
        <v>41</v>
      </c>
      <c r="P79" s="33">
        <f t="shared" si="15"/>
        <v>466</v>
      </c>
      <c r="Q79" s="34">
        <f>IFERROR(_xlfn.RANK.EQ(P79,$P$68:$P$114,0)+COUNTIF($P$68:P79,P79)-1,"-")</f>
        <v>3</v>
      </c>
      <c r="S79" s="42" t="str">
        <f t="shared" si="18"/>
        <v>-</v>
      </c>
      <c r="T79" s="42" t="str">
        <f t="shared" si="19"/>
        <v>-</v>
      </c>
      <c r="U79" s="42" t="str">
        <f t="shared" si="20"/>
        <v>-</v>
      </c>
      <c r="V79" s="37" t="str">
        <f t="shared" si="21"/>
        <v>-</v>
      </c>
      <c r="X79" s="32">
        <v>12</v>
      </c>
      <c r="Y79" s="5" t="s">
        <v>41</v>
      </c>
      <c r="Z79" s="33">
        <f t="shared" si="16"/>
        <v>1150</v>
      </c>
      <c r="AA79" s="34">
        <f>IFERROR(_xlfn.RANK.EQ(Z79,$Z$68:$Z$114,0)+COUNTIF($Z$68:Z79,Z79)-1,"-")</f>
        <v>8</v>
      </c>
      <c r="AC79" s="42" t="str">
        <f t="shared" si="22"/>
        <v>-</v>
      </c>
      <c r="AD79" s="42" t="str">
        <f t="shared" si="23"/>
        <v>-</v>
      </c>
      <c r="AE79" s="42" t="str">
        <f t="shared" si="24"/>
        <v>-</v>
      </c>
      <c r="AF79" s="37" t="str">
        <f t="shared" si="25"/>
        <v>-</v>
      </c>
      <c r="AG79" s="37"/>
      <c r="AH79" s="32">
        <v>12</v>
      </c>
      <c r="AI79" s="5" t="s">
        <v>41</v>
      </c>
      <c r="AJ79" s="33">
        <f t="shared" si="17"/>
        <v>5360</v>
      </c>
      <c r="AK79" s="34">
        <f>IFERROR(_xlfn.RANK.EQ(AJ79,$AJ$68:$AJ$114,0)+COUNTIF($AJ$68:AJ79,AJ79)-1,"-")</f>
        <v>4</v>
      </c>
      <c r="AM79" s="42" t="str">
        <f t="shared" si="26"/>
        <v>-</v>
      </c>
      <c r="AN79" s="42" t="str">
        <f t="shared" si="27"/>
        <v>-</v>
      </c>
      <c r="AO79" s="42" t="str">
        <f t="shared" si="28"/>
        <v>-</v>
      </c>
      <c r="AP79" s="37" t="str">
        <f t="shared" si="29"/>
        <v>-</v>
      </c>
    </row>
    <row r="80" spans="1:42" ht="11.85" customHeight="1">
      <c r="A80" s="45"/>
      <c r="B80" s="46"/>
      <c r="C80" s="47"/>
      <c r="D80" s="48"/>
      <c r="E80" s="48"/>
      <c r="F80" s="48"/>
      <c r="G80" s="48"/>
      <c r="H80" s="48"/>
      <c r="I80" s="48"/>
      <c r="J80" s="48"/>
      <c r="K80" s="48"/>
      <c r="N80" s="32">
        <v>13</v>
      </c>
      <c r="O80" s="5" t="s">
        <v>43</v>
      </c>
      <c r="P80" s="33" t="str">
        <f t="shared" si="15"/>
        <v>…</v>
      </c>
      <c r="Q80" s="34" t="str">
        <f>IFERROR(_xlfn.RANK.EQ(P80,$P$68:$P$114,0)+COUNTIF($P$68:P80,P80)-1,"-")</f>
        <v>-</v>
      </c>
      <c r="S80" s="42" t="str">
        <f t="shared" si="18"/>
        <v>-</v>
      </c>
      <c r="T80" s="42" t="str">
        <f t="shared" si="19"/>
        <v>-</v>
      </c>
      <c r="U80" s="42" t="str">
        <f t="shared" si="20"/>
        <v>-</v>
      </c>
      <c r="V80" s="37" t="str">
        <f t="shared" si="21"/>
        <v>-</v>
      </c>
      <c r="X80" s="32">
        <v>13</v>
      </c>
      <c r="Y80" s="5" t="s">
        <v>43</v>
      </c>
      <c r="Z80" s="33" t="str">
        <f t="shared" si="16"/>
        <v>…</v>
      </c>
      <c r="AA80" s="34" t="str">
        <f>IFERROR(_xlfn.RANK.EQ(Z80,$Z$68:$Z$114,0)+COUNTIF($Z$68:Z80,Z80)-1,"-")</f>
        <v>-</v>
      </c>
      <c r="AC80" s="42" t="str">
        <f t="shared" si="22"/>
        <v>-</v>
      </c>
      <c r="AD80" s="42" t="str">
        <f t="shared" si="23"/>
        <v>-</v>
      </c>
      <c r="AE80" s="42" t="str">
        <f t="shared" si="24"/>
        <v>-</v>
      </c>
      <c r="AF80" s="37" t="str">
        <f t="shared" si="25"/>
        <v>-</v>
      </c>
      <c r="AG80" s="37"/>
      <c r="AH80" s="32">
        <v>13</v>
      </c>
      <c r="AI80" s="5" t="s">
        <v>43</v>
      </c>
      <c r="AJ80" s="33" t="str">
        <f t="shared" si="17"/>
        <v>…</v>
      </c>
      <c r="AK80" s="34" t="str">
        <f>IFERROR(_xlfn.RANK.EQ(AJ80,$AJ$68:$AJ$114,0)+COUNTIF($AJ$68:AJ80,AJ80)-1,"-")</f>
        <v>-</v>
      </c>
      <c r="AM80" s="42" t="str">
        <f t="shared" si="26"/>
        <v>-</v>
      </c>
      <c r="AN80" s="42" t="str">
        <f t="shared" si="27"/>
        <v>-</v>
      </c>
      <c r="AO80" s="42" t="str">
        <f t="shared" si="28"/>
        <v>-</v>
      </c>
      <c r="AP80" s="37" t="str">
        <f t="shared" si="29"/>
        <v>-</v>
      </c>
    </row>
    <row r="81" spans="1:42" ht="11.85" customHeight="1">
      <c r="A81" s="596" t="s">
        <v>943</v>
      </c>
      <c r="B81" s="597"/>
      <c r="C81" s="598"/>
      <c r="D81" s="598"/>
      <c r="E81" s="598"/>
      <c r="F81" s="598"/>
      <c r="G81" s="598"/>
      <c r="H81" s="598"/>
      <c r="I81" s="598"/>
      <c r="J81" s="598"/>
      <c r="K81" s="598"/>
      <c r="N81" s="32">
        <v>14</v>
      </c>
      <c r="O81" s="5" t="s">
        <v>45</v>
      </c>
      <c r="P81" s="33" t="str">
        <f t="shared" si="15"/>
        <v>…</v>
      </c>
      <c r="Q81" s="34" t="str">
        <f>IFERROR(_xlfn.RANK.EQ(P81,$P$68:$P$114,0)+COUNTIF($P$68:P81,P81)-1,"-")</f>
        <v>-</v>
      </c>
      <c r="S81" s="42" t="str">
        <f t="shared" si="18"/>
        <v>-</v>
      </c>
      <c r="T81" s="42" t="str">
        <f t="shared" si="19"/>
        <v>-</v>
      </c>
      <c r="U81" s="42" t="str">
        <f t="shared" si="20"/>
        <v>-</v>
      </c>
      <c r="V81" s="37" t="str">
        <f t="shared" si="21"/>
        <v>-</v>
      </c>
      <c r="X81" s="32">
        <v>14</v>
      </c>
      <c r="Y81" s="5" t="s">
        <v>45</v>
      </c>
      <c r="Z81" s="33" t="str">
        <f t="shared" si="16"/>
        <v>…</v>
      </c>
      <c r="AA81" s="34" t="str">
        <f>IFERROR(_xlfn.RANK.EQ(Z81,$Z$68:$Z$114,0)+COUNTIF($Z$68:Z81,Z81)-1,"-")</f>
        <v>-</v>
      </c>
      <c r="AC81" s="42" t="str">
        <f t="shared" si="22"/>
        <v>-</v>
      </c>
      <c r="AD81" s="42" t="str">
        <f t="shared" si="23"/>
        <v>-</v>
      </c>
      <c r="AE81" s="42" t="str">
        <f t="shared" si="24"/>
        <v>-</v>
      </c>
      <c r="AF81" s="37" t="str">
        <f t="shared" si="25"/>
        <v>-</v>
      </c>
      <c r="AG81" s="37"/>
      <c r="AH81" s="32">
        <v>14</v>
      </c>
      <c r="AI81" s="5" t="s">
        <v>45</v>
      </c>
      <c r="AJ81" s="33" t="str">
        <f t="shared" si="17"/>
        <v>…</v>
      </c>
      <c r="AK81" s="34" t="str">
        <f>IFERROR(_xlfn.RANK.EQ(AJ81,$AJ$68:$AJ$114,0)+COUNTIF($AJ$68:AJ81,AJ81)-1,"-")</f>
        <v>-</v>
      </c>
      <c r="AM81" s="42" t="str">
        <f t="shared" si="26"/>
        <v>-</v>
      </c>
      <c r="AN81" s="42" t="str">
        <f t="shared" si="27"/>
        <v>-</v>
      </c>
      <c r="AO81" s="42" t="str">
        <f t="shared" si="28"/>
        <v>-</v>
      </c>
      <c r="AP81" s="37" t="str">
        <f t="shared" si="29"/>
        <v>-</v>
      </c>
    </row>
    <row r="82" spans="1:42" ht="11.85" customHeight="1">
      <c r="A82" s="599" t="s">
        <v>944</v>
      </c>
      <c r="B82" s="597"/>
      <c r="C82" s="598"/>
      <c r="D82" s="598"/>
      <c r="E82" s="598"/>
      <c r="F82" s="598"/>
      <c r="G82" s="598"/>
      <c r="H82" s="598"/>
      <c r="I82" s="598"/>
      <c r="J82" s="598"/>
      <c r="K82" s="598"/>
      <c r="N82" s="32">
        <v>15</v>
      </c>
      <c r="O82" s="5" t="s">
        <v>46</v>
      </c>
      <c r="P82" s="33" t="str">
        <f t="shared" si="15"/>
        <v>…</v>
      </c>
      <c r="Q82" s="34" t="str">
        <f>IFERROR(_xlfn.RANK.EQ(P82,$P$68:$P$114,0)+COUNTIF($P$68:P82,P82)-1,"-")</f>
        <v>-</v>
      </c>
      <c r="S82" s="42" t="str">
        <f t="shared" si="18"/>
        <v>-</v>
      </c>
      <c r="T82" s="42" t="str">
        <f t="shared" si="19"/>
        <v>-</v>
      </c>
      <c r="U82" s="42" t="str">
        <f t="shared" si="20"/>
        <v>-</v>
      </c>
      <c r="V82" s="37" t="str">
        <f t="shared" si="21"/>
        <v>-</v>
      </c>
      <c r="X82" s="32">
        <v>15</v>
      </c>
      <c r="Y82" s="5" t="s">
        <v>46</v>
      </c>
      <c r="Z82" s="33" t="str">
        <f t="shared" si="16"/>
        <v>…</v>
      </c>
      <c r="AA82" s="34" t="str">
        <f>IFERROR(_xlfn.RANK.EQ(Z82,$Z$68:$Z$114,0)+COUNTIF($Z$68:Z82,Z82)-1,"-")</f>
        <v>-</v>
      </c>
      <c r="AC82" s="42" t="str">
        <f t="shared" si="22"/>
        <v>-</v>
      </c>
      <c r="AD82" s="42" t="str">
        <f t="shared" si="23"/>
        <v>-</v>
      </c>
      <c r="AE82" s="42" t="str">
        <f t="shared" si="24"/>
        <v>-</v>
      </c>
      <c r="AF82" s="37" t="str">
        <f t="shared" si="25"/>
        <v>-</v>
      </c>
      <c r="AG82" s="37"/>
      <c r="AH82" s="32">
        <v>15</v>
      </c>
      <c r="AI82" s="5" t="s">
        <v>46</v>
      </c>
      <c r="AJ82" s="33" t="str">
        <f t="shared" si="17"/>
        <v>…</v>
      </c>
      <c r="AK82" s="34" t="str">
        <f>IFERROR(_xlfn.RANK.EQ(AJ82,$AJ$68:$AJ$114,0)+COUNTIF($AJ$68:AJ82,AJ82)-1,"-")</f>
        <v>-</v>
      </c>
      <c r="AM82" s="42" t="str">
        <f t="shared" si="26"/>
        <v>-</v>
      </c>
      <c r="AN82" s="42" t="str">
        <f t="shared" si="27"/>
        <v>-</v>
      </c>
      <c r="AO82" s="42" t="str">
        <f t="shared" si="28"/>
        <v>-</v>
      </c>
      <c r="AP82" s="37" t="str">
        <f t="shared" si="29"/>
        <v>-</v>
      </c>
    </row>
    <row r="83" spans="1:42" ht="11.85" customHeight="1">
      <c r="A83" s="596" t="s">
        <v>945</v>
      </c>
      <c r="B83" s="597"/>
      <c r="C83" s="598"/>
      <c r="D83" s="598"/>
      <c r="E83" s="598"/>
      <c r="F83" s="598"/>
      <c r="G83" s="598"/>
      <c r="H83" s="598"/>
      <c r="I83" s="598"/>
      <c r="J83" s="598"/>
      <c r="K83" s="598"/>
      <c r="N83" s="32">
        <v>16</v>
      </c>
      <c r="O83" s="5" t="s">
        <v>48</v>
      </c>
      <c r="P83" s="33" t="str">
        <f t="shared" si="15"/>
        <v>…</v>
      </c>
      <c r="Q83" s="34" t="str">
        <f>IFERROR(_xlfn.RANK.EQ(P83,$P$68:$P$114,0)+COUNTIF($P$68:P83,P83)-1,"-")</f>
        <v>-</v>
      </c>
      <c r="S83" s="42" t="str">
        <f t="shared" si="18"/>
        <v>-</v>
      </c>
      <c r="T83" s="42" t="str">
        <f t="shared" si="19"/>
        <v>-</v>
      </c>
      <c r="U83" s="42" t="str">
        <f t="shared" si="20"/>
        <v>-</v>
      </c>
      <c r="V83" s="37" t="str">
        <f t="shared" si="21"/>
        <v>-</v>
      </c>
      <c r="X83" s="32">
        <v>16</v>
      </c>
      <c r="Y83" s="5" t="s">
        <v>48</v>
      </c>
      <c r="Z83" s="33" t="str">
        <f t="shared" si="16"/>
        <v>…</v>
      </c>
      <c r="AA83" s="34" t="str">
        <f>IFERROR(_xlfn.RANK.EQ(Z83,$Z$68:$Z$114,0)+COUNTIF($Z$68:Z83,Z83)-1,"-")</f>
        <v>-</v>
      </c>
      <c r="AC83" s="42" t="str">
        <f t="shared" si="22"/>
        <v>-</v>
      </c>
      <c r="AD83" s="42" t="str">
        <f t="shared" si="23"/>
        <v>-</v>
      </c>
      <c r="AE83" s="42" t="str">
        <f t="shared" si="24"/>
        <v>-</v>
      </c>
      <c r="AF83" s="37" t="str">
        <f t="shared" si="25"/>
        <v>-</v>
      </c>
      <c r="AG83" s="37"/>
      <c r="AH83" s="32">
        <v>16</v>
      </c>
      <c r="AI83" s="5" t="s">
        <v>48</v>
      </c>
      <c r="AJ83" s="33" t="str">
        <f t="shared" si="17"/>
        <v>…</v>
      </c>
      <c r="AK83" s="34" t="str">
        <f>IFERROR(_xlfn.RANK.EQ(AJ83,$AJ$68:$AJ$114,0)+COUNTIF($AJ$68:AJ83,AJ83)-1,"-")</f>
        <v>-</v>
      </c>
      <c r="AM83" s="42" t="str">
        <f t="shared" si="26"/>
        <v>-</v>
      </c>
      <c r="AN83" s="42" t="str">
        <f t="shared" si="27"/>
        <v>-</v>
      </c>
      <c r="AO83" s="42" t="str">
        <f t="shared" si="28"/>
        <v>-</v>
      </c>
      <c r="AP83" s="37" t="str">
        <f t="shared" si="29"/>
        <v>-</v>
      </c>
    </row>
    <row r="84" spans="1:42" ht="11.85" customHeight="1">
      <c r="N84" s="32">
        <v>17</v>
      </c>
      <c r="O84" s="5" t="s">
        <v>49</v>
      </c>
      <c r="P84" s="33" t="str">
        <f t="shared" si="15"/>
        <v>…</v>
      </c>
      <c r="Q84" s="34" t="str">
        <f>IFERROR(_xlfn.RANK.EQ(P84,$P$68:$P$114,0)+COUNTIF($P$68:P84,P84)-1,"-")</f>
        <v>-</v>
      </c>
      <c r="S84" s="42" t="str">
        <f t="shared" si="18"/>
        <v>-</v>
      </c>
      <c r="T84" s="42" t="str">
        <f t="shared" si="19"/>
        <v>-</v>
      </c>
      <c r="U84" s="42" t="str">
        <f t="shared" si="20"/>
        <v>-</v>
      </c>
      <c r="V84" s="37" t="str">
        <f t="shared" si="21"/>
        <v>-</v>
      </c>
      <c r="X84" s="32">
        <v>17</v>
      </c>
      <c r="Y84" s="5" t="s">
        <v>49</v>
      </c>
      <c r="Z84" s="33" t="str">
        <f t="shared" si="16"/>
        <v>…</v>
      </c>
      <c r="AA84" s="34" t="str">
        <f>IFERROR(_xlfn.RANK.EQ(Z84,$Z$68:$Z$114,0)+COUNTIF($Z$68:Z84,Z84)-1,"-")</f>
        <v>-</v>
      </c>
      <c r="AC84" s="42" t="str">
        <f t="shared" si="22"/>
        <v>-</v>
      </c>
      <c r="AD84" s="42" t="str">
        <f t="shared" si="23"/>
        <v>-</v>
      </c>
      <c r="AE84" s="42" t="str">
        <f t="shared" si="24"/>
        <v>-</v>
      </c>
      <c r="AF84" s="37" t="str">
        <f t="shared" si="25"/>
        <v>-</v>
      </c>
      <c r="AG84" s="37"/>
      <c r="AH84" s="32">
        <v>17</v>
      </c>
      <c r="AI84" s="5" t="s">
        <v>49</v>
      </c>
      <c r="AJ84" s="33" t="str">
        <f t="shared" si="17"/>
        <v>…</v>
      </c>
      <c r="AK84" s="34" t="str">
        <f>IFERROR(_xlfn.RANK.EQ(AJ84,$AJ$68:$AJ$114,0)+COUNTIF($AJ$68:AJ84,AJ84)-1,"-")</f>
        <v>-</v>
      </c>
      <c r="AM84" s="42" t="str">
        <f t="shared" si="26"/>
        <v>-</v>
      </c>
      <c r="AN84" s="42" t="str">
        <f t="shared" si="27"/>
        <v>-</v>
      </c>
      <c r="AO84" s="42" t="str">
        <f t="shared" si="28"/>
        <v>-</v>
      </c>
      <c r="AP84" s="37" t="str">
        <f t="shared" si="29"/>
        <v>-</v>
      </c>
    </row>
    <row r="85" spans="1:42" ht="11.85" customHeight="1">
      <c r="N85" s="32">
        <v>18</v>
      </c>
      <c r="O85" s="5" t="s">
        <v>50</v>
      </c>
      <c r="P85" s="33" t="str">
        <f t="shared" si="15"/>
        <v>…</v>
      </c>
      <c r="Q85" s="34" t="str">
        <f>IFERROR(_xlfn.RANK.EQ(P85,$P$68:$P$114,0)+COUNTIF($P$68:P85,P85)-1,"-")</f>
        <v>-</v>
      </c>
      <c r="S85" s="42" t="str">
        <f t="shared" si="18"/>
        <v>-</v>
      </c>
      <c r="T85" s="42" t="str">
        <f t="shared" si="19"/>
        <v>-</v>
      </c>
      <c r="U85" s="42" t="str">
        <f t="shared" si="20"/>
        <v>-</v>
      </c>
      <c r="V85" s="37" t="str">
        <f t="shared" si="21"/>
        <v>-</v>
      </c>
      <c r="X85" s="32">
        <v>18</v>
      </c>
      <c r="Y85" s="5" t="s">
        <v>50</v>
      </c>
      <c r="Z85" s="33" t="str">
        <f t="shared" si="16"/>
        <v>…</v>
      </c>
      <c r="AA85" s="34" t="str">
        <f>IFERROR(_xlfn.RANK.EQ(Z85,$Z$68:$Z$114,0)+COUNTIF($Z$68:Z85,Z85)-1,"-")</f>
        <v>-</v>
      </c>
      <c r="AC85" s="42" t="str">
        <f t="shared" si="22"/>
        <v>-</v>
      </c>
      <c r="AD85" s="42" t="str">
        <f t="shared" si="23"/>
        <v>-</v>
      </c>
      <c r="AE85" s="42" t="str">
        <f t="shared" si="24"/>
        <v>-</v>
      </c>
      <c r="AF85" s="37" t="str">
        <f t="shared" si="25"/>
        <v>-</v>
      </c>
      <c r="AG85" s="37"/>
      <c r="AH85" s="32">
        <v>18</v>
      </c>
      <c r="AI85" s="5" t="s">
        <v>50</v>
      </c>
      <c r="AJ85" s="33" t="str">
        <f t="shared" si="17"/>
        <v>…</v>
      </c>
      <c r="AK85" s="34" t="str">
        <f>IFERROR(_xlfn.RANK.EQ(AJ85,$AJ$68:$AJ$114,0)+COUNTIF($AJ$68:AJ85,AJ85)-1,"-")</f>
        <v>-</v>
      </c>
      <c r="AM85" s="42" t="str">
        <f t="shared" si="26"/>
        <v>-</v>
      </c>
      <c r="AN85" s="42" t="str">
        <f t="shared" si="27"/>
        <v>-</v>
      </c>
      <c r="AO85" s="42" t="str">
        <f t="shared" si="28"/>
        <v>-</v>
      </c>
      <c r="AP85" s="37" t="str">
        <f t="shared" si="29"/>
        <v>-</v>
      </c>
    </row>
    <row r="86" spans="1:42" ht="11.85" customHeight="1">
      <c r="N86" s="32">
        <v>19</v>
      </c>
      <c r="O86" s="5" t="s">
        <v>51</v>
      </c>
      <c r="P86" s="33">
        <f t="shared" si="15"/>
        <v>39</v>
      </c>
      <c r="Q86" s="34">
        <f>IFERROR(_xlfn.RANK.EQ(P86,$P$68:$P$114,0)+COUNTIF($P$68:P86,P86)-1,"-")</f>
        <v>10</v>
      </c>
      <c r="S86" s="42" t="str">
        <f t="shared" si="18"/>
        <v>-</v>
      </c>
      <c r="T86" s="42" t="str">
        <f t="shared" si="19"/>
        <v>-</v>
      </c>
      <c r="U86" s="42" t="str">
        <f t="shared" si="20"/>
        <v>-</v>
      </c>
      <c r="V86" s="37" t="str">
        <f t="shared" si="21"/>
        <v>-</v>
      </c>
      <c r="X86" s="32">
        <v>19</v>
      </c>
      <c r="Y86" s="5" t="s">
        <v>51</v>
      </c>
      <c r="Z86" s="33">
        <f t="shared" si="16"/>
        <v>1320</v>
      </c>
      <c r="AA86" s="34">
        <f>IFERROR(_xlfn.RANK.EQ(Z86,$Z$68:$Z$114,0)+COUNTIF($Z$68:Z86,Z86)-1,"-")</f>
        <v>7</v>
      </c>
      <c r="AC86" s="42" t="str">
        <f t="shared" si="22"/>
        <v>-</v>
      </c>
      <c r="AD86" s="42" t="str">
        <f t="shared" si="23"/>
        <v>-</v>
      </c>
      <c r="AE86" s="42" t="str">
        <f t="shared" si="24"/>
        <v>-</v>
      </c>
      <c r="AF86" s="37" t="str">
        <f t="shared" si="25"/>
        <v>-</v>
      </c>
      <c r="AG86" s="37"/>
      <c r="AH86" s="32">
        <v>19</v>
      </c>
      <c r="AI86" s="5" t="s">
        <v>51</v>
      </c>
      <c r="AJ86" s="33">
        <f t="shared" si="17"/>
        <v>515</v>
      </c>
      <c r="AK86" s="34">
        <f>IFERROR(_xlfn.RANK.EQ(AJ86,$AJ$68:$AJ$114,0)+COUNTIF($AJ$68:AJ86,AJ86)-1,"-")</f>
        <v>10</v>
      </c>
      <c r="AM86" s="42" t="str">
        <f t="shared" si="26"/>
        <v>-</v>
      </c>
      <c r="AN86" s="42" t="str">
        <f t="shared" si="27"/>
        <v>-</v>
      </c>
      <c r="AO86" s="42" t="str">
        <f t="shared" si="28"/>
        <v>-</v>
      </c>
      <c r="AP86" s="37" t="str">
        <f t="shared" si="29"/>
        <v>-</v>
      </c>
    </row>
    <row r="87" spans="1:42" ht="11.85" customHeight="1">
      <c r="N87" s="32">
        <v>20</v>
      </c>
      <c r="O87" s="5" t="s">
        <v>52</v>
      </c>
      <c r="P87" s="33">
        <f t="shared" si="15"/>
        <v>260</v>
      </c>
      <c r="Q87" s="34">
        <f>IFERROR(_xlfn.RANK.EQ(P87,$P$68:$P$114,0)+COUNTIF($P$68:P87,P87)-1,"-")</f>
        <v>5</v>
      </c>
      <c r="S87" s="42" t="str">
        <f t="shared" si="18"/>
        <v>-</v>
      </c>
      <c r="T87" s="42" t="str">
        <f t="shared" si="19"/>
        <v>-</v>
      </c>
      <c r="U87" s="42" t="str">
        <f t="shared" si="20"/>
        <v>-</v>
      </c>
      <c r="V87" s="37" t="str">
        <f t="shared" si="21"/>
        <v>-</v>
      </c>
      <c r="X87" s="32">
        <v>20</v>
      </c>
      <c r="Y87" s="5" t="s">
        <v>52</v>
      </c>
      <c r="Z87" s="33">
        <f t="shared" si="16"/>
        <v>2440</v>
      </c>
      <c r="AA87" s="34">
        <f>IFERROR(_xlfn.RANK.EQ(Z87,$Z$68:$Z$114,0)+COUNTIF($Z$68:Z87,Z87)-1,"-")</f>
        <v>4</v>
      </c>
      <c r="AC87" s="42" t="str">
        <f t="shared" si="22"/>
        <v>-</v>
      </c>
      <c r="AD87" s="42" t="str">
        <f t="shared" si="23"/>
        <v>-</v>
      </c>
      <c r="AE87" s="42" t="str">
        <f t="shared" si="24"/>
        <v>-</v>
      </c>
      <c r="AF87" s="37" t="str">
        <f t="shared" si="25"/>
        <v>-</v>
      </c>
      <c r="AG87" s="37"/>
      <c r="AH87" s="32">
        <v>20</v>
      </c>
      <c r="AI87" s="5" t="s">
        <v>52</v>
      </c>
      <c r="AJ87" s="33">
        <f t="shared" si="17"/>
        <v>6340</v>
      </c>
      <c r="AK87" s="34">
        <f>IFERROR(_xlfn.RANK.EQ(AJ87,$AJ$68:$AJ$114,0)+COUNTIF($AJ$68:AJ87,AJ87)-1,"-")</f>
        <v>3</v>
      </c>
      <c r="AM87" s="42" t="str">
        <f t="shared" si="26"/>
        <v>-</v>
      </c>
      <c r="AN87" s="42" t="str">
        <f t="shared" si="27"/>
        <v>-</v>
      </c>
      <c r="AO87" s="42" t="str">
        <f t="shared" si="28"/>
        <v>-</v>
      </c>
      <c r="AP87" s="37" t="str">
        <f t="shared" si="29"/>
        <v>-</v>
      </c>
    </row>
    <row r="88" spans="1:42" ht="11.85" customHeight="1">
      <c r="N88" s="32">
        <v>21</v>
      </c>
      <c r="O88" s="5" t="s">
        <v>53</v>
      </c>
      <c r="P88" s="33" t="str">
        <f t="shared" si="15"/>
        <v>…</v>
      </c>
      <c r="Q88" s="34" t="str">
        <f>IFERROR(_xlfn.RANK.EQ(P88,$P$68:$P$114,0)+COUNTIF($P$68:P88,P88)-1,"-")</f>
        <v>-</v>
      </c>
      <c r="S88" s="42" t="str">
        <f t="shared" si="18"/>
        <v>-</v>
      </c>
      <c r="T88" s="42" t="str">
        <f t="shared" si="19"/>
        <v>-</v>
      </c>
      <c r="U88" s="42" t="str">
        <f t="shared" si="20"/>
        <v>-</v>
      </c>
      <c r="V88" s="37" t="str">
        <f t="shared" si="21"/>
        <v>-</v>
      </c>
      <c r="X88" s="32">
        <v>21</v>
      </c>
      <c r="Y88" s="5" t="s">
        <v>53</v>
      </c>
      <c r="Z88" s="33" t="str">
        <f t="shared" si="16"/>
        <v>…</v>
      </c>
      <c r="AA88" s="34" t="str">
        <f>IFERROR(_xlfn.RANK.EQ(Z88,$Z$68:$Z$114,0)+COUNTIF($Z$68:Z88,Z88)-1,"-")</f>
        <v>-</v>
      </c>
      <c r="AC88" s="42" t="str">
        <f t="shared" si="22"/>
        <v>-</v>
      </c>
      <c r="AD88" s="42" t="str">
        <f t="shared" si="23"/>
        <v>-</v>
      </c>
      <c r="AE88" s="42" t="str">
        <f t="shared" si="24"/>
        <v>-</v>
      </c>
      <c r="AF88" s="37" t="str">
        <f t="shared" si="25"/>
        <v>-</v>
      </c>
      <c r="AG88" s="37"/>
      <c r="AH88" s="32">
        <v>21</v>
      </c>
      <c r="AI88" s="5" t="s">
        <v>53</v>
      </c>
      <c r="AJ88" s="33" t="str">
        <f t="shared" si="17"/>
        <v>…</v>
      </c>
      <c r="AK88" s="34" t="str">
        <f>IFERROR(_xlfn.RANK.EQ(AJ88,$AJ$68:$AJ$114,0)+COUNTIF($AJ$68:AJ88,AJ88)-1,"-")</f>
        <v>-</v>
      </c>
      <c r="AM88" s="42" t="str">
        <f t="shared" si="26"/>
        <v>-</v>
      </c>
      <c r="AN88" s="42" t="str">
        <f t="shared" si="27"/>
        <v>-</v>
      </c>
      <c r="AO88" s="42" t="str">
        <f t="shared" si="28"/>
        <v>-</v>
      </c>
      <c r="AP88" s="37" t="str">
        <f t="shared" si="29"/>
        <v>-</v>
      </c>
    </row>
    <row r="89" spans="1:42" ht="11.85" customHeight="1">
      <c r="N89" s="32">
        <v>22</v>
      </c>
      <c r="O89" s="5" t="s">
        <v>54</v>
      </c>
      <c r="P89" s="33" t="str">
        <f t="shared" si="15"/>
        <v>…</v>
      </c>
      <c r="Q89" s="34" t="str">
        <f>IFERROR(_xlfn.RANK.EQ(P89,$P$68:$P$114,0)+COUNTIF($P$68:P89,P89)-1,"-")</f>
        <v>-</v>
      </c>
      <c r="S89" s="42" t="str">
        <f t="shared" si="18"/>
        <v>-</v>
      </c>
      <c r="T89" s="42" t="str">
        <f t="shared" si="19"/>
        <v>-</v>
      </c>
      <c r="U89" s="42" t="str">
        <f t="shared" si="20"/>
        <v>-</v>
      </c>
      <c r="V89" s="37" t="str">
        <f t="shared" si="21"/>
        <v>-</v>
      </c>
      <c r="X89" s="32">
        <v>22</v>
      </c>
      <c r="Y89" s="5" t="s">
        <v>54</v>
      </c>
      <c r="Z89" s="33" t="str">
        <f t="shared" si="16"/>
        <v>…</v>
      </c>
      <c r="AA89" s="34" t="str">
        <f>IFERROR(_xlfn.RANK.EQ(Z89,$Z$68:$Z$114,0)+COUNTIF($Z$68:Z89,Z89)-1,"-")</f>
        <v>-</v>
      </c>
      <c r="AC89" s="42" t="str">
        <f t="shared" si="22"/>
        <v>-</v>
      </c>
      <c r="AD89" s="42" t="str">
        <f t="shared" si="23"/>
        <v>-</v>
      </c>
      <c r="AE89" s="42" t="str">
        <f t="shared" si="24"/>
        <v>-</v>
      </c>
      <c r="AF89" s="37" t="str">
        <f t="shared" si="25"/>
        <v>-</v>
      </c>
      <c r="AG89" s="37"/>
      <c r="AH89" s="32">
        <v>22</v>
      </c>
      <c r="AI89" s="5" t="s">
        <v>54</v>
      </c>
      <c r="AJ89" s="33" t="str">
        <f t="shared" si="17"/>
        <v>…</v>
      </c>
      <c r="AK89" s="34" t="str">
        <f>IFERROR(_xlfn.RANK.EQ(AJ89,$AJ$68:$AJ$114,0)+COUNTIF($AJ$68:AJ89,AJ89)-1,"-")</f>
        <v>-</v>
      </c>
      <c r="AM89" s="42" t="str">
        <f t="shared" si="26"/>
        <v>-</v>
      </c>
      <c r="AN89" s="42" t="str">
        <f t="shared" si="27"/>
        <v>-</v>
      </c>
      <c r="AO89" s="42" t="str">
        <f t="shared" si="28"/>
        <v>-</v>
      </c>
      <c r="AP89" s="37" t="str">
        <f t="shared" si="29"/>
        <v>-</v>
      </c>
    </row>
    <row r="90" spans="1:42" ht="11.85" customHeight="1">
      <c r="N90" s="32">
        <v>23</v>
      </c>
      <c r="O90" s="5" t="s">
        <v>55</v>
      </c>
      <c r="P90" s="33" t="str">
        <f t="shared" si="15"/>
        <v>…</v>
      </c>
      <c r="Q90" s="34" t="str">
        <f>IFERROR(_xlfn.RANK.EQ(P90,$P$68:$P$114,0)+COUNTIF($P$68:P90,P90)-1,"-")</f>
        <v>-</v>
      </c>
      <c r="S90" s="42" t="str">
        <f t="shared" si="18"/>
        <v>-</v>
      </c>
      <c r="T90" s="42" t="str">
        <f t="shared" si="19"/>
        <v>-</v>
      </c>
      <c r="U90" s="42" t="str">
        <f t="shared" si="20"/>
        <v>-</v>
      </c>
      <c r="V90" s="37" t="str">
        <f t="shared" si="21"/>
        <v>-</v>
      </c>
      <c r="X90" s="32">
        <v>23</v>
      </c>
      <c r="Y90" s="5" t="s">
        <v>55</v>
      </c>
      <c r="Z90" s="33" t="str">
        <f t="shared" si="16"/>
        <v>…</v>
      </c>
      <c r="AA90" s="34" t="str">
        <f>IFERROR(_xlfn.RANK.EQ(Z90,$Z$68:$Z$114,0)+COUNTIF($Z$68:Z90,Z90)-1,"-")</f>
        <v>-</v>
      </c>
      <c r="AC90" s="42" t="str">
        <f t="shared" si="22"/>
        <v>-</v>
      </c>
      <c r="AD90" s="42" t="str">
        <f t="shared" si="23"/>
        <v>-</v>
      </c>
      <c r="AE90" s="42" t="str">
        <f t="shared" si="24"/>
        <v>-</v>
      </c>
      <c r="AF90" s="37" t="str">
        <f t="shared" si="25"/>
        <v>-</v>
      </c>
      <c r="AG90" s="37"/>
      <c r="AH90" s="32">
        <v>23</v>
      </c>
      <c r="AI90" s="5" t="s">
        <v>55</v>
      </c>
      <c r="AJ90" s="33" t="str">
        <f t="shared" si="17"/>
        <v>…</v>
      </c>
      <c r="AK90" s="34" t="str">
        <f>IFERROR(_xlfn.RANK.EQ(AJ90,$AJ$68:$AJ$114,0)+COUNTIF($AJ$68:AJ90,AJ90)-1,"-")</f>
        <v>-</v>
      </c>
      <c r="AM90" s="42" t="str">
        <f t="shared" si="26"/>
        <v>-</v>
      </c>
      <c r="AN90" s="42" t="str">
        <f t="shared" si="27"/>
        <v>-</v>
      </c>
      <c r="AO90" s="42" t="str">
        <f t="shared" si="28"/>
        <v>-</v>
      </c>
      <c r="AP90" s="37" t="str">
        <f t="shared" si="29"/>
        <v>-</v>
      </c>
    </row>
    <row r="91" spans="1:42" ht="11.85" customHeight="1">
      <c r="N91" s="32">
        <v>24</v>
      </c>
      <c r="O91" s="5" t="s">
        <v>56</v>
      </c>
      <c r="P91" s="33" t="str">
        <f t="shared" si="15"/>
        <v>…</v>
      </c>
      <c r="Q91" s="34" t="str">
        <f>IFERROR(_xlfn.RANK.EQ(P91,$P$68:$P$114,0)+COUNTIF($P$68:P91,P91)-1,"-")</f>
        <v>-</v>
      </c>
      <c r="S91" s="42" t="str">
        <f t="shared" si="18"/>
        <v>-</v>
      </c>
      <c r="T91" s="42" t="str">
        <f t="shared" si="19"/>
        <v>-</v>
      </c>
      <c r="U91" s="42" t="str">
        <f t="shared" si="20"/>
        <v>-</v>
      </c>
      <c r="V91" s="37" t="str">
        <f t="shared" si="21"/>
        <v>-</v>
      </c>
      <c r="X91" s="32">
        <v>24</v>
      </c>
      <c r="Y91" s="5" t="s">
        <v>56</v>
      </c>
      <c r="Z91" s="33" t="str">
        <f t="shared" si="16"/>
        <v>…</v>
      </c>
      <c r="AA91" s="34" t="str">
        <f>IFERROR(_xlfn.RANK.EQ(Z91,$Z$68:$Z$114,0)+COUNTIF($Z$68:Z91,Z91)-1,"-")</f>
        <v>-</v>
      </c>
      <c r="AC91" s="42" t="str">
        <f t="shared" si="22"/>
        <v>-</v>
      </c>
      <c r="AD91" s="42" t="str">
        <f t="shared" si="23"/>
        <v>-</v>
      </c>
      <c r="AE91" s="42" t="str">
        <f t="shared" si="24"/>
        <v>-</v>
      </c>
      <c r="AF91" s="37" t="str">
        <f t="shared" si="25"/>
        <v>-</v>
      </c>
      <c r="AG91" s="37"/>
      <c r="AH91" s="32">
        <v>24</v>
      </c>
      <c r="AI91" s="5" t="s">
        <v>56</v>
      </c>
      <c r="AJ91" s="33" t="str">
        <f t="shared" si="17"/>
        <v>…</v>
      </c>
      <c r="AK91" s="34" t="str">
        <f>IFERROR(_xlfn.RANK.EQ(AJ91,$AJ$68:$AJ$114,0)+COUNTIF($AJ$68:AJ91,AJ91)-1,"-")</f>
        <v>-</v>
      </c>
      <c r="AM91" s="42" t="str">
        <f t="shared" si="26"/>
        <v>-</v>
      </c>
      <c r="AN91" s="42" t="str">
        <f t="shared" si="27"/>
        <v>-</v>
      </c>
      <c r="AO91" s="42" t="str">
        <f t="shared" si="28"/>
        <v>-</v>
      </c>
      <c r="AP91" s="37" t="str">
        <f t="shared" si="29"/>
        <v>-</v>
      </c>
    </row>
    <row r="92" spans="1:42" ht="8.1" customHeight="1">
      <c r="N92" s="32">
        <v>25</v>
      </c>
      <c r="O92" s="5" t="s">
        <v>57</v>
      </c>
      <c r="P92" s="33" t="str">
        <f t="shared" si="15"/>
        <v>…</v>
      </c>
      <c r="Q92" s="34" t="str">
        <f>IFERROR(_xlfn.RANK.EQ(P92,$P$68:$P$114,0)+COUNTIF($P$68:P92,P92)-1,"-")</f>
        <v>-</v>
      </c>
      <c r="S92" s="42" t="str">
        <f t="shared" si="18"/>
        <v>-</v>
      </c>
      <c r="T92" s="42" t="str">
        <f t="shared" si="19"/>
        <v>-</v>
      </c>
      <c r="U92" s="42" t="str">
        <f t="shared" si="20"/>
        <v>-</v>
      </c>
      <c r="V92" s="37" t="str">
        <f t="shared" si="21"/>
        <v>-</v>
      </c>
      <c r="X92" s="32">
        <v>25</v>
      </c>
      <c r="Y92" s="5" t="s">
        <v>57</v>
      </c>
      <c r="Z92" s="33" t="str">
        <f t="shared" si="16"/>
        <v>…</v>
      </c>
      <c r="AA92" s="34" t="str">
        <f>IFERROR(_xlfn.RANK.EQ(Z92,$Z$68:$Z$114,0)+COUNTIF($Z$68:Z92,Z92)-1,"-")</f>
        <v>-</v>
      </c>
      <c r="AC92" s="42" t="str">
        <f t="shared" si="22"/>
        <v>-</v>
      </c>
      <c r="AD92" s="42" t="str">
        <f t="shared" si="23"/>
        <v>-</v>
      </c>
      <c r="AE92" s="42" t="str">
        <f t="shared" si="24"/>
        <v>-</v>
      </c>
      <c r="AF92" s="37" t="str">
        <f t="shared" si="25"/>
        <v>-</v>
      </c>
      <c r="AG92" s="37"/>
      <c r="AH92" s="32">
        <v>25</v>
      </c>
      <c r="AI92" s="5" t="s">
        <v>57</v>
      </c>
      <c r="AJ92" s="33" t="str">
        <f t="shared" si="17"/>
        <v>…</v>
      </c>
      <c r="AK92" s="34" t="str">
        <f>IFERROR(_xlfn.RANK.EQ(AJ92,$AJ$68:$AJ$114,0)+COUNTIF($AJ$68:AJ92,AJ92)-1,"-")</f>
        <v>-</v>
      </c>
      <c r="AM92" s="42" t="str">
        <f t="shared" si="26"/>
        <v>-</v>
      </c>
      <c r="AN92" s="42" t="str">
        <f t="shared" si="27"/>
        <v>-</v>
      </c>
      <c r="AO92" s="42" t="str">
        <f t="shared" si="28"/>
        <v>-</v>
      </c>
      <c r="AP92" s="37" t="str">
        <f t="shared" si="29"/>
        <v>-</v>
      </c>
    </row>
    <row r="93" spans="1:42" ht="11.85" customHeight="1">
      <c r="N93" s="32">
        <v>26</v>
      </c>
      <c r="O93" s="5" t="s">
        <v>58</v>
      </c>
      <c r="P93" s="33" t="str">
        <f t="shared" si="15"/>
        <v>…</v>
      </c>
      <c r="Q93" s="34" t="str">
        <f>IFERROR(_xlfn.RANK.EQ(P93,$P$68:$P$114,0)+COUNTIF($P$68:P93,P93)-1,"-")</f>
        <v>-</v>
      </c>
      <c r="S93" s="42" t="str">
        <f t="shared" si="18"/>
        <v>-</v>
      </c>
      <c r="T93" s="42" t="str">
        <f t="shared" si="19"/>
        <v>-</v>
      </c>
      <c r="U93" s="42" t="str">
        <f t="shared" si="20"/>
        <v>-</v>
      </c>
      <c r="V93" s="37" t="str">
        <f t="shared" si="21"/>
        <v>-</v>
      </c>
      <c r="X93" s="32">
        <v>26</v>
      </c>
      <c r="Y93" s="5" t="s">
        <v>58</v>
      </c>
      <c r="Z93" s="33" t="str">
        <f t="shared" si="16"/>
        <v>…</v>
      </c>
      <c r="AA93" s="34" t="str">
        <f>IFERROR(_xlfn.RANK.EQ(Z93,$Z$68:$Z$114,0)+COUNTIF($Z$68:Z93,Z93)-1,"-")</f>
        <v>-</v>
      </c>
      <c r="AC93" s="42" t="str">
        <f t="shared" si="22"/>
        <v>-</v>
      </c>
      <c r="AD93" s="42" t="str">
        <f t="shared" si="23"/>
        <v>-</v>
      </c>
      <c r="AE93" s="42" t="str">
        <f t="shared" si="24"/>
        <v>-</v>
      </c>
      <c r="AF93" s="37" t="str">
        <f t="shared" si="25"/>
        <v>-</v>
      </c>
      <c r="AG93" s="37"/>
      <c r="AH93" s="32">
        <v>26</v>
      </c>
      <c r="AI93" s="5" t="s">
        <v>58</v>
      </c>
      <c r="AJ93" s="33" t="str">
        <f t="shared" si="17"/>
        <v>…</v>
      </c>
      <c r="AK93" s="34" t="str">
        <f>IFERROR(_xlfn.RANK.EQ(AJ93,$AJ$68:$AJ$114,0)+COUNTIF($AJ$68:AJ93,AJ93)-1,"-")</f>
        <v>-</v>
      </c>
      <c r="AM93" s="42" t="str">
        <f t="shared" si="26"/>
        <v>-</v>
      </c>
      <c r="AN93" s="42" t="str">
        <f t="shared" si="27"/>
        <v>-</v>
      </c>
      <c r="AO93" s="42" t="str">
        <f t="shared" si="28"/>
        <v>-</v>
      </c>
      <c r="AP93" s="37" t="str">
        <f t="shared" si="29"/>
        <v>-</v>
      </c>
    </row>
    <row r="94" spans="1:42">
      <c r="N94" s="32">
        <v>27</v>
      </c>
      <c r="O94" s="5" t="s">
        <v>59</v>
      </c>
      <c r="P94" s="33" t="str">
        <f t="shared" si="15"/>
        <v>…</v>
      </c>
      <c r="Q94" s="34" t="str">
        <f>IFERROR(_xlfn.RANK.EQ(P94,$P$68:$P$114,0)+COUNTIF($P$68:P94,P94)-1,"-")</f>
        <v>-</v>
      </c>
      <c r="S94" s="42" t="str">
        <f t="shared" si="18"/>
        <v>-</v>
      </c>
      <c r="T94" s="42" t="str">
        <f t="shared" si="19"/>
        <v>-</v>
      </c>
      <c r="U94" s="42" t="str">
        <f t="shared" si="20"/>
        <v>-</v>
      </c>
      <c r="V94" s="37" t="str">
        <f t="shared" si="21"/>
        <v>-</v>
      </c>
      <c r="X94" s="32">
        <v>27</v>
      </c>
      <c r="Y94" s="5" t="s">
        <v>59</v>
      </c>
      <c r="Z94" s="33" t="str">
        <f t="shared" si="16"/>
        <v>…</v>
      </c>
      <c r="AA94" s="34" t="str">
        <f>IFERROR(_xlfn.RANK.EQ(Z94,$Z$68:$Z$114,0)+COUNTIF($Z$68:Z94,Z94)-1,"-")</f>
        <v>-</v>
      </c>
      <c r="AC94" s="42" t="str">
        <f t="shared" si="22"/>
        <v>-</v>
      </c>
      <c r="AD94" s="42" t="str">
        <f t="shared" si="23"/>
        <v>-</v>
      </c>
      <c r="AE94" s="42" t="str">
        <f t="shared" si="24"/>
        <v>-</v>
      </c>
      <c r="AF94" s="37" t="str">
        <f t="shared" si="25"/>
        <v>-</v>
      </c>
      <c r="AG94" s="37"/>
      <c r="AH94" s="32">
        <v>27</v>
      </c>
      <c r="AI94" s="5" t="s">
        <v>59</v>
      </c>
      <c r="AJ94" s="33" t="str">
        <f t="shared" si="17"/>
        <v>…</v>
      </c>
      <c r="AK94" s="34" t="str">
        <f>IFERROR(_xlfn.RANK.EQ(AJ94,$AJ$68:$AJ$114,0)+COUNTIF($AJ$68:AJ94,AJ94)-1,"-")</f>
        <v>-</v>
      </c>
      <c r="AM94" s="42" t="str">
        <f t="shared" si="26"/>
        <v>-</v>
      </c>
      <c r="AN94" s="42" t="str">
        <f t="shared" si="27"/>
        <v>-</v>
      </c>
      <c r="AO94" s="42" t="str">
        <f t="shared" si="28"/>
        <v>-</v>
      </c>
      <c r="AP94" s="37" t="str">
        <f t="shared" si="29"/>
        <v>-</v>
      </c>
    </row>
    <row r="95" spans="1:42">
      <c r="N95" s="32">
        <v>28</v>
      </c>
      <c r="O95" s="5" t="s">
        <v>60</v>
      </c>
      <c r="P95" s="33" t="str">
        <f t="shared" si="15"/>
        <v>…</v>
      </c>
      <c r="Q95" s="34" t="str">
        <f>IFERROR(_xlfn.RANK.EQ(P95,$P$68:$P$114,0)+COUNTIF($P$68:P95,P95)-1,"-")</f>
        <v>-</v>
      </c>
      <c r="S95" s="42" t="str">
        <f t="shared" si="18"/>
        <v>-</v>
      </c>
      <c r="T95" s="42" t="str">
        <f t="shared" si="19"/>
        <v>-</v>
      </c>
      <c r="U95" s="42" t="str">
        <f t="shared" si="20"/>
        <v>-</v>
      </c>
      <c r="V95" s="37" t="str">
        <f t="shared" si="21"/>
        <v>-</v>
      </c>
      <c r="X95" s="32">
        <v>28</v>
      </c>
      <c r="Y95" s="5" t="s">
        <v>60</v>
      </c>
      <c r="Z95" s="33" t="str">
        <f t="shared" si="16"/>
        <v>…</v>
      </c>
      <c r="AA95" s="34" t="str">
        <f>IFERROR(_xlfn.RANK.EQ(Z95,$Z$68:$Z$114,0)+COUNTIF($Z$68:Z95,Z95)-1,"-")</f>
        <v>-</v>
      </c>
      <c r="AC95" s="42" t="str">
        <f t="shared" si="22"/>
        <v>-</v>
      </c>
      <c r="AD95" s="42" t="str">
        <f t="shared" si="23"/>
        <v>-</v>
      </c>
      <c r="AE95" s="42" t="str">
        <f t="shared" si="24"/>
        <v>-</v>
      </c>
      <c r="AF95" s="37" t="str">
        <f t="shared" si="25"/>
        <v>-</v>
      </c>
      <c r="AG95" s="37"/>
      <c r="AH95" s="32">
        <v>28</v>
      </c>
      <c r="AI95" s="5" t="s">
        <v>60</v>
      </c>
      <c r="AJ95" s="33" t="str">
        <f t="shared" si="17"/>
        <v>…</v>
      </c>
      <c r="AK95" s="34" t="str">
        <f>IFERROR(_xlfn.RANK.EQ(AJ95,$AJ$68:$AJ$114,0)+COUNTIF($AJ$68:AJ95,AJ95)-1,"-")</f>
        <v>-</v>
      </c>
      <c r="AM95" s="42" t="str">
        <f t="shared" si="26"/>
        <v>-</v>
      </c>
      <c r="AN95" s="42" t="str">
        <f t="shared" si="27"/>
        <v>-</v>
      </c>
      <c r="AO95" s="42" t="str">
        <f t="shared" si="28"/>
        <v>-</v>
      </c>
      <c r="AP95" s="37" t="str">
        <f t="shared" si="29"/>
        <v>-</v>
      </c>
    </row>
    <row r="96" spans="1:42">
      <c r="N96" s="32">
        <v>29</v>
      </c>
      <c r="O96" s="5" t="s">
        <v>61</v>
      </c>
      <c r="P96" s="33" t="str">
        <f t="shared" si="15"/>
        <v>…</v>
      </c>
      <c r="Q96" s="34" t="str">
        <f>IFERROR(_xlfn.RANK.EQ(P96,$P$68:$P$114,0)+COUNTIF($P$68:P96,P96)-1,"-")</f>
        <v>-</v>
      </c>
      <c r="S96" s="42" t="str">
        <f t="shared" si="18"/>
        <v>-</v>
      </c>
      <c r="T96" s="42" t="str">
        <f t="shared" si="19"/>
        <v>-</v>
      </c>
      <c r="U96" s="42" t="str">
        <f t="shared" si="20"/>
        <v>-</v>
      </c>
      <c r="V96" s="37" t="str">
        <f t="shared" si="21"/>
        <v>-</v>
      </c>
      <c r="X96" s="32">
        <v>29</v>
      </c>
      <c r="Y96" s="5" t="s">
        <v>61</v>
      </c>
      <c r="Z96" s="33" t="str">
        <f t="shared" si="16"/>
        <v>…</v>
      </c>
      <c r="AA96" s="34" t="str">
        <f>IFERROR(_xlfn.RANK.EQ(Z96,$Z$68:$Z$114,0)+COUNTIF($Z$68:Z96,Z96)-1,"-")</f>
        <v>-</v>
      </c>
      <c r="AC96" s="42" t="str">
        <f t="shared" si="22"/>
        <v>-</v>
      </c>
      <c r="AD96" s="42" t="str">
        <f t="shared" si="23"/>
        <v>-</v>
      </c>
      <c r="AE96" s="42" t="str">
        <f t="shared" si="24"/>
        <v>-</v>
      </c>
      <c r="AF96" s="37" t="str">
        <f t="shared" si="25"/>
        <v>-</v>
      </c>
      <c r="AG96" s="37"/>
      <c r="AH96" s="32">
        <v>29</v>
      </c>
      <c r="AI96" s="5" t="s">
        <v>61</v>
      </c>
      <c r="AJ96" s="33" t="str">
        <f t="shared" si="17"/>
        <v>…</v>
      </c>
      <c r="AK96" s="34" t="str">
        <f>IFERROR(_xlfn.RANK.EQ(AJ96,$AJ$68:$AJ$114,0)+COUNTIF($AJ$68:AJ96,AJ96)-1,"-")</f>
        <v>-</v>
      </c>
      <c r="AM96" s="42" t="str">
        <f t="shared" si="26"/>
        <v>-</v>
      </c>
      <c r="AN96" s="42" t="str">
        <f t="shared" si="27"/>
        <v>-</v>
      </c>
      <c r="AO96" s="42" t="str">
        <f t="shared" si="28"/>
        <v>-</v>
      </c>
      <c r="AP96" s="37" t="str">
        <f t="shared" si="29"/>
        <v>-</v>
      </c>
    </row>
    <row r="97" spans="14:42">
      <c r="N97" s="32">
        <v>30</v>
      </c>
      <c r="O97" s="5" t="s">
        <v>62</v>
      </c>
      <c r="P97" s="33" t="str">
        <f t="shared" si="15"/>
        <v>…</v>
      </c>
      <c r="Q97" s="34" t="str">
        <f>IFERROR(_xlfn.RANK.EQ(P97,$P$68:$P$114,0)+COUNTIF($P$68:P97,P97)-1,"-")</f>
        <v>-</v>
      </c>
      <c r="S97" s="42" t="str">
        <f t="shared" si="18"/>
        <v>-</v>
      </c>
      <c r="T97" s="42" t="str">
        <f t="shared" si="19"/>
        <v>-</v>
      </c>
      <c r="U97" s="42" t="str">
        <f t="shared" si="20"/>
        <v>-</v>
      </c>
      <c r="V97" s="37" t="str">
        <f t="shared" si="21"/>
        <v>-</v>
      </c>
      <c r="X97" s="32">
        <v>30</v>
      </c>
      <c r="Y97" s="5" t="s">
        <v>62</v>
      </c>
      <c r="Z97" s="33" t="str">
        <f t="shared" si="16"/>
        <v>…</v>
      </c>
      <c r="AA97" s="34" t="str">
        <f>IFERROR(_xlfn.RANK.EQ(Z97,$Z$68:$Z$114,0)+COUNTIF($Z$68:Z97,Z97)-1,"-")</f>
        <v>-</v>
      </c>
      <c r="AC97" s="42" t="str">
        <f t="shared" si="22"/>
        <v>-</v>
      </c>
      <c r="AD97" s="42" t="str">
        <f t="shared" si="23"/>
        <v>-</v>
      </c>
      <c r="AE97" s="42" t="str">
        <f t="shared" si="24"/>
        <v>-</v>
      </c>
      <c r="AF97" s="37" t="str">
        <f t="shared" si="25"/>
        <v>-</v>
      </c>
      <c r="AG97" s="37"/>
      <c r="AH97" s="32">
        <v>30</v>
      </c>
      <c r="AI97" s="5" t="s">
        <v>62</v>
      </c>
      <c r="AJ97" s="33" t="str">
        <f t="shared" si="17"/>
        <v>…</v>
      </c>
      <c r="AK97" s="34" t="str">
        <f>IFERROR(_xlfn.RANK.EQ(AJ97,$AJ$68:$AJ$114,0)+COUNTIF($AJ$68:AJ97,AJ97)-1,"-")</f>
        <v>-</v>
      </c>
      <c r="AM97" s="42" t="str">
        <f t="shared" si="26"/>
        <v>-</v>
      </c>
      <c r="AN97" s="42" t="str">
        <f t="shared" si="27"/>
        <v>-</v>
      </c>
      <c r="AO97" s="42" t="str">
        <f t="shared" si="28"/>
        <v>-</v>
      </c>
      <c r="AP97" s="37" t="str">
        <f t="shared" si="29"/>
        <v>-</v>
      </c>
    </row>
    <row r="98" spans="14:42">
      <c r="N98" s="32">
        <v>31</v>
      </c>
      <c r="O98" s="5" t="s">
        <v>63</v>
      </c>
      <c r="P98" s="33">
        <f t="shared" si="15"/>
        <v>52</v>
      </c>
      <c r="Q98" s="34">
        <f>IFERROR(_xlfn.RANK.EQ(P98,$P$68:$P$114,0)+COUNTIF($P$68:P98,P98)-1,"-")</f>
        <v>9</v>
      </c>
      <c r="S98" s="42" t="str">
        <f t="shared" si="18"/>
        <v>-</v>
      </c>
      <c r="T98" s="42" t="str">
        <f t="shared" si="19"/>
        <v>-</v>
      </c>
      <c r="U98" s="42" t="str">
        <f t="shared" si="20"/>
        <v>-</v>
      </c>
      <c r="V98" s="37" t="str">
        <f t="shared" si="21"/>
        <v>-</v>
      </c>
      <c r="X98" s="32">
        <v>31</v>
      </c>
      <c r="Y98" s="5" t="s">
        <v>63</v>
      </c>
      <c r="Z98" s="33">
        <f t="shared" si="16"/>
        <v>2730</v>
      </c>
      <c r="AA98" s="34">
        <f>IFERROR(_xlfn.RANK.EQ(Z98,$Z$68:$Z$114,0)+COUNTIF($Z$68:Z98,Z98)-1,"-")</f>
        <v>2</v>
      </c>
      <c r="AC98" s="42" t="str">
        <f t="shared" si="22"/>
        <v>-</v>
      </c>
      <c r="AD98" s="42" t="str">
        <f t="shared" si="23"/>
        <v>-</v>
      </c>
      <c r="AE98" s="42" t="str">
        <f t="shared" si="24"/>
        <v>-</v>
      </c>
      <c r="AF98" s="37" t="str">
        <f t="shared" si="25"/>
        <v>-</v>
      </c>
      <c r="AG98" s="37"/>
      <c r="AH98" s="32">
        <v>31</v>
      </c>
      <c r="AI98" s="5" t="s">
        <v>63</v>
      </c>
      <c r="AJ98" s="33">
        <f t="shared" si="17"/>
        <v>1420</v>
      </c>
      <c r="AK98" s="34">
        <f>IFERROR(_xlfn.RANK.EQ(AJ98,$AJ$68:$AJ$114,0)+COUNTIF($AJ$68:AJ98,AJ98)-1,"-")</f>
        <v>8</v>
      </c>
      <c r="AM98" s="42" t="str">
        <f t="shared" si="26"/>
        <v>-</v>
      </c>
      <c r="AN98" s="42" t="str">
        <f t="shared" si="27"/>
        <v>-</v>
      </c>
      <c r="AO98" s="42" t="str">
        <f t="shared" si="28"/>
        <v>-</v>
      </c>
      <c r="AP98" s="37" t="str">
        <f t="shared" si="29"/>
        <v>-</v>
      </c>
    </row>
    <row r="99" spans="14:42">
      <c r="N99" s="32">
        <v>32</v>
      </c>
      <c r="O99" s="5" t="s">
        <v>64</v>
      </c>
      <c r="P99" s="33" t="str">
        <f t="shared" si="15"/>
        <v>…</v>
      </c>
      <c r="Q99" s="34" t="str">
        <f>IFERROR(_xlfn.RANK.EQ(P99,$P$68:$P$114,0)+COUNTIF($P$68:P99,P99)-1,"-")</f>
        <v>-</v>
      </c>
      <c r="S99" s="42" t="str">
        <f t="shared" si="18"/>
        <v>-</v>
      </c>
      <c r="T99" s="42" t="str">
        <f t="shared" si="19"/>
        <v>-</v>
      </c>
      <c r="U99" s="42" t="str">
        <f t="shared" si="20"/>
        <v>-</v>
      </c>
      <c r="V99" s="37" t="str">
        <f t="shared" si="21"/>
        <v>-</v>
      </c>
      <c r="X99" s="32">
        <v>32</v>
      </c>
      <c r="Y99" s="5" t="s">
        <v>64</v>
      </c>
      <c r="Z99" s="33" t="str">
        <f t="shared" si="16"/>
        <v>…</v>
      </c>
      <c r="AA99" s="34" t="str">
        <f>IFERROR(_xlfn.RANK.EQ(Z99,$Z$68:$Z$114,0)+COUNTIF($Z$68:Z99,Z99)-1,"-")</f>
        <v>-</v>
      </c>
      <c r="AC99" s="42" t="str">
        <f t="shared" si="22"/>
        <v>-</v>
      </c>
      <c r="AD99" s="42" t="str">
        <f t="shared" si="23"/>
        <v>-</v>
      </c>
      <c r="AE99" s="42" t="str">
        <f t="shared" si="24"/>
        <v>-</v>
      </c>
      <c r="AF99" s="37" t="str">
        <f t="shared" si="25"/>
        <v>-</v>
      </c>
      <c r="AG99" s="37"/>
      <c r="AH99" s="32">
        <v>32</v>
      </c>
      <c r="AI99" s="5" t="s">
        <v>64</v>
      </c>
      <c r="AJ99" s="33" t="str">
        <f t="shared" si="17"/>
        <v>…</v>
      </c>
      <c r="AK99" s="34" t="str">
        <f>IFERROR(_xlfn.RANK.EQ(AJ99,$AJ$68:$AJ$114,0)+COUNTIF($AJ$68:AJ99,AJ99)-1,"-")</f>
        <v>-</v>
      </c>
      <c r="AM99" s="42" t="str">
        <f t="shared" si="26"/>
        <v>-</v>
      </c>
      <c r="AN99" s="42" t="str">
        <f t="shared" si="27"/>
        <v>-</v>
      </c>
      <c r="AO99" s="42" t="str">
        <f t="shared" si="28"/>
        <v>-</v>
      </c>
      <c r="AP99" s="37" t="str">
        <f t="shared" si="29"/>
        <v>-</v>
      </c>
    </row>
    <row r="100" spans="14:42">
      <c r="N100" s="32">
        <v>33</v>
      </c>
      <c r="O100" s="5" t="s">
        <v>65</v>
      </c>
      <c r="P100" s="33" t="str">
        <f t="shared" si="15"/>
        <v>…</v>
      </c>
      <c r="Q100" s="34" t="str">
        <f>IFERROR(_xlfn.RANK.EQ(P100,$P$68:$P$114,0)+COUNTIF($P$68:P100,P100)-1,"-")</f>
        <v>-</v>
      </c>
      <c r="S100" s="42" t="str">
        <f t="shared" si="18"/>
        <v>-</v>
      </c>
      <c r="T100" s="42" t="str">
        <f t="shared" si="19"/>
        <v>-</v>
      </c>
      <c r="U100" s="42" t="str">
        <f t="shared" si="20"/>
        <v>-</v>
      </c>
      <c r="V100" s="37" t="str">
        <f t="shared" si="21"/>
        <v>-</v>
      </c>
      <c r="X100" s="32">
        <v>33</v>
      </c>
      <c r="Y100" s="5" t="s">
        <v>65</v>
      </c>
      <c r="Z100" s="33" t="str">
        <f t="shared" si="16"/>
        <v>…</v>
      </c>
      <c r="AA100" s="34" t="str">
        <f>IFERROR(_xlfn.RANK.EQ(Z100,$Z$68:$Z$114,0)+COUNTIF($Z$68:Z100,Z100)-1,"-")</f>
        <v>-</v>
      </c>
      <c r="AC100" s="42" t="str">
        <f t="shared" si="22"/>
        <v>-</v>
      </c>
      <c r="AD100" s="42" t="str">
        <f t="shared" si="23"/>
        <v>-</v>
      </c>
      <c r="AE100" s="42" t="str">
        <f t="shared" si="24"/>
        <v>-</v>
      </c>
      <c r="AF100" s="37" t="str">
        <f t="shared" si="25"/>
        <v>-</v>
      </c>
      <c r="AG100" s="37"/>
      <c r="AH100" s="32">
        <v>33</v>
      </c>
      <c r="AI100" s="5" t="s">
        <v>65</v>
      </c>
      <c r="AJ100" s="33" t="str">
        <f t="shared" si="17"/>
        <v>…</v>
      </c>
      <c r="AK100" s="34" t="str">
        <f>IFERROR(_xlfn.RANK.EQ(AJ100,$AJ$68:$AJ$114,0)+COUNTIF($AJ$68:AJ100,AJ100)-1,"-")</f>
        <v>-</v>
      </c>
      <c r="AM100" s="42" t="str">
        <f t="shared" si="26"/>
        <v>-</v>
      </c>
      <c r="AN100" s="42" t="str">
        <f t="shared" si="27"/>
        <v>-</v>
      </c>
      <c r="AO100" s="42" t="str">
        <f t="shared" si="28"/>
        <v>-</v>
      </c>
      <c r="AP100" s="37" t="str">
        <f t="shared" si="29"/>
        <v>-</v>
      </c>
    </row>
    <row r="101" spans="14:42">
      <c r="N101" s="32">
        <v>34</v>
      </c>
      <c r="O101" s="5" t="s">
        <v>66</v>
      </c>
      <c r="P101" s="33" t="str">
        <f t="shared" si="15"/>
        <v>…</v>
      </c>
      <c r="Q101" s="34" t="str">
        <f>IFERROR(_xlfn.RANK.EQ(P101,$P$68:$P$114,0)+COUNTIF($P$68:P101,P101)-1,"-")</f>
        <v>-</v>
      </c>
      <c r="S101" s="42" t="str">
        <f t="shared" si="18"/>
        <v>-</v>
      </c>
      <c r="T101" s="42" t="str">
        <f t="shared" si="19"/>
        <v>-</v>
      </c>
      <c r="U101" s="42" t="str">
        <f t="shared" si="20"/>
        <v>-</v>
      </c>
      <c r="V101" s="37" t="str">
        <f t="shared" si="21"/>
        <v>-</v>
      </c>
      <c r="X101" s="32">
        <v>34</v>
      </c>
      <c r="Y101" s="5" t="s">
        <v>66</v>
      </c>
      <c r="Z101" s="33" t="str">
        <f t="shared" si="16"/>
        <v>…</v>
      </c>
      <c r="AA101" s="34" t="str">
        <f>IFERROR(_xlfn.RANK.EQ(Z101,$Z$68:$Z$114,0)+COUNTIF($Z$68:Z101,Z101)-1,"-")</f>
        <v>-</v>
      </c>
      <c r="AC101" s="42" t="str">
        <f t="shared" si="22"/>
        <v>-</v>
      </c>
      <c r="AD101" s="42" t="str">
        <f t="shared" si="23"/>
        <v>-</v>
      </c>
      <c r="AE101" s="42" t="str">
        <f t="shared" si="24"/>
        <v>-</v>
      </c>
      <c r="AF101" s="37" t="str">
        <f t="shared" si="25"/>
        <v>-</v>
      </c>
      <c r="AG101" s="37"/>
      <c r="AH101" s="32">
        <v>34</v>
      </c>
      <c r="AI101" s="5" t="s">
        <v>66</v>
      </c>
      <c r="AJ101" s="33" t="str">
        <f t="shared" si="17"/>
        <v>…</v>
      </c>
      <c r="AK101" s="34" t="str">
        <f>IFERROR(_xlfn.RANK.EQ(AJ101,$AJ$68:$AJ$114,0)+COUNTIF($AJ$68:AJ101,AJ101)-1,"-")</f>
        <v>-</v>
      </c>
      <c r="AM101" s="42" t="str">
        <f t="shared" si="26"/>
        <v>-</v>
      </c>
      <c r="AN101" s="42" t="str">
        <f t="shared" si="27"/>
        <v>-</v>
      </c>
      <c r="AO101" s="42" t="str">
        <f t="shared" si="28"/>
        <v>-</v>
      </c>
      <c r="AP101" s="37" t="str">
        <f t="shared" si="29"/>
        <v>-</v>
      </c>
    </row>
    <row r="102" spans="14:42">
      <c r="N102" s="32">
        <v>35</v>
      </c>
      <c r="O102" s="5" t="s">
        <v>67</v>
      </c>
      <c r="P102" s="33" t="str">
        <f t="shared" si="15"/>
        <v>…</v>
      </c>
      <c r="Q102" s="34" t="str">
        <f>IFERROR(_xlfn.RANK.EQ(P102,$P$68:$P$114,0)+COUNTIF($P$68:P102,P102)-1,"-")</f>
        <v>-</v>
      </c>
      <c r="S102" s="42" t="str">
        <f t="shared" si="18"/>
        <v>-</v>
      </c>
      <c r="T102" s="42" t="str">
        <f t="shared" si="19"/>
        <v>-</v>
      </c>
      <c r="U102" s="42" t="str">
        <f t="shared" si="20"/>
        <v>-</v>
      </c>
      <c r="V102" s="37" t="str">
        <f t="shared" si="21"/>
        <v>-</v>
      </c>
      <c r="X102" s="32">
        <v>35</v>
      </c>
      <c r="Y102" s="5" t="s">
        <v>67</v>
      </c>
      <c r="Z102" s="33" t="str">
        <f t="shared" si="16"/>
        <v>…</v>
      </c>
      <c r="AA102" s="34" t="str">
        <f>IFERROR(_xlfn.RANK.EQ(Z102,$Z$68:$Z$114,0)+COUNTIF($Z$68:Z102,Z102)-1,"-")</f>
        <v>-</v>
      </c>
      <c r="AC102" s="42" t="str">
        <f t="shared" si="22"/>
        <v>-</v>
      </c>
      <c r="AD102" s="42" t="str">
        <f t="shared" si="23"/>
        <v>-</v>
      </c>
      <c r="AE102" s="42" t="str">
        <f t="shared" si="24"/>
        <v>-</v>
      </c>
      <c r="AF102" s="37" t="str">
        <f t="shared" si="25"/>
        <v>-</v>
      </c>
      <c r="AG102" s="37"/>
      <c r="AH102" s="32">
        <v>35</v>
      </c>
      <c r="AI102" s="5" t="s">
        <v>67</v>
      </c>
      <c r="AJ102" s="33" t="str">
        <f t="shared" si="17"/>
        <v>…</v>
      </c>
      <c r="AK102" s="34" t="str">
        <f>IFERROR(_xlfn.RANK.EQ(AJ102,$AJ$68:$AJ$114,0)+COUNTIF($AJ$68:AJ102,AJ102)-1,"-")</f>
        <v>-</v>
      </c>
      <c r="AM102" s="42" t="str">
        <f t="shared" si="26"/>
        <v>-</v>
      </c>
      <c r="AN102" s="42" t="str">
        <f t="shared" si="27"/>
        <v>-</v>
      </c>
      <c r="AO102" s="42" t="str">
        <f t="shared" si="28"/>
        <v>-</v>
      </c>
      <c r="AP102" s="37" t="str">
        <f t="shared" si="29"/>
        <v>-</v>
      </c>
    </row>
    <row r="103" spans="14:42">
      <c r="N103" s="32">
        <v>36</v>
      </c>
      <c r="O103" s="5" t="s">
        <v>68</v>
      </c>
      <c r="P103" s="33" t="str">
        <f t="shared" si="15"/>
        <v>…</v>
      </c>
      <c r="Q103" s="34" t="str">
        <f>IFERROR(_xlfn.RANK.EQ(P103,$P$68:$P$114,0)+COUNTIF($P$68:P103,P103)-1,"-")</f>
        <v>-</v>
      </c>
      <c r="S103" s="42" t="str">
        <f t="shared" si="18"/>
        <v>-</v>
      </c>
      <c r="T103" s="42" t="str">
        <f t="shared" si="19"/>
        <v>-</v>
      </c>
      <c r="U103" s="42" t="str">
        <f t="shared" si="20"/>
        <v>-</v>
      </c>
      <c r="V103" s="37" t="str">
        <f t="shared" si="21"/>
        <v>-</v>
      </c>
      <c r="X103" s="32">
        <v>36</v>
      </c>
      <c r="Y103" s="5" t="s">
        <v>68</v>
      </c>
      <c r="Z103" s="33" t="str">
        <f t="shared" si="16"/>
        <v>…</v>
      </c>
      <c r="AA103" s="34" t="str">
        <f>IFERROR(_xlfn.RANK.EQ(Z103,$Z$68:$Z$114,0)+COUNTIF($Z$68:Z103,Z103)-1,"-")</f>
        <v>-</v>
      </c>
      <c r="AC103" s="42" t="str">
        <f t="shared" si="22"/>
        <v>-</v>
      </c>
      <c r="AD103" s="42" t="str">
        <f t="shared" si="23"/>
        <v>-</v>
      </c>
      <c r="AE103" s="42" t="str">
        <f t="shared" si="24"/>
        <v>-</v>
      </c>
      <c r="AF103" s="37" t="str">
        <f t="shared" si="25"/>
        <v>-</v>
      </c>
      <c r="AG103" s="37"/>
      <c r="AH103" s="32">
        <v>36</v>
      </c>
      <c r="AI103" s="5" t="s">
        <v>68</v>
      </c>
      <c r="AJ103" s="33" t="str">
        <f t="shared" si="17"/>
        <v>…</v>
      </c>
      <c r="AK103" s="34" t="str">
        <f>IFERROR(_xlfn.RANK.EQ(AJ103,$AJ$68:$AJ$114,0)+COUNTIF($AJ$68:AJ103,AJ103)-1,"-")</f>
        <v>-</v>
      </c>
      <c r="AM103" s="42" t="str">
        <f t="shared" si="26"/>
        <v>-</v>
      </c>
      <c r="AN103" s="42" t="str">
        <f t="shared" si="27"/>
        <v>-</v>
      </c>
      <c r="AO103" s="42" t="str">
        <f t="shared" si="28"/>
        <v>-</v>
      </c>
      <c r="AP103" s="37" t="str">
        <f t="shared" si="29"/>
        <v>-</v>
      </c>
    </row>
    <row r="104" spans="14:42">
      <c r="N104" s="32">
        <v>37</v>
      </c>
      <c r="O104" s="5" t="s">
        <v>69</v>
      </c>
      <c r="P104" s="33" t="str">
        <f t="shared" si="15"/>
        <v>…</v>
      </c>
      <c r="Q104" s="34" t="str">
        <f>IFERROR(_xlfn.RANK.EQ(P104,$P$68:$P$114,0)+COUNTIF($P$68:P104,P104)-1,"-")</f>
        <v>-</v>
      </c>
      <c r="S104" s="42" t="str">
        <f t="shared" si="18"/>
        <v>-</v>
      </c>
      <c r="T104" s="42" t="str">
        <f t="shared" si="19"/>
        <v>-</v>
      </c>
      <c r="U104" s="42" t="str">
        <f t="shared" si="20"/>
        <v>-</v>
      </c>
      <c r="V104" s="37" t="str">
        <f t="shared" si="21"/>
        <v>-</v>
      </c>
      <c r="X104" s="32">
        <v>37</v>
      </c>
      <c r="Y104" s="5" t="s">
        <v>69</v>
      </c>
      <c r="Z104" s="33" t="str">
        <f t="shared" si="16"/>
        <v>…</v>
      </c>
      <c r="AA104" s="34" t="str">
        <f>IFERROR(_xlfn.RANK.EQ(Z104,$Z$68:$Z$114,0)+COUNTIF($Z$68:Z104,Z104)-1,"-")</f>
        <v>-</v>
      </c>
      <c r="AC104" s="42" t="str">
        <f t="shared" si="22"/>
        <v>-</v>
      </c>
      <c r="AD104" s="42" t="str">
        <f t="shared" si="23"/>
        <v>-</v>
      </c>
      <c r="AE104" s="42" t="str">
        <f t="shared" si="24"/>
        <v>-</v>
      </c>
      <c r="AF104" s="37" t="str">
        <f t="shared" si="25"/>
        <v>-</v>
      </c>
      <c r="AG104" s="37"/>
      <c r="AH104" s="32">
        <v>37</v>
      </c>
      <c r="AI104" s="5" t="s">
        <v>69</v>
      </c>
      <c r="AJ104" s="33" t="str">
        <f t="shared" si="17"/>
        <v>…</v>
      </c>
      <c r="AK104" s="34" t="str">
        <f>IFERROR(_xlfn.RANK.EQ(AJ104,$AJ$68:$AJ$114,0)+COUNTIF($AJ$68:AJ104,AJ104)-1,"-")</f>
        <v>-</v>
      </c>
      <c r="AM104" s="42" t="str">
        <f t="shared" si="26"/>
        <v>-</v>
      </c>
      <c r="AN104" s="42" t="str">
        <f t="shared" si="27"/>
        <v>-</v>
      </c>
      <c r="AO104" s="42" t="str">
        <f t="shared" si="28"/>
        <v>-</v>
      </c>
      <c r="AP104" s="37" t="str">
        <f t="shared" si="29"/>
        <v>-</v>
      </c>
    </row>
    <row r="105" spans="14:42">
      <c r="N105" s="32">
        <v>38</v>
      </c>
      <c r="O105" s="5" t="s">
        <v>70</v>
      </c>
      <c r="P105" s="33" t="str">
        <f t="shared" si="15"/>
        <v>…</v>
      </c>
      <c r="Q105" s="34" t="str">
        <f>IFERROR(_xlfn.RANK.EQ(P105,$P$68:$P$114,0)+COUNTIF($P$68:P105,P105)-1,"-")</f>
        <v>-</v>
      </c>
      <c r="S105" s="42" t="str">
        <f t="shared" si="18"/>
        <v>-</v>
      </c>
      <c r="T105" s="42" t="str">
        <f t="shared" si="19"/>
        <v>-</v>
      </c>
      <c r="U105" s="42" t="str">
        <f t="shared" si="20"/>
        <v>-</v>
      </c>
      <c r="V105" s="37" t="str">
        <f t="shared" si="21"/>
        <v>-</v>
      </c>
      <c r="X105" s="32">
        <v>38</v>
      </c>
      <c r="Y105" s="5" t="s">
        <v>70</v>
      </c>
      <c r="Z105" s="33" t="str">
        <f t="shared" si="16"/>
        <v>…</v>
      </c>
      <c r="AA105" s="34" t="str">
        <f>IFERROR(_xlfn.RANK.EQ(Z105,$Z$68:$Z$114,0)+COUNTIF($Z$68:Z105,Z105)-1,"-")</f>
        <v>-</v>
      </c>
      <c r="AC105" s="42" t="str">
        <f t="shared" si="22"/>
        <v>-</v>
      </c>
      <c r="AD105" s="42" t="str">
        <f t="shared" si="23"/>
        <v>-</v>
      </c>
      <c r="AE105" s="42" t="str">
        <f t="shared" si="24"/>
        <v>-</v>
      </c>
      <c r="AF105" s="37" t="str">
        <f t="shared" si="25"/>
        <v>-</v>
      </c>
      <c r="AG105" s="37"/>
      <c r="AH105" s="32">
        <v>38</v>
      </c>
      <c r="AI105" s="5" t="s">
        <v>70</v>
      </c>
      <c r="AJ105" s="33" t="str">
        <f t="shared" si="17"/>
        <v>…</v>
      </c>
      <c r="AK105" s="34" t="str">
        <f>IFERROR(_xlfn.RANK.EQ(AJ105,$AJ$68:$AJ$114,0)+COUNTIF($AJ$68:AJ105,AJ105)-1,"-")</f>
        <v>-</v>
      </c>
      <c r="AM105" s="42" t="str">
        <f t="shared" si="26"/>
        <v>-</v>
      </c>
      <c r="AN105" s="42" t="str">
        <f t="shared" si="27"/>
        <v>-</v>
      </c>
      <c r="AO105" s="42" t="str">
        <f t="shared" si="28"/>
        <v>-</v>
      </c>
      <c r="AP105" s="37" t="str">
        <f t="shared" si="29"/>
        <v>-</v>
      </c>
    </row>
    <row r="106" spans="14:42">
      <c r="N106" s="32">
        <v>39</v>
      </c>
      <c r="O106" s="5" t="s">
        <v>71</v>
      </c>
      <c r="P106" s="33" t="str">
        <f t="shared" si="15"/>
        <v>…</v>
      </c>
      <c r="Q106" s="34" t="str">
        <f>IFERROR(_xlfn.RANK.EQ(P106,$P$68:$P$114,0)+COUNTIF($P$68:P106,P106)-1,"-")</f>
        <v>-</v>
      </c>
      <c r="S106" s="42" t="str">
        <f t="shared" si="18"/>
        <v>-</v>
      </c>
      <c r="T106" s="42" t="str">
        <f t="shared" si="19"/>
        <v>-</v>
      </c>
      <c r="U106" s="42" t="str">
        <f t="shared" si="20"/>
        <v>-</v>
      </c>
      <c r="V106" s="37" t="str">
        <f t="shared" si="21"/>
        <v>-</v>
      </c>
      <c r="X106" s="32">
        <v>39</v>
      </c>
      <c r="Y106" s="5" t="s">
        <v>71</v>
      </c>
      <c r="Z106" s="33" t="str">
        <f t="shared" si="16"/>
        <v>…</v>
      </c>
      <c r="AA106" s="34" t="str">
        <f>IFERROR(_xlfn.RANK.EQ(Z106,$Z$68:$Z$114,0)+COUNTIF($Z$68:Z106,Z106)-1,"-")</f>
        <v>-</v>
      </c>
      <c r="AC106" s="42" t="str">
        <f t="shared" si="22"/>
        <v>-</v>
      </c>
      <c r="AD106" s="42" t="str">
        <f t="shared" si="23"/>
        <v>-</v>
      </c>
      <c r="AE106" s="42" t="str">
        <f t="shared" si="24"/>
        <v>-</v>
      </c>
      <c r="AF106" s="37" t="str">
        <f t="shared" si="25"/>
        <v>-</v>
      </c>
      <c r="AG106" s="37"/>
      <c r="AH106" s="32">
        <v>39</v>
      </c>
      <c r="AI106" s="5" t="s">
        <v>71</v>
      </c>
      <c r="AJ106" s="33" t="str">
        <f t="shared" si="17"/>
        <v>…</v>
      </c>
      <c r="AK106" s="34" t="str">
        <f>IFERROR(_xlfn.RANK.EQ(AJ106,$AJ$68:$AJ$114,0)+COUNTIF($AJ$68:AJ106,AJ106)-1,"-")</f>
        <v>-</v>
      </c>
      <c r="AM106" s="42" t="str">
        <f t="shared" si="26"/>
        <v>-</v>
      </c>
      <c r="AN106" s="42" t="str">
        <f t="shared" si="27"/>
        <v>-</v>
      </c>
      <c r="AO106" s="42" t="str">
        <f t="shared" si="28"/>
        <v>-</v>
      </c>
      <c r="AP106" s="37" t="str">
        <f t="shared" si="29"/>
        <v>-</v>
      </c>
    </row>
    <row r="107" spans="14:42">
      <c r="N107" s="32">
        <v>40</v>
      </c>
      <c r="O107" s="5" t="s">
        <v>72</v>
      </c>
      <c r="P107" s="33" t="str">
        <f t="shared" si="15"/>
        <v>…</v>
      </c>
      <c r="Q107" s="34" t="str">
        <f>IFERROR(_xlfn.RANK.EQ(P107,$P$68:$P$114,0)+COUNTIF($P$68:P107,P107)-1,"-")</f>
        <v>-</v>
      </c>
      <c r="S107" s="42" t="str">
        <f t="shared" si="18"/>
        <v>-</v>
      </c>
      <c r="T107" s="42" t="str">
        <f t="shared" si="19"/>
        <v>-</v>
      </c>
      <c r="U107" s="42" t="str">
        <f t="shared" si="20"/>
        <v>-</v>
      </c>
      <c r="V107" s="37" t="str">
        <f t="shared" si="21"/>
        <v>-</v>
      </c>
      <c r="X107" s="32">
        <v>40</v>
      </c>
      <c r="Y107" s="5" t="s">
        <v>72</v>
      </c>
      <c r="Z107" s="33" t="str">
        <f t="shared" si="16"/>
        <v>…</v>
      </c>
      <c r="AA107" s="34" t="str">
        <f>IFERROR(_xlfn.RANK.EQ(Z107,$Z$68:$Z$114,0)+COUNTIF($Z$68:Z107,Z107)-1,"-")</f>
        <v>-</v>
      </c>
      <c r="AC107" s="42" t="str">
        <f t="shared" si="22"/>
        <v>-</v>
      </c>
      <c r="AD107" s="42" t="str">
        <f t="shared" si="23"/>
        <v>-</v>
      </c>
      <c r="AE107" s="42" t="str">
        <f t="shared" si="24"/>
        <v>-</v>
      </c>
      <c r="AF107" s="37" t="str">
        <f t="shared" si="25"/>
        <v>-</v>
      </c>
      <c r="AG107" s="37"/>
      <c r="AH107" s="32">
        <v>40</v>
      </c>
      <c r="AI107" s="5" t="s">
        <v>72</v>
      </c>
      <c r="AJ107" s="33" t="str">
        <f t="shared" si="17"/>
        <v>…</v>
      </c>
      <c r="AK107" s="34" t="str">
        <f>IFERROR(_xlfn.RANK.EQ(AJ107,$AJ$68:$AJ$114,0)+COUNTIF($AJ$68:AJ107,AJ107)-1,"-")</f>
        <v>-</v>
      </c>
      <c r="AM107" s="42" t="str">
        <f t="shared" si="26"/>
        <v>-</v>
      </c>
      <c r="AN107" s="42" t="str">
        <f t="shared" si="27"/>
        <v>-</v>
      </c>
      <c r="AO107" s="42" t="str">
        <f t="shared" si="28"/>
        <v>-</v>
      </c>
      <c r="AP107" s="37" t="str">
        <f t="shared" si="29"/>
        <v>-</v>
      </c>
    </row>
    <row r="108" spans="14:42">
      <c r="N108" s="32">
        <v>41</v>
      </c>
      <c r="O108" s="5" t="s">
        <v>73</v>
      </c>
      <c r="P108" s="33" t="str">
        <f t="shared" si="15"/>
        <v>…</v>
      </c>
      <c r="Q108" s="34" t="str">
        <f>IFERROR(_xlfn.RANK.EQ(P108,$P$68:$P$114,0)+COUNTIF($P$68:P108,P108)-1,"-")</f>
        <v>-</v>
      </c>
      <c r="S108" s="42" t="str">
        <f t="shared" si="18"/>
        <v>-</v>
      </c>
      <c r="T108" s="42" t="str">
        <f t="shared" si="19"/>
        <v>-</v>
      </c>
      <c r="U108" s="42" t="str">
        <f t="shared" si="20"/>
        <v>-</v>
      </c>
      <c r="V108" s="37" t="str">
        <f t="shared" si="21"/>
        <v>-</v>
      </c>
      <c r="X108" s="32">
        <v>41</v>
      </c>
      <c r="Y108" s="5" t="s">
        <v>73</v>
      </c>
      <c r="Z108" s="33" t="str">
        <f t="shared" si="16"/>
        <v>…</v>
      </c>
      <c r="AA108" s="34" t="str">
        <f>IFERROR(_xlfn.RANK.EQ(Z108,$Z$68:$Z$114,0)+COUNTIF($Z$68:Z108,Z108)-1,"-")</f>
        <v>-</v>
      </c>
      <c r="AC108" s="42" t="str">
        <f t="shared" si="22"/>
        <v>-</v>
      </c>
      <c r="AD108" s="42" t="str">
        <f t="shared" si="23"/>
        <v>-</v>
      </c>
      <c r="AE108" s="42" t="str">
        <f t="shared" si="24"/>
        <v>-</v>
      </c>
      <c r="AF108" s="37" t="str">
        <f t="shared" si="25"/>
        <v>-</v>
      </c>
      <c r="AG108" s="37"/>
      <c r="AH108" s="32">
        <v>41</v>
      </c>
      <c r="AI108" s="5" t="s">
        <v>73</v>
      </c>
      <c r="AJ108" s="33" t="str">
        <f t="shared" si="17"/>
        <v>…</v>
      </c>
      <c r="AK108" s="34" t="str">
        <f>IFERROR(_xlfn.RANK.EQ(AJ108,$AJ$68:$AJ$114,0)+COUNTIF($AJ$68:AJ108,AJ108)-1,"-")</f>
        <v>-</v>
      </c>
      <c r="AM108" s="42" t="str">
        <f t="shared" si="26"/>
        <v>-</v>
      </c>
      <c r="AN108" s="42" t="str">
        <f t="shared" si="27"/>
        <v>-</v>
      </c>
      <c r="AO108" s="42" t="str">
        <f t="shared" si="28"/>
        <v>-</v>
      </c>
      <c r="AP108" s="37" t="str">
        <f t="shared" si="29"/>
        <v>-</v>
      </c>
    </row>
    <row r="109" spans="14:42">
      <c r="N109" s="32">
        <v>42</v>
      </c>
      <c r="O109" s="5" t="s">
        <v>74</v>
      </c>
      <c r="P109" s="33" t="str">
        <f t="shared" si="15"/>
        <v>…</v>
      </c>
      <c r="Q109" s="34" t="str">
        <f>IFERROR(_xlfn.RANK.EQ(P109,$P$68:$P$114,0)+COUNTIF($P$68:P109,P109)-1,"-")</f>
        <v>-</v>
      </c>
      <c r="S109" s="42" t="str">
        <f t="shared" si="18"/>
        <v>-</v>
      </c>
      <c r="T109" s="42" t="str">
        <f t="shared" si="19"/>
        <v>-</v>
      </c>
      <c r="U109" s="42" t="str">
        <f t="shared" si="20"/>
        <v>-</v>
      </c>
      <c r="V109" s="37" t="str">
        <f t="shared" si="21"/>
        <v>-</v>
      </c>
      <c r="X109" s="32">
        <v>42</v>
      </c>
      <c r="Y109" s="5" t="s">
        <v>74</v>
      </c>
      <c r="Z109" s="33" t="str">
        <f t="shared" si="16"/>
        <v>…</v>
      </c>
      <c r="AA109" s="34" t="str">
        <f>IFERROR(_xlfn.RANK.EQ(Z109,$Z$68:$Z$114,0)+COUNTIF($Z$68:Z109,Z109)-1,"-")</f>
        <v>-</v>
      </c>
      <c r="AC109" s="42" t="str">
        <f t="shared" si="22"/>
        <v>-</v>
      </c>
      <c r="AD109" s="42" t="str">
        <f t="shared" si="23"/>
        <v>-</v>
      </c>
      <c r="AE109" s="42" t="str">
        <f t="shared" si="24"/>
        <v>-</v>
      </c>
      <c r="AF109" s="37" t="str">
        <f t="shared" si="25"/>
        <v>-</v>
      </c>
      <c r="AG109" s="37"/>
      <c r="AH109" s="32">
        <v>42</v>
      </c>
      <c r="AI109" s="5" t="s">
        <v>74</v>
      </c>
      <c r="AJ109" s="33" t="str">
        <f t="shared" si="17"/>
        <v>…</v>
      </c>
      <c r="AK109" s="34" t="str">
        <f>IFERROR(_xlfn.RANK.EQ(AJ109,$AJ$68:$AJ$114,0)+COUNTIF($AJ$68:AJ109,AJ109)-1,"-")</f>
        <v>-</v>
      </c>
      <c r="AM109" s="42" t="str">
        <f t="shared" si="26"/>
        <v>-</v>
      </c>
      <c r="AN109" s="42" t="str">
        <f t="shared" si="27"/>
        <v>-</v>
      </c>
      <c r="AO109" s="42" t="str">
        <f t="shared" si="28"/>
        <v>-</v>
      </c>
      <c r="AP109" s="37" t="str">
        <f t="shared" si="29"/>
        <v>-</v>
      </c>
    </row>
    <row r="110" spans="14:42">
      <c r="N110" s="32">
        <v>43</v>
      </c>
      <c r="O110" s="5" t="s">
        <v>75</v>
      </c>
      <c r="P110" s="33" t="str">
        <f t="shared" si="15"/>
        <v>…</v>
      </c>
      <c r="Q110" s="34" t="str">
        <f>IFERROR(_xlfn.RANK.EQ(P110,$P$68:$P$114,0)+COUNTIF($P$68:P110,P110)-1,"-")</f>
        <v>-</v>
      </c>
      <c r="S110" s="42" t="str">
        <f t="shared" si="18"/>
        <v>-</v>
      </c>
      <c r="T110" s="42" t="str">
        <f t="shared" si="19"/>
        <v>-</v>
      </c>
      <c r="U110" s="42" t="str">
        <f t="shared" si="20"/>
        <v>-</v>
      </c>
      <c r="V110" s="37" t="str">
        <f t="shared" si="21"/>
        <v>-</v>
      </c>
      <c r="X110" s="32">
        <v>43</v>
      </c>
      <c r="Y110" s="5" t="s">
        <v>75</v>
      </c>
      <c r="Z110" s="33" t="str">
        <f t="shared" si="16"/>
        <v>…</v>
      </c>
      <c r="AA110" s="34" t="str">
        <f>IFERROR(_xlfn.RANK.EQ(Z110,$Z$68:$Z$114,0)+COUNTIF($Z$68:Z110,Z110)-1,"-")</f>
        <v>-</v>
      </c>
      <c r="AC110" s="42" t="str">
        <f t="shared" si="22"/>
        <v>-</v>
      </c>
      <c r="AD110" s="42" t="str">
        <f t="shared" si="23"/>
        <v>-</v>
      </c>
      <c r="AE110" s="42" t="str">
        <f t="shared" si="24"/>
        <v>-</v>
      </c>
      <c r="AF110" s="37" t="str">
        <f t="shared" si="25"/>
        <v>-</v>
      </c>
      <c r="AG110" s="37"/>
      <c r="AH110" s="32">
        <v>43</v>
      </c>
      <c r="AI110" s="5" t="s">
        <v>75</v>
      </c>
      <c r="AJ110" s="33" t="str">
        <f t="shared" si="17"/>
        <v>…</v>
      </c>
      <c r="AK110" s="34" t="str">
        <f>IFERROR(_xlfn.RANK.EQ(AJ110,$AJ$68:$AJ$114,0)+COUNTIF($AJ$68:AJ110,AJ110)-1,"-")</f>
        <v>-</v>
      </c>
      <c r="AM110" s="42" t="str">
        <f t="shared" si="26"/>
        <v>-</v>
      </c>
      <c r="AN110" s="42" t="str">
        <f t="shared" si="27"/>
        <v>-</v>
      </c>
      <c r="AO110" s="42" t="str">
        <f t="shared" si="28"/>
        <v>-</v>
      </c>
      <c r="AP110" s="37" t="str">
        <f t="shared" si="29"/>
        <v>-</v>
      </c>
    </row>
    <row r="111" spans="14:42">
      <c r="N111" s="32">
        <v>44</v>
      </c>
      <c r="O111" s="5" t="s">
        <v>76</v>
      </c>
      <c r="P111" s="33" t="str">
        <f t="shared" si="15"/>
        <v>…</v>
      </c>
      <c r="Q111" s="34" t="str">
        <f>IFERROR(_xlfn.RANK.EQ(P111,$P$68:$P$114,0)+COUNTIF($P$68:P111,P111)-1,"-")</f>
        <v>-</v>
      </c>
      <c r="S111" s="42" t="str">
        <f t="shared" si="18"/>
        <v>-</v>
      </c>
      <c r="T111" s="42" t="str">
        <f t="shared" si="19"/>
        <v>-</v>
      </c>
      <c r="U111" s="42" t="str">
        <f t="shared" si="20"/>
        <v>-</v>
      </c>
      <c r="V111" s="37" t="str">
        <f t="shared" si="21"/>
        <v>-</v>
      </c>
      <c r="X111" s="32">
        <v>44</v>
      </c>
      <c r="Y111" s="5" t="s">
        <v>76</v>
      </c>
      <c r="Z111" s="33" t="str">
        <f t="shared" si="16"/>
        <v>…</v>
      </c>
      <c r="AA111" s="34" t="str">
        <f>IFERROR(_xlfn.RANK.EQ(Z111,$Z$68:$Z$114,0)+COUNTIF($Z$68:Z111,Z111)-1,"-")</f>
        <v>-</v>
      </c>
      <c r="AC111" s="42" t="str">
        <f t="shared" si="22"/>
        <v>-</v>
      </c>
      <c r="AD111" s="42" t="str">
        <f t="shared" si="23"/>
        <v>-</v>
      </c>
      <c r="AE111" s="42" t="str">
        <f t="shared" si="24"/>
        <v>-</v>
      </c>
      <c r="AF111" s="37" t="str">
        <f t="shared" si="25"/>
        <v>-</v>
      </c>
      <c r="AG111" s="37"/>
      <c r="AH111" s="32">
        <v>44</v>
      </c>
      <c r="AI111" s="5" t="s">
        <v>76</v>
      </c>
      <c r="AJ111" s="33" t="str">
        <f t="shared" si="17"/>
        <v>…</v>
      </c>
      <c r="AK111" s="34" t="str">
        <f>IFERROR(_xlfn.RANK.EQ(AJ111,$AJ$68:$AJ$114,0)+COUNTIF($AJ$68:AJ111,AJ111)-1,"-")</f>
        <v>-</v>
      </c>
      <c r="AM111" s="42" t="str">
        <f t="shared" si="26"/>
        <v>-</v>
      </c>
      <c r="AN111" s="42" t="str">
        <f t="shared" si="27"/>
        <v>-</v>
      </c>
      <c r="AO111" s="42" t="str">
        <f t="shared" si="28"/>
        <v>-</v>
      </c>
      <c r="AP111" s="37" t="str">
        <f t="shared" si="29"/>
        <v>-</v>
      </c>
    </row>
    <row r="112" spans="14:42">
      <c r="N112" s="32">
        <v>45</v>
      </c>
      <c r="O112" s="5" t="s">
        <v>77</v>
      </c>
      <c r="P112" s="33" t="str">
        <f t="shared" si="15"/>
        <v>…</v>
      </c>
      <c r="Q112" s="34" t="str">
        <f>IFERROR(_xlfn.RANK.EQ(P112,$P$68:$P$114,0)+COUNTIF($P$68:P112,P112)-1,"-")</f>
        <v>-</v>
      </c>
      <c r="S112" s="42" t="str">
        <f t="shared" si="18"/>
        <v>-</v>
      </c>
      <c r="T112" s="42" t="str">
        <f t="shared" si="19"/>
        <v>-</v>
      </c>
      <c r="U112" s="42" t="str">
        <f t="shared" si="20"/>
        <v>-</v>
      </c>
      <c r="V112" s="37" t="str">
        <f t="shared" si="21"/>
        <v>-</v>
      </c>
      <c r="X112" s="32">
        <v>45</v>
      </c>
      <c r="Y112" s="5" t="s">
        <v>77</v>
      </c>
      <c r="Z112" s="33" t="str">
        <f t="shared" si="16"/>
        <v>…</v>
      </c>
      <c r="AA112" s="34" t="str">
        <f>IFERROR(_xlfn.RANK.EQ(Z112,$Z$68:$Z$114,0)+COUNTIF($Z$68:Z112,Z112)-1,"-")</f>
        <v>-</v>
      </c>
      <c r="AC112" s="42" t="str">
        <f t="shared" si="22"/>
        <v>-</v>
      </c>
      <c r="AD112" s="42" t="str">
        <f t="shared" si="23"/>
        <v>-</v>
      </c>
      <c r="AE112" s="42" t="str">
        <f t="shared" si="24"/>
        <v>-</v>
      </c>
      <c r="AF112" s="37" t="str">
        <f t="shared" si="25"/>
        <v>-</v>
      </c>
      <c r="AG112" s="37"/>
      <c r="AH112" s="32">
        <v>45</v>
      </c>
      <c r="AI112" s="5" t="s">
        <v>77</v>
      </c>
      <c r="AJ112" s="33" t="str">
        <f t="shared" si="17"/>
        <v>…</v>
      </c>
      <c r="AK112" s="34" t="str">
        <f>IFERROR(_xlfn.RANK.EQ(AJ112,$AJ$68:$AJ$114,0)+COUNTIF($AJ$68:AJ112,AJ112)-1,"-")</f>
        <v>-</v>
      </c>
      <c r="AM112" s="42" t="str">
        <f t="shared" si="26"/>
        <v>-</v>
      </c>
      <c r="AN112" s="42" t="str">
        <f t="shared" si="27"/>
        <v>-</v>
      </c>
      <c r="AO112" s="42" t="str">
        <f t="shared" si="28"/>
        <v>-</v>
      </c>
      <c r="AP112" s="37" t="str">
        <f t="shared" si="29"/>
        <v>-</v>
      </c>
    </row>
    <row r="113" spans="14:42">
      <c r="N113" s="32">
        <v>46</v>
      </c>
      <c r="O113" s="5" t="s">
        <v>78</v>
      </c>
      <c r="P113" s="33" t="str">
        <f t="shared" si="15"/>
        <v>…</v>
      </c>
      <c r="Q113" s="34" t="str">
        <f>IFERROR(_xlfn.RANK.EQ(P113,$P$68:$P$114,0)+COUNTIF($P$68:P113,P113)-1,"-")</f>
        <v>-</v>
      </c>
      <c r="S113" s="42" t="str">
        <f t="shared" si="18"/>
        <v>-</v>
      </c>
      <c r="T113" s="42" t="str">
        <f t="shared" si="19"/>
        <v>-</v>
      </c>
      <c r="U113" s="42" t="str">
        <f t="shared" si="20"/>
        <v>-</v>
      </c>
      <c r="V113" s="37" t="str">
        <f t="shared" si="21"/>
        <v>-</v>
      </c>
      <c r="X113" s="32">
        <v>46</v>
      </c>
      <c r="Y113" s="5" t="s">
        <v>78</v>
      </c>
      <c r="Z113" s="33" t="str">
        <f t="shared" si="16"/>
        <v>…</v>
      </c>
      <c r="AA113" s="34" t="str">
        <f>IFERROR(_xlfn.RANK.EQ(Z113,$Z$68:$Z$114,0)+COUNTIF($Z$68:Z113,Z113)-1,"-")</f>
        <v>-</v>
      </c>
      <c r="AC113" s="42" t="str">
        <f t="shared" si="22"/>
        <v>-</v>
      </c>
      <c r="AD113" s="42" t="str">
        <f t="shared" si="23"/>
        <v>-</v>
      </c>
      <c r="AE113" s="42" t="str">
        <f t="shared" si="24"/>
        <v>-</v>
      </c>
      <c r="AF113" s="37" t="str">
        <f t="shared" si="25"/>
        <v>-</v>
      </c>
      <c r="AG113" s="37"/>
      <c r="AH113" s="32">
        <v>46</v>
      </c>
      <c r="AI113" s="5" t="s">
        <v>78</v>
      </c>
      <c r="AJ113" s="33" t="str">
        <f t="shared" si="17"/>
        <v>…</v>
      </c>
      <c r="AK113" s="34" t="str">
        <f>IFERROR(_xlfn.RANK.EQ(AJ113,$AJ$68:$AJ$114,0)+COUNTIF($AJ$68:AJ113,AJ113)-1,"-")</f>
        <v>-</v>
      </c>
      <c r="AM113" s="42" t="str">
        <f t="shared" si="26"/>
        <v>-</v>
      </c>
      <c r="AN113" s="42" t="str">
        <f t="shared" si="27"/>
        <v>-</v>
      </c>
      <c r="AO113" s="42" t="str">
        <f t="shared" si="28"/>
        <v>-</v>
      </c>
      <c r="AP113" s="37" t="str">
        <f t="shared" si="29"/>
        <v>-</v>
      </c>
    </row>
    <row r="114" spans="14:42">
      <c r="N114" s="32">
        <v>47</v>
      </c>
      <c r="O114" s="5" t="s">
        <v>44</v>
      </c>
      <c r="P114" s="33" t="str">
        <f t="shared" si="15"/>
        <v>…</v>
      </c>
      <c r="Q114" s="34" t="str">
        <f>IFERROR(_xlfn.RANK.EQ(P114,$P$68:$P$114,0)+COUNTIF($P$68:P114,P114)-1,"-")</f>
        <v>-</v>
      </c>
      <c r="S114" s="42" t="str">
        <f t="shared" si="18"/>
        <v>-</v>
      </c>
      <c r="T114" s="42" t="str">
        <f t="shared" si="19"/>
        <v>-</v>
      </c>
      <c r="U114" s="42" t="str">
        <f t="shared" si="20"/>
        <v>-</v>
      </c>
      <c r="V114" s="37" t="str">
        <f t="shared" si="21"/>
        <v>-</v>
      </c>
      <c r="X114" s="32">
        <v>47</v>
      </c>
      <c r="Y114" s="5" t="s">
        <v>44</v>
      </c>
      <c r="Z114" s="33" t="str">
        <f t="shared" si="16"/>
        <v>…</v>
      </c>
      <c r="AA114" s="34" t="str">
        <f>IFERROR(_xlfn.RANK.EQ(Z114,$Z$68:$Z$114,0)+COUNTIF($Z$68:Z114,Z114)-1,"-")</f>
        <v>-</v>
      </c>
      <c r="AC114" s="42" t="str">
        <f t="shared" si="22"/>
        <v>-</v>
      </c>
      <c r="AD114" s="42" t="str">
        <f t="shared" si="23"/>
        <v>-</v>
      </c>
      <c r="AE114" s="42" t="str">
        <f t="shared" si="24"/>
        <v>-</v>
      </c>
      <c r="AF114" s="37" t="str">
        <f t="shared" si="25"/>
        <v>-</v>
      </c>
      <c r="AG114" s="37"/>
      <c r="AH114" s="32">
        <v>47</v>
      </c>
      <c r="AI114" s="5" t="s">
        <v>44</v>
      </c>
      <c r="AJ114" s="33" t="str">
        <f t="shared" si="17"/>
        <v>…</v>
      </c>
      <c r="AK114" s="34" t="str">
        <f>IFERROR(_xlfn.RANK.EQ(AJ114,$AJ$68:$AJ$114,0)+COUNTIF($AJ$68:AJ114,AJ114)-1,"-")</f>
        <v>-</v>
      </c>
      <c r="AM114" s="42" t="str">
        <f t="shared" si="26"/>
        <v>-</v>
      </c>
      <c r="AN114" s="42" t="str">
        <f t="shared" si="27"/>
        <v>-</v>
      </c>
      <c r="AO114" s="42" t="str">
        <f t="shared" si="28"/>
        <v>-</v>
      </c>
      <c r="AP114" s="37" t="str">
        <f t="shared" si="29"/>
        <v>-</v>
      </c>
    </row>
    <row r="117" spans="14:42">
      <c r="N117" s="780" t="s">
        <v>127</v>
      </c>
      <c r="O117" s="780"/>
      <c r="P117" s="780"/>
      <c r="Q117" s="780"/>
      <c r="R117" s="780"/>
      <c r="S117" s="780"/>
      <c r="T117" s="780"/>
      <c r="U117" s="780"/>
      <c r="V117" s="780"/>
      <c r="W117" s="780"/>
      <c r="X117" s="780"/>
      <c r="Y117" s="780"/>
      <c r="Z117" s="780"/>
      <c r="AA117" s="780"/>
      <c r="AB117" s="780"/>
      <c r="AC117" s="780"/>
      <c r="AD117" s="780"/>
      <c r="AE117" s="780"/>
      <c r="AF117" s="780"/>
      <c r="AG117" s="780"/>
      <c r="AH117" s="780"/>
      <c r="AI117" s="780"/>
      <c r="AJ117" s="780"/>
      <c r="AK117" s="780"/>
      <c r="AL117" s="780"/>
      <c r="AM117" s="780"/>
      <c r="AN117" s="780"/>
      <c r="AO117" s="780"/>
      <c r="AP117" s="780"/>
    </row>
    <row r="118" spans="14:42">
      <c r="N118" s="780"/>
      <c r="O118" s="780"/>
      <c r="P118" s="780"/>
      <c r="Q118" s="780"/>
      <c r="R118" s="780"/>
      <c r="S118" s="780"/>
      <c r="T118" s="780"/>
      <c r="U118" s="780"/>
      <c r="V118" s="780"/>
      <c r="W118" s="780"/>
      <c r="X118" s="780"/>
      <c r="Y118" s="780"/>
      <c r="Z118" s="780"/>
      <c r="AA118" s="780"/>
      <c r="AB118" s="780"/>
      <c r="AC118" s="780"/>
      <c r="AD118" s="780"/>
      <c r="AE118" s="780"/>
      <c r="AF118" s="780"/>
      <c r="AG118" s="780"/>
      <c r="AH118" s="780"/>
      <c r="AI118" s="780"/>
      <c r="AJ118" s="780"/>
      <c r="AK118" s="780"/>
      <c r="AL118" s="780"/>
      <c r="AM118" s="780"/>
      <c r="AN118" s="780"/>
      <c r="AO118" s="780"/>
      <c r="AP118" s="780"/>
    </row>
    <row r="119" spans="14:42">
      <c r="N119" s="779" t="s">
        <v>12</v>
      </c>
      <c r="O119" s="779"/>
      <c r="P119" s="779"/>
      <c r="Q119" s="779"/>
      <c r="R119" s="779"/>
      <c r="S119" s="779"/>
      <c r="T119" s="779"/>
      <c r="U119" s="779"/>
      <c r="V119" s="779"/>
      <c r="W119" s="20"/>
      <c r="X119" s="779" t="s">
        <v>13</v>
      </c>
      <c r="Y119" s="779"/>
      <c r="Z119" s="779"/>
      <c r="AA119" s="779"/>
      <c r="AB119" s="779"/>
      <c r="AC119" s="779"/>
      <c r="AD119" s="779"/>
      <c r="AE119" s="779"/>
      <c r="AF119" s="779"/>
      <c r="AG119" s="20"/>
      <c r="AH119" s="779" t="s">
        <v>14</v>
      </c>
      <c r="AI119" s="779"/>
      <c r="AJ119" s="779"/>
      <c r="AK119" s="779"/>
      <c r="AL119" s="779"/>
      <c r="AM119" s="779"/>
      <c r="AN119" s="779"/>
      <c r="AO119" s="779"/>
      <c r="AP119" s="779"/>
    </row>
    <row r="120" spans="14:42">
      <c r="N120" s="779"/>
      <c r="O120" s="779"/>
      <c r="P120" s="779"/>
      <c r="Q120" s="779"/>
      <c r="R120" s="779"/>
      <c r="S120" s="779"/>
      <c r="T120" s="779"/>
      <c r="U120" s="779"/>
      <c r="V120" s="779"/>
      <c r="W120" s="20"/>
      <c r="X120" s="779"/>
      <c r="Y120" s="779"/>
      <c r="Z120" s="779"/>
      <c r="AA120" s="779"/>
      <c r="AB120" s="779"/>
      <c r="AC120" s="779"/>
      <c r="AD120" s="779"/>
      <c r="AE120" s="779"/>
      <c r="AF120" s="779"/>
      <c r="AG120" s="20"/>
      <c r="AH120" s="779"/>
      <c r="AI120" s="779"/>
      <c r="AJ120" s="779"/>
      <c r="AK120" s="779"/>
      <c r="AL120" s="779"/>
      <c r="AM120" s="779"/>
      <c r="AN120" s="779"/>
      <c r="AO120" s="779"/>
      <c r="AP120" s="779"/>
    </row>
    <row r="121" spans="14:42">
      <c r="N121" s="32" t="str">
        <f>IF(EXACT(N15,N68),"〇","NG")</f>
        <v>〇</v>
      </c>
      <c r="O121" s="32" t="str">
        <f t="shared" ref="O121:AP121" si="30">IF(EXACT(O15,O68),"〇","NG")</f>
        <v>〇</v>
      </c>
      <c r="P121" s="32" t="str">
        <f t="shared" si="30"/>
        <v>〇</v>
      </c>
      <c r="Q121" s="32" t="str">
        <f t="shared" si="30"/>
        <v>〇</v>
      </c>
      <c r="R121" s="32" t="str">
        <f t="shared" si="30"/>
        <v>〇</v>
      </c>
      <c r="S121" s="32" t="str">
        <f t="shared" si="30"/>
        <v>〇</v>
      </c>
      <c r="T121" s="32" t="str">
        <f t="shared" si="30"/>
        <v>〇</v>
      </c>
      <c r="U121" s="32" t="str">
        <f t="shared" si="30"/>
        <v>〇</v>
      </c>
      <c r="V121" s="32" t="str">
        <f t="shared" si="30"/>
        <v>〇</v>
      </c>
      <c r="W121" s="32" t="str">
        <f t="shared" si="30"/>
        <v>〇</v>
      </c>
      <c r="X121" s="32" t="str">
        <f t="shared" si="30"/>
        <v>〇</v>
      </c>
      <c r="Y121" s="32" t="str">
        <f t="shared" si="30"/>
        <v>〇</v>
      </c>
      <c r="Z121" s="32" t="str">
        <f t="shared" si="30"/>
        <v>〇</v>
      </c>
      <c r="AA121" s="32" t="str">
        <f t="shared" si="30"/>
        <v>〇</v>
      </c>
      <c r="AB121" s="32" t="str">
        <f t="shared" si="30"/>
        <v>〇</v>
      </c>
      <c r="AC121" s="32" t="str">
        <f t="shared" si="30"/>
        <v>〇</v>
      </c>
      <c r="AD121" s="32" t="str">
        <f t="shared" si="30"/>
        <v>〇</v>
      </c>
      <c r="AE121" s="32" t="str">
        <f t="shared" si="30"/>
        <v>〇</v>
      </c>
      <c r="AF121" s="32" t="str">
        <f t="shared" si="30"/>
        <v>〇</v>
      </c>
      <c r="AG121" s="32" t="str">
        <f t="shared" si="30"/>
        <v>〇</v>
      </c>
      <c r="AH121" s="32" t="str">
        <f t="shared" si="30"/>
        <v>〇</v>
      </c>
      <c r="AI121" s="32" t="str">
        <f t="shared" si="30"/>
        <v>〇</v>
      </c>
      <c r="AJ121" s="32" t="str">
        <f t="shared" si="30"/>
        <v>〇</v>
      </c>
      <c r="AK121" s="32" t="str">
        <f t="shared" si="30"/>
        <v>〇</v>
      </c>
      <c r="AL121" s="32" t="str">
        <f t="shared" si="30"/>
        <v>〇</v>
      </c>
      <c r="AM121" s="32" t="str">
        <f t="shared" si="30"/>
        <v>〇</v>
      </c>
      <c r="AN121" s="32" t="str">
        <f t="shared" si="30"/>
        <v>〇</v>
      </c>
      <c r="AO121" s="32" t="str">
        <f t="shared" si="30"/>
        <v>〇</v>
      </c>
      <c r="AP121" s="32" t="str">
        <f t="shared" si="30"/>
        <v>〇</v>
      </c>
    </row>
    <row r="122" spans="14:42">
      <c r="N122" s="32" t="str">
        <f t="shared" ref="N122:AP130" si="31">IF(EXACT(N16,N69),"〇","NG")</f>
        <v>〇</v>
      </c>
      <c r="O122" s="32" t="str">
        <f t="shared" si="31"/>
        <v>〇</v>
      </c>
      <c r="P122" s="32" t="str">
        <f t="shared" si="31"/>
        <v>〇</v>
      </c>
      <c r="Q122" s="32" t="str">
        <f t="shared" si="31"/>
        <v>〇</v>
      </c>
      <c r="R122" s="32" t="str">
        <f t="shared" si="31"/>
        <v>〇</v>
      </c>
      <c r="S122" s="32" t="str">
        <f t="shared" si="31"/>
        <v>〇</v>
      </c>
      <c r="T122" s="32" t="str">
        <f t="shared" si="31"/>
        <v>〇</v>
      </c>
      <c r="U122" s="32" t="str">
        <f t="shared" si="31"/>
        <v>〇</v>
      </c>
      <c r="V122" s="32" t="str">
        <f t="shared" si="31"/>
        <v>〇</v>
      </c>
      <c r="W122" s="32" t="str">
        <f t="shared" si="31"/>
        <v>〇</v>
      </c>
      <c r="X122" s="32" t="str">
        <f t="shared" si="31"/>
        <v>〇</v>
      </c>
      <c r="Y122" s="32" t="str">
        <f t="shared" si="31"/>
        <v>〇</v>
      </c>
      <c r="Z122" s="32" t="str">
        <f t="shared" si="31"/>
        <v>〇</v>
      </c>
      <c r="AA122" s="32" t="str">
        <f t="shared" si="31"/>
        <v>〇</v>
      </c>
      <c r="AB122" s="32" t="str">
        <f t="shared" si="31"/>
        <v>〇</v>
      </c>
      <c r="AC122" s="32" t="str">
        <f t="shared" si="31"/>
        <v>〇</v>
      </c>
      <c r="AD122" s="32" t="str">
        <f t="shared" si="31"/>
        <v>〇</v>
      </c>
      <c r="AE122" s="32" t="str">
        <f t="shared" si="31"/>
        <v>〇</v>
      </c>
      <c r="AF122" s="32" t="str">
        <f t="shared" si="31"/>
        <v>〇</v>
      </c>
      <c r="AG122" s="32" t="str">
        <f t="shared" si="31"/>
        <v>〇</v>
      </c>
      <c r="AH122" s="32" t="str">
        <f t="shared" si="31"/>
        <v>〇</v>
      </c>
      <c r="AI122" s="32" t="str">
        <f t="shared" si="31"/>
        <v>〇</v>
      </c>
      <c r="AJ122" s="32" t="str">
        <f t="shared" si="31"/>
        <v>〇</v>
      </c>
      <c r="AK122" s="32" t="str">
        <f t="shared" si="31"/>
        <v>〇</v>
      </c>
      <c r="AL122" s="32" t="str">
        <f t="shared" si="31"/>
        <v>〇</v>
      </c>
      <c r="AM122" s="32" t="str">
        <f t="shared" si="31"/>
        <v>〇</v>
      </c>
      <c r="AN122" s="32" t="str">
        <f t="shared" si="31"/>
        <v>〇</v>
      </c>
      <c r="AO122" s="32" t="str">
        <f t="shared" si="31"/>
        <v>〇</v>
      </c>
      <c r="AP122" s="32" t="str">
        <f t="shared" si="31"/>
        <v>〇</v>
      </c>
    </row>
    <row r="123" spans="14:42">
      <c r="N123" s="32" t="str">
        <f t="shared" si="31"/>
        <v>〇</v>
      </c>
      <c r="O123" s="32" t="str">
        <f t="shared" si="31"/>
        <v>〇</v>
      </c>
      <c r="P123" s="32" t="str">
        <f t="shared" si="31"/>
        <v>〇</v>
      </c>
      <c r="Q123" s="32" t="str">
        <f t="shared" si="31"/>
        <v>〇</v>
      </c>
      <c r="R123" s="32" t="str">
        <f t="shared" si="31"/>
        <v>〇</v>
      </c>
      <c r="S123" s="32" t="str">
        <f t="shared" si="31"/>
        <v>〇</v>
      </c>
      <c r="T123" s="32" t="str">
        <f t="shared" si="31"/>
        <v>〇</v>
      </c>
      <c r="U123" s="32" t="str">
        <f t="shared" si="31"/>
        <v>〇</v>
      </c>
      <c r="V123" s="32" t="str">
        <f t="shared" si="31"/>
        <v>〇</v>
      </c>
      <c r="W123" s="32" t="str">
        <f t="shared" si="31"/>
        <v>〇</v>
      </c>
      <c r="X123" s="32" t="str">
        <f t="shared" si="31"/>
        <v>〇</v>
      </c>
      <c r="Y123" s="32" t="str">
        <f t="shared" si="31"/>
        <v>〇</v>
      </c>
      <c r="Z123" s="32" t="str">
        <f t="shared" si="31"/>
        <v>〇</v>
      </c>
      <c r="AA123" s="32" t="str">
        <f t="shared" si="31"/>
        <v>〇</v>
      </c>
      <c r="AB123" s="32" t="str">
        <f t="shared" si="31"/>
        <v>〇</v>
      </c>
      <c r="AC123" s="32" t="str">
        <f t="shared" si="31"/>
        <v>〇</v>
      </c>
      <c r="AD123" s="32" t="str">
        <f t="shared" si="31"/>
        <v>〇</v>
      </c>
      <c r="AE123" s="32" t="str">
        <f t="shared" si="31"/>
        <v>〇</v>
      </c>
      <c r="AF123" s="32" t="str">
        <f t="shared" si="31"/>
        <v>〇</v>
      </c>
      <c r="AG123" s="32" t="str">
        <f t="shared" si="31"/>
        <v>〇</v>
      </c>
      <c r="AH123" s="32" t="str">
        <f t="shared" si="31"/>
        <v>〇</v>
      </c>
      <c r="AI123" s="32" t="str">
        <f t="shared" si="31"/>
        <v>〇</v>
      </c>
      <c r="AJ123" s="32" t="str">
        <f t="shared" si="31"/>
        <v>〇</v>
      </c>
      <c r="AK123" s="32" t="str">
        <f t="shared" si="31"/>
        <v>〇</v>
      </c>
      <c r="AL123" s="32" t="str">
        <f t="shared" si="31"/>
        <v>〇</v>
      </c>
      <c r="AM123" s="32" t="str">
        <f t="shared" si="31"/>
        <v>〇</v>
      </c>
      <c r="AN123" s="32" t="str">
        <f t="shared" si="31"/>
        <v>〇</v>
      </c>
      <c r="AO123" s="32" t="str">
        <f t="shared" si="31"/>
        <v>〇</v>
      </c>
      <c r="AP123" s="32" t="str">
        <f t="shared" si="31"/>
        <v>〇</v>
      </c>
    </row>
    <row r="124" spans="14:42">
      <c r="N124" s="32" t="str">
        <f t="shared" si="31"/>
        <v>〇</v>
      </c>
      <c r="O124" s="32" t="str">
        <f t="shared" si="31"/>
        <v>〇</v>
      </c>
      <c r="P124" s="32" t="str">
        <f t="shared" si="31"/>
        <v>〇</v>
      </c>
      <c r="Q124" s="32" t="str">
        <f t="shared" si="31"/>
        <v>〇</v>
      </c>
      <c r="R124" s="32" t="str">
        <f t="shared" si="31"/>
        <v>〇</v>
      </c>
      <c r="S124" s="32" t="str">
        <f t="shared" si="31"/>
        <v>〇</v>
      </c>
      <c r="T124" s="32" t="str">
        <f t="shared" si="31"/>
        <v>〇</v>
      </c>
      <c r="U124" s="32" t="str">
        <f t="shared" si="31"/>
        <v>〇</v>
      </c>
      <c r="V124" s="32" t="str">
        <f t="shared" si="31"/>
        <v>〇</v>
      </c>
      <c r="W124" s="32" t="str">
        <f t="shared" si="31"/>
        <v>〇</v>
      </c>
      <c r="X124" s="32" t="str">
        <f t="shared" si="31"/>
        <v>〇</v>
      </c>
      <c r="Y124" s="32" t="str">
        <f t="shared" si="31"/>
        <v>〇</v>
      </c>
      <c r="Z124" s="32" t="str">
        <f t="shared" si="31"/>
        <v>〇</v>
      </c>
      <c r="AA124" s="32" t="str">
        <f t="shared" si="31"/>
        <v>〇</v>
      </c>
      <c r="AB124" s="32" t="str">
        <f t="shared" si="31"/>
        <v>〇</v>
      </c>
      <c r="AC124" s="32" t="str">
        <f t="shared" si="31"/>
        <v>〇</v>
      </c>
      <c r="AD124" s="32" t="str">
        <f t="shared" si="31"/>
        <v>〇</v>
      </c>
      <c r="AE124" s="32" t="str">
        <f t="shared" si="31"/>
        <v>〇</v>
      </c>
      <c r="AF124" s="32" t="str">
        <f t="shared" si="31"/>
        <v>〇</v>
      </c>
      <c r="AG124" s="32" t="str">
        <f t="shared" si="31"/>
        <v>〇</v>
      </c>
      <c r="AH124" s="32" t="str">
        <f t="shared" si="31"/>
        <v>〇</v>
      </c>
      <c r="AI124" s="32" t="str">
        <f t="shared" si="31"/>
        <v>〇</v>
      </c>
      <c r="AJ124" s="32" t="str">
        <f t="shared" si="31"/>
        <v>〇</v>
      </c>
      <c r="AK124" s="32" t="str">
        <f t="shared" si="31"/>
        <v>〇</v>
      </c>
      <c r="AL124" s="32" t="str">
        <f t="shared" si="31"/>
        <v>〇</v>
      </c>
      <c r="AM124" s="32" t="str">
        <f t="shared" si="31"/>
        <v>〇</v>
      </c>
      <c r="AN124" s="32" t="str">
        <f t="shared" si="31"/>
        <v>〇</v>
      </c>
      <c r="AO124" s="32" t="str">
        <f t="shared" si="31"/>
        <v>〇</v>
      </c>
      <c r="AP124" s="32" t="str">
        <f t="shared" si="31"/>
        <v>〇</v>
      </c>
    </row>
    <row r="125" spans="14:42">
      <c r="N125" s="32" t="str">
        <f t="shared" si="31"/>
        <v>〇</v>
      </c>
      <c r="O125" s="32" t="str">
        <f t="shared" si="31"/>
        <v>〇</v>
      </c>
      <c r="P125" s="32" t="str">
        <f t="shared" si="31"/>
        <v>〇</v>
      </c>
      <c r="Q125" s="32" t="str">
        <f t="shared" si="31"/>
        <v>〇</v>
      </c>
      <c r="R125" s="32" t="str">
        <f t="shared" si="31"/>
        <v>〇</v>
      </c>
      <c r="S125" s="32" t="str">
        <f t="shared" si="31"/>
        <v>〇</v>
      </c>
      <c r="T125" s="32" t="str">
        <f t="shared" si="31"/>
        <v>〇</v>
      </c>
      <c r="U125" s="32" t="str">
        <f t="shared" si="31"/>
        <v>〇</v>
      </c>
      <c r="V125" s="32" t="str">
        <f t="shared" si="31"/>
        <v>〇</v>
      </c>
      <c r="W125" s="32" t="str">
        <f t="shared" si="31"/>
        <v>〇</v>
      </c>
      <c r="X125" s="32" t="str">
        <f t="shared" si="31"/>
        <v>〇</v>
      </c>
      <c r="Y125" s="32" t="str">
        <f t="shared" si="31"/>
        <v>〇</v>
      </c>
      <c r="Z125" s="32" t="str">
        <f t="shared" si="31"/>
        <v>〇</v>
      </c>
      <c r="AA125" s="32" t="str">
        <f t="shared" si="31"/>
        <v>〇</v>
      </c>
      <c r="AB125" s="32" t="str">
        <f t="shared" si="31"/>
        <v>〇</v>
      </c>
      <c r="AC125" s="32" t="str">
        <f t="shared" si="31"/>
        <v>〇</v>
      </c>
      <c r="AD125" s="32" t="str">
        <f t="shared" si="31"/>
        <v>〇</v>
      </c>
      <c r="AE125" s="32" t="str">
        <f t="shared" si="31"/>
        <v>〇</v>
      </c>
      <c r="AF125" s="32" t="str">
        <f t="shared" si="31"/>
        <v>〇</v>
      </c>
      <c r="AG125" s="32" t="str">
        <f t="shared" si="31"/>
        <v>〇</v>
      </c>
      <c r="AH125" s="32" t="str">
        <f t="shared" si="31"/>
        <v>〇</v>
      </c>
      <c r="AI125" s="32" t="str">
        <f t="shared" si="31"/>
        <v>〇</v>
      </c>
      <c r="AJ125" s="32" t="str">
        <f t="shared" si="31"/>
        <v>〇</v>
      </c>
      <c r="AK125" s="32" t="str">
        <f t="shared" si="31"/>
        <v>〇</v>
      </c>
      <c r="AL125" s="32" t="str">
        <f t="shared" si="31"/>
        <v>〇</v>
      </c>
      <c r="AM125" s="32" t="str">
        <f t="shared" si="31"/>
        <v>〇</v>
      </c>
      <c r="AN125" s="32" t="str">
        <f t="shared" si="31"/>
        <v>〇</v>
      </c>
      <c r="AO125" s="32" t="str">
        <f t="shared" si="31"/>
        <v>〇</v>
      </c>
      <c r="AP125" s="32" t="str">
        <f t="shared" si="31"/>
        <v>〇</v>
      </c>
    </row>
    <row r="126" spans="14:42">
      <c r="N126" s="32" t="str">
        <f t="shared" si="31"/>
        <v>〇</v>
      </c>
      <c r="O126" s="32" t="str">
        <f t="shared" si="31"/>
        <v>〇</v>
      </c>
      <c r="P126" s="32" t="str">
        <f t="shared" si="31"/>
        <v>〇</v>
      </c>
      <c r="Q126" s="32" t="str">
        <f t="shared" si="31"/>
        <v>〇</v>
      </c>
      <c r="R126" s="32" t="str">
        <f t="shared" si="31"/>
        <v>〇</v>
      </c>
      <c r="S126" s="32" t="str">
        <f t="shared" si="31"/>
        <v>〇</v>
      </c>
      <c r="T126" s="32" t="str">
        <f t="shared" si="31"/>
        <v>〇</v>
      </c>
      <c r="U126" s="32" t="str">
        <f t="shared" si="31"/>
        <v>〇</v>
      </c>
      <c r="V126" s="32" t="str">
        <f t="shared" si="31"/>
        <v>〇</v>
      </c>
      <c r="W126" s="32" t="str">
        <f t="shared" si="31"/>
        <v>〇</v>
      </c>
      <c r="X126" s="32" t="str">
        <f t="shared" si="31"/>
        <v>〇</v>
      </c>
      <c r="Y126" s="32" t="str">
        <f t="shared" si="31"/>
        <v>〇</v>
      </c>
      <c r="Z126" s="32" t="str">
        <f t="shared" si="31"/>
        <v>〇</v>
      </c>
      <c r="AA126" s="32" t="str">
        <f t="shared" si="31"/>
        <v>〇</v>
      </c>
      <c r="AB126" s="32" t="str">
        <f t="shared" si="31"/>
        <v>〇</v>
      </c>
      <c r="AC126" s="32" t="str">
        <f t="shared" si="31"/>
        <v>〇</v>
      </c>
      <c r="AD126" s="32" t="str">
        <f t="shared" si="31"/>
        <v>〇</v>
      </c>
      <c r="AE126" s="32" t="str">
        <f t="shared" si="31"/>
        <v>〇</v>
      </c>
      <c r="AF126" s="32" t="str">
        <f t="shared" si="31"/>
        <v>〇</v>
      </c>
      <c r="AG126" s="32" t="str">
        <f t="shared" si="31"/>
        <v>〇</v>
      </c>
      <c r="AH126" s="32" t="str">
        <f t="shared" si="31"/>
        <v>〇</v>
      </c>
      <c r="AI126" s="32" t="str">
        <f t="shared" si="31"/>
        <v>〇</v>
      </c>
      <c r="AJ126" s="32" t="str">
        <f t="shared" si="31"/>
        <v>〇</v>
      </c>
      <c r="AK126" s="32" t="str">
        <f t="shared" si="31"/>
        <v>〇</v>
      </c>
      <c r="AL126" s="32" t="str">
        <f t="shared" si="31"/>
        <v>〇</v>
      </c>
      <c r="AM126" s="32" t="str">
        <f t="shared" si="31"/>
        <v>〇</v>
      </c>
      <c r="AN126" s="32" t="str">
        <f t="shared" si="31"/>
        <v>〇</v>
      </c>
      <c r="AO126" s="32" t="str">
        <f t="shared" si="31"/>
        <v>〇</v>
      </c>
      <c r="AP126" s="32" t="str">
        <f t="shared" si="31"/>
        <v>〇</v>
      </c>
    </row>
    <row r="127" spans="14:42">
      <c r="N127" s="32" t="str">
        <f t="shared" si="31"/>
        <v>〇</v>
      </c>
      <c r="O127" s="32" t="str">
        <f t="shared" si="31"/>
        <v>〇</v>
      </c>
      <c r="P127" s="32" t="str">
        <f t="shared" si="31"/>
        <v>〇</v>
      </c>
      <c r="Q127" s="32" t="str">
        <f t="shared" si="31"/>
        <v>〇</v>
      </c>
      <c r="R127" s="32" t="str">
        <f t="shared" si="31"/>
        <v>〇</v>
      </c>
      <c r="S127" s="32" t="str">
        <f t="shared" si="31"/>
        <v>〇</v>
      </c>
      <c r="T127" s="32" t="str">
        <f t="shared" si="31"/>
        <v>〇</v>
      </c>
      <c r="U127" s="32" t="str">
        <f t="shared" si="31"/>
        <v>〇</v>
      </c>
      <c r="V127" s="32" t="str">
        <f t="shared" si="31"/>
        <v>〇</v>
      </c>
      <c r="W127" s="32" t="str">
        <f t="shared" si="31"/>
        <v>〇</v>
      </c>
      <c r="X127" s="32" t="str">
        <f t="shared" si="31"/>
        <v>〇</v>
      </c>
      <c r="Y127" s="32" t="str">
        <f t="shared" si="31"/>
        <v>〇</v>
      </c>
      <c r="Z127" s="32" t="str">
        <f t="shared" si="31"/>
        <v>〇</v>
      </c>
      <c r="AA127" s="32" t="str">
        <f t="shared" si="31"/>
        <v>〇</v>
      </c>
      <c r="AB127" s="32" t="str">
        <f t="shared" si="31"/>
        <v>〇</v>
      </c>
      <c r="AC127" s="32" t="str">
        <f t="shared" si="31"/>
        <v>〇</v>
      </c>
      <c r="AD127" s="32" t="str">
        <f t="shared" si="31"/>
        <v>〇</v>
      </c>
      <c r="AE127" s="32" t="str">
        <f t="shared" si="31"/>
        <v>〇</v>
      </c>
      <c r="AF127" s="32" t="str">
        <f t="shared" si="31"/>
        <v>〇</v>
      </c>
      <c r="AG127" s="32" t="str">
        <f t="shared" si="31"/>
        <v>〇</v>
      </c>
      <c r="AH127" s="32" t="str">
        <f t="shared" si="31"/>
        <v>〇</v>
      </c>
      <c r="AI127" s="32" t="str">
        <f t="shared" si="31"/>
        <v>〇</v>
      </c>
      <c r="AJ127" s="32" t="str">
        <f t="shared" si="31"/>
        <v>〇</v>
      </c>
      <c r="AK127" s="32" t="str">
        <f t="shared" si="31"/>
        <v>〇</v>
      </c>
      <c r="AL127" s="32" t="str">
        <f t="shared" si="31"/>
        <v>〇</v>
      </c>
      <c r="AM127" s="32" t="str">
        <f t="shared" si="31"/>
        <v>〇</v>
      </c>
      <c r="AN127" s="32" t="str">
        <f t="shared" si="31"/>
        <v>〇</v>
      </c>
      <c r="AO127" s="32" t="str">
        <f t="shared" si="31"/>
        <v>〇</v>
      </c>
      <c r="AP127" s="32" t="str">
        <f t="shared" si="31"/>
        <v>〇</v>
      </c>
    </row>
    <row r="128" spans="14:42">
      <c r="N128" s="32" t="str">
        <f t="shared" si="31"/>
        <v>〇</v>
      </c>
      <c r="O128" s="32" t="str">
        <f t="shared" si="31"/>
        <v>〇</v>
      </c>
      <c r="P128" s="32" t="str">
        <f t="shared" si="31"/>
        <v>〇</v>
      </c>
      <c r="Q128" s="32" t="str">
        <f t="shared" si="31"/>
        <v>〇</v>
      </c>
      <c r="R128" s="32" t="str">
        <f t="shared" si="31"/>
        <v>〇</v>
      </c>
      <c r="S128" s="32" t="str">
        <f t="shared" si="31"/>
        <v>〇</v>
      </c>
      <c r="T128" s="32" t="str">
        <f t="shared" si="31"/>
        <v>〇</v>
      </c>
      <c r="U128" s="32" t="str">
        <f t="shared" si="31"/>
        <v>〇</v>
      </c>
      <c r="V128" s="32" t="str">
        <f t="shared" si="31"/>
        <v>〇</v>
      </c>
      <c r="W128" s="32" t="str">
        <f t="shared" si="31"/>
        <v>〇</v>
      </c>
      <c r="X128" s="32" t="str">
        <f t="shared" si="31"/>
        <v>〇</v>
      </c>
      <c r="Y128" s="32" t="str">
        <f t="shared" si="31"/>
        <v>〇</v>
      </c>
      <c r="Z128" s="32" t="str">
        <f t="shared" si="31"/>
        <v>〇</v>
      </c>
      <c r="AA128" s="32" t="str">
        <f t="shared" si="31"/>
        <v>〇</v>
      </c>
      <c r="AB128" s="32" t="str">
        <f t="shared" si="31"/>
        <v>〇</v>
      </c>
      <c r="AC128" s="32" t="str">
        <f t="shared" si="31"/>
        <v>〇</v>
      </c>
      <c r="AD128" s="32" t="str">
        <f t="shared" si="31"/>
        <v>〇</v>
      </c>
      <c r="AE128" s="32" t="str">
        <f t="shared" si="31"/>
        <v>〇</v>
      </c>
      <c r="AF128" s="32" t="str">
        <f t="shared" si="31"/>
        <v>〇</v>
      </c>
      <c r="AG128" s="32" t="str">
        <f t="shared" si="31"/>
        <v>〇</v>
      </c>
      <c r="AH128" s="32" t="str">
        <f t="shared" si="31"/>
        <v>〇</v>
      </c>
      <c r="AI128" s="32" t="str">
        <f t="shared" si="31"/>
        <v>〇</v>
      </c>
      <c r="AJ128" s="32" t="str">
        <f t="shared" si="31"/>
        <v>〇</v>
      </c>
      <c r="AK128" s="32" t="str">
        <f t="shared" si="31"/>
        <v>〇</v>
      </c>
      <c r="AL128" s="32" t="str">
        <f t="shared" si="31"/>
        <v>〇</v>
      </c>
      <c r="AM128" s="32" t="str">
        <f t="shared" si="31"/>
        <v>〇</v>
      </c>
      <c r="AN128" s="32" t="str">
        <f t="shared" si="31"/>
        <v>〇</v>
      </c>
      <c r="AO128" s="32" t="str">
        <f t="shared" si="31"/>
        <v>〇</v>
      </c>
      <c r="AP128" s="32" t="str">
        <f t="shared" si="31"/>
        <v>〇</v>
      </c>
    </row>
    <row r="129" spans="14:42">
      <c r="N129" s="32" t="str">
        <f t="shared" si="31"/>
        <v>〇</v>
      </c>
      <c r="O129" s="32" t="str">
        <f t="shared" si="31"/>
        <v>〇</v>
      </c>
      <c r="P129" s="32" t="str">
        <f t="shared" si="31"/>
        <v>〇</v>
      </c>
      <c r="Q129" s="32" t="str">
        <f t="shared" si="31"/>
        <v>〇</v>
      </c>
      <c r="R129" s="32" t="str">
        <f t="shared" si="31"/>
        <v>〇</v>
      </c>
      <c r="S129" s="32" t="str">
        <f t="shared" si="31"/>
        <v>〇</v>
      </c>
      <c r="T129" s="32" t="str">
        <f t="shared" si="31"/>
        <v>〇</v>
      </c>
      <c r="U129" s="32" t="str">
        <f t="shared" si="31"/>
        <v>〇</v>
      </c>
      <c r="V129" s="32" t="str">
        <f t="shared" si="31"/>
        <v>〇</v>
      </c>
      <c r="W129" s="32" t="str">
        <f t="shared" si="31"/>
        <v>〇</v>
      </c>
      <c r="X129" s="32" t="str">
        <f t="shared" si="31"/>
        <v>〇</v>
      </c>
      <c r="Y129" s="32" t="str">
        <f t="shared" si="31"/>
        <v>〇</v>
      </c>
      <c r="Z129" s="32" t="str">
        <f t="shared" si="31"/>
        <v>〇</v>
      </c>
      <c r="AA129" s="32" t="str">
        <f t="shared" si="31"/>
        <v>〇</v>
      </c>
      <c r="AB129" s="32" t="str">
        <f t="shared" si="31"/>
        <v>〇</v>
      </c>
      <c r="AC129" s="32" t="str">
        <f t="shared" si="31"/>
        <v>〇</v>
      </c>
      <c r="AD129" s="32" t="str">
        <f t="shared" si="31"/>
        <v>〇</v>
      </c>
      <c r="AE129" s="32" t="str">
        <f t="shared" si="31"/>
        <v>〇</v>
      </c>
      <c r="AF129" s="32" t="str">
        <f t="shared" si="31"/>
        <v>〇</v>
      </c>
      <c r="AG129" s="32" t="str">
        <f t="shared" si="31"/>
        <v>〇</v>
      </c>
      <c r="AH129" s="32" t="str">
        <f t="shared" si="31"/>
        <v>〇</v>
      </c>
      <c r="AI129" s="32" t="str">
        <f t="shared" si="31"/>
        <v>〇</v>
      </c>
      <c r="AJ129" s="32" t="str">
        <f t="shared" si="31"/>
        <v>〇</v>
      </c>
      <c r="AK129" s="32" t="str">
        <f t="shared" si="31"/>
        <v>〇</v>
      </c>
      <c r="AL129" s="32" t="str">
        <f t="shared" si="31"/>
        <v>〇</v>
      </c>
      <c r="AM129" s="32" t="str">
        <f t="shared" si="31"/>
        <v>〇</v>
      </c>
      <c r="AN129" s="32" t="str">
        <f t="shared" si="31"/>
        <v>〇</v>
      </c>
      <c r="AO129" s="32" t="str">
        <f t="shared" si="31"/>
        <v>〇</v>
      </c>
      <c r="AP129" s="32" t="str">
        <f t="shared" si="31"/>
        <v>〇</v>
      </c>
    </row>
    <row r="130" spans="14:42">
      <c r="N130" s="32" t="str">
        <f t="shared" si="31"/>
        <v>〇</v>
      </c>
      <c r="O130" s="32" t="str">
        <f t="shared" si="31"/>
        <v>〇</v>
      </c>
      <c r="P130" s="32" t="str">
        <f t="shared" si="31"/>
        <v>〇</v>
      </c>
      <c r="Q130" s="32" t="str">
        <f t="shared" si="31"/>
        <v>〇</v>
      </c>
      <c r="R130" s="32" t="str">
        <f t="shared" si="31"/>
        <v>〇</v>
      </c>
      <c r="S130" s="32" t="str">
        <f t="shared" si="31"/>
        <v>〇</v>
      </c>
      <c r="T130" s="32" t="str">
        <f t="shared" si="31"/>
        <v>〇</v>
      </c>
      <c r="U130" s="32" t="str">
        <f t="shared" si="31"/>
        <v>〇</v>
      </c>
      <c r="V130" s="32" t="str">
        <f t="shared" si="31"/>
        <v>〇</v>
      </c>
      <c r="W130" s="32" t="str">
        <f t="shared" si="31"/>
        <v>〇</v>
      </c>
      <c r="X130" s="32" t="str">
        <f t="shared" si="31"/>
        <v>〇</v>
      </c>
      <c r="Y130" s="32" t="str">
        <f t="shared" si="31"/>
        <v>〇</v>
      </c>
      <c r="Z130" s="32" t="str">
        <f t="shared" si="31"/>
        <v>〇</v>
      </c>
      <c r="AA130" s="32" t="str">
        <f t="shared" si="31"/>
        <v>〇</v>
      </c>
      <c r="AB130" s="32" t="str">
        <f t="shared" si="31"/>
        <v>〇</v>
      </c>
      <c r="AC130" s="32" t="str">
        <f t="shared" si="31"/>
        <v>〇</v>
      </c>
      <c r="AD130" s="32" t="str">
        <f t="shared" si="31"/>
        <v>〇</v>
      </c>
      <c r="AE130" s="32" t="str">
        <f t="shared" si="31"/>
        <v>〇</v>
      </c>
      <c r="AF130" s="32" t="str">
        <f t="shared" si="31"/>
        <v>〇</v>
      </c>
      <c r="AG130" s="32" t="str">
        <f t="shared" si="31"/>
        <v>〇</v>
      </c>
      <c r="AH130" s="32" t="str">
        <f t="shared" si="31"/>
        <v>〇</v>
      </c>
      <c r="AI130" s="32" t="str">
        <f t="shared" si="31"/>
        <v>〇</v>
      </c>
      <c r="AJ130" s="32" t="str">
        <f t="shared" si="31"/>
        <v>〇</v>
      </c>
      <c r="AK130" s="32" t="str">
        <f t="shared" ref="AK130:AP130" si="32">IF(EXACT(AK24,AK77),"〇","NG")</f>
        <v>〇</v>
      </c>
      <c r="AL130" s="32" t="str">
        <f t="shared" si="32"/>
        <v>〇</v>
      </c>
      <c r="AM130" s="32" t="str">
        <f t="shared" si="32"/>
        <v>〇</v>
      </c>
      <c r="AN130" s="32" t="str">
        <f t="shared" si="32"/>
        <v>〇</v>
      </c>
      <c r="AO130" s="32" t="str">
        <f t="shared" si="32"/>
        <v>〇</v>
      </c>
      <c r="AP130" s="32" t="str">
        <f t="shared" si="32"/>
        <v>〇</v>
      </c>
    </row>
    <row r="131" spans="14:42">
      <c r="N131" s="32" t="str">
        <f t="shared" ref="N131:AP139" si="33">IF(EXACT(N25,N78),"〇","NG")</f>
        <v>〇</v>
      </c>
      <c r="O131" s="32" t="str">
        <f t="shared" si="33"/>
        <v>〇</v>
      </c>
      <c r="P131" s="32" t="str">
        <f t="shared" si="33"/>
        <v>〇</v>
      </c>
      <c r="Q131" s="32" t="str">
        <f t="shared" si="33"/>
        <v>〇</v>
      </c>
      <c r="R131" s="32" t="str">
        <f t="shared" si="33"/>
        <v>〇</v>
      </c>
      <c r="S131" s="32" t="str">
        <f t="shared" si="33"/>
        <v>〇</v>
      </c>
      <c r="T131" s="32" t="str">
        <f t="shared" si="33"/>
        <v>〇</v>
      </c>
      <c r="U131" s="32" t="str">
        <f t="shared" si="33"/>
        <v>〇</v>
      </c>
      <c r="V131" s="32" t="str">
        <f t="shared" si="33"/>
        <v>〇</v>
      </c>
      <c r="W131" s="32" t="str">
        <f t="shared" si="33"/>
        <v>〇</v>
      </c>
      <c r="X131" s="32" t="str">
        <f t="shared" si="33"/>
        <v>〇</v>
      </c>
      <c r="Y131" s="32" t="str">
        <f t="shared" si="33"/>
        <v>〇</v>
      </c>
      <c r="Z131" s="32" t="str">
        <f t="shared" si="33"/>
        <v>〇</v>
      </c>
      <c r="AA131" s="32" t="str">
        <f t="shared" si="33"/>
        <v>〇</v>
      </c>
      <c r="AB131" s="32" t="str">
        <f t="shared" si="33"/>
        <v>〇</v>
      </c>
      <c r="AC131" s="32" t="str">
        <f t="shared" si="33"/>
        <v>〇</v>
      </c>
      <c r="AD131" s="32" t="str">
        <f t="shared" si="33"/>
        <v>〇</v>
      </c>
      <c r="AE131" s="32" t="str">
        <f t="shared" si="33"/>
        <v>〇</v>
      </c>
      <c r="AF131" s="32" t="str">
        <f t="shared" si="33"/>
        <v>〇</v>
      </c>
      <c r="AG131" s="32" t="str">
        <f t="shared" si="33"/>
        <v>〇</v>
      </c>
      <c r="AH131" s="32" t="str">
        <f t="shared" si="33"/>
        <v>〇</v>
      </c>
      <c r="AI131" s="32" t="str">
        <f t="shared" si="33"/>
        <v>〇</v>
      </c>
      <c r="AJ131" s="32" t="str">
        <f t="shared" si="33"/>
        <v>〇</v>
      </c>
      <c r="AK131" s="32" t="str">
        <f t="shared" si="33"/>
        <v>〇</v>
      </c>
      <c r="AL131" s="32" t="str">
        <f t="shared" si="33"/>
        <v>〇</v>
      </c>
      <c r="AM131" s="32" t="str">
        <f t="shared" si="33"/>
        <v>〇</v>
      </c>
      <c r="AN131" s="32" t="str">
        <f t="shared" si="33"/>
        <v>〇</v>
      </c>
      <c r="AO131" s="32" t="str">
        <f t="shared" si="33"/>
        <v>〇</v>
      </c>
      <c r="AP131" s="32" t="str">
        <f t="shared" si="33"/>
        <v>〇</v>
      </c>
    </row>
    <row r="132" spans="14:42">
      <c r="N132" s="32" t="str">
        <f t="shared" si="33"/>
        <v>〇</v>
      </c>
      <c r="O132" s="32" t="str">
        <f t="shared" si="33"/>
        <v>〇</v>
      </c>
      <c r="P132" s="32" t="str">
        <f t="shared" si="33"/>
        <v>〇</v>
      </c>
      <c r="Q132" s="32" t="str">
        <f t="shared" si="33"/>
        <v>〇</v>
      </c>
      <c r="R132" s="32" t="str">
        <f t="shared" si="33"/>
        <v>〇</v>
      </c>
      <c r="S132" s="32" t="str">
        <f t="shared" si="33"/>
        <v>〇</v>
      </c>
      <c r="T132" s="32" t="str">
        <f t="shared" si="33"/>
        <v>〇</v>
      </c>
      <c r="U132" s="32" t="str">
        <f t="shared" si="33"/>
        <v>〇</v>
      </c>
      <c r="V132" s="32" t="str">
        <f t="shared" si="33"/>
        <v>〇</v>
      </c>
      <c r="W132" s="32" t="str">
        <f t="shared" si="33"/>
        <v>〇</v>
      </c>
      <c r="X132" s="32" t="str">
        <f t="shared" si="33"/>
        <v>〇</v>
      </c>
      <c r="Y132" s="32" t="str">
        <f t="shared" si="33"/>
        <v>〇</v>
      </c>
      <c r="Z132" s="32" t="str">
        <f t="shared" si="33"/>
        <v>〇</v>
      </c>
      <c r="AA132" s="32" t="str">
        <f t="shared" si="33"/>
        <v>〇</v>
      </c>
      <c r="AB132" s="32" t="str">
        <f t="shared" si="33"/>
        <v>〇</v>
      </c>
      <c r="AC132" s="32" t="str">
        <f t="shared" si="33"/>
        <v>〇</v>
      </c>
      <c r="AD132" s="32" t="str">
        <f t="shared" si="33"/>
        <v>〇</v>
      </c>
      <c r="AE132" s="32" t="str">
        <f t="shared" si="33"/>
        <v>〇</v>
      </c>
      <c r="AF132" s="32" t="str">
        <f t="shared" si="33"/>
        <v>〇</v>
      </c>
      <c r="AG132" s="32" t="str">
        <f t="shared" si="33"/>
        <v>〇</v>
      </c>
      <c r="AH132" s="32" t="str">
        <f t="shared" si="33"/>
        <v>〇</v>
      </c>
      <c r="AI132" s="32" t="str">
        <f t="shared" si="33"/>
        <v>〇</v>
      </c>
      <c r="AJ132" s="32" t="str">
        <f t="shared" si="33"/>
        <v>〇</v>
      </c>
      <c r="AK132" s="32" t="str">
        <f t="shared" si="33"/>
        <v>〇</v>
      </c>
      <c r="AL132" s="32" t="str">
        <f t="shared" si="33"/>
        <v>〇</v>
      </c>
      <c r="AM132" s="32" t="str">
        <f t="shared" si="33"/>
        <v>〇</v>
      </c>
      <c r="AN132" s="32" t="str">
        <f t="shared" si="33"/>
        <v>〇</v>
      </c>
      <c r="AO132" s="32" t="str">
        <f t="shared" si="33"/>
        <v>〇</v>
      </c>
      <c r="AP132" s="32" t="str">
        <f t="shared" si="33"/>
        <v>〇</v>
      </c>
    </row>
    <row r="133" spans="14:42">
      <c r="N133" s="32" t="str">
        <f t="shared" si="33"/>
        <v>〇</v>
      </c>
      <c r="O133" s="32" t="str">
        <f t="shared" si="33"/>
        <v>〇</v>
      </c>
      <c r="P133" s="32" t="str">
        <f t="shared" si="33"/>
        <v>〇</v>
      </c>
      <c r="Q133" s="32" t="str">
        <f t="shared" si="33"/>
        <v>〇</v>
      </c>
      <c r="R133" s="32" t="str">
        <f t="shared" si="33"/>
        <v>〇</v>
      </c>
      <c r="S133" s="32" t="str">
        <f t="shared" si="33"/>
        <v>〇</v>
      </c>
      <c r="T133" s="32" t="str">
        <f t="shared" si="33"/>
        <v>〇</v>
      </c>
      <c r="U133" s="32" t="str">
        <f t="shared" si="33"/>
        <v>〇</v>
      </c>
      <c r="V133" s="32" t="str">
        <f t="shared" si="33"/>
        <v>〇</v>
      </c>
      <c r="W133" s="32" t="str">
        <f t="shared" si="33"/>
        <v>〇</v>
      </c>
      <c r="X133" s="32" t="str">
        <f t="shared" si="33"/>
        <v>〇</v>
      </c>
      <c r="Y133" s="32" t="str">
        <f t="shared" si="33"/>
        <v>〇</v>
      </c>
      <c r="Z133" s="32" t="str">
        <f t="shared" si="33"/>
        <v>〇</v>
      </c>
      <c r="AA133" s="32" t="str">
        <f t="shared" si="33"/>
        <v>〇</v>
      </c>
      <c r="AB133" s="32" t="str">
        <f t="shared" si="33"/>
        <v>〇</v>
      </c>
      <c r="AC133" s="32" t="str">
        <f t="shared" si="33"/>
        <v>〇</v>
      </c>
      <c r="AD133" s="32" t="str">
        <f t="shared" si="33"/>
        <v>〇</v>
      </c>
      <c r="AE133" s="32" t="str">
        <f t="shared" si="33"/>
        <v>〇</v>
      </c>
      <c r="AF133" s="32" t="str">
        <f t="shared" si="33"/>
        <v>〇</v>
      </c>
      <c r="AG133" s="32" t="str">
        <f t="shared" si="33"/>
        <v>〇</v>
      </c>
      <c r="AH133" s="32" t="str">
        <f t="shared" si="33"/>
        <v>〇</v>
      </c>
      <c r="AI133" s="32" t="str">
        <f t="shared" si="33"/>
        <v>〇</v>
      </c>
      <c r="AJ133" s="32" t="str">
        <f t="shared" si="33"/>
        <v>〇</v>
      </c>
      <c r="AK133" s="32" t="str">
        <f t="shared" si="33"/>
        <v>〇</v>
      </c>
      <c r="AL133" s="32" t="str">
        <f t="shared" si="33"/>
        <v>〇</v>
      </c>
      <c r="AM133" s="32" t="str">
        <f t="shared" si="33"/>
        <v>〇</v>
      </c>
      <c r="AN133" s="32" t="str">
        <f t="shared" si="33"/>
        <v>〇</v>
      </c>
      <c r="AO133" s="32" t="str">
        <f t="shared" si="33"/>
        <v>〇</v>
      </c>
      <c r="AP133" s="32" t="str">
        <f t="shared" si="33"/>
        <v>〇</v>
      </c>
    </row>
    <row r="134" spans="14:42">
      <c r="N134" s="32" t="str">
        <f t="shared" si="33"/>
        <v>〇</v>
      </c>
      <c r="O134" s="32" t="str">
        <f t="shared" si="33"/>
        <v>〇</v>
      </c>
      <c r="P134" s="32" t="str">
        <f t="shared" si="33"/>
        <v>〇</v>
      </c>
      <c r="Q134" s="32" t="str">
        <f t="shared" si="33"/>
        <v>〇</v>
      </c>
      <c r="R134" s="32" t="str">
        <f t="shared" si="33"/>
        <v>〇</v>
      </c>
      <c r="S134" s="32" t="str">
        <f t="shared" si="33"/>
        <v>〇</v>
      </c>
      <c r="T134" s="32" t="str">
        <f t="shared" si="33"/>
        <v>〇</v>
      </c>
      <c r="U134" s="32" t="str">
        <f t="shared" si="33"/>
        <v>〇</v>
      </c>
      <c r="V134" s="32" t="str">
        <f t="shared" si="33"/>
        <v>〇</v>
      </c>
      <c r="W134" s="32" t="str">
        <f t="shared" si="33"/>
        <v>〇</v>
      </c>
      <c r="X134" s="32" t="str">
        <f t="shared" si="33"/>
        <v>〇</v>
      </c>
      <c r="Y134" s="32" t="str">
        <f t="shared" si="33"/>
        <v>〇</v>
      </c>
      <c r="Z134" s="32" t="str">
        <f t="shared" si="33"/>
        <v>〇</v>
      </c>
      <c r="AA134" s="32" t="str">
        <f t="shared" si="33"/>
        <v>〇</v>
      </c>
      <c r="AB134" s="32" t="str">
        <f t="shared" si="33"/>
        <v>〇</v>
      </c>
      <c r="AC134" s="32" t="str">
        <f t="shared" si="33"/>
        <v>〇</v>
      </c>
      <c r="AD134" s="32" t="str">
        <f t="shared" si="33"/>
        <v>〇</v>
      </c>
      <c r="AE134" s="32" t="str">
        <f t="shared" si="33"/>
        <v>〇</v>
      </c>
      <c r="AF134" s="32" t="str">
        <f t="shared" si="33"/>
        <v>〇</v>
      </c>
      <c r="AG134" s="32" t="str">
        <f t="shared" si="33"/>
        <v>〇</v>
      </c>
      <c r="AH134" s="32" t="str">
        <f t="shared" si="33"/>
        <v>〇</v>
      </c>
      <c r="AI134" s="32" t="str">
        <f t="shared" si="33"/>
        <v>〇</v>
      </c>
      <c r="AJ134" s="32" t="str">
        <f t="shared" si="33"/>
        <v>〇</v>
      </c>
      <c r="AK134" s="32" t="str">
        <f t="shared" si="33"/>
        <v>〇</v>
      </c>
      <c r="AL134" s="32" t="str">
        <f t="shared" si="33"/>
        <v>〇</v>
      </c>
      <c r="AM134" s="32" t="str">
        <f t="shared" si="33"/>
        <v>〇</v>
      </c>
      <c r="AN134" s="32" t="str">
        <f t="shared" si="33"/>
        <v>〇</v>
      </c>
      <c r="AO134" s="32" t="str">
        <f t="shared" si="33"/>
        <v>〇</v>
      </c>
      <c r="AP134" s="32" t="str">
        <f t="shared" si="33"/>
        <v>〇</v>
      </c>
    </row>
    <row r="135" spans="14:42">
      <c r="N135" s="32" t="str">
        <f t="shared" si="33"/>
        <v>〇</v>
      </c>
      <c r="O135" s="32" t="str">
        <f t="shared" si="33"/>
        <v>〇</v>
      </c>
      <c r="P135" s="32" t="str">
        <f t="shared" si="33"/>
        <v>〇</v>
      </c>
      <c r="Q135" s="32" t="str">
        <f t="shared" si="33"/>
        <v>〇</v>
      </c>
      <c r="R135" s="32" t="str">
        <f t="shared" si="33"/>
        <v>〇</v>
      </c>
      <c r="S135" s="32" t="str">
        <f t="shared" si="33"/>
        <v>〇</v>
      </c>
      <c r="T135" s="32" t="str">
        <f t="shared" si="33"/>
        <v>〇</v>
      </c>
      <c r="U135" s="32" t="str">
        <f t="shared" si="33"/>
        <v>〇</v>
      </c>
      <c r="V135" s="32" t="str">
        <f t="shared" si="33"/>
        <v>〇</v>
      </c>
      <c r="W135" s="32" t="str">
        <f t="shared" si="33"/>
        <v>〇</v>
      </c>
      <c r="X135" s="32" t="str">
        <f t="shared" si="33"/>
        <v>〇</v>
      </c>
      <c r="Y135" s="32" t="str">
        <f t="shared" si="33"/>
        <v>〇</v>
      </c>
      <c r="Z135" s="32" t="str">
        <f t="shared" si="33"/>
        <v>〇</v>
      </c>
      <c r="AA135" s="32" t="str">
        <f t="shared" si="33"/>
        <v>〇</v>
      </c>
      <c r="AB135" s="32" t="str">
        <f t="shared" si="33"/>
        <v>〇</v>
      </c>
      <c r="AC135" s="32" t="str">
        <f t="shared" si="33"/>
        <v>〇</v>
      </c>
      <c r="AD135" s="32" t="str">
        <f t="shared" si="33"/>
        <v>〇</v>
      </c>
      <c r="AE135" s="32" t="str">
        <f t="shared" si="33"/>
        <v>〇</v>
      </c>
      <c r="AF135" s="32" t="str">
        <f t="shared" si="33"/>
        <v>〇</v>
      </c>
      <c r="AG135" s="32" t="str">
        <f t="shared" si="33"/>
        <v>〇</v>
      </c>
      <c r="AH135" s="32" t="str">
        <f t="shared" si="33"/>
        <v>〇</v>
      </c>
      <c r="AI135" s="32" t="str">
        <f t="shared" si="33"/>
        <v>〇</v>
      </c>
      <c r="AJ135" s="32" t="str">
        <f t="shared" si="33"/>
        <v>〇</v>
      </c>
      <c r="AK135" s="32" t="str">
        <f t="shared" si="33"/>
        <v>〇</v>
      </c>
      <c r="AL135" s="32" t="str">
        <f t="shared" si="33"/>
        <v>〇</v>
      </c>
      <c r="AM135" s="32" t="str">
        <f t="shared" si="33"/>
        <v>〇</v>
      </c>
      <c r="AN135" s="32" t="str">
        <f t="shared" si="33"/>
        <v>〇</v>
      </c>
      <c r="AO135" s="32" t="str">
        <f t="shared" si="33"/>
        <v>〇</v>
      </c>
      <c r="AP135" s="32" t="str">
        <f t="shared" si="33"/>
        <v>〇</v>
      </c>
    </row>
    <row r="136" spans="14:42">
      <c r="N136" s="32" t="str">
        <f t="shared" si="33"/>
        <v>〇</v>
      </c>
      <c r="O136" s="32" t="str">
        <f t="shared" si="33"/>
        <v>〇</v>
      </c>
      <c r="P136" s="32" t="str">
        <f t="shared" si="33"/>
        <v>〇</v>
      </c>
      <c r="Q136" s="32" t="str">
        <f t="shared" si="33"/>
        <v>〇</v>
      </c>
      <c r="R136" s="32" t="str">
        <f t="shared" si="33"/>
        <v>〇</v>
      </c>
      <c r="S136" s="32" t="str">
        <f t="shared" si="33"/>
        <v>〇</v>
      </c>
      <c r="T136" s="32" t="str">
        <f t="shared" si="33"/>
        <v>〇</v>
      </c>
      <c r="U136" s="32" t="str">
        <f t="shared" si="33"/>
        <v>〇</v>
      </c>
      <c r="V136" s="32" t="str">
        <f t="shared" si="33"/>
        <v>〇</v>
      </c>
      <c r="W136" s="32" t="str">
        <f t="shared" si="33"/>
        <v>〇</v>
      </c>
      <c r="X136" s="32" t="str">
        <f t="shared" si="33"/>
        <v>〇</v>
      </c>
      <c r="Y136" s="32" t="str">
        <f t="shared" si="33"/>
        <v>〇</v>
      </c>
      <c r="Z136" s="32" t="str">
        <f t="shared" si="33"/>
        <v>〇</v>
      </c>
      <c r="AA136" s="32" t="str">
        <f t="shared" si="33"/>
        <v>〇</v>
      </c>
      <c r="AB136" s="32" t="str">
        <f t="shared" si="33"/>
        <v>〇</v>
      </c>
      <c r="AC136" s="32" t="str">
        <f t="shared" si="33"/>
        <v>〇</v>
      </c>
      <c r="AD136" s="32" t="str">
        <f t="shared" si="33"/>
        <v>〇</v>
      </c>
      <c r="AE136" s="32" t="str">
        <f t="shared" si="33"/>
        <v>〇</v>
      </c>
      <c r="AF136" s="32" t="str">
        <f t="shared" si="33"/>
        <v>〇</v>
      </c>
      <c r="AG136" s="32" t="str">
        <f t="shared" si="33"/>
        <v>〇</v>
      </c>
      <c r="AH136" s="32" t="str">
        <f t="shared" si="33"/>
        <v>〇</v>
      </c>
      <c r="AI136" s="32" t="str">
        <f t="shared" si="33"/>
        <v>〇</v>
      </c>
      <c r="AJ136" s="32" t="str">
        <f t="shared" si="33"/>
        <v>〇</v>
      </c>
      <c r="AK136" s="32" t="str">
        <f t="shared" si="33"/>
        <v>〇</v>
      </c>
      <c r="AL136" s="32" t="str">
        <f t="shared" si="33"/>
        <v>〇</v>
      </c>
      <c r="AM136" s="32" t="str">
        <f t="shared" si="33"/>
        <v>〇</v>
      </c>
      <c r="AN136" s="32" t="str">
        <f t="shared" si="33"/>
        <v>〇</v>
      </c>
      <c r="AO136" s="32" t="str">
        <f t="shared" si="33"/>
        <v>〇</v>
      </c>
      <c r="AP136" s="32" t="str">
        <f t="shared" si="33"/>
        <v>〇</v>
      </c>
    </row>
    <row r="137" spans="14:42">
      <c r="N137" s="32" t="str">
        <f t="shared" si="33"/>
        <v>〇</v>
      </c>
      <c r="O137" s="32" t="str">
        <f t="shared" si="33"/>
        <v>〇</v>
      </c>
      <c r="P137" s="32" t="str">
        <f t="shared" si="33"/>
        <v>〇</v>
      </c>
      <c r="Q137" s="32" t="str">
        <f t="shared" si="33"/>
        <v>〇</v>
      </c>
      <c r="R137" s="32" t="str">
        <f t="shared" si="33"/>
        <v>〇</v>
      </c>
      <c r="S137" s="32" t="str">
        <f t="shared" si="33"/>
        <v>〇</v>
      </c>
      <c r="T137" s="32" t="str">
        <f t="shared" si="33"/>
        <v>〇</v>
      </c>
      <c r="U137" s="32" t="str">
        <f t="shared" si="33"/>
        <v>〇</v>
      </c>
      <c r="V137" s="32" t="str">
        <f t="shared" si="33"/>
        <v>〇</v>
      </c>
      <c r="W137" s="32" t="str">
        <f t="shared" si="33"/>
        <v>〇</v>
      </c>
      <c r="X137" s="32" t="str">
        <f t="shared" si="33"/>
        <v>〇</v>
      </c>
      <c r="Y137" s="32" t="str">
        <f t="shared" si="33"/>
        <v>〇</v>
      </c>
      <c r="Z137" s="32" t="str">
        <f t="shared" si="33"/>
        <v>〇</v>
      </c>
      <c r="AA137" s="32" t="str">
        <f t="shared" si="33"/>
        <v>〇</v>
      </c>
      <c r="AB137" s="32" t="str">
        <f t="shared" si="33"/>
        <v>〇</v>
      </c>
      <c r="AC137" s="32" t="str">
        <f t="shared" si="33"/>
        <v>〇</v>
      </c>
      <c r="AD137" s="32" t="str">
        <f t="shared" si="33"/>
        <v>〇</v>
      </c>
      <c r="AE137" s="32" t="str">
        <f t="shared" si="33"/>
        <v>〇</v>
      </c>
      <c r="AF137" s="32" t="str">
        <f t="shared" si="33"/>
        <v>〇</v>
      </c>
      <c r="AG137" s="32" t="str">
        <f t="shared" si="33"/>
        <v>〇</v>
      </c>
      <c r="AH137" s="32" t="str">
        <f t="shared" si="33"/>
        <v>〇</v>
      </c>
      <c r="AI137" s="32" t="str">
        <f t="shared" si="33"/>
        <v>〇</v>
      </c>
      <c r="AJ137" s="32" t="str">
        <f t="shared" si="33"/>
        <v>〇</v>
      </c>
      <c r="AK137" s="32" t="str">
        <f t="shared" si="33"/>
        <v>〇</v>
      </c>
      <c r="AL137" s="32" t="str">
        <f t="shared" si="33"/>
        <v>〇</v>
      </c>
      <c r="AM137" s="32" t="str">
        <f t="shared" si="33"/>
        <v>〇</v>
      </c>
      <c r="AN137" s="32" t="str">
        <f t="shared" si="33"/>
        <v>〇</v>
      </c>
      <c r="AO137" s="32" t="str">
        <f t="shared" si="33"/>
        <v>〇</v>
      </c>
      <c r="AP137" s="32" t="str">
        <f t="shared" si="33"/>
        <v>〇</v>
      </c>
    </row>
    <row r="138" spans="14:42">
      <c r="N138" s="32" t="str">
        <f t="shared" si="33"/>
        <v>〇</v>
      </c>
      <c r="O138" s="32" t="str">
        <f t="shared" si="33"/>
        <v>〇</v>
      </c>
      <c r="P138" s="32" t="str">
        <f t="shared" si="33"/>
        <v>〇</v>
      </c>
      <c r="Q138" s="32" t="str">
        <f t="shared" si="33"/>
        <v>〇</v>
      </c>
      <c r="R138" s="32" t="str">
        <f t="shared" si="33"/>
        <v>〇</v>
      </c>
      <c r="S138" s="32" t="str">
        <f t="shared" si="33"/>
        <v>〇</v>
      </c>
      <c r="T138" s="32" t="str">
        <f t="shared" si="33"/>
        <v>〇</v>
      </c>
      <c r="U138" s="32" t="str">
        <f t="shared" si="33"/>
        <v>〇</v>
      </c>
      <c r="V138" s="32" t="str">
        <f t="shared" si="33"/>
        <v>〇</v>
      </c>
      <c r="W138" s="32" t="str">
        <f t="shared" si="33"/>
        <v>〇</v>
      </c>
      <c r="X138" s="32" t="str">
        <f t="shared" si="33"/>
        <v>〇</v>
      </c>
      <c r="Y138" s="32" t="str">
        <f t="shared" si="33"/>
        <v>〇</v>
      </c>
      <c r="Z138" s="32" t="str">
        <f t="shared" si="33"/>
        <v>〇</v>
      </c>
      <c r="AA138" s="32" t="str">
        <f t="shared" si="33"/>
        <v>〇</v>
      </c>
      <c r="AB138" s="32" t="str">
        <f t="shared" si="33"/>
        <v>〇</v>
      </c>
      <c r="AC138" s="32" t="str">
        <f t="shared" si="33"/>
        <v>〇</v>
      </c>
      <c r="AD138" s="32" t="str">
        <f t="shared" si="33"/>
        <v>〇</v>
      </c>
      <c r="AE138" s="32" t="str">
        <f t="shared" si="33"/>
        <v>〇</v>
      </c>
      <c r="AF138" s="32" t="str">
        <f t="shared" si="33"/>
        <v>〇</v>
      </c>
      <c r="AG138" s="32" t="str">
        <f t="shared" si="33"/>
        <v>〇</v>
      </c>
      <c r="AH138" s="32" t="str">
        <f t="shared" si="33"/>
        <v>〇</v>
      </c>
      <c r="AI138" s="32" t="str">
        <f t="shared" si="33"/>
        <v>〇</v>
      </c>
      <c r="AJ138" s="32" t="str">
        <f t="shared" si="33"/>
        <v>〇</v>
      </c>
      <c r="AK138" s="32" t="str">
        <f t="shared" si="33"/>
        <v>〇</v>
      </c>
      <c r="AL138" s="32" t="str">
        <f t="shared" si="33"/>
        <v>〇</v>
      </c>
      <c r="AM138" s="32" t="str">
        <f t="shared" si="33"/>
        <v>〇</v>
      </c>
      <c r="AN138" s="32" t="str">
        <f t="shared" si="33"/>
        <v>〇</v>
      </c>
      <c r="AO138" s="32" t="str">
        <f t="shared" si="33"/>
        <v>〇</v>
      </c>
      <c r="AP138" s="32" t="str">
        <f t="shared" si="33"/>
        <v>〇</v>
      </c>
    </row>
    <row r="139" spans="14:42">
      <c r="N139" s="32" t="str">
        <f t="shared" si="33"/>
        <v>〇</v>
      </c>
      <c r="O139" s="32" t="str">
        <f t="shared" si="33"/>
        <v>〇</v>
      </c>
      <c r="P139" s="32" t="str">
        <f t="shared" si="33"/>
        <v>〇</v>
      </c>
      <c r="Q139" s="32" t="str">
        <f t="shared" si="33"/>
        <v>〇</v>
      </c>
      <c r="R139" s="32" t="str">
        <f t="shared" si="33"/>
        <v>〇</v>
      </c>
      <c r="S139" s="32" t="str">
        <f t="shared" si="33"/>
        <v>〇</v>
      </c>
      <c r="T139" s="32" t="str">
        <f t="shared" si="33"/>
        <v>〇</v>
      </c>
      <c r="U139" s="32" t="str">
        <f t="shared" si="33"/>
        <v>〇</v>
      </c>
      <c r="V139" s="32" t="str">
        <f t="shared" si="33"/>
        <v>〇</v>
      </c>
      <c r="W139" s="32" t="str">
        <f t="shared" si="33"/>
        <v>〇</v>
      </c>
      <c r="X139" s="32" t="str">
        <f t="shared" si="33"/>
        <v>〇</v>
      </c>
      <c r="Y139" s="32" t="str">
        <f t="shared" si="33"/>
        <v>〇</v>
      </c>
      <c r="Z139" s="32" t="str">
        <f t="shared" si="33"/>
        <v>〇</v>
      </c>
      <c r="AA139" s="32" t="str">
        <f t="shared" si="33"/>
        <v>〇</v>
      </c>
      <c r="AB139" s="32" t="str">
        <f t="shared" si="33"/>
        <v>〇</v>
      </c>
      <c r="AC139" s="32" t="str">
        <f t="shared" si="33"/>
        <v>〇</v>
      </c>
      <c r="AD139" s="32" t="str">
        <f t="shared" si="33"/>
        <v>〇</v>
      </c>
      <c r="AE139" s="32" t="str">
        <f t="shared" si="33"/>
        <v>〇</v>
      </c>
      <c r="AF139" s="32" t="str">
        <f t="shared" si="33"/>
        <v>〇</v>
      </c>
      <c r="AG139" s="32" t="str">
        <f t="shared" si="33"/>
        <v>〇</v>
      </c>
      <c r="AH139" s="32" t="str">
        <f t="shared" si="33"/>
        <v>〇</v>
      </c>
      <c r="AI139" s="32" t="str">
        <f t="shared" si="33"/>
        <v>〇</v>
      </c>
      <c r="AJ139" s="32" t="str">
        <f t="shared" si="33"/>
        <v>〇</v>
      </c>
      <c r="AK139" s="32" t="str">
        <f t="shared" ref="AK139:AP139" si="34">IF(EXACT(AK33,AK86),"〇","NG")</f>
        <v>〇</v>
      </c>
      <c r="AL139" s="32" t="str">
        <f t="shared" si="34"/>
        <v>〇</v>
      </c>
      <c r="AM139" s="32" t="str">
        <f t="shared" si="34"/>
        <v>〇</v>
      </c>
      <c r="AN139" s="32" t="str">
        <f t="shared" si="34"/>
        <v>〇</v>
      </c>
      <c r="AO139" s="32" t="str">
        <f t="shared" si="34"/>
        <v>〇</v>
      </c>
      <c r="AP139" s="32" t="str">
        <f t="shared" si="34"/>
        <v>〇</v>
      </c>
    </row>
    <row r="140" spans="14:42">
      <c r="N140" s="32" t="str">
        <f t="shared" ref="N140:AP148" si="35">IF(EXACT(N34,N87),"〇","NG")</f>
        <v>〇</v>
      </c>
      <c r="O140" s="32" t="str">
        <f t="shared" si="35"/>
        <v>〇</v>
      </c>
      <c r="P140" s="32" t="str">
        <f t="shared" si="35"/>
        <v>〇</v>
      </c>
      <c r="Q140" s="32" t="str">
        <f t="shared" si="35"/>
        <v>〇</v>
      </c>
      <c r="R140" s="32" t="str">
        <f t="shared" si="35"/>
        <v>〇</v>
      </c>
      <c r="S140" s="32" t="str">
        <f t="shared" si="35"/>
        <v>〇</v>
      </c>
      <c r="T140" s="32" t="str">
        <f t="shared" si="35"/>
        <v>〇</v>
      </c>
      <c r="U140" s="32" t="str">
        <f t="shared" si="35"/>
        <v>〇</v>
      </c>
      <c r="V140" s="32" t="str">
        <f t="shared" si="35"/>
        <v>〇</v>
      </c>
      <c r="W140" s="32" t="str">
        <f t="shared" si="35"/>
        <v>〇</v>
      </c>
      <c r="X140" s="32" t="str">
        <f t="shared" si="35"/>
        <v>〇</v>
      </c>
      <c r="Y140" s="32" t="str">
        <f t="shared" si="35"/>
        <v>〇</v>
      </c>
      <c r="Z140" s="32" t="str">
        <f t="shared" si="35"/>
        <v>〇</v>
      </c>
      <c r="AA140" s="32" t="str">
        <f t="shared" si="35"/>
        <v>〇</v>
      </c>
      <c r="AB140" s="32" t="str">
        <f t="shared" si="35"/>
        <v>〇</v>
      </c>
      <c r="AC140" s="32" t="str">
        <f t="shared" si="35"/>
        <v>〇</v>
      </c>
      <c r="AD140" s="32" t="str">
        <f t="shared" si="35"/>
        <v>〇</v>
      </c>
      <c r="AE140" s="32" t="str">
        <f t="shared" si="35"/>
        <v>〇</v>
      </c>
      <c r="AF140" s="32" t="str">
        <f t="shared" si="35"/>
        <v>〇</v>
      </c>
      <c r="AG140" s="32" t="str">
        <f t="shared" si="35"/>
        <v>〇</v>
      </c>
      <c r="AH140" s="32" t="str">
        <f t="shared" si="35"/>
        <v>〇</v>
      </c>
      <c r="AI140" s="32" t="str">
        <f t="shared" si="35"/>
        <v>〇</v>
      </c>
      <c r="AJ140" s="32" t="str">
        <f t="shared" si="35"/>
        <v>〇</v>
      </c>
      <c r="AK140" s="32" t="str">
        <f t="shared" si="35"/>
        <v>〇</v>
      </c>
      <c r="AL140" s="32" t="str">
        <f t="shared" si="35"/>
        <v>〇</v>
      </c>
      <c r="AM140" s="32" t="str">
        <f t="shared" si="35"/>
        <v>〇</v>
      </c>
      <c r="AN140" s="32" t="str">
        <f t="shared" si="35"/>
        <v>〇</v>
      </c>
      <c r="AO140" s="32" t="str">
        <f t="shared" si="35"/>
        <v>〇</v>
      </c>
      <c r="AP140" s="32" t="str">
        <f t="shared" si="35"/>
        <v>〇</v>
      </c>
    </row>
    <row r="141" spans="14:42">
      <c r="N141" s="32" t="str">
        <f t="shared" si="35"/>
        <v>〇</v>
      </c>
      <c r="O141" s="32" t="str">
        <f t="shared" si="35"/>
        <v>〇</v>
      </c>
      <c r="P141" s="32" t="str">
        <f t="shared" si="35"/>
        <v>〇</v>
      </c>
      <c r="Q141" s="32" t="str">
        <f t="shared" si="35"/>
        <v>〇</v>
      </c>
      <c r="R141" s="32" t="str">
        <f t="shared" si="35"/>
        <v>〇</v>
      </c>
      <c r="S141" s="32" t="str">
        <f t="shared" si="35"/>
        <v>〇</v>
      </c>
      <c r="T141" s="32" t="str">
        <f t="shared" si="35"/>
        <v>〇</v>
      </c>
      <c r="U141" s="32" t="str">
        <f t="shared" si="35"/>
        <v>〇</v>
      </c>
      <c r="V141" s="32" t="str">
        <f t="shared" si="35"/>
        <v>〇</v>
      </c>
      <c r="W141" s="32" t="str">
        <f t="shared" si="35"/>
        <v>〇</v>
      </c>
      <c r="X141" s="32" t="str">
        <f t="shared" si="35"/>
        <v>〇</v>
      </c>
      <c r="Y141" s="32" t="str">
        <f t="shared" si="35"/>
        <v>〇</v>
      </c>
      <c r="Z141" s="32" t="str">
        <f t="shared" si="35"/>
        <v>〇</v>
      </c>
      <c r="AA141" s="32" t="str">
        <f t="shared" si="35"/>
        <v>〇</v>
      </c>
      <c r="AB141" s="32" t="str">
        <f t="shared" si="35"/>
        <v>〇</v>
      </c>
      <c r="AC141" s="32" t="str">
        <f t="shared" si="35"/>
        <v>〇</v>
      </c>
      <c r="AD141" s="32" t="str">
        <f t="shared" si="35"/>
        <v>〇</v>
      </c>
      <c r="AE141" s="32" t="str">
        <f t="shared" si="35"/>
        <v>〇</v>
      </c>
      <c r="AF141" s="32" t="str">
        <f t="shared" si="35"/>
        <v>〇</v>
      </c>
      <c r="AG141" s="32" t="str">
        <f t="shared" si="35"/>
        <v>〇</v>
      </c>
      <c r="AH141" s="32" t="str">
        <f t="shared" si="35"/>
        <v>〇</v>
      </c>
      <c r="AI141" s="32" t="str">
        <f t="shared" si="35"/>
        <v>〇</v>
      </c>
      <c r="AJ141" s="32" t="str">
        <f t="shared" si="35"/>
        <v>〇</v>
      </c>
      <c r="AK141" s="32" t="str">
        <f t="shared" si="35"/>
        <v>〇</v>
      </c>
      <c r="AL141" s="32" t="str">
        <f t="shared" si="35"/>
        <v>〇</v>
      </c>
      <c r="AM141" s="32" t="str">
        <f t="shared" si="35"/>
        <v>〇</v>
      </c>
      <c r="AN141" s="32" t="str">
        <f t="shared" si="35"/>
        <v>〇</v>
      </c>
      <c r="AO141" s="32" t="str">
        <f t="shared" si="35"/>
        <v>〇</v>
      </c>
      <c r="AP141" s="32" t="str">
        <f t="shared" si="35"/>
        <v>〇</v>
      </c>
    </row>
    <row r="142" spans="14:42">
      <c r="N142" s="32" t="str">
        <f t="shared" si="35"/>
        <v>〇</v>
      </c>
      <c r="O142" s="32" t="str">
        <f t="shared" si="35"/>
        <v>〇</v>
      </c>
      <c r="P142" s="32" t="str">
        <f t="shared" si="35"/>
        <v>〇</v>
      </c>
      <c r="Q142" s="32" t="str">
        <f t="shared" si="35"/>
        <v>〇</v>
      </c>
      <c r="R142" s="32" t="str">
        <f t="shared" si="35"/>
        <v>〇</v>
      </c>
      <c r="S142" s="32" t="str">
        <f t="shared" si="35"/>
        <v>〇</v>
      </c>
      <c r="T142" s="32" t="str">
        <f t="shared" si="35"/>
        <v>〇</v>
      </c>
      <c r="U142" s="32" t="str">
        <f t="shared" si="35"/>
        <v>〇</v>
      </c>
      <c r="V142" s="32" t="str">
        <f t="shared" si="35"/>
        <v>〇</v>
      </c>
      <c r="W142" s="32" t="str">
        <f t="shared" si="35"/>
        <v>〇</v>
      </c>
      <c r="X142" s="32" t="str">
        <f t="shared" si="35"/>
        <v>〇</v>
      </c>
      <c r="Y142" s="32" t="str">
        <f t="shared" si="35"/>
        <v>〇</v>
      </c>
      <c r="Z142" s="32" t="str">
        <f t="shared" si="35"/>
        <v>〇</v>
      </c>
      <c r="AA142" s="32" t="str">
        <f t="shared" si="35"/>
        <v>〇</v>
      </c>
      <c r="AB142" s="32" t="str">
        <f t="shared" si="35"/>
        <v>〇</v>
      </c>
      <c r="AC142" s="32" t="str">
        <f t="shared" si="35"/>
        <v>〇</v>
      </c>
      <c r="AD142" s="32" t="str">
        <f t="shared" si="35"/>
        <v>〇</v>
      </c>
      <c r="AE142" s="32" t="str">
        <f t="shared" si="35"/>
        <v>〇</v>
      </c>
      <c r="AF142" s="32" t="str">
        <f t="shared" si="35"/>
        <v>〇</v>
      </c>
      <c r="AG142" s="32" t="str">
        <f t="shared" si="35"/>
        <v>〇</v>
      </c>
      <c r="AH142" s="32" t="str">
        <f t="shared" si="35"/>
        <v>〇</v>
      </c>
      <c r="AI142" s="32" t="str">
        <f t="shared" si="35"/>
        <v>〇</v>
      </c>
      <c r="AJ142" s="32" t="str">
        <f t="shared" si="35"/>
        <v>〇</v>
      </c>
      <c r="AK142" s="32" t="str">
        <f t="shared" si="35"/>
        <v>〇</v>
      </c>
      <c r="AL142" s="32" t="str">
        <f t="shared" si="35"/>
        <v>〇</v>
      </c>
      <c r="AM142" s="32" t="str">
        <f t="shared" si="35"/>
        <v>〇</v>
      </c>
      <c r="AN142" s="32" t="str">
        <f t="shared" si="35"/>
        <v>〇</v>
      </c>
      <c r="AO142" s="32" t="str">
        <f t="shared" si="35"/>
        <v>〇</v>
      </c>
      <c r="AP142" s="32" t="str">
        <f t="shared" si="35"/>
        <v>〇</v>
      </c>
    </row>
    <row r="143" spans="14:42">
      <c r="N143" s="32" t="str">
        <f t="shared" si="35"/>
        <v>〇</v>
      </c>
      <c r="O143" s="32" t="str">
        <f t="shared" si="35"/>
        <v>〇</v>
      </c>
      <c r="P143" s="32" t="str">
        <f t="shared" si="35"/>
        <v>〇</v>
      </c>
      <c r="Q143" s="32" t="str">
        <f t="shared" si="35"/>
        <v>〇</v>
      </c>
      <c r="R143" s="32" t="str">
        <f t="shared" si="35"/>
        <v>〇</v>
      </c>
      <c r="S143" s="32" t="str">
        <f t="shared" si="35"/>
        <v>〇</v>
      </c>
      <c r="T143" s="32" t="str">
        <f t="shared" si="35"/>
        <v>〇</v>
      </c>
      <c r="U143" s="32" t="str">
        <f t="shared" si="35"/>
        <v>〇</v>
      </c>
      <c r="V143" s="32" t="str">
        <f t="shared" si="35"/>
        <v>〇</v>
      </c>
      <c r="W143" s="32" t="str">
        <f t="shared" si="35"/>
        <v>〇</v>
      </c>
      <c r="X143" s="32" t="str">
        <f t="shared" si="35"/>
        <v>〇</v>
      </c>
      <c r="Y143" s="32" t="str">
        <f t="shared" si="35"/>
        <v>〇</v>
      </c>
      <c r="Z143" s="32" t="str">
        <f t="shared" si="35"/>
        <v>〇</v>
      </c>
      <c r="AA143" s="32" t="str">
        <f t="shared" si="35"/>
        <v>〇</v>
      </c>
      <c r="AB143" s="32" t="str">
        <f t="shared" si="35"/>
        <v>〇</v>
      </c>
      <c r="AC143" s="32" t="str">
        <f t="shared" si="35"/>
        <v>〇</v>
      </c>
      <c r="AD143" s="32" t="str">
        <f t="shared" si="35"/>
        <v>〇</v>
      </c>
      <c r="AE143" s="32" t="str">
        <f t="shared" si="35"/>
        <v>〇</v>
      </c>
      <c r="AF143" s="32" t="str">
        <f t="shared" si="35"/>
        <v>〇</v>
      </c>
      <c r="AG143" s="32" t="str">
        <f t="shared" si="35"/>
        <v>〇</v>
      </c>
      <c r="AH143" s="32" t="str">
        <f t="shared" si="35"/>
        <v>〇</v>
      </c>
      <c r="AI143" s="32" t="str">
        <f t="shared" si="35"/>
        <v>〇</v>
      </c>
      <c r="AJ143" s="32" t="str">
        <f t="shared" si="35"/>
        <v>〇</v>
      </c>
      <c r="AK143" s="32" t="str">
        <f t="shared" si="35"/>
        <v>〇</v>
      </c>
      <c r="AL143" s="32" t="str">
        <f t="shared" si="35"/>
        <v>〇</v>
      </c>
      <c r="AM143" s="32" t="str">
        <f t="shared" si="35"/>
        <v>〇</v>
      </c>
      <c r="AN143" s="32" t="str">
        <f t="shared" si="35"/>
        <v>〇</v>
      </c>
      <c r="AO143" s="32" t="str">
        <f t="shared" si="35"/>
        <v>〇</v>
      </c>
      <c r="AP143" s="32" t="str">
        <f t="shared" si="35"/>
        <v>〇</v>
      </c>
    </row>
    <row r="144" spans="14:42">
      <c r="N144" s="32" t="str">
        <f t="shared" si="35"/>
        <v>〇</v>
      </c>
      <c r="O144" s="32" t="str">
        <f t="shared" si="35"/>
        <v>〇</v>
      </c>
      <c r="P144" s="32" t="str">
        <f t="shared" si="35"/>
        <v>〇</v>
      </c>
      <c r="Q144" s="32" t="str">
        <f t="shared" si="35"/>
        <v>〇</v>
      </c>
      <c r="R144" s="32" t="str">
        <f t="shared" si="35"/>
        <v>〇</v>
      </c>
      <c r="S144" s="32" t="str">
        <f t="shared" si="35"/>
        <v>〇</v>
      </c>
      <c r="T144" s="32" t="str">
        <f t="shared" si="35"/>
        <v>〇</v>
      </c>
      <c r="U144" s="32" t="str">
        <f t="shared" si="35"/>
        <v>〇</v>
      </c>
      <c r="V144" s="32" t="str">
        <f t="shared" si="35"/>
        <v>〇</v>
      </c>
      <c r="W144" s="32" t="str">
        <f t="shared" si="35"/>
        <v>〇</v>
      </c>
      <c r="X144" s="32" t="str">
        <f t="shared" si="35"/>
        <v>〇</v>
      </c>
      <c r="Y144" s="32" t="str">
        <f t="shared" si="35"/>
        <v>〇</v>
      </c>
      <c r="Z144" s="32" t="str">
        <f t="shared" si="35"/>
        <v>〇</v>
      </c>
      <c r="AA144" s="32" t="str">
        <f t="shared" si="35"/>
        <v>〇</v>
      </c>
      <c r="AB144" s="32" t="str">
        <f t="shared" si="35"/>
        <v>〇</v>
      </c>
      <c r="AC144" s="32" t="str">
        <f t="shared" si="35"/>
        <v>〇</v>
      </c>
      <c r="AD144" s="32" t="str">
        <f t="shared" si="35"/>
        <v>〇</v>
      </c>
      <c r="AE144" s="32" t="str">
        <f t="shared" si="35"/>
        <v>〇</v>
      </c>
      <c r="AF144" s="32" t="str">
        <f t="shared" si="35"/>
        <v>〇</v>
      </c>
      <c r="AG144" s="32" t="str">
        <f t="shared" si="35"/>
        <v>〇</v>
      </c>
      <c r="AH144" s="32" t="str">
        <f t="shared" si="35"/>
        <v>〇</v>
      </c>
      <c r="AI144" s="32" t="str">
        <f t="shared" si="35"/>
        <v>〇</v>
      </c>
      <c r="AJ144" s="32" t="str">
        <f t="shared" si="35"/>
        <v>〇</v>
      </c>
      <c r="AK144" s="32" t="str">
        <f t="shared" si="35"/>
        <v>〇</v>
      </c>
      <c r="AL144" s="32" t="str">
        <f t="shared" si="35"/>
        <v>〇</v>
      </c>
      <c r="AM144" s="32" t="str">
        <f t="shared" si="35"/>
        <v>〇</v>
      </c>
      <c r="AN144" s="32" t="str">
        <f t="shared" si="35"/>
        <v>〇</v>
      </c>
      <c r="AO144" s="32" t="str">
        <f t="shared" si="35"/>
        <v>〇</v>
      </c>
      <c r="AP144" s="32" t="str">
        <f t="shared" si="35"/>
        <v>〇</v>
      </c>
    </row>
    <row r="145" spans="14:42">
      <c r="N145" s="32" t="str">
        <f t="shared" si="35"/>
        <v>〇</v>
      </c>
      <c r="O145" s="32" t="str">
        <f t="shared" si="35"/>
        <v>〇</v>
      </c>
      <c r="P145" s="32" t="str">
        <f t="shared" si="35"/>
        <v>〇</v>
      </c>
      <c r="Q145" s="32" t="str">
        <f t="shared" si="35"/>
        <v>〇</v>
      </c>
      <c r="R145" s="32" t="str">
        <f t="shared" si="35"/>
        <v>〇</v>
      </c>
      <c r="S145" s="32" t="str">
        <f t="shared" si="35"/>
        <v>〇</v>
      </c>
      <c r="T145" s="32" t="str">
        <f t="shared" si="35"/>
        <v>〇</v>
      </c>
      <c r="U145" s="32" t="str">
        <f t="shared" si="35"/>
        <v>〇</v>
      </c>
      <c r="V145" s="32" t="str">
        <f t="shared" si="35"/>
        <v>〇</v>
      </c>
      <c r="W145" s="32" t="str">
        <f t="shared" si="35"/>
        <v>〇</v>
      </c>
      <c r="X145" s="32" t="str">
        <f t="shared" si="35"/>
        <v>〇</v>
      </c>
      <c r="Y145" s="32" t="str">
        <f t="shared" si="35"/>
        <v>〇</v>
      </c>
      <c r="Z145" s="32" t="str">
        <f t="shared" si="35"/>
        <v>〇</v>
      </c>
      <c r="AA145" s="32" t="str">
        <f t="shared" si="35"/>
        <v>〇</v>
      </c>
      <c r="AB145" s="32" t="str">
        <f t="shared" si="35"/>
        <v>〇</v>
      </c>
      <c r="AC145" s="32" t="str">
        <f t="shared" si="35"/>
        <v>〇</v>
      </c>
      <c r="AD145" s="32" t="str">
        <f t="shared" si="35"/>
        <v>〇</v>
      </c>
      <c r="AE145" s="32" t="str">
        <f t="shared" si="35"/>
        <v>〇</v>
      </c>
      <c r="AF145" s="32" t="str">
        <f t="shared" si="35"/>
        <v>〇</v>
      </c>
      <c r="AG145" s="32" t="str">
        <f t="shared" si="35"/>
        <v>〇</v>
      </c>
      <c r="AH145" s="32" t="str">
        <f t="shared" si="35"/>
        <v>〇</v>
      </c>
      <c r="AI145" s="32" t="str">
        <f t="shared" si="35"/>
        <v>〇</v>
      </c>
      <c r="AJ145" s="32" t="str">
        <f t="shared" si="35"/>
        <v>〇</v>
      </c>
      <c r="AK145" s="32" t="str">
        <f t="shared" si="35"/>
        <v>〇</v>
      </c>
      <c r="AL145" s="32" t="str">
        <f t="shared" si="35"/>
        <v>〇</v>
      </c>
      <c r="AM145" s="32" t="str">
        <f t="shared" si="35"/>
        <v>〇</v>
      </c>
      <c r="AN145" s="32" t="str">
        <f t="shared" si="35"/>
        <v>〇</v>
      </c>
      <c r="AO145" s="32" t="str">
        <f t="shared" si="35"/>
        <v>〇</v>
      </c>
      <c r="AP145" s="32" t="str">
        <f t="shared" si="35"/>
        <v>〇</v>
      </c>
    </row>
    <row r="146" spans="14:42">
      <c r="N146" s="32" t="str">
        <f t="shared" si="35"/>
        <v>〇</v>
      </c>
      <c r="O146" s="32" t="str">
        <f t="shared" si="35"/>
        <v>〇</v>
      </c>
      <c r="P146" s="32" t="str">
        <f t="shared" si="35"/>
        <v>〇</v>
      </c>
      <c r="Q146" s="32" t="str">
        <f t="shared" si="35"/>
        <v>〇</v>
      </c>
      <c r="R146" s="32" t="str">
        <f t="shared" si="35"/>
        <v>〇</v>
      </c>
      <c r="S146" s="32" t="str">
        <f t="shared" si="35"/>
        <v>〇</v>
      </c>
      <c r="T146" s="32" t="str">
        <f t="shared" si="35"/>
        <v>〇</v>
      </c>
      <c r="U146" s="32" t="str">
        <f t="shared" si="35"/>
        <v>〇</v>
      </c>
      <c r="V146" s="32" t="str">
        <f t="shared" si="35"/>
        <v>〇</v>
      </c>
      <c r="W146" s="32" t="str">
        <f t="shared" si="35"/>
        <v>〇</v>
      </c>
      <c r="X146" s="32" t="str">
        <f t="shared" si="35"/>
        <v>〇</v>
      </c>
      <c r="Y146" s="32" t="str">
        <f t="shared" si="35"/>
        <v>〇</v>
      </c>
      <c r="Z146" s="32" t="str">
        <f t="shared" si="35"/>
        <v>〇</v>
      </c>
      <c r="AA146" s="32" t="str">
        <f t="shared" si="35"/>
        <v>〇</v>
      </c>
      <c r="AB146" s="32" t="str">
        <f t="shared" si="35"/>
        <v>〇</v>
      </c>
      <c r="AC146" s="32" t="str">
        <f t="shared" si="35"/>
        <v>〇</v>
      </c>
      <c r="AD146" s="32" t="str">
        <f t="shared" si="35"/>
        <v>〇</v>
      </c>
      <c r="AE146" s="32" t="str">
        <f t="shared" si="35"/>
        <v>〇</v>
      </c>
      <c r="AF146" s="32" t="str">
        <f t="shared" si="35"/>
        <v>〇</v>
      </c>
      <c r="AG146" s="32" t="str">
        <f t="shared" si="35"/>
        <v>〇</v>
      </c>
      <c r="AH146" s="32" t="str">
        <f t="shared" si="35"/>
        <v>〇</v>
      </c>
      <c r="AI146" s="32" t="str">
        <f t="shared" si="35"/>
        <v>〇</v>
      </c>
      <c r="AJ146" s="32" t="str">
        <f t="shared" si="35"/>
        <v>〇</v>
      </c>
      <c r="AK146" s="32" t="str">
        <f t="shared" si="35"/>
        <v>〇</v>
      </c>
      <c r="AL146" s="32" t="str">
        <f t="shared" si="35"/>
        <v>〇</v>
      </c>
      <c r="AM146" s="32" t="str">
        <f t="shared" si="35"/>
        <v>〇</v>
      </c>
      <c r="AN146" s="32" t="str">
        <f t="shared" si="35"/>
        <v>〇</v>
      </c>
      <c r="AO146" s="32" t="str">
        <f t="shared" si="35"/>
        <v>〇</v>
      </c>
      <c r="AP146" s="32" t="str">
        <f t="shared" si="35"/>
        <v>〇</v>
      </c>
    </row>
    <row r="147" spans="14:42">
      <c r="N147" s="32" t="str">
        <f t="shared" si="35"/>
        <v>〇</v>
      </c>
      <c r="O147" s="32" t="str">
        <f t="shared" si="35"/>
        <v>〇</v>
      </c>
      <c r="P147" s="32" t="str">
        <f t="shared" si="35"/>
        <v>〇</v>
      </c>
      <c r="Q147" s="32" t="str">
        <f t="shared" si="35"/>
        <v>〇</v>
      </c>
      <c r="R147" s="32" t="str">
        <f t="shared" si="35"/>
        <v>〇</v>
      </c>
      <c r="S147" s="32" t="str">
        <f t="shared" si="35"/>
        <v>〇</v>
      </c>
      <c r="T147" s="32" t="str">
        <f t="shared" si="35"/>
        <v>〇</v>
      </c>
      <c r="U147" s="32" t="str">
        <f t="shared" si="35"/>
        <v>〇</v>
      </c>
      <c r="V147" s="32" t="str">
        <f t="shared" si="35"/>
        <v>〇</v>
      </c>
      <c r="W147" s="32" t="str">
        <f t="shared" si="35"/>
        <v>〇</v>
      </c>
      <c r="X147" s="32" t="str">
        <f t="shared" si="35"/>
        <v>〇</v>
      </c>
      <c r="Y147" s="32" t="str">
        <f t="shared" si="35"/>
        <v>〇</v>
      </c>
      <c r="Z147" s="32" t="str">
        <f t="shared" si="35"/>
        <v>〇</v>
      </c>
      <c r="AA147" s="32" t="str">
        <f t="shared" si="35"/>
        <v>〇</v>
      </c>
      <c r="AB147" s="32" t="str">
        <f t="shared" si="35"/>
        <v>〇</v>
      </c>
      <c r="AC147" s="32" t="str">
        <f t="shared" si="35"/>
        <v>〇</v>
      </c>
      <c r="AD147" s="32" t="str">
        <f t="shared" si="35"/>
        <v>〇</v>
      </c>
      <c r="AE147" s="32" t="str">
        <f t="shared" si="35"/>
        <v>〇</v>
      </c>
      <c r="AF147" s="32" t="str">
        <f t="shared" si="35"/>
        <v>〇</v>
      </c>
      <c r="AG147" s="32" t="str">
        <f t="shared" si="35"/>
        <v>〇</v>
      </c>
      <c r="AH147" s="32" t="str">
        <f t="shared" si="35"/>
        <v>〇</v>
      </c>
      <c r="AI147" s="32" t="str">
        <f t="shared" si="35"/>
        <v>〇</v>
      </c>
      <c r="AJ147" s="32" t="str">
        <f t="shared" si="35"/>
        <v>〇</v>
      </c>
      <c r="AK147" s="32" t="str">
        <f t="shared" si="35"/>
        <v>〇</v>
      </c>
      <c r="AL147" s="32" t="str">
        <f t="shared" si="35"/>
        <v>〇</v>
      </c>
      <c r="AM147" s="32" t="str">
        <f t="shared" si="35"/>
        <v>〇</v>
      </c>
      <c r="AN147" s="32" t="str">
        <f t="shared" si="35"/>
        <v>〇</v>
      </c>
      <c r="AO147" s="32" t="str">
        <f t="shared" si="35"/>
        <v>〇</v>
      </c>
      <c r="AP147" s="32" t="str">
        <f t="shared" si="35"/>
        <v>〇</v>
      </c>
    </row>
    <row r="148" spans="14:42">
      <c r="N148" s="32" t="str">
        <f t="shared" si="35"/>
        <v>〇</v>
      </c>
      <c r="O148" s="32" t="str">
        <f t="shared" si="35"/>
        <v>〇</v>
      </c>
      <c r="P148" s="32" t="str">
        <f t="shared" si="35"/>
        <v>〇</v>
      </c>
      <c r="Q148" s="32" t="str">
        <f t="shared" si="35"/>
        <v>〇</v>
      </c>
      <c r="R148" s="32" t="str">
        <f t="shared" si="35"/>
        <v>〇</v>
      </c>
      <c r="S148" s="32" t="str">
        <f t="shared" si="35"/>
        <v>〇</v>
      </c>
      <c r="T148" s="32" t="str">
        <f t="shared" si="35"/>
        <v>〇</v>
      </c>
      <c r="U148" s="32" t="str">
        <f t="shared" si="35"/>
        <v>〇</v>
      </c>
      <c r="V148" s="32" t="str">
        <f t="shared" si="35"/>
        <v>〇</v>
      </c>
      <c r="W148" s="32" t="str">
        <f t="shared" si="35"/>
        <v>〇</v>
      </c>
      <c r="X148" s="32" t="str">
        <f t="shared" si="35"/>
        <v>〇</v>
      </c>
      <c r="Y148" s="32" t="str">
        <f t="shared" si="35"/>
        <v>〇</v>
      </c>
      <c r="Z148" s="32" t="str">
        <f t="shared" si="35"/>
        <v>〇</v>
      </c>
      <c r="AA148" s="32" t="str">
        <f t="shared" si="35"/>
        <v>〇</v>
      </c>
      <c r="AB148" s="32" t="str">
        <f t="shared" si="35"/>
        <v>〇</v>
      </c>
      <c r="AC148" s="32" t="str">
        <f t="shared" si="35"/>
        <v>〇</v>
      </c>
      <c r="AD148" s="32" t="str">
        <f t="shared" si="35"/>
        <v>〇</v>
      </c>
      <c r="AE148" s="32" t="str">
        <f t="shared" si="35"/>
        <v>〇</v>
      </c>
      <c r="AF148" s="32" t="str">
        <f t="shared" si="35"/>
        <v>〇</v>
      </c>
      <c r="AG148" s="32" t="str">
        <f t="shared" si="35"/>
        <v>〇</v>
      </c>
      <c r="AH148" s="32" t="str">
        <f t="shared" si="35"/>
        <v>〇</v>
      </c>
      <c r="AI148" s="32" t="str">
        <f t="shared" si="35"/>
        <v>〇</v>
      </c>
      <c r="AJ148" s="32" t="str">
        <f t="shared" si="35"/>
        <v>〇</v>
      </c>
      <c r="AK148" s="32" t="str">
        <f t="shared" ref="AK148:AP148" si="36">IF(EXACT(AK42,AK95),"〇","NG")</f>
        <v>〇</v>
      </c>
      <c r="AL148" s="32" t="str">
        <f t="shared" si="36"/>
        <v>〇</v>
      </c>
      <c r="AM148" s="32" t="str">
        <f t="shared" si="36"/>
        <v>〇</v>
      </c>
      <c r="AN148" s="32" t="str">
        <f t="shared" si="36"/>
        <v>〇</v>
      </c>
      <c r="AO148" s="32" t="str">
        <f t="shared" si="36"/>
        <v>〇</v>
      </c>
      <c r="AP148" s="32" t="str">
        <f t="shared" si="36"/>
        <v>〇</v>
      </c>
    </row>
    <row r="149" spans="14:42">
      <c r="N149" s="32" t="str">
        <f t="shared" ref="N149:AP157" si="37">IF(EXACT(N43,N96),"〇","NG")</f>
        <v>〇</v>
      </c>
      <c r="O149" s="32" t="str">
        <f t="shared" si="37"/>
        <v>〇</v>
      </c>
      <c r="P149" s="32" t="str">
        <f t="shared" si="37"/>
        <v>〇</v>
      </c>
      <c r="Q149" s="32" t="str">
        <f t="shared" si="37"/>
        <v>〇</v>
      </c>
      <c r="R149" s="32" t="str">
        <f t="shared" si="37"/>
        <v>〇</v>
      </c>
      <c r="S149" s="32" t="str">
        <f t="shared" si="37"/>
        <v>〇</v>
      </c>
      <c r="T149" s="32" t="str">
        <f t="shared" si="37"/>
        <v>〇</v>
      </c>
      <c r="U149" s="32" t="str">
        <f t="shared" si="37"/>
        <v>〇</v>
      </c>
      <c r="V149" s="32" t="str">
        <f t="shared" si="37"/>
        <v>〇</v>
      </c>
      <c r="W149" s="32" t="str">
        <f t="shared" si="37"/>
        <v>〇</v>
      </c>
      <c r="X149" s="32" t="str">
        <f t="shared" si="37"/>
        <v>〇</v>
      </c>
      <c r="Y149" s="32" t="str">
        <f t="shared" si="37"/>
        <v>〇</v>
      </c>
      <c r="Z149" s="32" t="str">
        <f t="shared" si="37"/>
        <v>〇</v>
      </c>
      <c r="AA149" s="32" t="str">
        <f t="shared" si="37"/>
        <v>〇</v>
      </c>
      <c r="AB149" s="32" t="str">
        <f t="shared" si="37"/>
        <v>〇</v>
      </c>
      <c r="AC149" s="32" t="str">
        <f t="shared" si="37"/>
        <v>〇</v>
      </c>
      <c r="AD149" s="32" t="str">
        <f t="shared" si="37"/>
        <v>〇</v>
      </c>
      <c r="AE149" s="32" t="str">
        <f t="shared" si="37"/>
        <v>〇</v>
      </c>
      <c r="AF149" s="32" t="str">
        <f t="shared" si="37"/>
        <v>〇</v>
      </c>
      <c r="AG149" s="32" t="str">
        <f t="shared" si="37"/>
        <v>〇</v>
      </c>
      <c r="AH149" s="32" t="str">
        <f t="shared" si="37"/>
        <v>〇</v>
      </c>
      <c r="AI149" s="32" t="str">
        <f t="shared" si="37"/>
        <v>〇</v>
      </c>
      <c r="AJ149" s="32" t="str">
        <f t="shared" si="37"/>
        <v>〇</v>
      </c>
      <c r="AK149" s="32" t="str">
        <f t="shared" si="37"/>
        <v>〇</v>
      </c>
      <c r="AL149" s="32" t="str">
        <f t="shared" si="37"/>
        <v>〇</v>
      </c>
      <c r="AM149" s="32" t="str">
        <f t="shared" si="37"/>
        <v>〇</v>
      </c>
      <c r="AN149" s="32" t="str">
        <f t="shared" si="37"/>
        <v>〇</v>
      </c>
      <c r="AO149" s="32" t="str">
        <f t="shared" si="37"/>
        <v>〇</v>
      </c>
      <c r="AP149" s="32" t="str">
        <f t="shared" si="37"/>
        <v>〇</v>
      </c>
    </row>
    <row r="150" spans="14:42">
      <c r="N150" s="32" t="str">
        <f t="shared" si="37"/>
        <v>〇</v>
      </c>
      <c r="O150" s="32" t="str">
        <f t="shared" si="37"/>
        <v>〇</v>
      </c>
      <c r="P150" s="32" t="str">
        <f t="shared" si="37"/>
        <v>〇</v>
      </c>
      <c r="Q150" s="32" t="str">
        <f t="shared" si="37"/>
        <v>〇</v>
      </c>
      <c r="R150" s="32" t="str">
        <f t="shared" si="37"/>
        <v>〇</v>
      </c>
      <c r="S150" s="32" t="str">
        <f t="shared" si="37"/>
        <v>〇</v>
      </c>
      <c r="T150" s="32" t="str">
        <f t="shared" si="37"/>
        <v>〇</v>
      </c>
      <c r="U150" s="32" t="str">
        <f t="shared" si="37"/>
        <v>〇</v>
      </c>
      <c r="V150" s="32" t="str">
        <f t="shared" si="37"/>
        <v>〇</v>
      </c>
      <c r="W150" s="32" t="str">
        <f t="shared" si="37"/>
        <v>〇</v>
      </c>
      <c r="X150" s="32" t="str">
        <f t="shared" si="37"/>
        <v>〇</v>
      </c>
      <c r="Y150" s="32" t="str">
        <f t="shared" si="37"/>
        <v>〇</v>
      </c>
      <c r="Z150" s="32" t="str">
        <f t="shared" si="37"/>
        <v>〇</v>
      </c>
      <c r="AA150" s="32" t="str">
        <f t="shared" si="37"/>
        <v>〇</v>
      </c>
      <c r="AB150" s="32" t="str">
        <f t="shared" si="37"/>
        <v>〇</v>
      </c>
      <c r="AC150" s="32" t="str">
        <f t="shared" si="37"/>
        <v>〇</v>
      </c>
      <c r="AD150" s="32" t="str">
        <f t="shared" si="37"/>
        <v>〇</v>
      </c>
      <c r="AE150" s="32" t="str">
        <f t="shared" si="37"/>
        <v>〇</v>
      </c>
      <c r="AF150" s="32" t="str">
        <f t="shared" si="37"/>
        <v>〇</v>
      </c>
      <c r="AG150" s="32" t="str">
        <f t="shared" si="37"/>
        <v>〇</v>
      </c>
      <c r="AH150" s="32" t="str">
        <f t="shared" si="37"/>
        <v>〇</v>
      </c>
      <c r="AI150" s="32" t="str">
        <f t="shared" si="37"/>
        <v>〇</v>
      </c>
      <c r="AJ150" s="32" t="str">
        <f t="shared" si="37"/>
        <v>〇</v>
      </c>
      <c r="AK150" s="32" t="str">
        <f t="shared" si="37"/>
        <v>〇</v>
      </c>
      <c r="AL150" s="32" t="str">
        <f t="shared" si="37"/>
        <v>〇</v>
      </c>
      <c r="AM150" s="32" t="str">
        <f t="shared" si="37"/>
        <v>〇</v>
      </c>
      <c r="AN150" s="32" t="str">
        <f t="shared" si="37"/>
        <v>〇</v>
      </c>
      <c r="AO150" s="32" t="str">
        <f t="shared" si="37"/>
        <v>〇</v>
      </c>
      <c r="AP150" s="32" t="str">
        <f t="shared" si="37"/>
        <v>〇</v>
      </c>
    </row>
    <row r="151" spans="14:42">
      <c r="N151" s="32" t="str">
        <f t="shared" si="37"/>
        <v>〇</v>
      </c>
      <c r="O151" s="32" t="str">
        <f t="shared" si="37"/>
        <v>〇</v>
      </c>
      <c r="P151" s="32" t="str">
        <f t="shared" si="37"/>
        <v>〇</v>
      </c>
      <c r="Q151" s="32" t="str">
        <f t="shared" si="37"/>
        <v>〇</v>
      </c>
      <c r="R151" s="32" t="str">
        <f t="shared" si="37"/>
        <v>〇</v>
      </c>
      <c r="S151" s="32" t="str">
        <f t="shared" si="37"/>
        <v>〇</v>
      </c>
      <c r="T151" s="32" t="str">
        <f t="shared" si="37"/>
        <v>〇</v>
      </c>
      <c r="U151" s="32" t="str">
        <f t="shared" si="37"/>
        <v>〇</v>
      </c>
      <c r="V151" s="32" t="str">
        <f t="shared" si="37"/>
        <v>〇</v>
      </c>
      <c r="W151" s="32" t="str">
        <f t="shared" si="37"/>
        <v>〇</v>
      </c>
      <c r="X151" s="32" t="str">
        <f t="shared" si="37"/>
        <v>〇</v>
      </c>
      <c r="Y151" s="32" t="str">
        <f t="shared" si="37"/>
        <v>〇</v>
      </c>
      <c r="Z151" s="32" t="str">
        <f t="shared" si="37"/>
        <v>〇</v>
      </c>
      <c r="AA151" s="32" t="str">
        <f t="shared" si="37"/>
        <v>〇</v>
      </c>
      <c r="AB151" s="32" t="str">
        <f t="shared" si="37"/>
        <v>〇</v>
      </c>
      <c r="AC151" s="32" t="str">
        <f t="shared" si="37"/>
        <v>〇</v>
      </c>
      <c r="AD151" s="32" t="str">
        <f t="shared" si="37"/>
        <v>〇</v>
      </c>
      <c r="AE151" s="32" t="str">
        <f t="shared" si="37"/>
        <v>〇</v>
      </c>
      <c r="AF151" s="32" t="str">
        <f t="shared" si="37"/>
        <v>〇</v>
      </c>
      <c r="AG151" s="32" t="str">
        <f t="shared" si="37"/>
        <v>〇</v>
      </c>
      <c r="AH151" s="32" t="str">
        <f t="shared" si="37"/>
        <v>〇</v>
      </c>
      <c r="AI151" s="32" t="str">
        <f t="shared" si="37"/>
        <v>〇</v>
      </c>
      <c r="AJ151" s="32" t="str">
        <f t="shared" si="37"/>
        <v>〇</v>
      </c>
      <c r="AK151" s="32" t="str">
        <f t="shared" si="37"/>
        <v>〇</v>
      </c>
      <c r="AL151" s="32" t="str">
        <f t="shared" si="37"/>
        <v>〇</v>
      </c>
      <c r="AM151" s="32" t="str">
        <f t="shared" si="37"/>
        <v>〇</v>
      </c>
      <c r="AN151" s="32" t="str">
        <f t="shared" si="37"/>
        <v>〇</v>
      </c>
      <c r="AO151" s="32" t="str">
        <f t="shared" si="37"/>
        <v>〇</v>
      </c>
      <c r="AP151" s="32" t="str">
        <f t="shared" si="37"/>
        <v>〇</v>
      </c>
    </row>
    <row r="152" spans="14:42">
      <c r="N152" s="32" t="str">
        <f t="shared" si="37"/>
        <v>〇</v>
      </c>
      <c r="O152" s="32" t="str">
        <f t="shared" si="37"/>
        <v>〇</v>
      </c>
      <c r="P152" s="32" t="str">
        <f t="shared" si="37"/>
        <v>〇</v>
      </c>
      <c r="Q152" s="32" t="str">
        <f t="shared" si="37"/>
        <v>〇</v>
      </c>
      <c r="R152" s="32" t="str">
        <f t="shared" si="37"/>
        <v>〇</v>
      </c>
      <c r="S152" s="32" t="str">
        <f t="shared" si="37"/>
        <v>〇</v>
      </c>
      <c r="T152" s="32" t="str">
        <f t="shared" si="37"/>
        <v>〇</v>
      </c>
      <c r="U152" s="32" t="str">
        <f t="shared" si="37"/>
        <v>〇</v>
      </c>
      <c r="V152" s="32" t="str">
        <f t="shared" si="37"/>
        <v>〇</v>
      </c>
      <c r="W152" s="32" t="str">
        <f t="shared" si="37"/>
        <v>〇</v>
      </c>
      <c r="X152" s="32" t="str">
        <f t="shared" si="37"/>
        <v>〇</v>
      </c>
      <c r="Y152" s="32" t="str">
        <f t="shared" si="37"/>
        <v>〇</v>
      </c>
      <c r="Z152" s="32" t="str">
        <f t="shared" si="37"/>
        <v>〇</v>
      </c>
      <c r="AA152" s="32" t="str">
        <f t="shared" si="37"/>
        <v>〇</v>
      </c>
      <c r="AB152" s="32" t="str">
        <f t="shared" si="37"/>
        <v>〇</v>
      </c>
      <c r="AC152" s="32" t="str">
        <f t="shared" si="37"/>
        <v>〇</v>
      </c>
      <c r="AD152" s="32" t="str">
        <f t="shared" si="37"/>
        <v>〇</v>
      </c>
      <c r="AE152" s="32" t="str">
        <f t="shared" si="37"/>
        <v>〇</v>
      </c>
      <c r="AF152" s="32" t="str">
        <f t="shared" si="37"/>
        <v>〇</v>
      </c>
      <c r="AG152" s="32" t="str">
        <f t="shared" si="37"/>
        <v>〇</v>
      </c>
      <c r="AH152" s="32" t="str">
        <f t="shared" si="37"/>
        <v>〇</v>
      </c>
      <c r="AI152" s="32" t="str">
        <f t="shared" si="37"/>
        <v>〇</v>
      </c>
      <c r="AJ152" s="32" t="str">
        <f t="shared" si="37"/>
        <v>〇</v>
      </c>
      <c r="AK152" s="32" t="str">
        <f t="shared" si="37"/>
        <v>〇</v>
      </c>
      <c r="AL152" s="32" t="str">
        <f t="shared" si="37"/>
        <v>〇</v>
      </c>
      <c r="AM152" s="32" t="str">
        <f t="shared" si="37"/>
        <v>〇</v>
      </c>
      <c r="AN152" s="32" t="str">
        <f t="shared" si="37"/>
        <v>〇</v>
      </c>
      <c r="AO152" s="32" t="str">
        <f t="shared" si="37"/>
        <v>〇</v>
      </c>
      <c r="AP152" s="32" t="str">
        <f t="shared" si="37"/>
        <v>〇</v>
      </c>
    </row>
    <row r="153" spans="14:42">
      <c r="N153" s="32" t="str">
        <f t="shared" si="37"/>
        <v>〇</v>
      </c>
      <c r="O153" s="32" t="str">
        <f t="shared" si="37"/>
        <v>〇</v>
      </c>
      <c r="P153" s="32" t="str">
        <f t="shared" si="37"/>
        <v>〇</v>
      </c>
      <c r="Q153" s="32" t="str">
        <f t="shared" si="37"/>
        <v>〇</v>
      </c>
      <c r="R153" s="32" t="str">
        <f t="shared" si="37"/>
        <v>〇</v>
      </c>
      <c r="S153" s="32" t="str">
        <f t="shared" si="37"/>
        <v>〇</v>
      </c>
      <c r="T153" s="32" t="str">
        <f t="shared" si="37"/>
        <v>〇</v>
      </c>
      <c r="U153" s="32" t="str">
        <f t="shared" si="37"/>
        <v>〇</v>
      </c>
      <c r="V153" s="32" t="str">
        <f t="shared" si="37"/>
        <v>〇</v>
      </c>
      <c r="W153" s="32" t="str">
        <f t="shared" si="37"/>
        <v>〇</v>
      </c>
      <c r="X153" s="32" t="str">
        <f t="shared" si="37"/>
        <v>〇</v>
      </c>
      <c r="Y153" s="32" t="str">
        <f t="shared" si="37"/>
        <v>〇</v>
      </c>
      <c r="Z153" s="32" t="str">
        <f t="shared" si="37"/>
        <v>〇</v>
      </c>
      <c r="AA153" s="32" t="str">
        <f t="shared" si="37"/>
        <v>〇</v>
      </c>
      <c r="AB153" s="32" t="str">
        <f t="shared" si="37"/>
        <v>〇</v>
      </c>
      <c r="AC153" s="32" t="str">
        <f t="shared" si="37"/>
        <v>〇</v>
      </c>
      <c r="AD153" s="32" t="str">
        <f t="shared" si="37"/>
        <v>〇</v>
      </c>
      <c r="AE153" s="32" t="str">
        <f t="shared" si="37"/>
        <v>〇</v>
      </c>
      <c r="AF153" s="32" t="str">
        <f t="shared" si="37"/>
        <v>〇</v>
      </c>
      <c r="AG153" s="32" t="str">
        <f t="shared" si="37"/>
        <v>〇</v>
      </c>
      <c r="AH153" s="32" t="str">
        <f t="shared" si="37"/>
        <v>〇</v>
      </c>
      <c r="AI153" s="32" t="str">
        <f t="shared" si="37"/>
        <v>〇</v>
      </c>
      <c r="AJ153" s="32" t="str">
        <f t="shared" si="37"/>
        <v>〇</v>
      </c>
      <c r="AK153" s="32" t="str">
        <f t="shared" si="37"/>
        <v>〇</v>
      </c>
      <c r="AL153" s="32" t="str">
        <f t="shared" si="37"/>
        <v>〇</v>
      </c>
      <c r="AM153" s="32" t="str">
        <f t="shared" si="37"/>
        <v>〇</v>
      </c>
      <c r="AN153" s="32" t="str">
        <f t="shared" si="37"/>
        <v>〇</v>
      </c>
      <c r="AO153" s="32" t="str">
        <f t="shared" si="37"/>
        <v>〇</v>
      </c>
      <c r="AP153" s="32" t="str">
        <f t="shared" si="37"/>
        <v>〇</v>
      </c>
    </row>
    <row r="154" spans="14:42">
      <c r="N154" s="32" t="str">
        <f t="shared" si="37"/>
        <v>〇</v>
      </c>
      <c r="O154" s="32" t="str">
        <f t="shared" si="37"/>
        <v>〇</v>
      </c>
      <c r="P154" s="32" t="str">
        <f t="shared" si="37"/>
        <v>〇</v>
      </c>
      <c r="Q154" s="32" t="str">
        <f t="shared" si="37"/>
        <v>〇</v>
      </c>
      <c r="R154" s="32" t="str">
        <f t="shared" si="37"/>
        <v>〇</v>
      </c>
      <c r="S154" s="32" t="str">
        <f t="shared" si="37"/>
        <v>〇</v>
      </c>
      <c r="T154" s="32" t="str">
        <f t="shared" si="37"/>
        <v>〇</v>
      </c>
      <c r="U154" s="32" t="str">
        <f t="shared" si="37"/>
        <v>〇</v>
      </c>
      <c r="V154" s="32" t="str">
        <f t="shared" si="37"/>
        <v>〇</v>
      </c>
      <c r="W154" s="32" t="str">
        <f t="shared" si="37"/>
        <v>〇</v>
      </c>
      <c r="X154" s="32" t="str">
        <f t="shared" si="37"/>
        <v>〇</v>
      </c>
      <c r="Y154" s="32" t="str">
        <f t="shared" si="37"/>
        <v>〇</v>
      </c>
      <c r="Z154" s="32" t="str">
        <f t="shared" si="37"/>
        <v>〇</v>
      </c>
      <c r="AA154" s="32" t="str">
        <f t="shared" si="37"/>
        <v>〇</v>
      </c>
      <c r="AB154" s="32" t="str">
        <f t="shared" si="37"/>
        <v>〇</v>
      </c>
      <c r="AC154" s="32" t="str">
        <f t="shared" si="37"/>
        <v>〇</v>
      </c>
      <c r="AD154" s="32" t="str">
        <f t="shared" si="37"/>
        <v>〇</v>
      </c>
      <c r="AE154" s="32" t="str">
        <f t="shared" si="37"/>
        <v>〇</v>
      </c>
      <c r="AF154" s="32" t="str">
        <f t="shared" si="37"/>
        <v>〇</v>
      </c>
      <c r="AG154" s="32" t="str">
        <f t="shared" si="37"/>
        <v>〇</v>
      </c>
      <c r="AH154" s="32" t="str">
        <f t="shared" si="37"/>
        <v>〇</v>
      </c>
      <c r="AI154" s="32" t="str">
        <f t="shared" si="37"/>
        <v>〇</v>
      </c>
      <c r="AJ154" s="32" t="str">
        <f t="shared" si="37"/>
        <v>〇</v>
      </c>
      <c r="AK154" s="32" t="str">
        <f t="shared" si="37"/>
        <v>〇</v>
      </c>
      <c r="AL154" s="32" t="str">
        <f t="shared" si="37"/>
        <v>〇</v>
      </c>
      <c r="AM154" s="32" t="str">
        <f t="shared" si="37"/>
        <v>〇</v>
      </c>
      <c r="AN154" s="32" t="str">
        <f t="shared" si="37"/>
        <v>〇</v>
      </c>
      <c r="AO154" s="32" t="str">
        <f t="shared" si="37"/>
        <v>〇</v>
      </c>
      <c r="AP154" s="32" t="str">
        <f t="shared" si="37"/>
        <v>〇</v>
      </c>
    </row>
    <row r="155" spans="14:42">
      <c r="N155" s="32" t="str">
        <f t="shared" si="37"/>
        <v>〇</v>
      </c>
      <c r="O155" s="32" t="str">
        <f t="shared" si="37"/>
        <v>〇</v>
      </c>
      <c r="P155" s="32" t="str">
        <f t="shared" si="37"/>
        <v>〇</v>
      </c>
      <c r="Q155" s="32" t="str">
        <f t="shared" si="37"/>
        <v>〇</v>
      </c>
      <c r="R155" s="32" t="str">
        <f t="shared" si="37"/>
        <v>〇</v>
      </c>
      <c r="S155" s="32" t="str">
        <f t="shared" si="37"/>
        <v>〇</v>
      </c>
      <c r="T155" s="32" t="str">
        <f t="shared" si="37"/>
        <v>〇</v>
      </c>
      <c r="U155" s="32" t="str">
        <f t="shared" si="37"/>
        <v>〇</v>
      </c>
      <c r="V155" s="32" t="str">
        <f t="shared" si="37"/>
        <v>〇</v>
      </c>
      <c r="W155" s="32" t="str">
        <f t="shared" si="37"/>
        <v>〇</v>
      </c>
      <c r="X155" s="32" t="str">
        <f t="shared" si="37"/>
        <v>〇</v>
      </c>
      <c r="Y155" s="32" t="str">
        <f t="shared" si="37"/>
        <v>〇</v>
      </c>
      <c r="Z155" s="32" t="str">
        <f t="shared" si="37"/>
        <v>〇</v>
      </c>
      <c r="AA155" s="32" t="str">
        <f t="shared" si="37"/>
        <v>〇</v>
      </c>
      <c r="AB155" s="32" t="str">
        <f t="shared" si="37"/>
        <v>〇</v>
      </c>
      <c r="AC155" s="32" t="str">
        <f t="shared" si="37"/>
        <v>〇</v>
      </c>
      <c r="AD155" s="32" t="str">
        <f t="shared" si="37"/>
        <v>〇</v>
      </c>
      <c r="AE155" s="32" t="str">
        <f t="shared" si="37"/>
        <v>〇</v>
      </c>
      <c r="AF155" s="32" t="str">
        <f t="shared" si="37"/>
        <v>〇</v>
      </c>
      <c r="AG155" s="32" t="str">
        <f t="shared" si="37"/>
        <v>〇</v>
      </c>
      <c r="AH155" s="32" t="str">
        <f t="shared" si="37"/>
        <v>〇</v>
      </c>
      <c r="AI155" s="32" t="str">
        <f t="shared" si="37"/>
        <v>〇</v>
      </c>
      <c r="AJ155" s="32" t="str">
        <f t="shared" si="37"/>
        <v>〇</v>
      </c>
      <c r="AK155" s="32" t="str">
        <f t="shared" si="37"/>
        <v>〇</v>
      </c>
      <c r="AL155" s="32" t="str">
        <f t="shared" si="37"/>
        <v>〇</v>
      </c>
      <c r="AM155" s="32" t="str">
        <f t="shared" si="37"/>
        <v>〇</v>
      </c>
      <c r="AN155" s="32" t="str">
        <f t="shared" si="37"/>
        <v>〇</v>
      </c>
      <c r="AO155" s="32" t="str">
        <f t="shared" si="37"/>
        <v>〇</v>
      </c>
      <c r="AP155" s="32" t="str">
        <f t="shared" si="37"/>
        <v>〇</v>
      </c>
    </row>
    <row r="156" spans="14:42">
      <c r="N156" s="32" t="str">
        <f t="shared" si="37"/>
        <v>〇</v>
      </c>
      <c r="O156" s="32" t="str">
        <f t="shared" si="37"/>
        <v>〇</v>
      </c>
      <c r="P156" s="32" t="str">
        <f t="shared" si="37"/>
        <v>〇</v>
      </c>
      <c r="Q156" s="32" t="str">
        <f t="shared" si="37"/>
        <v>〇</v>
      </c>
      <c r="R156" s="32" t="str">
        <f t="shared" si="37"/>
        <v>〇</v>
      </c>
      <c r="S156" s="32" t="str">
        <f t="shared" si="37"/>
        <v>〇</v>
      </c>
      <c r="T156" s="32" t="str">
        <f t="shared" si="37"/>
        <v>〇</v>
      </c>
      <c r="U156" s="32" t="str">
        <f t="shared" si="37"/>
        <v>〇</v>
      </c>
      <c r="V156" s="32" t="str">
        <f t="shared" si="37"/>
        <v>〇</v>
      </c>
      <c r="W156" s="32" t="str">
        <f t="shared" si="37"/>
        <v>〇</v>
      </c>
      <c r="X156" s="32" t="str">
        <f t="shared" si="37"/>
        <v>〇</v>
      </c>
      <c r="Y156" s="32" t="str">
        <f t="shared" si="37"/>
        <v>〇</v>
      </c>
      <c r="Z156" s="32" t="str">
        <f t="shared" si="37"/>
        <v>〇</v>
      </c>
      <c r="AA156" s="32" t="str">
        <f t="shared" si="37"/>
        <v>〇</v>
      </c>
      <c r="AB156" s="32" t="str">
        <f t="shared" si="37"/>
        <v>〇</v>
      </c>
      <c r="AC156" s="32" t="str">
        <f t="shared" si="37"/>
        <v>〇</v>
      </c>
      <c r="AD156" s="32" t="str">
        <f t="shared" si="37"/>
        <v>〇</v>
      </c>
      <c r="AE156" s="32" t="str">
        <f t="shared" si="37"/>
        <v>〇</v>
      </c>
      <c r="AF156" s="32" t="str">
        <f t="shared" si="37"/>
        <v>〇</v>
      </c>
      <c r="AG156" s="32" t="str">
        <f t="shared" si="37"/>
        <v>〇</v>
      </c>
      <c r="AH156" s="32" t="str">
        <f t="shared" si="37"/>
        <v>〇</v>
      </c>
      <c r="AI156" s="32" t="str">
        <f t="shared" si="37"/>
        <v>〇</v>
      </c>
      <c r="AJ156" s="32" t="str">
        <f t="shared" si="37"/>
        <v>〇</v>
      </c>
      <c r="AK156" s="32" t="str">
        <f t="shared" si="37"/>
        <v>〇</v>
      </c>
      <c r="AL156" s="32" t="str">
        <f t="shared" si="37"/>
        <v>〇</v>
      </c>
      <c r="AM156" s="32" t="str">
        <f t="shared" si="37"/>
        <v>〇</v>
      </c>
      <c r="AN156" s="32" t="str">
        <f t="shared" si="37"/>
        <v>〇</v>
      </c>
      <c r="AO156" s="32" t="str">
        <f t="shared" si="37"/>
        <v>〇</v>
      </c>
      <c r="AP156" s="32" t="str">
        <f t="shared" si="37"/>
        <v>〇</v>
      </c>
    </row>
    <row r="157" spans="14:42">
      <c r="N157" s="32" t="str">
        <f t="shared" si="37"/>
        <v>〇</v>
      </c>
      <c r="O157" s="32" t="str">
        <f t="shared" si="37"/>
        <v>〇</v>
      </c>
      <c r="P157" s="32" t="str">
        <f t="shared" si="37"/>
        <v>〇</v>
      </c>
      <c r="Q157" s="32" t="str">
        <f t="shared" si="37"/>
        <v>〇</v>
      </c>
      <c r="R157" s="32" t="str">
        <f t="shared" si="37"/>
        <v>〇</v>
      </c>
      <c r="S157" s="32" t="str">
        <f t="shared" si="37"/>
        <v>〇</v>
      </c>
      <c r="T157" s="32" t="str">
        <f t="shared" si="37"/>
        <v>〇</v>
      </c>
      <c r="U157" s="32" t="str">
        <f t="shared" si="37"/>
        <v>〇</v>
      </c>
      <c r="V157" s="32" t="str">
        <f t="shared" si="37"/>
        <v>〇</v>
      </c>
      <c r="W157" s="32" t="str">
        <f t="shared" si="37"/>
        <v>〇</v>
      </c>
      <c r="X157" s="32" t="str">
        <f t="shared" si="37"/>
        <v>〇</v>
      </c>
      <c r="Y157" s="32" t="str">
        <f t="shared" si="37"/>
        <v>〇</v>
      </c>
      <c r="Z157" s="32" t="str">
        <f t="shared" si="37"/>
        <v>〇</v>
      </c>
      <c r="AA157" s="32" t="str">
        <f t="shared" si="37"/>
        <v>〇</v>
      </c>
      <c r="AB157" s="32" t="str">
        <f t="shared" si="37"/>
        <v>〇</v>
      </c>
      <c r="AC157" s="32" t="str">
        <f t="shared" si="37"/>
        <v>〇</v>
      </c>
      <c r="AD157" s="32" t="str">
        <f t="shared" si="37"/>
        <v>〇</v>
      </c>
      <c r="AE157" s="32" t="str">
        <f t="shared" si="37"/>
        <v>〇</v>
      </c>
      <c r="AF157" s="32" t="str">
        <f t="shared" si="37"/>
        <v>〇</v>
      </c>
      <c r="AG157" s="32" t="str">
        <f t="shared" si="37"/>
        <v>〇</v>
      </c>
      <c r="AH157" s="32" t="str">
        <f t="shared" si="37"/>
        <v>〇</v>
      </c>
      <c r="AI157" s="32" t="str">
        <f t="shared" si="37"/>
        <v>〇</v>
      </c>
      <c r="AJ157" s="32" t="str">
        <f t="shared" si="37"/>
        <v>〇</v>
      </c>
      <c r="AK157" s="32" t="str">
        <f t="shared" ref="AK157:AP157" si="38">IF(EXACT(AK51,AK104),"〇","NG")</f>
        <v>〇</v>
      </c>
      <c r="AL157" s="32" t="str">
        <f t="shared" si="38"/>
        <v>〇</v>
      </c>
      <c r="AM157" s="32" t="str">
        <f t="shared" si="38"/>
        <v>〇</v>
      </c>
      <c r="AN157" s="32" t="str">
        <f t="shared" si="38"/>
        <v>〇</v>
      </c>
      <c r="AO157" s="32" t="str">
        <f t="shared" si="38"/>
        <v>〇</v>
      </c>
      <c r="AP157" s="32" t="str">
        <f t="shared" si="38"/>
        <v>〇</v>
      </c>
    </row>
    <row r="158" spans="14:42">
      <c r="N158" s="32" t="str">
        <f t="shared" ref="N158:AP166" si="39">IF(EXACT(N52,N105),"〇","NG")</f>
        <v>〇</v>
      </c>
      <c r="O158" s="32" t="str">
        <f t="shared" si="39"/>
        <v>〇</v>
      </c>
      <c r="P158" s="32" t="str">
        <f t="shared" si="39"/>
        <v>〇</v>
      </c>
      <c r="Q158" s="32" t="str">
        <f t="shared" si="39"/>
        <v>〇</v>
      </c>
      <c r="R158" s="32" t="str">
        <f t="shared" si="39"/>
        <v>〇</v>
      </c>
      <c r="S158" s="32" t="str">
        <f t="shared" si="39"/>
        <v>〇</v>
      </c>
      <c r="T158" s="32" t="str">
        <f t="shared" si="39"/>
        <v>〇</v>
      </c>
      <c r="U158" s="32" t="str">
        <f t="shared" si="39"/>
        <v>〇</v>
      </c>
      <c r="V158" s="32" t="str">
        <f t="shared" si="39"/>
        <v>〇</v>
      </c>
      <c r="W158" s="32" t="str">
        <f t="shared" si="39"/>
        <v>〇</v>
      </c>
      <c r="X158" s="32" t="str">
        <f t="shared" si="39"/>
        <v>〇</v>
      </c>
      <c r="Y158" s="32" t="str">
        <f t="shared" si="39"/>
        <v>〇</v>
      </c>
      <c r="Z158" s="32" t="str">
        <f t="shared" si="39"/>
        <v>〇</v>
      </c>
      <c r="AA158" s="32" t="str">
        <f t="shared" si="39"/>
        <v>〇</v>
      </c>
      <c r="AB158" s="32" t="str">
        <f t="shared" si="39"/>
        <v>〇</v>
      </c>
      <c r="AC158" s="32" t="str">
        <f t="shared" si="39"/>
        <v>〇</v>
      </c>
      <c r="AD158" s="32" t="str">
        <f t="shared" si="39"/>
        <v>〇</v>
      </c>
      <c r="AE158" s="32" t="str">
        <f t="shared" si="39"/>
        <v>〇</v>
      </c>
      <c r="AF158" s="32" t="str">
        <f t="shared" si="39"/>
        <v>〇</v>
      </c>
      <c r="AG158" s="32" t="str">
        <f t="shared" si="39"/>
        <v>〇</v>
      </c>
      <c r="AH158" s="32" t="str">
        <f t="shared" si="39"/>
        <v>〇</v>
      </c>
      <c r="AI158" s="32" t="str">
        <f t="shared" si="39"/>
        <v>〇</v>
      </c>
      <c r="AJ158" s="32" t="str">
        <f t="shared" si="39"/>
        <v>〇</v>
      </c>
      <c r="AK158" s="32" t="str">
        <f t="shared" si="39"/>
        <v>〇</v>
      </c>
      <c r="AL158" s="32" t="str">
        <f t="shared" si="39"/>
        <v>〇</v>
      </c>
      <c r="AM158" s="32" t="str">
        <f t="shared" si="39"/>
        <v>〇</v>
      </c>
      <c r="AN158" s="32" t="str">
        <f t="shared" si="39"/>
        <v>〇</v>
      </c>
      <c r="AO158" s="32" t="str">
        <f t="shared" si="39"/>
        <v>〇</v>
      </c>
      <c r="AP158" s="32" t="str">
        <f t="shared" si="39"/>
        <v>〇</v>
      </c>
    </row>
    <row r="159" spans="14:42">
      <c r="N159" s="32" t="str">
        <f t="shared" si="39"/>
        <v>〇</v>
      </c>
      <c r="O159" s="32" t="str">
        <f t="shared" si="39"/>
        <v>〇</v>
      </c>
      <c r="P159" s="32" t="str">
        <f t="shared" si="39"/>
        <v>〇</v>
      </c>
      <c r="Q159" s="32" t="str">
        <f t="shared" si="39"/>
        <v>〇</v>
      </c>
      <c r="R159" s="32" t="str">
        <f t="shared" si="39"/>
        <v>〇</v>
      </c>
      <c r="S159" s="32" t="str">
        <f t="shared" si="39"/>
        <v>〇</v>
      </c>
      <c r="T159" s="32" t="str">
        <f t="shared" si="39"/>
        <v>〇</v>
      </c>
      <c r="U159" s="32" t="str">
        <f t="shared" si="39"/>
        <v>〇</v>
      </c>
      <c r="V159" s="32" t="str">
        <f t="shared" si="39"/>
        <v>〇</v>
      </c>
      <c r="W159" s="32" t="str">
        <f t="shared" si="39"/>
        <v>〇</v>
      </c>
      <c r="X159" s="32" t="str">
        <f t="shared" si="39"/>
        <v>〇</v>
      </c>
      <c r="Y159" s="32" t="str">
        <f t="shared" si="39"/>
        <v>〇</v>
      </c>
      <c r="Z159" s="32" t="str">
        <f t="shared" si="39"/>
        <v>〇</v>
      </c>
      <c r="AA159" s="32" t="str">
        <f t="shared" si="39"/>
        <v>〇</v>
      </c>
      <c r="AB159" s="32" t="str">
        <f t="shared" si="39"/>
        <v>〇</v>
      </c>
      <c r="AC159" s="32" t="str">
        <f t="shared" si="39"/>
        <v>〇</v>
      </c>
      <c r="AD159" s="32" t="str">
        <f t="shared" si="39"/>
        <v>〇</v>
      </c>
      <c r="AE159" s="32" t="str">
        <f t="shared" si="39"/>
        <v>〇</v>
      </c>
      <c r="AF159" s="32" t="str">
        <f t="shared" si="39"/>
        <v>〇</v>
      </c>
      <c r="AG159" s="32" t="str">
        <f t="shared" si="39"/>
        <v>〇</v>
      </c>
      <c r="AH159" s="32" t="str">
        <f t="shared" si="39"/>
        <v>〇</v>
      </c>
      <c r="AI159" s="32" t="str">
        <f t="shared" si="39"/>
        <v>〇</v>
      </c>
      <c r="AJ159" s="32" t="str">
        <f t="shared" si="39"/>
        <v>〇</v>
      </c>
      <c r="AK159" s="32" t="str">
        <f t="shared" si="39"/>
        <v>〇</v>
      </c>
      <c r="AL159" s="32" t="str">
        <f t="shared" si="39"/>
        <v>〇</v>
      </c>
      <c r="AM159" s="32" t="str">
        <f t="shared" si="39"/>
        <v>〇</v>
      </c>
      <c r="AN159" s="32" t="str">
        <f t="shared" si="39"/>
        <v>〇</v>
      </c>
      <c r="AO159" s="32" t="str">
        <f t="shared" si="39"/>
        <v>〇</v>
      </c>
      <c r="AP159" s="32" t="str">
        <f t="shared" si="39"/>
        <v>〇</v>
      </c>
    </row>
    <row r="160" spans="14:42">
      <c r="N160" s="32" t="str">
        <f t="shared" si="39"/>
        <v>〇</v>
      </c>
      <c r="O160" s="32" t="str">
        <f t="shared" si="39"/>
        <v>〇</v>
      </c>
      <c r="P160" s="32" t="str">
        <f t="shared" si="39"/>
        <v>〇</v>
      </c>
      <c r="Q160" s="32" t="str">
        <f t="shared" si="39"/>
        <v>〇</v>
      </c>
      <c r="R160" s="32" t="str">
        <f t="shared" si="39"/>
        <v>〇</v>
      </c>
      <c r="S160" s="32" t="str">
        <f t="shared" si="39"/>
        <v>〇</v>
      </c>
      <c r="T160" s="32" t="str">
        <f t="shared" si="39"/>
        <v>〇</v>
      </c>
      <c r="U160" s="32" t="str">
        <f t="shared" si="39"/>
        <v>〇</v>
      </c>
      <c r="V160" s="32" t="str">
        <f t="shared" si="39"/>
        <v>〇</v>
      </c>
      <c r="W160" s="32" t="str">
        <f t="shared" si="39"/>
        <v>〇</v>
      </c>
      <c r="X160" s="32" t="str">
        <f t="shared" si="39"/>
        <v>〇</v>
      </c>
      <c r="Y160" s="32" t="str">
        <f t="shared" si="39"/>
        <v>〇</v>
      </c>
      <c r="Z160" s="32" t="str">
        <f t="shared" si="39"/>
        <v>〇</v>
      </c>
      <c r="AA160" s="32" t="str">
        <f t="shared" si="39"/>
        <v>〇</v>
      </c>
      <c r="AB160" s="32" t="str">
        <f t="shared" si="39"/>
        <v>〇</v>
      </c>
      <c r="AC160" s="32" t="str">
        <f t="shared" si="39"/>
        <v>〇</v>
      </c>
      <c r="AD160" s="32" t="str">
        <f t="shared" si="39"/>
        <v>〇</v>
      </c>
      <c r="AE160" s="32" t="str">
        <f t="shared" si="39"/>
        <v>〇</v>
      </c>
      <c r="AF160" s="32" t="str">
        <f t="shared" si="39"/>
        <v>〇</v>
      </c>
      <c r="AG160" s="32" t="str">
        <f t="shared" si="39"/>
        <v>〇</v>
      </c>
      <c r="AH160" s="32" t="str">
        <f t="shared" si="39"/>
        <v>〇</v>
      </c>
      <c r="AI160" s="32" t="str">
        <f t="shared" si="39"/>
        <v>〇</v>
      </c>
      <c r="AJ160" s="32" t="str">
        <f t="shared" si="39"/>
        <v>〇</v>
      </c>
      <c r="AK160" s="32" t="str">
        <f t="shared" si="39"/>
        <v>〇</v>
      </c>
      <c r="AL160" s="32" t="str">
        <f t="shared" si="39"/>
        <v>〇</v>
      </c>
      <c r="AM160" s="32" t="str">
        <f t="shared" si="39"/>
        <v>〇</v>
      </c>
      <c r="AN160" s="32" t="str">
        <f t="shared" si="39"/>
        <v>〇</v>
      </c>
      <c r="AO160" s="32" t="str">
        <f t="shared" si="39"/>
        <v>〇</v>
      </c>
      <c r="AP160" s="32" t="str">
        <f t="shared" si="39"/>
        <v>〇</v>
      </c>
    </row>
    <row r="161" spans="14:42">
      <c r="N161" s="32" t="str">
        <f t="shared" si="39"/>
        <v>〇</v>
      </c>
      <c r="O161" s="32" t="str">
        <f t="shared" si="39"/>
        <v>〇</v>
      </c>
      <c r="P161" s="32" t="str">
        <f t="shared" si="39"/>
        <v>〇</v>
      </c>
      <c r="Q161" s="32" t="str">
        <f t="shared" si="39"/>
        <v>〇</v>
      </c>
      <c r="R161" s="32" t="str">
        <f t="shared" si="39"/>
        <v>〇</v>
      </c>
      <c r="S161" s="32" t="str">
        <f t="shared" si="39"/>
        <v>〇</v>
      </c>
      <c r="T161" s="32" t="str">
        <f t="shared" si="39"/>
        <v>〇</v>
      </c>
      <c r="U161" s="32" t="str">
        <f t="shared" si="39"/>
        <v>〇</v>
      </c>
      <c r="V161" s="32" t="str">
        <f t="shared" si="39"/>
        <v>〇</v>
      </c>
      <c r="W161" s="32" t="str">
        <f t="shared" si="39"/>
        <v>〇</v>
      </c>
      <c r="X161" s="32" t="str">
        <f t="shared" si="39"/>
        <v>〇</v>
      </c>
      <c r="Y161" s="32" t="str">
        <f t="shared" si="39"/>
        <v>〇</v>
      </c>
      <c r="Z161" s="32" t="str">
        <f t="shared" si="39"/>
        <v>〇</v>
      </c>
      <c r="AA161" s="32" t="str">
        <f t="shared" si="39"/>
        <v>〇</v>
      </c>
      <c r="AB161" s="32" t="str">
        <f t="shared" si="39"/>
        <v>〇</v>
      </c>
      <c r="AC161" s="32" t="str">
        <f t="shared" si="39"/>
        <v>〇</v>
      </c>
      <c r="AD161" s="32" t="str">
        <f t="shared" si="39"/>
        <v>〇</v>
      </c>
      <c r="AE161" s="32" t="str">
        <f t="shared" si="39"/>
        <v>〇</v>
      </c>
      <c r="AF161" s="32" t="str">
        <f t="shared" si="39"/>
        <v>〇</v>
      </c>
      <c r="AG161" s="32" t="str">
        <f t="shared" si="39"/>
        <v>〇</v>
      </c>
      <c r="AH161" s="32" t="str">
        <f t="shared" si="39"/>
        <v>〇</v>
      </c>
      <c r="AI161" s="32" t="str">
        <f t="shared" si="39"/>
        <v>〇</v>
      </c>
      <c r="AJ161" s="32" t="str">
        <f t="shared" si="39"/>
        <v>〇</v>
      </c>
      <c r="AK161" s="32" t="str">
        <f t="shared" si="39"/>
        <v>〇</v>
      </c>
      <c r="AL161" s="32" t="str">
        <f t="shared" si="39"/>
        <v>〇</v>
      </c>
      <c r="AM161" s="32" t="str">
        <f t="shared" si="39"/>
        <v>〇</v>
      </c>
      <c r="AN161" s="32" t="str">
        <f t="shared" si="39"/>
        <v>〇</v>
      </c>
      <c r="AO161" s="32" t="str">
        <f t="shared" si="39"/>
        <v>〇</v>
      </c>
      <c r="AP161" s="32" t="str">
        <f t="shared" si="39"/>
        <v>〇</v>
      </c>
    </row>
    <row r="162" spans="14:42">
      <c r="N162" s="32" t="str">
        <f t="shared" si="39"/>
        <v>〇</v>
      </c>
      <c r="O162" s="32" t="str">
        <f t="shared" si="39"/>
        <v>〇</v>
      </c>
      <c r="P162" s="32" t="str">
        <f t="shared" si="39"/>
        <v>〇</v>
      </c>
      <c r="Q162" s="32" t="str">
        <f t="shared" si="39"/>
        <v>〇</v>
      </c>
      <c r="R162" s="32" t="str">
        <f t="shared" si="39"/>
        <v>〇</v>
      </c>
      <c r="S162" s="32" t="str">
        <f t="shared" si="39"/>
        <v>〇</v>
      </c>
      <c r="T162" s="32" t="str">
        <f t="shared" si="39"/>
        <v>〇</v>
      </c>
      <c r="U162" s="32" t="str">
        <f t="shared" si="39"/>
        <v>〇</v>
      </c>
      <c r="V162" s="32" t="str">
        <f t="shared" si="39"/>
        <v>〇</v>
      </c>
      <c r="W162" s="32" t="str">
        <f t="shared" si="39"/>
        <v>〇</v>
      </c>
      <c r="X162" s="32" t="str">
        <f t="shared" si="39"/>
        <v>〇</v>
      </c>
      <c r="Y162" s="32" t="str">
        <f t="shared" si="39"/>
        <v>〇</v>
      </c>
      <c r="Z162" s="32" t="str">
        <f t="shared" si="39"/>
        <v>〇</v>
      </c>
      <c r="AA162" s="32" t="str">
        <f t="shared" si="39"/>
        <v>〇</v>
      </c>
      <c r="AB162" s="32" t="str">
        <f t="shared" si="39"/>
        <v>〇</v>
      </c>
      <c r="AC162" s="32" t="str">
        <f t="shared" si="39"/>
        <v>〇</v>
      </c>
      <c r="AD162" s="32" t="str">
        <f t="shared" si="39"/>
        <v>〇</v>
      </c>
      <c r="AE162" s="32" t="str">
        <f t="shared" si="39"/>
        <v>〇</v>
      </c>
      <c r="AF162" s="32" t="str">
        <f t="shared" si="39"/>
        <v>〇</v>
      </c>
      <c r="AG162" s="32" t="str">
        <f t="shared" si="39"/>
        <v>〇</v>
      </c>
      <c r="AH162" s="32" t="str">
        <f t="shared" si="39"/>
        <v>〇</v>
      </c>
      <c r="AI162" s="32" t="str">
        <f t="shared" si="39"/>
        <v>〇</v>
      </c>
      <c r="AJ162" s="32" t="str">
        <f t="shared" si="39"/>
        <v>〇</v>
      </c>
      <c r="AK162" s="32" t="str">
        <f t="shared" si="39"/>
        <v>〇</v>
      </c>
      <c r="AL162" s="32" t="str">
        <f t="shared" si="39"/>
        <v>〇</v>
      </c>
      <c r="AM162" s="32" t="str">
        <f t="shared" si="39"/>
        <v>〇</v>
      </c>
      <c r="AN162" s="32" t="str">
        <f t="shared" si="39"/>
        <v>〇</v>
      </c>
      <c r="AO162" s="32" t="str">
        <f t="shared" si="39"/>
        <v>〇</v>
      </c>
      <c r="AP162" s="32" t="str">
        <f t="shared" si="39"/>
        <v>〇</v>
      </c>
    </row>
    <row r="163" spans="14:42">
      <c r="N163" s="32" t="str">
        <f t="shared" si="39"/>
        <v>〇</v>
      </c>
      <c r="O163" s="32" t="str">
        <f t="shared" si="39"/>
        <v>〇</v>
      </c>
      <c r="P163" s="32" t="str">
        <f t="shared" si="39"/>
        <v>〇</v>
      </c>
      <c r="Q163" s="32" t="str">
        <f t="shared" si="39"/>
        <v>〇</v>
      </c>
      <c r="R163" s="32" t="str">
        <f t="shared" si="39"/>
        <v>〇</v>
      </c>
      <c r="S163" s="32" t="str">
        <f t="shared" si="39"/>
        <v>〇</v>
      </c>
      <c r="T163" s="32" t="str">
        <f t="shared" si="39"/>
        <v>〇</v>
      </c>
      <c r="U163" s="32" t="str">
        <f t="shared" si="39"/>
        <v>〇</v>
      </c>
      <c r="V163" s="32" t="str">
        <f t="shared" si="39"/>
        <v>〇</v>
      </c>
      <c r="W163" s="32" t="str">
        <f t="shared" si="39"/>
        <v>〇</v>
      </c>
      <c r="X163" s="32" t="str">
        <f t="shared" si="39"/>
        <v>〇</v>
      </c>
      <c r="Y163" s="32" t="str">
        <f t="shared" si="39"/>
        <v>〇</v>
      </c>
      <c r="Z163" s="32" t="str">
        <f t="shared" si="39"/>
        <v>〇</v>
      </c>
      <c r="AA163" s="32" t="str">
        <f t="shared" si="39"/>
        <v>〇</v>
      </c>
      <c r="AB163" s="32" t="str">
        <f t="shared" si="39"/>
        <v>〇</v>
      </c>
      <c r="AC163" s="32" t="str">
        <f t="shared" si="39"/>
        <v>〇</v>
      </c>
      <c r="AD163" s="32" t="str">
        <f t="shared" si="39"/>
        <v>〇</v>
      </c>
      <c r="AE163" s="32" t="str">
        <f t="shared" si="39"/>
        <v>〇</v>
      </c>
      <c r="AF163" s="32" t="str">
        <f t="shared" si="39"/>
        <v>〇</v>
      </c>
      <c r="AG163" s="32" t="str">
        <f t="shared" si="39"/>
        <v>〇</v>
      </c>
      <c r="AH163" s="32" t="str">
        <f t="shared" si="39"/>
        <v>〇</v>
      </c>
      <c r="AI163" s="32" t="str">
        <f t="shared" si="39"/>
        <v>〇</v>
      </c>
      <c r="AJ163" s="32" t="str">
        <f t="shared" si="39"/>
        <v>〇</v>
      </c>
      <c r="AK163" s="32" t="str">
        <f t="shared" si="39"/>
        <v>〇</v>
      </c>
      <c r="AL163" s="32" t="str">
        <f t="shared" si="39"/>
        <v>〇</v>
      </c>
      <c r="AM163" s="32" t="str">
        <f t="shared" si="39"/>
        <v>〇</v>
      </c>
      <c r="AN163" s="32" t="str">
        <f t="shared" si="39"/>
        <v>〇</v>
      </c>
      <c r="AO163" s="32" t="str">
        <f t="shared" si="39"/>
        <v>〇</v>
      </c>
      <c r="AP163" s="32" t="str">
        <f t="shared" si="39"/>
        <v>〇</v>
      </c>
    </row>
    <row r="164" spans="14:42">
      <c r="N164" s="32" t="str">
        <f t="shared" si="39"/>
        <v>〇</v>
      </c>
      <c r="O164" s="32" t="str">
        <f t="shared" si="39"/>
        <v>〇</v>
      </c>
      <c r="P164" s="32" t="str">
        <f t="shared" si="39"/>
        <v>〇</v>
      </c>
      <c r="Q164" s="32" t="str">
        <f t="shared" si="39"/>
        <v>〇</v>
      </c>
      <c r="R164" s="32" t="str">
        <f t="shared" si="39"/>
        <v>〇</v>
      </c>
      <c r="S164" s="32" t="str">
        <f t="shared" si="39"/>
        <v>〇</v>
      </c>
      <c r="T164" s="32" t="str">
        <f t="shared" si="39"/>
        <v>〇</v>
      </c>
      <c r="U164" s="32" t="str">
        <f t="shared" si="39"/>
        <v>〇</v>
      </c>
      <c r="V164" s="32" t="str">
        <f t="shared" si="39"/>
        <v>〇</v>
      </c>
      <c r="W164" s="32" t="str">
        <f t="shared" si="39"/>
        <v>〇</v>
      </c>
      <c r="X164" s="32" t="str">
        <f t="shared" si="39"/>
        <v>〇</v>
      </c>
      <c r="Y164" s="32" t="str">
        <f t="shared" si="39"/>
        <v>〇</v>
      </c>
      <c r="Z164" s="32" t="str">
        <f t="shared" si="39"/>
        <v>〇</v>
      </c>
      <c r="AA164" s="32" t="str">
        <f t="shared" si="39"/>
        <v>〇</v>
      </c>
      <c r="AB164" s="32" t="str">
        <f t="shared" si="39"/>
        <v>〇</v>
      </c>
      <c r="AC164" s="32" t="str">
        <f t="shared" si="39"/>
        <v>〇</v>
      </c>
      <c r="AD164" s="32" t="str">
        <f t="shared" si="39"/>
        <v>〇</v>
      </c>
      <c r="AE164" s="32" t="str">
        <f t="shared" si="39"/>
        <v>〇</v>
      </c>
      <c r="AF164" s="32" t="str">
        <f t="shared" si="39"/>
        <v>〇</v>
      </c>
      <c r="AG164" s="32" t="str">
        <f t="shared" si="39"/>
        <v>〇</v>
      </c>
      <c r="AH164" s="32" t="str">
        <f t="shared" si="39"/>
        <v>〇</v>
      </c>
      <c r="AI164" s="32" t="str">
        <f t="shared" si="39"/>
        <v>〇</v>
      </c>
      <c r="AJ164" s="32" t="str">
        <f t="shared" si="39"/>
        <v>〇</v>
      </c>
      <c r="AK164" s="32" t="str">
        <f t="shared" si="39"/>
        <v>〇</v>
      </c>
      <c r="AL164" s="32" t="str">
        <f t="shared" si="39"/>
        <v>〇</v>
      </c>
      <c r="AM164" s="32" t="str">
        <f t="shared" si="39"/>
        <v>〇</v>
      </c>
      <c r="AN164" s="32" t="str">
        <f t="shared" si="39"/>
        <v>〇</v>
      </c>
      <c r="AO164" s="32" t="str">
        <f t="shared" si="39"/>
        <v>〇</v>
      </c>
      <c r="AP164" s="32" t="str">
        <f t="shared" si="39"/>
        <v>〇</v>
      </c>
    </row>
    <row r="165" spans="14:42">
      <c r="N165" s="32" t="str">
        <f t="shared" si="39"/>
        <v>〇</v>
      </c>
      <c r="O165" s="32" t="str">
        <f t="shared" si="39"/>
        <v>〇</v>
      </c>
      <c r="P165" s="32" t="str">
        <f t="shared" si="39"/>
        <v>〇</v>
      </c>
      <c r="Q165" s="32" t="str">
        <f t="shared" si="39"/>
        <v>〇</v>
      </c>
      <c r="R165" s="32" t="str">
        <f t="shared" si="39"/>
        <v>〇</v>
      </c>
      <c r="S165" s="32" t="str">
        <f t="shared" si="39"/>
        <v>〇</v>
      </c>
      <c r="T165" s="32" t="str">
        <f t="shared" si="39"/>
        <v>〇</v>
      </c>
      <c r="U165" s="32" t="str">
        <f t="shared" si="39"/>
        <v>〇</v>
      </c>
      <c r="V165" s="32" t="str">
        <f t="shared" si="39"/>
        <v>〇</v>
      </c>
      <c r="W165" s="32" t="str">
        <f t="shared" si="39"/>
        <v>〇</v>
      </c>
      <c r="X165" s="32" t="str">
        <f t="shared" si="39"/>
        <v>〇</v>
      </c>
      <c r="Y165" s="32" t="str">
        <f t="shared" si="39"/>
        <v>〇</v>
      </c>
      <c r="Z165" s="32" t="str">
        <f t="shared" si="39"/>
        <v>〇</v>
      </c>
      <c r="AA165" s="32" t="str">
        <f t="shared" si="39"/>
        <v>〇</v>
      </c>
      <c r="AB165" s="32" t="str">
        <f t="shared" si="39"/>
        <v>〇</v>
      </c>
      <c r="AC165" s="32" t="str">
        <f t="shared" si="39"/>
        <v>〇</v>
      </c>
      <c r="AD165" s="32" t="str">
        <f t="shared" si="39"/>
        <v>〇</v>
      </c>
      <c r="AE165" s="32" t="str">
        <f t="shared" si="39"/>
        <v>〇</v>
      </c>
      <c r="AF165" s="32" t="str">
        <f t="shared" si="39"/>
        <v>〇</v>
      </c>
      <c r="AG165" s="32" t="str">
        <f t="shared" si="39"/>
        <v>〇</v>
      </c>
      <c r="AH165" s="32" t="str">
        <f t="shared" si="39"/>
        <v>〇</v>
      </c>
      <c r="AI165" s="32" t="str">
        <f t="shared" si="39"/>
        <v>〇</v>
      </c>
      <c r="AJ165" s="32" t="str">
        <f t="shared" si="39"/>
        <v>〇</v>
      </c>
      <c r="AK165" s="32" t="str">
        <f t="shared" si="39"/>
        <v>〇</v>
      </c>
      <c r="AL165" s="32" t="str">
        <f t="shared" si="39"/>
        <v>〇</v>
      </c>
      <c r="AM165" s="32" t="str">
        <f t="shared" si="39"/>
        <v>〇</v>
      </c>
      <c r="AN165" s="32" t="str">
        <f t="shared" si="39"/>
        <v>〇</v>
      </c>
      <c r="AO165" s="32" t="str">
        <f t="shared" si="39"/>
        <v>〇</v>
      </c>
      <c r="AP165" s="32" t="str">
        <f t="shared" si="39"/>
        <v>〇</v>
      </c>
    </row>
    <row r="166" spans="14:42">
      <c r="N166" s="32" t="str">
        <f t="shared" si="39"/>
        <v>〇</v>
      </c>
      <c r="O166" s="32" t="str">
        <f t="shared" si="39"/>
        <v>〇</v>
      </c>
      <c r="P166" s="32" t="str">
        <f t="shared" si="39"/>
        <v>〇</v>
      </c>
      <c r="Q166" s="32" t="str">
        <f t="shared" si="39"/>
        <v>〇</v>
      </c>
      <c r="R166" s="32" t="str">
        <f t="shared" si="39"/>
        <v>〇</v>
      </c>
      <c r="S166" s="32" t="str">
        <f t="shared" si="39"/>
        <v>〇</v>
      </c>
      <c r="T166" s="32" t="str">
        <f t="shared" si="39"/>
        <v>〇</v>
      </c>
      <c r="U166" s="32" t="str">
        <f t="shared" si="39"/>
        <v>〇</v>
      </c>
      <c r="V166" s="32" t="str">
        <f t="shared" si="39"/>
        <v>〇</v>
      </c>
      <c r="W166" s="32" t="str">
        <f t="shared" si="39"/>
        <v>〇</v>
      </c>
      <c r="X166" s="32" t="str">
        <f t="shared" si="39"/>
        <v>〇</v>
      </c>
      <c r="Y166" s="32" t="str">
        <f t="shared" si="39"/>
        <v>〇</v>
      </c>
      <c r="Z166" s="32" t="str">
        <f t="shared" si="39"/>
        <v>〇</v>
      </c>
      <c r="AA166" s="32" t="str">
        <f t="shared" si="39"/>
        <v>〇</v>
      </c>
      <c r="AB166" s="32" t="str">
        <f t="shared" si="39"/>
        <v>〇</v>
      </c>
      <c r="AC166" s="32" t="str">
        <f t="shared" si="39"/>
        <v>〇</v>
      </c>
      <c r="AD166" s="32" t="str">
        <f t="shared" si="39"/>
        <v>〇</v>
      </c>
      <c r="AE166" s="32" t="str">
        <f t="shared" si="39"/>
        <v>〇</v>
      </c>
      <c r="AF166" s="32" t="str">
        <f t="shared" si="39"/>
        <v>〇</v>
      </c>
      <c r="AG166" s="32" t="str">
        <f t="shared" si="39"/>
        <v>〇</v>
      </c>
      <c r="AH166" s="32" t="str">
        <f t="shared" si="39"/>
        <v>〇</v>
      </c>
      <c r="AI166" s="32" t="str">
        <f t="shared" si="39"/>
        <v>〇</v>
      </c>
      <c r="AJ166" s="32" t="str">
        <f t="shared" si="39"/>
        <v>〇</v>
      </c>
      <c r="AK166" s="32" t="str">
        <f t="shared" ref="AK166:AP166" si="40">IF(EXACT(AK60,AK113),"〇","NG")</f>
        <v>〇</v>
      </c>
      <c r="AL166" s="32" t="str">
        <f t="shared" si="40"/>
        <v>〇</v>
      </c>
      <c r="AM166" s="32" t="str">
        <f t="shared" si="40"/>
        <v>〇</v>
      </c>
      <c r="AN166" s="32" t="str">
        <f t="shared" si="40"/>
        <v>〇</v>
      </c>
      <c r="AO166" s="32" t="str">
        <f t="shared" si="40"/>
        <v>〇</v>
      </c>
      <c r="AP166" s="32" t="str">
        <f t="shared" si="40"/>
        <v>〇</v>
      </c>
    </row>
    <row r="167" spans="14:42">
      <c r="N167" s="32" t="str">
        <f t="shared" ref="N167:AP167" si="41">IF(EXACT(N61,N114),"〇","NG")</f>
        <v>〇</v>
      </c>
      <c r="O167" s="32" t="str">
        <f t="shared" si="41"/>
        <v>〇</v>
      </c>
      <c r="P167" s="32" t="str">
        <f t="shared" si="41"/>
        <v>〇</v>
      </c>
      <c r="Q167" s="32" t="str">
        <f t="shared" si="41"/>
        <v>〇</v>
      </c>
      <c r="R167" s="32" t="str">
        <f t="shared" si="41"/>
        <v>〇</v>
      </c>
      <c r="S167" s="32" t="str">
        <f t="shared" si="41"/>
        <v>〇</v>
      </c>
      <c r="T167" s="32" t="str">
        <f t="shared" si="41"/>
        <v>〇</v>
      </c>
      <c r="U167" s="32" t="str">
        <f t="shared" si="41"/>
        <v>〇</v>
      </c>
      <c r="V167" s="32" t="str">
        <f t="shared" si="41"/>
        <v>〇</v>
      </c>
      <c r="W167" s="32" t="str">
        <f t="shared" si="41"/>
        <v>〇</v>
      </c>
      <c r="X167" s="32" t="str">
        <f t="shared" si="41"/>
        <v>〇</v>
      </c>
      <c r="Y167" s="32" t="str">
        <f t="shared" si="41"/>
        <v>〇</v>
      </c>
      <c r="Z167" s="32" t="str">
        <f t="shared" si="41"/>
        <v>〇</v>
      </c>
      <c r="AA167" s="32" t="str">
        <f t="shared" si="41"/>
        <v>〇</v>
      </c>
      <c r="AB167" s="32" t="str">
        <f t="shared" si="41"/>
        <v>〇</v>
      </c>
      <c r="AC167" s="32" t="str">
        <f t="shared" si="41"/>
        <v>〇</v>
      </c>
      <c r="AD167" s="32" t="str">
        <f t="shared" si="41"/>
        <v>〇</v>
      </c>
      <c r="AE167" s="32" t="str">
        <f t="shared" si="41"/>
        <v>〇</v>
      </c>
      <c r="AF167" s="32" t="str">
        <f t="shared" si="41"/>
        <v>〇</v>
      </c>
      <c r="AG167" s="32" t="str">
        <f t="shared" si="41"/>
        <v>〇</v>
      </c>
      <c r="AH167" s="32" t="str">
        <f t="shared" si="41"/>
        <v>〇</v>
      </c>
      <c r="AI167" s="32" t="str">
        <f t="shared" si="41"/>
        <v>〇</v>
      </c>
      <c r="AJ167" s="32" t="str">
        <f t="shared" si="41"/>
        <v>〇</v>
      </c>
      <c r="AK167" s="32" t="str">
        <f t="shared" si="41"/>
        <v>〇</v>
      </c>
      <c r="AL167" s="32" t="str">
        <f t="shared" si="41"/>
        <v>〇</v>
      </c>
      <c r="AM167" s="32" t="str">
        <f t="shared" si="41"/>
        <v>〇</v>
      </c>
      <c r="AN167" s="32" t="str">
        <f t="shared" si="41"/>
        <v>〇</v>
      </c>
      <c r="AO167" s="32" t="str">
        <f t="shared" si="41"/>
        <v>〇</v>
      </c>
      <c r="AP167" s="32" t="str">
        <f t="shared" si="41"/>
        <v>〇</v>
      </c>
    </row>
  </sheetData>
  <mergeCells count="24">
    <mergeCell ref="N13:V14"/>
    <mergeCell ref="X13:AF14"/>
    <mergeCell ref="AH13:AP14"/>
    <mergeCell ref="N11:AP12"/>
    <mergeCell ref="A5:K5"/>
    <mergeCell ref="A6:K6"/>
    <mergeCell ref="C9:C13"/>
    <mergeCell ref="D9:D13"/>
    <mergeCell ref="E9:E13"/>
    <mergeCell ref="F9:F13"/>
    <mergeCell ref="G9:J10"/>
    <mergeCell ref="G11:G13"/>
    <mergeCell ref="H11:H13"/>
    <mergeCell ref="I11:I13"/>
    <mergeCell ref="J11:J13"/>
    <mergeCell ref="K11:K13"/>
    <mergeCell ref="N119:V120"/>
    <mergeCell ref="X119:AF120"/>
    <mergeCell ref="AH119:AP120"/>
    <mergeCell ref="N64:AP65"/>
    <mergeCell ref="N66:V67"/>
    <mergeCell ref="X66:AF67"/>
    <mergeCell ref="AH66:AP67"/>
    <mergeCell ref="N117:AP118"/>
  </mergeCells>
  <phoneticPr fontId="4"/>
  <pageMargins left="0.70866141732283472" right="0.70866141732283472" top="0.23622047244094491" bottom="0.27559055118110237" header="0" footer="0"/>
  <pageSetup paperSize="9" scale="28" pageOrder="overThenDown" orientation="landscape" r:id="rId1"/>
  <headerFooter scaleWithDoc="0" alignWithMargins="0"/>
  <rowBreaks count="1" manualBreakCount="1">
    <brk id="76" max="16383" man="1"/>
  </rowBreaks>
  <colBreaks count="1" manualBreakCount="1">
    <brk id="7"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DDF087-AB2B-48B8-ACC5-785779776869}">
  <sheetPr>
    <tabColor theme="5" tint="0.79998168889431442"/>
    <pageSetUpPr fitToPage="1"/>
  </sheetPr>
  <dimension ref="A1:AQ167"/>
  <sheetViews>
    <sheetView zoomScaleNormal="100" zoomScaleSheetLayoutView="80" workbookViewId="0">
      <pane xSplit="3" ySplit="14" topLeftCell="K15" activePane="bottomRight" state="frozen"/>
      <selection activeCell="B5" sqref="B5:D5"/>
      <selection pane="topRight" activeCell="B5" sqref="B5:D5"/>
      <selection pane="bottomLeft" activeCell="B5" sqref="B5:D5"/>
      <selection pane="bottomRight" activeCell="B5" sqref="B5:D5"/>
    </sheetView>
  </sheetViews>
  <sheetFormatPr defaultColWidth="8.25" defaultRowHeight="12"/>
  <cols>
    <col min="1" max="1" width="8.25" style="5"/>
    <col min="2" max="2" width="15.25" style="5" customWidth="1"/>
    <col min="3" max="3" width="0.5" style="6" customWidth="1"/>
    <col min="4" max="7" width="12.25" style="5" customWidth="1"/>
    <col min="8" max="12" width="8.75" style="5" customWidth="1"/>
    <col min="13" max="16384" width="8.25" style="5"/>
  </cols>
  <sheetData>
    <row r="1" spans="1:43" s="1" customFormat="1" ht="15" customHeight="1">
      <c r="C1" s="2"/>
      <c r="G1" s="3"/>
      <c r="K1" s="4"/>
      <c r="L1" s="4"/>
    </row>
    <row r="2" spans="1:43" ht="18" customHeight="1">
      <c r="K2" s="7"/>
      <c r="L2" s="7"/>
    </row>
    <row r="3" spans="1:43" ht="20.100000000000001" customHeight="1">
      <c r="B3" s="595" t="s">
        <v>940</v>
      </c>
      <c r="J3" s="9"/>
    </row>
    <row r="4" spans="1:43" s="11" customFormat="1" ht="9" customHeight="1">
      <c r="B4" s="10"/>
      <c r="J4" s="12"/>
    </row>
    <row r="5" spans="1:43" ht="18" customHeight="1">
      <c r="B5" s="781" t="s">
        <v>82</v>
      </c>
      <c r="C5" s="781"/>
      <c r="D5" s="781"/>
      <c r="E5" s="781"/>
      <c r="F5" s="781"/>
      <c r="G5" s="781"/>
      <c r="H5" s="781"/>
      <c r="I5" s="781"/>
      <c r="J5" s="781"/>
      <c r="K5" s="781"/>
      <c r="L5" s="781"/>
    </row>
    <row r="6" spans="1:43" ht="18" customHeight="1">
      <c r="B6" s="782" t="s">
        <v>0</v>
      </c>
      <c r="C6" s="782"/>
      <c r="D6" s="782"/>
      <c r="E6" s="782"/>
      <c r="F6" s="782"/>
      <c r="G6" s="782"/>
      <c r="H6" s="782"/>
      <c r="I6" s="782"/>
      <c r="J6" s="782"/>
      <c r="K6" s="782"/>
      <c r="L6" s="782"/>
    </row>
    <row r="7" spans="1:43" s="15" customFormat="1" ht="18" customHeight="1">
      <c r="B7" s="13"/>
      <c r="C7" s="14"/>
      <c r="D7" s="13"/>
      <c r="E7" s="13"/>
      <c r="K7" s="16"/>
      <c r="L7" s="16"/>
    </row>
    <row r="8" spans="1:43" ht="5.0999999999999996" customHeight="1" thickBot="1">
      <c r="K8" s="7"/>
      <c r="L8" s="7"/>
    </row>
    <row r="9" spans="1:43" s="20" customFormat="1" ht="11.25" customHeight="1" thickTop="1">
      <c r="B9" s="17"/>
      <c r="C9" s="18"/>
      <c r="D9" s="783" t="s">
        <v>1</v>
      </c>
      <c r="E9" s="786" t="s">
        <v>2</v>
      </c>
      <c r="F9" s="783" t="s">
        <v>3</v>
      </c>
      <c r="G9" s="783" t="s">
        <v>4</v>
      </c>
      <c r="H9" s="789" t="s">
        <v>5</v>
      </c>
      <c r="I9" s="790"/>
      <c r="J9" s="790"/>
      <c r="K9" s="790"/>
      <c r="L9" s="19"/>
    </row>
    <row r="10" spans="1:43" s="20" customFormat="1" ht="11.25" customHeight="1">
      <c r="B10" s="21" t="s">
        <v>6</v>
      </c>
      <c r="C10" s="22"/>
      <c r="D10" s="784"/>
      <c r="E10" s="787"/>
      <c r="F10" s="784"/>
      <c r="G10" s="784"/>
      <c r="H10" s="791"/>
      <c r="I10" s="792"/>
      <c r="J10" s="792"/>
      <c r="K10" s="792"/>
      <c r="L10" s="23" t="s">
        <v>7</v>
      </c>
    </row>
    <row r="11" spans="1:43" s="20" customFormat="1" ht="11.25" customHeight="1">
      <c r="B11" s="20" t="s">
        <v>8</v>
      </c>
      <c r="C11" s="24"/>
      <c r="D11" s="784"/>
      <c r="E11" s="787"/>
      <c r="F11" s="784"/>
      <c r="G11" s="784"/>
      <c r="H11" s="793" t="s">
        <v>1</v>
      </c>
      <c r="I11" s="794" t="s">
        <v>9</v>
      </c>
      <c r="J11" s="793" t="s">
        <v>3</v>
      </c>
      <c r="K11" s="797" t="s">
        <v>4</v>
      </c>
      <c r="L11" s="799" t="s">
        <v>10</v>
      </c>
      <c r="O11" s="780" t="s">
        <v>140</v>
      </c>
      <c r="P11" s="780"/>
      <c r="Q11" s="780"/>
      <c r="R11" s="780"/>
      <c r="S11" s="780"/>
      <c r="T11" s="780"/>
      <c r="U11" s="780"/>
      <c r="V11" s="780"/>
      <c r="W11" s="780"/>
      <c r="X11" s="780"/>
      <c r="Y11" s="780"/>
      <c r="Z11" s="780"/>
      <c r="AA11" s="780"/>
      <c r="AB11" s="780"/>
      <c r="AC11" s="780"/>
      <c r="AD11" s="780"/>
      <c r="AE11" s="780"/>
      <c r="AF11" s="780"/>
      <c r="AG11" s="780"/>
      <c r="AH11" s="780"/>
      <c r="AI11" s="780"/>
      <c r="AJ11" s="780"/>
      <c r="AK11" s="780"/>
      <c r="AL11" s="780"/>
      <c r="AM11" s="780"/>
      <c r="AN11" s="780"/>
      <c r="AO11" s="780"/>
      <c r="AP11" s="780"/>
      <c r="AQ11" s="780"/>
    </row>
    <row r="12" spans="1:43" s="20" customFormat="1" ht="11.25" customHeight="1">
      <c r="B12" s="21" t="s">
        <v>11</v>
      </c>
      <c r="C12" s="22"/>
      <c r="D12" s="784"/>
      <c r="E12" s="787"/>
      <c r="F12" s="784"/>
      <c r="G12" s="784"/>
      <c r="H12" s="784"/>
      <c r="I12" s="795"/>
      <c r="J12" s="784"/>
      <c r="K12" s="798"/>
      <c r="L12" s="799"/>
      <c r="O12" s="780"/>
      <c r="P12" s="780"/>
      <c r="Q12" s="780"/>
      <c r="R12" s="780"/>
      <c r="S12" s="780"/>
      <c r="T12" s="780"/>
      <c r="U12" s="780"/>
      <c r="V12" s="780"/>
      <c r="W12" s="780"/>
      <c r="X12" s="780"/>
      <c r="Y12" s="780"/>
      <c r="Z12" s="780"/>
      <c r="AA12" s="780"/>
      <c r="AB12" s="780"/>
      <c r="AC12" s="780"/>
      <c r="AD12" s="780"/>
      <c r="AE12" s="780"/>
      <c r="AF12" s="780"/>
      <c r="AG12" s="780"/>
      <c r="AH12" s="780"/>
      <c r="AI12" s="780"/>
      <c r="AJ12" s="780"/>
      <c r="AK12" s="780"/>
      <c r="AL12" s="780"/>
      <c r="AM12" s="780"/>
      <c r="AN12" s="780"/>
      <c r="AO12" s="780"/>
      <c r="AP12" s="780"/>
      <c r="AQ12" s="780"/>
    </row>
    <row r="13" spans="1:43" s="20" customFormat="1" ht="11.25" customHeight="1">
      <c r="B13" s="25"/>
      <c r="C13" s="26"/>
      <c r="D13" s="785"/>
      <c r="E13" s="788"/>
      <c r="F13" s="785"/>
      <c r="G13" s="785"/>
      <c r="H13" s="785"/>
      <c r="I13" s="796"/>
      <c r="J13" s="785"/>
      <c r="K13" s="791"/>
      <c r="L13" s="800"/>
      <c r="O13" s="779" t="s">
        <v>12</v>
      </c>
      <c r="P13" s="779"/>
      <c r="Q13" s="779"/>
      <c r="R13" s="779"/>
      <c r="S13" s="779"/>
      <c r="T13" s="779"/>
      <c r="U13" s="779"/>
      <c r="V13" s="779"/>
      <c r="W13" s="779"/>
      <c r="Y13" s="779" t="s">
        <v>13</v>
      </c>
      <c r="Z13" s="779"/>
      <c r="AA13" s="779"/>
      <c r="AB13" s="779"/>
      <c r="AC13" s="779"/>
      <c r="AD13" s="779"/>
      <c r="AE13" s="779"/>
      <c r="AF13" s="779"/>
      <c r="AG13" s="779"/>
      <c r="AI13" s="779" t="s">
        <v>14</v>
      </c>
      <c r="AJ13" s="779"/>
      <c r="AK13" s="779"/>
      <c r="AL13" s="779"/>
      <c r="AM13" s="779"/>
      <c r="AN13" s="779"/>
      <c r="AO13" s="779"/>
      <c r="AP13" s="779"/>
      <c r="AQ13" s="779"/>
    </row>
    <row r="14" spans="1:43" s="20" customFormat="1" ht="13.5" customHeight="1">
      <c r="B14" s="27"/>
      <c r="C14" s="28"/>
      <c r="D14" s="29" t="s">
        <v>15</v>
      </c>
      <c r="E14" s="29" t="s">
        <v>16</v>
      </c>
      <c r="F14" s="29" t="s">
        <v>17</v>
      </c>
      <c r="G14" s="29" t="s">
        <v>17</v>
      </c>
      <c r="H14" s="29" t="s">
        <v>18</v>
      </c>
      <c r="I14" s="29" t="s">
        <v>18</v>
      </c>
      <c r="J14" s="29" t="s">
        <v>18</v>
      </c>
      <c r="K14" s="29" t="s">
        <v>18</v>
      </c>
      <c r="L14" s="29" t="s">
        <v>18</v>
      </c>
      <c r="O14" s="779"/>
      <c r="P14" s="779"/>
      <c r="Q14" s="779"/>
      <c r="R14" s="779"/>
      <c r="S14" s="779"/>
      <c r="T14" s="779"/>
      <c r="U14" s="779"/>
      <c r="V14" s="779"/>
      <c r="W14" s="779"/>
      <c r="Y14" s="779"/>
      <c r="Z14" s="779"/>
      <c r="AA14" s="779"/>
      <c r="AB14" s="779"/>
      <c r="AC14" s="779"/>
      <c r="AD14" s="779"/>
      <c r="AE14" s="779"/>
      <c r="AF14" s="779"/>
      <c r="AG14" s="779"/>
      <c r="AI14" s="779"/>
      <c r="AJ14" s="779"/>
      <c r="AK14" s="779"/>
      <c r="AL14" s="779"/>
      <c r="AM14" s="779"/>
      <c r="AN14" s="779"/>
      <c r="AO14" s="779"/>
      <c r="AP14" s="779"/>
      <c r="AQ14" s="779"/>
    </row>
    <row r="15" spans="1:43" s="32" customFormat="1" ht="11.85" customHeight="1">
      <c r="B15" s="30" t="s">
        <v>19</v>
      </c>
      <c r="C15" s="31"/>
      <c r="D15" s="49">
        <v>16300</v>
      </c>
      <c r="E15" s="50">
        <v>3480</v>
      </c>
      <c r="F15" s="50">
        <v>567000</v>
      </c>
      <c r="G15" s="50">
        <v>512400</v>
      </c>
      <c r="H15" s="50">
        <v>99</v>
      </c>
      <c r="I15" s="50">
        <v>99</v>
      </c>
      <c r="J15" s="50">
        <v>97</v>
      </c>
      <c r="K15" s="50">
        <v>98</v>
      </c>
      <c r="L15" s="50">
        <v>101</v>
      </c>
      <c r="O15" s="32">
        <v>1</v>
      </c>
      <c r="P15" s="5" t="s">
        <v>20</v>
      </c>
      <c r="Q15" s="33">
        <f t="shared" ref="Q15:Q61" si="0">IFERROR(_xlfn.XLOOKUP(P15,$B$29:$B$75,$D$29:$D$75),"-")</f>
        <v>4280</v>
      </c>
      <c r="R15" s="34">
        <f>IFERROR(_xlfn.RANK.EQ(Q15,$Q$15:$Q$61,0)+COUNTIF($Q$15:Q15,Q15)-1,"-")</f>
        <v>1</v>
      </c>
      <c r="T15" s="35">
        <f>IFERROR(RANK(V15,$V$15:$V$61,0),"-")</f>
        <v>1</v>
      </c>
      <c r="U15" s="35" t="str">
        <f>IFERROR(INDEX($P$15:$P$61,MATCH(O15,$R$15:$R$61,0)),"-")</f>
        <v>北海道</v>
      </c>
      <c r="V15" s="35">
        <f>IFERROR(LARGE($Q$15:$Q$61,O15),"-")</f>
        <v>4280</v>
      </c>
      <c r="W15" s="36">
        <f>IFERROR(ROUND(V15/$D$15*100,1),"-")</f>
        <v>26.3</v>
      </c>
      <c r="Y15" s="32">
        <v>1</v>
      </c>
      <c r="Z15" s="5" t="s">
        <v>20</v>
      </c>
      <c r="AA15" s="33">
        <f t="shared" ref="AA15:AA61" si="1">IFERROR(_xlfn.XLOOKUP(Z15,$B$29:$B$75,$E$29:$E$75),"-")</f>
        <v>3670</v>
      </c>
      <c r="AB15" s="34">
        <f>IFERROR(_xlfn.RANK.EQ(AA15,$AA$15:$AA$61,0)+COUNTIF($AA$15:AA15,AA15)-1,"-")</f>
        <v>7</v>
      </c>
      <c r="AD15" s="35">
        <f>IFERROR(RANK(AF15,$AF$15:$AF$61,0),"-")</f>
        <v>1</v>
      </c>
      <c r="AE15" s="35" t="str">
        <f>IFERROR(INDEX($Z$15:$Z$61,MATCH(Y15,$AB$15:$AB$61,0)),"-")</f>
        <v>徳島</v>
      </c>
      <c r="AF15" s="35">
        <f>IFERROR(LARGE($AA$15:$AA$61,Y15),"-")</f>
        <v>5280</v>
      </c>
      <c r="AG15" s="36">
        <f>IFERROR(ROUND(AF15/$E$15*100,1),"-")</f>
        <v>151.69999999999999</v>
      </c>
      <c r="AH15" s="37"/>
      <c r="AI15" s="32">
        <v>1</v>
      </c>
      <c r="AJ15" s="5" t="s">
        <v>83</v>
      </c>
      <c r="AK15" s="33">
        <f t="shared" ref="AK15:AK61" si="2">IFERROR(_xlfn.XLOOKUP(AJ15,$B$29:$B$75,$F$29:$F$75),"-")</f>
        <v>156900</v>
      </c>
      <c r="AL15" s="34">
        <f>IFERROR(_xlfn.RANK.EQ(AK15,$AK$15:$AK$61,0)+COUNTIF($AK$15:AK15,AK15)-1,"-")</f>
        <v>1</v>
      </c>
      <c r="AN15" s="35">
        <f>IFERROR(RANK(AP15,$AP$15:$AP$61,0),"-")</f>
        <v>1</v>
      </c>
      <c r="AO15" s="35" t="str">
        <f>IFERROR(INDEX($AJ$15:$AJ$61,MATCH(AI15,$AL$15:$AL$61,0)),"-")</f>
        <v>北海道</v>
      </c>
      <c r="AP15" s="35">
        <f>IFERROR(LARGE($AK$15:$AK$61,AI15),"-")</f>
        <v>156900</v>
      </c>
      <c r="AQ15" s="36">
        <f>IFERROR(ROUND(AP15/$F$15*100,1),"-")</f>
        <v>27.7</v>
      </c>
    </row>
    <row r="16" spans="1:43" ht="11.85" customHeight="1">
      <c r="A16" s="5">
        <v>1</v>
      </c>
      <c r="B16" s="40" t="s">
        <v>22</v>
      </c>
      <c r="C16" s="39"/>
      <c r="D16" s="51"/>
      <c r="E16" s="52"/>
      <c r="F16" s="52"/>
      <c r="G16" s="52"/>
      <c r="H16" s="52"/>
      <c r="I16" s="52"/>
      <c r="J16" s="52"/>
      <c r="K16" s="52"/>
      <c r="L16" s="52"/>
      <c r="O16" s="32">
        <v>2</v>
      </c>
      <c r="P16" s="5" t="s">
        <v>21</v>
      </c>
      <c r="Q16" s="33">
        <f t="shared" si="0"/>
        <v>1190</v>
      </c>
      <c r="R16" s="34">
        <f>IFERROR(_xlfn.RANK.EQ(Q16,$Q$15:$Q$61,0)+COUNTIF($Q$15:Q16,Q16)-1,"-")</f>
        <v>3</v>
      </c>
      <c r="T16" s="35">
        <f t="shared" ref="T16:T61" si="3">IFERROR(RANK(V16,$V$15:$V$61,0),"-")</f>
        <v>2</v>
      </c>
      <c r="U16" s="35" t="str">
        <f t="shared" ref="U16:U61" si="4">IFERROR(INDEX($P$15:$P$61,MATCH(O16,$R$15:$R$61,0)),"-")</f>
        <v>千葉</v>
      </c>
      <c r="V16" s="35">
        <f t="shared" ref="V16:V61" si="5">IFERROR(LARGE($Q$15:$Q$61,O16),"-")</f>
        <v>2760</v>
      </c>
      <c r="W16" s="36">
        <f t="shared" ref="W16:W61" si="6">IFERROR(ROUND(V16/$D$15*100,1),"-")</f>
        <v>16.899999999999999</v>
      </c>
      <c r="Y16" s="32">
        <v>2</v>
      </c>
      <c r="Z16" s="5" t="s">
        <v>21</v>
      </c>
      <c r="AA16" s="33">
        <f t="shared" si="1"/>
        <v>2950</v>
      </c>
      <c r="AB16" s="34">
        <f>IFERROR(_xlfn.RANK.EQ(AA16,$AA$15:$AA$61,0)+COUNTIF($AA$15:AA16,AA16)-1,"-")</f>
        <v>13</v>
      </c>
      <c r="AD16" s="35">
        <f t="shared" ref="AD16:AD61" si="7">IFERROR(RANK(AF16,$AF$15:$AF$61,0),"-")</f>
        <v>2</v>
      </c>
      <c r="AE16" s="35" t="str">
        <f t="shared" ref="AE16:AE61" si="8">IFERROR(INDEX($Z$15:$Z$61,MATCH(Y16,$AB$15:$AB$61,0)),"-")</f>
        <v>愛知</v>
      </c>
      <c r="AF16" s="35">
        <f t="shared" ref="AF16:AF61" si="9">IFERROR(LARGE($AA$15:$AA$61,Y16),"-")</f>
        <v>5070</v>
      </c>
      <c r="AG16" s="36">
        <f t="shared" ref="AG16:AG61" si="10">IFERROR(ROUND(AF16/$E$15*100,1),"-")</f>
        <v>145.69999999999999</v>
      </c>
      <c r="AH16" s="37"/>
      <c r="AI16" s="32">
        <v>2</v>
      </c>
      <c r="AJ16" s="5" t="s">
        <v>21</v>
      </c>
      <c r="AK16" s="33">
        <f t="shared" si="2"/>
        <v>35100</v>
      </c>
      <c r="AL16" s="34">
        <f>IFERROR(_xlfn.RANK.EQ(AK16,$AK$15:$AK$61,0)+COUNTIF($AK$15:AK16,AK16)-1,"-")</f>
        <v>4</v>
      </c>
      <c r="AN16" s="35">
        <f t="shared" ref="AN16:AN61" si="11">IFERROR(RANK(AP16,$AP$15:$AP$61,0),"-")</f>
        <v>2</v>
      </c>
      <c r="AO16" s="35" t="str">
        <f t="shared" ref="AO16:AO61" si="12">IFERROR(INDEX($AJ$15:$AJ$61,MATCH(AI16,$AL$15:$AL$61,0)),"-")</f>
        <v>千葉</v>
      </c>
      <c r="AP16" s="35">
        <f t="shared" ref="AP16:AP61" si="13">IFERROR(LARGE($AK$15:$AK$61,AI16),"-")</f>
        <v>111800</v>
      </c>
      <c r="AQ16" s="36">
        <f t="shared" ref="AQ16:AQ61" si="14">IFERROR(ROUND(AP16/$F$15*100,1),"-")</f>
        <v>19.7</v>
      </c>
    </row>
    <row r="17" spans="1:43" ht="11.85" customHeight="1">
      <c r="A17" s="5">
        <v>1</v>
      </c>
      <c r="B17" s="41" t="s">
        <v>20</v>
      </c>
      <c r="C17" s="39"/>
      <c r="D17" s="51">
        <v>4280</v>
      </c>
      <c r="E17" s="52">
        <v>3670</v>
      </c>
      <c r="F17" s="52">
        <v>156900</v>
      </c>
      <c r="G17" s="52">
        <v>146400</v>
      </c>
      <c r="H17" s="52">
        <v>99</v>
      </c>
      <c r="I17" s="52">
        <v>94</v>
      </c>
      <c r="J17" s="52">
        <v>93</v>
      </c>
      <c r="K17" s="52">
        <v>93</v>
      </c>
      <c r="L17" s="52">
        <v>94</v>
      </c>
      <c r="O17" s="32">
        <v>3</v>
      </c>
      <c r="P17" s="5" t="s">
        <v>23</v>
      </c>
      <c r="Q17" s="33">
        <f t="shared" si="0"/>
        <v>160</v>
      </c>
      <c r="R17" s="34">
        <f>IFERROR(_xlfn.RANK.EQ(Q17,$Q$15:$Q$61,0)+COUNTIF($Q$15:Q17,Q17)-1,"-")</f>
        <v>14</v>
      </c>
      <c r="T17" s="35">
        <f t="shared" si="3"/>
        <v>3</v>
      </c>
      <c r="U17" s="35" t="str">
        <f t="shared" si="4"/>
        <v>青森</v>
      </c>
      <c r="V17" s="35">
        <f t="shared" si="5"/>
        <v>1190</v>
      </c>
      <c r="W17" s="36">
        <f t="shared" si="6"/>
        <v>7.3</v>
      </c>
      <c r="Y17" s="32">
        <v>3</v>
      </c>
      <c r="Z17" s="5" t="s">
        <v>23</v>
      </c>
      <c r="AA17" s="33">
        <f t="shared" si="1"/>
        <v>1620</v>
      </c>
      <c r="AB17" s="34">
        <f>IFERROR(_xlfn.RANK.EQ(AA17,$AA$15:$AA$61,0)+COUNTIF($AA$15:AA17,AA17)-1,"-")</f>
        <v>23</v>
      </c>
      <c r="AD17" s="35">
        <f t="shared" si="7"/>
        <v>3</v>
      </c>
      <c r="AE17" s="35" t="str">
        <f t="shared" si="8"/>
        <v>長崎</v>
      </c>
      <c r="AF17" s="35">
        <f t="shared" si="9"/>
        <v>4200</v>
      </c>
      <c r="AG17" s="36">
        <f t="shared" si="10"/>
        <v>120.7</v>
      </c>
      <c r="AH17" s="37"/>
      <c r="AI17" s="32">
        <v>3</v>
      </c>
      <c r="AJ17" s="5" t="s">
        <v>23</v>
      </c>
      <c r="AK17" s="33">
        <f t="shared" si="2"/>
        <v>2590</v>
      </c>
      <c r="AL17" s="34">
        <f>IFERROR(_xlfn.RANK.EQ(AK17,$AK$15:$AK$61,0)+COUNTIF($AK$15:AK17,AK17)-1,"-")</f>
        <v>19</v>
      </c>
      <c r="AN17" s="35">
        <f t="shared" si="11"/>
        <v>3</v>
      </c>
      <c r="AO17" s="35" t="str">
        <f t="shared" si="12"/>
        <v>徳島</v>
      </c>
      <c r="AP17" s="35">
        <f t="shared" si="13"/>
        <v>49400</v>
      </c>
      <c r="AQ17" s="36">
        <f t="shared" si="14"/>
        <v>8.6999999999999993</v>
      </c>
    </row>
    <row r="18" spans="1:43" ht="11.85" customHeight="1">
      <c r="A18" s="5">
        <v>1</v>
      </c>
      <c r="B18" s="41" t="s">
        <v>25</v>
      </c>
      <c r="C18" s="39"/>
      <c r="D18" s="51" t="s">
        <v>924</v>
      </c>
      <c r="E18" s="52" t="s">
        <v>924</v>
      </c>
      <c r="F18" s="52" t="s">
        <v>924</v>
      </c>
      <c r="G18" s="52" t="s">
        <v>924</v>
      </c>
      <c r="H18" s="52" t="s">
        <v>26</v>
      </c>
      <c r="I18" s="52" t="s">
        <v>26</v>
      </c>
      <c r="J18" s="52" t="s">
        <v>26</v>
      </c>
      <c r="K18" s="52" t="s">
        <v>26</v>
      </c>
      <c r="L18" s="52" t="s">
        <v>26</v>
      </c>
      <c r="O18" s="32">
        <v>4</v>
      </c>
      <c r="P18" s="5" t="s">
        <v>24</v>
      </c>
      <c r="Q18" s="33" t="str">
        <f t="shared" si="0"/>
        <v>…</v>
      </c>
      <c r="R18" s="34" t="str">
        <f>IFERROR(_xlfn.RANK.EQ(Q18,$Q$15:$Q$61,0)+COUNTIF($Q$15:Q18,Q18)-1,"-")</f>
        <v>-</v>
      </c>
      <c r="T18" s="35">
        <f t="shared" si="3"/>
        <v>4</v>
      </c>
      <c r="U18" s="35" t="str">
        <f t="shared" si="4"/>
        <v>徳島</v>
      </c>
      <c r="V18" s="35">
        <f t="shared" si="5"/>
        <v>936</v>
      </c>
      <c r="W18" s="36">
        <f t="shared" si="6"/>
        <v>5.7</v>
      </c>
      <c r="Y18" s="32">
        <v>4</v>
      </c>
      <c r="Z18" s="5" t="s">
        <v>24</v>
      </c>
      <c r="AA18" s="33" t="str">
        <f t="shared" si="1"/>
        <v>…</v>
      </c>
      <c r="AB18" s="34" t="str">
        <f>IFERROR(_xlfn.RANK.EQ(AA18,$AA$15:$AA$61,0)+COUNTIF($AA$15:AA18,AA18)-1,"-")</f>
        <v>-</v>
      </c>
      <c r="AD18" s="35">
        <f t="shared" si="7"/>
        <v>4</v>
      </c>
      <c r="AE18" s="35" t="str">
        <f t="shared" si="8"/>
        <v>千葉</v>
      </c>
      <c r="AF18" s="35">
        <f t="shared" si="9"/>
        <v>4050</v>
      </c>
      <c r="AG18" s="36">
        <f t="shared" si="10"/>
        <v>116.4</v>
      </c>
      <c r="AH18" s="37"/>
      <c r="AI18" s="32">
        <v>4</v>
      </c>
      <c r="AJ18" s="5" t="s">
        <v>24</v>
      </c>
      <c r="AK18" s="33" t="str">
        <f t="shared" si="2"/>
        <v>…</v>
      </c>
      <c r="AL18" s="34" t="str">
        <f>IFERROR(_xlfn.RANK.EQ(AK18,$AK$15:$AK$61,0)+COUNTIF($AK$15:AK18,AK18)-1,"-")</f>
        <v>-</v>
      </c>
      <c r="AN18" s="35">
        <f t="shared" si="11"/>
        <v>4</v>
      </c>
      <c r="AO18" s="35" t="str">
        <f t="shared" si="12"/>
        <v>青森</v>
      </c>
      <c r="AP18" s="35">
        <f t="shared" si="13"/>
        <v>35100</v>
      </c>
      <c r="AQ18" s="36">
        <f t="shared" si="14"/>
        <v>6.2</v>
      </c>
    </row>
    <row r="19" spans="1:43" ht="11.85" customHeight="1">
      <c r="A19" s="5">
        <v>1</v>
      </c>
      <c r="B19" s="41" t="s">
        <v>28</v>
      </c>
      <c r="C19" s="39"/>
      <c r="D19" s="51" t="s">
        <v>924</v>
      </c>
      <c r="E19" s="52" t="s">
        <v>924</v>
      </c>
      <c r="F19" s="52" t="s">
        <v>924</v>
      </c>
      <c r="G19" s="52" t="s">
        <v>924</v>
      </c>
      <c r="H19" s="52" t="s">
        <v>26</v>
      </c>
      <c r="I19" s="52" t="s">
        <v>26</v>
      </c>
      <c r="J19" s="52" t="s">
        <v>26</v>
      </c>
      <c r="K19" s="52" t="s">
        <v>26</v>
      </c>
      <c r="L19" s="52" t="s">
        <v>26</v>
      </c>
      <c r="O19" s="32">
        <v>5</v>
      </c>
      <c r="P19" s="5" t="s">
        <v>27</v>
      </c>
      <c r="Q19" s="33" t="str">
        <f t="shared" si="0"/>
        <v>…</v>
      </c>
      <c r="R19" s="34" t="str">
        <f>IFERROR(_xlfn.RANK.EQ(Q19,$Q$15:$Q$61,0)+COUNTIF($Q$15:Q19,Q19)-1,"-")</f>
        <v>-</v>
      </c>
      <c r="T19" s="35">
        <f t="shared" si="3"/>
        <v>5</v>
      </c>
      <c r="U19" s="35" t="str">
        <f t="shared" si="4"/>
        <v>茨城</v>
      </c>
      <c r="V19" s="35">
        <f t="shared" si="5"/>
        <v>794</v>
      </c>
      <c r="W19" s="36">
        <f t="shared" si="6"/>
        <v>4.9000000000000004</v>
      </c>
      <c r="Y19" s="32">
        <v>5</v>
      </c>
      <c r="Z19" s="5" t="s">
        <v>27</v>
      </c>
      <c r="AA19" s="33" t="str">
        <f t="shared" si="1"/>
        <v>…</v>
      </c>
      <c r="AB19" s="34" t="str">
        <f>IFERROR(_xlfn.RANK.EQ(AA19,$AA$15:$AA$61,0)+COUNTIF($AA$15:AA19,AA19)-1,"-")</f>
        <v>-</v>
      </c>
      <c r="AD19" s="42">
        <f t="shared" si="7"/>
        <v>5</v>
      </c>
      <c r="AE19" s="42" t="str">
        <f t="shared" si="8"/>
        <v>和歌山</v>
      </c>
      <c r="AF19" s="42">
        <f t="shared" si="9"/>
        <v>4040</v>
      </c>
      <c r="AG19" s="37">
        <f t="shared" si="10"/>
        <v>116.1</v>
      </c>
      <c r="AH19" s="37"/>
      <c r="AI19" s="32">
        <v>5</v>
      </c>
      <c r="AJ19" s="5" t="s">
        <v>27</v>
      </c>
      <c r="AK19" s="33" t="str">
        <f t="shared" si="2"/>
        <v>…</v>
      </c>
      <c r="AL19" s="34" t="str">
        <f>IFERROR(_xlfn.RANK.EQ(AK19,$AK$15:$AK$61,0)+COUNTIF($AK$15:AK19,AK19)-1,"-")</f>
        <v>-</v>
      </c>
      <c r="AN19" s="35">
        <f t="shared" si="11"/>
        <v>5</v>
      </c>
      <c r="AO19" s="35" t="str">
        <f t="shared" si="12"/>
        <v>長崎</v>
      </c>
      <c r="AP19" s="35">
        <f t="shared" si="13"/>
        <v>32700</v>
      </c>
      <c r="AQ19" s="36">
        <f t="shared" si="14"/>
        <v>5.8</v>
      </c>
    </row>
    <row r="20" spans="1:43" ht="11.85" customHeight="1">
      <c r="A20" s="5">
        <v>1</v>
      </c>
      <c r="B20" s="41" t="s">
        <v>30</v>
      </c>
      <c r="C20" s="39"/>
      <c r="D20" s="51">
        <v>360</v>
      </c>
      <c r="E20" s="52">
        <v>1780</v>
      </c>
      <c r="F20" s="52">
        <v>6420</v>
      </c>
      <c r="G20" s="52">
        <v>5620</v>
      </c>
      <c r="H20" s="52">
        <v>90</v>
      </c>
      <c r="I20" s="52">
        <v>86</v>
      </c>
      <c r="J20" s="52">
        <v>77</v>
      </c>
      <c r="K20" s="52">
        <v>76</v>
      </c>
      <c r="L20" s="52" t="s">
        <v>26</v>
      </c>
      <c r="O20" s="32">
        <v>6</v>
      </c>
      <c r="P20" s="5" t="s">
        <v>29</v>
      </c>
      <c r="Q20" s="33" t="str">
        <f t="shared" si="0"/>
        <v>…</v>
      </c>
      <c r="R20" s="34" t="str">
        <f>IFERROR(_xlfn.RANK.EQ(Q20,$Q$15:$Q$61,0)+COUNTIF($Q$15:Q20,Q20)-1,"-")</f>
        <v>-</v>
      </c>
      <c r="T20" s="42">
        <f t="shared" si="3"/>
        <v>6</v>
      </c>
      <c r="U20" s="42" t="str">
        <f t="shared" si="4"/>
        <v>長崎</v>
      </c>
      <c r="V20" s="42">
        <f t="shared" si="5"/>
        <v>779</v>
      </c>
      <c r="W20" s="37">
        <f t="shared" si="6"/>
        <v>4.8</v>
      </c>
      <c r="Y20" s="32">
        <v>6</v>
      </c>
      <c r="Z20" s="5" t="s">
        <v>29</v>
      </c>
      <c r="AA20" s="33" t="str">
        <f t="shared" si="1"/>
        <v>…</v>
      </c>
      <c r="AB20" s="34" t="str">
        <f>IFERROR(_xlfn.RANK.EQ(AA20,$AA$15:$AA$61,0)+COUNTIF($AA$15:AA20,AA20)-1,"-")</f>
        <v>-</v>
      </c>
      <c r="AD20" s="42">
        <f t="shared" si="7"/>
        <v>6</v>
      </c>
      <c r="AE20" s="42" t="str">
        <f t="shared" si="8"/>
        <v>埼玉</v>
      </c>
      <c r="AF20" s="42">
        <f t="shared" si="9"/>
        <v>3800</v>
      </c>
      <c r="AG20" s="37">
        <f t="shared" si="10"/>
        <v>109.2</v>
      </c>
      <c r="AH20" s="37"/>
      <c r="AI20" s="32">
        <v>6</v>
      </c>
      <c r="AJ20" s="5" t="s">
        <v>29</v>
      </c>
      <c r="AK20" s="33" t="str">
        <f t="shared" si="2"/>
        <v>…</v>
      </c>
      <c r="AL20" s="34" t="str">
        <f>IFERROR(_xlfn.RANK.EQ(AK20,$AK$15:$AK$61,0)+COUNTIF($AK$15:AK20,AK20)-1,"-")</f>
        <v>-</v>
      </c>
      <c r="AN20" s="42">
        <f t="shared" si="11"/>
        <v>6</v>
      </c>
      <c r="AO20" s="42" t="str">
        <f t="shared" si="12"/>
        <v>茨城</v>
      </c>
      <c r="AP20" s="42">
        <f t="shared" si="13"/>
        <v>27200</v>
      </c>
      <c r="AQ20" s="37">
        <f t="shared" si="14"/>
        <v>4.8</v>
      </c>
    </row>
    <row r="21" spans="1:43" ht="11.85" customHeight="1">
      <c r="A21" s="5">
        <v>1</v>
      </c>
      <c r="B21" s="41" t="s">
        <v>32</v>
      </c>
      <c r="C21" s="39"/>
      <c r="D21" s="51" t="s">
        <v>924</v>
      </c>
      <c r="E21" s="52" t="s">
        <v>924</v>
      </c>
      <c r="F21" s="52" t="s">
        <v>924</v>
      </c>
      <c r="G21" s="52" t="s">
        <v>924</v>
      </c>
      <c r="H21" s="52" t="s">
        <v>26</v>
      </c>
      <c r="I21" s="52" t="s">
        <v>26</v>
      </c>
      <c r="J21" s="52" t="s">
        <v>26</v>
      </c>
      <c r="K21" s="52" t="s">
        <v>26</v>
      </c>
      <c r="L21" s="52" t="s">
        <v>26</v>
      </c>
      <c r="O21" s="32">
        <v>7</v>
      </c>
      <c r="P21" s="5" t="s">
        <v>31</v>
      </c>
      <c r="Q21" s="33">
        <f t="shared" si="0"/>
        <v>140</v>
      </c>
      <c r="R21" s="34">
        <f>IFERROR(_xlfn.RANK.EQ(Q21,$Q$15:$Q$61,0)+COUNTIF($Q$15:Q21,Q21)-1,"-")</f>
        <v>15</v>
      </c>
      <c r="T21" s="42">
        <f t="shared" si="3"/>
        <v>7</v>
      </c>
      <c r="U21" s="42" t="str">
        <f t="shared" si="4"/>
        <v>熊本</v>
      </c>
      <c r="V21" s="42">
        <f t="shared" si="5"/>
        <v>728</v>
      </c>
      <c r="W21" s="37">
        <f t="shared" si="6"/>
        <v>4.5</v>
      </c>
      <c r="Y21" s="32">
        <v>7</v>
      </c>
      <c r="Z21" s="5" t="s">
        <v>31</v>
      </c>
      <c r="AA21" s="33">
        <f t="shared" si="1"/>
        <v>1240</v>
      </c>
      <c r="AB21" s="34">
        <f>IFERROR(_xlfn.RANK.EQ(AA21,$AA$15:$AA$61,0)+COUNTIF($AA$15:AA21,AA21)-1,"-")</f>
        <v>27</v>
      </c>
      <c r="AD21" s="35">
        <f t="shared" si="7"/>
        <v>7</v>
      </c>
      <c r="AE21" s="35" t="str">
        <f t="shared" si="8"/>
        <v>北海道</v>
      </c>
      <c r="AF21" s="35">
        <f t="shared" si="9"/>
        <v>3670</v>
      </c>
      <c r="AG21" s="36">
        <f t="shared" si="10"/>
        <v>105.5</v>
      </c>
      <c r="AH21" s="37"/>
      <c r="AI21" s="32">
        <v>7</v>
      </c>
      <c r="AJ21" s="5" t="s">
        <v>31</v>
      </c>
      <c r="AK21" s="33">
        <f t="shared" si="2"/>
        <v>1740</v>
      </c>
      <c r="AL21" s="34">
        <f>IFERROR(_xlfn.RANK.EQ(AK21,$AK$15:$AK$61,0)+COUNTIF($AK$15:AK21,AK21)-1,"-")</f>
        <v>23</v>
      </c>
      <c r="AN21" s="42">
        <f t="shared" si="11"/>
        <v>7</v>
      </c>
      <c r="AO21" s="42" t="str">
        <f t="shared" si="12"/>
        <v>熊本</v>
      </c>
      <c r="AP21" s="42">
        <f t="shared" si="13"/>
        <v>23500</v>
      </c>
      <c r="AQ21" s="37">
        <f t="shared" si="14"/>
        <v>4.0999999999999996</v>
      </c>
    </row>
    <row r="22" spans="1:43" ht="11.85" customHeight="1">
      <c r="A22" s="5">
        <v>1</v>
      </c>
      <c r="B22" s="41" t="s">
        <v>34</v>
      </c>
      <c r="C22" s="39"/>
      <c r="D22" s="51">
        <v>700</v>
      </c>
      <c r="E22" s="52">
        <v>3940</v>
      </c>
      <c r="F22" s="52">
        <v>27600</v>
      </c>
      <c r="G22" s="52">
        <v>24200</v>
      </c>
      <c r="H22" s="52">
        <v>99</v>
      </c>
      <c r="I22" s="52">
        <v>95</v>
      </c>
      <c r="J22" s="52">
        <v>94</v>
      </c>
      <c r="K22" s="52">
        <v>95</v>
      </c>
      <c r="L22" s="52">
        <v>105</v>
      </c>
      <c r="O22" s="32">
        <v>8</v>
      </c>
      <c r="P22" s="5" t="s">
        <v>33</v>
      </c>
      <c r="Q22" s="33">
        <f t="shared" si="0"/>
        <v>794</v>
      </c>
      <c r="R22" s="34">
        <f>IFERROR(_xlfn.RANK.EQ(Q22,$Q$15:$Q$61,0)+COUNTIF($Q$15:Q22,Q22)-1,"-")</f>
        <v>5</v>
      </c>
      <c r="T22" s="42">
        <f t="shared" si="3"/>
        <v>8</v>
      </c>
      <c r="U22" s="42" t="str">
        <f t="shared" si="4"/>
        <v>鹿児島</v>
      </c>
      <c r="V22" s="42">
        <f t="shared" si="5"/>
        <v>667</v>
      </c>
      <c r="W22" s="37">
        <f t="shared" si="6"/>
        <v>4.0999999999999996</v>
      </c>
      <c r="Y22" s="32">
        <v>8</v>
      </c>
      <c r="Z22" s="5" t="s">
        <v>33</v>
      </c>
      <c r="AA22" s="33">
        <f t="shared" si="1"/>
        <v>3430</v>
      </c>
      <c r="AB22" s="34">
        <f>IFERROR(_xlfn.RANK.EQ(AA22,$AA$15:$AA$61,0)+COUNTIF($AA$15:AA22,AA22)-1,"-")</f>
        <v>9</v>
      </c>
      <c r="AD22" s="42">
        <f t="shared" si="7"/>
        <v>8</v>
      </c>
      <c r="AE22" s="42" t="str">
        <f t="shared" si="8"/>
        <v>鹿児島</v>
      </c>
      <c r="AF22" s="42">
        <f t="shared" si="9"/>
        <v>3460</v>
      </c>
      <c r="AG22" s="37">
        <f t="shared" si="10"/>
        <v>99.4</v>
      </c>
      <c r="AH22" s="37"/>
      <c r="AI22" s="32">
        <v>8</v>
      </c>
      <c r="AJ22" s="5" t="s">
        <v>33</v>
      </c>
      <c r="AK22" s="33">
        <f t="shared" si="2"/>
        <v>27200</v>
      </c>
      <c r="AL22" s="34">
        <f>IFERROR(_xlfn.RANK.EQ(AK22,$AK$15:$AK$61,0)+COUNTIF($AK$15:AK22,AK22)-1,"-")</f>
        <v>6</v>
      </c>
      <c r="AN22" s="42">
        <f t="shared" si="11"/>
        <v>8</v>
      </c>
      <c r="AO22" s="42" t="str">
        <f t="shared" si="12"/>
        <v>鹿児島</v>
      </c>
      <c r="AP22" s="42">
        <f t="shared" si="13"/>
        <v>23100</v>
      </c>
      <c r="AQ22" s="37">
        <f t="shared" si="14"/>
        <v>4.0999999999999996</v>
      </c>
    </row>
    <row r="23" spans="1:43" ht="11.85" customHeight="1">
      <c r="A23" s="5">
        <v>1</v>
      </c>
      <c r="B23" s="41" t="s">
        <v>36</v>
      </c>
      <c r="C23" s="39"/>
      <c r="D23" s="51" t="s">
        <v>924</v>
      </c>
      <c r="E23" s="52" t="s">
        <v>924</v>
      </c>
      <c r="F23" s="52" t="s">
        <v>924</v>
      </c>
      <c r="G23" s="52" t="s">
        <v>924</v>
      </c>
      <c r="H23" s="52" t="s">
        <v>26</v>
      </c>
      <c r="I23" s="52" t="s">
        <v>26</v>
      </c>
      <c r="J23" s="52" t="s">
        <v>26</v>
      </c>
      <c r="K23" s="52" t="s">
        <v>26</v>
      </c>
      <c r="L23" s="52" t="s">
        <v>26</v>
      </c>
      <c r="O23" s="32">
        <v>9</v>
      </c>
      <c r="P23" s="5" t="s">
        <v>35</v>
      </c>
      <c r="Q23" s="33" t="str">
        <f t="shared" si="0"/>
        <v>…</v>
      </c>
      <c r="R23" s="34" t="str">
        <f>IFERROR(_xlfn.RANK.EQ(Q23,$Q$15:$Q$61,0)+COUNTIF($Q$15:Q23,Q23)-1,"-")</f>
        <v>-</v>
      </c>
      <c r="T23" s="42">
        <f t="shared" si="3"/>
        <v>9</v>
      </c>
      <c r="U23" s="42" t="str">
        <f t="shared" si="4"/>
        <v>宮崎</v>
      </c>
      <c r="V23" s="42">
        <f t="shared" si="5"/>
        <v>469</v>
      </c>
      <c r="W23" s="37">
        <f t="shared" si="6"/>
        <v>2.9</v>
      </c>
      <c r="Y23" s="32">
        <v>9</v>
      </c>
      <c r="Z23" s="5" t="s">
        <v>35</v>
      </c>
      <c r="AA23" s="33" t="str">
        <f t="shared" si="1"/>
        <v>…</v>
      </c>
      <c r="AB23" s="34" t="str">
        <f>IFERROR(_xlfn.RANK.EQ(AA23,$AA$15:$AA$61,0)+COUNTIF($AA$15:AA23,AA23)-1,"-")</f>
        <v>-</v>
      </c>
      <c r="AD23" s="42">
        <f t="shared" si="7"/>
        <v>9</v>
      </c>
      <c r="AE23" s="42" t="str">
        <f t="shared" si="8"/>
        <v>茨城</v>
      </c>
      <c r="AF23" s="42">
        <f t="shared" si="9"/>
        <v>3430</v>
      </c>
      <c r="AG23" s="37">
        <f t="shared" si="10"/>
        <v>98.6</v>
      </c>
      <c r="AH23" s="37"/>
      <c r="AI23" s="32">
        <v>9</v>
      </c>
      <c r="AJ23" s="5" t="s">
        <v>35</v>
      </c>
      <c r="AK23" s="33" t="str">
        <f t="shared" si="2"/>
        <v>…</v>
      </c>
      <c r="AL23" s="34" t="str">
        <f>IFERROR(_xlfn.RANK.EQ(AK23,$AK$15:$AK$61,0)+COUNTIF($AK$15:AK23,AK23)-1,"-")</f>
        <v>-</v>
      </c>
      <c r="AN23" s="42">
        <f t="shared" si="11"/>
        <v>9</v>
      </c>
      <c r="AO23" s="42" t="str">
        <f t="shared" si="12"/>
        <v>愛知</v>
      </c>
      <c r="AP23" s="42">
        <f t="shared" si="13"/>
        <v>18500</v>
      </c>
      <c r="AQ23" s="37">
        <f t="shared" si="14"/>
        <v>3.3</v>
      </c>
    </row>
    <row r="24" spans="1:43" ht="11.85" customHeight="1">
      <c r="A24" s="5">
        <v>1</v>
      </c>
      <c r="B24" s="38" t="s">
        <v>38</v>
      </c>
      <c r="C24" s="39"/>
      <c r="D24" s="51" t="s">
        <v>924</v>
      </c>
      <c r="E24" s="52" t="s">
        <v>924</v>
      </c>
      <c r="F24" s="52" t="s">
        <v>924</v>
      </c>
      <c r="G24" s="52" t="s">
        <v>924</v>
      </c>
      <c r="H24" s="52" t="s">
        <v>26</v>
      </c>
      <c r="I24" s="52" t="s">
        <v>26</v>
      </c>
      <c r="J24" s="52" t="s">
        <v>26</v>
      </c>
      <c r="K24" s="52" t="s">
        <v>26</v>
      </c>
      <c r="L24" s="52" t="s">
        <v>26</v>
      </c>
      <c r="O24" s="32">
        <v>10</v>
      </c>
      <c r="P24" s="5" t="s">
        <v>37</v>
      </c>
      <c r="Q24" s="33" t="str">
        <f t="shared" si="0"/>
        <v>…</v>
      </c>
      <c r="R24" s="34" t="str">
        <f>IFERROR(_xlfn.RANK.EQ(Q24,$Q$15:$Q$61,0)+COUNTIF($Q$15:Q24,Q24)-1,"-")</f>
        <v>-</v>
      </c>
      <c r="T24" s="42">
        <f t="shared" si="3"/>
        <v>10</v>
      </c>
      <c r="U24" s="42" t="str">
        <f t="shared" si="4"/>
        <v>埼玉</v>
      </c>
      <c r="V24" s="42">
        <f t="shared" si="5"/>
        <v>397</v>
      </c>
      <c r="W24" s="37">
        <f t="shared" si="6"/>
        <v>2.4</v>
      </c>
      <c r="Y24" s="32">
        <v>10</v>
      </c>
      <c r="Z24" s="5" t="s">
        <v>37</v>
      </c>
      <c r="AA24" s="33" t="str">
        <f t="shared" si="1"/>
        <v>…</v>
      </c>
      <c r="AB24" s="34" t="str">
        <f>IFERROR(_xlfn.RANK.EQ(AA24,$AA$15:$AA$61,0)+COUNTIF($AA$15:AA24,AA24)-1,"-")</f>
        <v>-</v>
      </c>
      <c r="AD24" s="42">
        <f t="shared" si="7"/>
        <v>10</v>
      </c>
      <c r="AE24" s="42" t="str">
        <f t="shared" si="8"/>
        <v>岐阜</v>
      </c>
      <c r="AF24" s="42">
        <f t="shared" si="9"/>
        <v>3260</v>
      </c>
      <c r="AG24" s="37">
        <f t="shared" si="10"/>
        <v>93.7</v>
      </c>
      <c r="AH24" s="37"/>
      <c r="AI24" s="32">
        <v>10</v>
      </c>
      <c r="AJ24" s="5" t="s">
        <v>37</v>
      </c>
      <c r="AK24" s="33" t="str">
        <f t="shared" si="2"/>
        <v>…</v>
      </c>
      <c r="AL24" s="34" t="str">
        <f>IFERROR(_xlfn.RANK.EQ(AK24,$AK$15:$AK$61,0)+COUNTIF($AK$15:AK24,AK24)-1,"-")</f>
        <v>-</v>
      </c>
      <c r="AN24" s="42">
        <f t="shared" si="11"/>
        <v>10</v>
      </c>
      <c r="AO24" s="42" t="str">
        <f t="shared" si="12"/>
        <v>埼玉</v>
      </c>
      <c r="AP24" s="42">
        <f t="shared" si="13"/>
        <v>15100</v>
      </c>
      <c r="AQ24" s="37">
        <f t="shared" si="14"/>
        <v>2.7</v>
      </c>
    </row>
    <row r="25" spans="1:43" ht="11.85" customHeight="1">
      <c r="A25" s="5">
        <v>1</v>
      </c>
      <c r="B25" s="41" t="s">
        <v>40</v>
      </c>
      <c r="C25" s="39"/>
      <c r="D25" s="51" t="s">
        <v>924</v>
      </c>
      <c r="E25" s="52" t="s">
        <v>924</v>
      </c>
      <c r="F25" s="52" t="s">
        <v>924</v>
      </c>
      <c r="G25" s="52" t="s">
        <v>924</v>
      </c>
      <c r="H25" s="52" t="s">
        <v>26</v>
      </c>
      <c r="I25" s="52" t="s">
        <v>26</v>
      </c>
      <c r="J25" s="52" t="s">
        <v>26</v>
      </c>
      <c r="K25" s="52" t="s">
        <v>26</v>
      </c>
      <c r="L25" s="52" t="s">
        <v>26</v>
      </c>
      <c r="O25" s="32">
        <v>11</v>
      </c>
      <c r="P25" s="5" t="s">
        <v>39</v>
      </c>
      <c r="Q25" s="33">
        <f t="shared" si="0"/>
        <v>397</v>
      </c>
      <c r="R25" s="34">
        <f>IFERROR(_xlfn.RANK.EQ(Q25,$Q$15:$Q$61,0)+COUNTIF($Q$15:Q25,Q25)-1,"-")</f>
        <v>10</v>
      </c>
      <c r="T25" s="42">
        <f t="shared" si="3"/>
        <v>11</v>
      </c>
      <c r="U25" s="42" t="str">
        <f t="shared" si="4"/>
        <v>愛知</v>
      </c>
      <c r="V25" s="42">
        <f t="shared" si="5"/>
        <v>365</v>
      </c>
      <c r="W25" s="37">
        <f t="shared" si="6"/>
        <v>2.2000000000000002</v>
      </c>
      <c r="Y25" s="32">
        <v>11</v>
      </c>
      <c r="Z25" s="5" t="s">
        <v>39</v>
      </c>
      <c r="AA25" s="33">
        <f t="shared" si="1"/>
        <v>3800</v>
      </c>
      <c r="AB25" s="34">
        <f>IFERROR(_xlfn.RANK.EQ(AA25,$AA$15:$AA$61,0)+COUNTIF($AA$15:AA25,AA25)-1,"-")</f>
        <v>6</v>
      </c>
      <c r="AD25" s="42">
        <f t="shared" si="7"/>
        <v>11</v>
      </c>
      <c r="AE25" s="42" t="str">
        <f t="shared" si="8"/>
        <v>熊本</v>
      </c>
      <c r="AF25" s="42">
        <f t="shared" si="9"/>
        <v>3230</v>
      </c>
      <c r="AG25" s="37">
        <f t="shared" si="10"/>
        <v>92.8</v>
      </c>
      <c r="AH25" s="37"/>
      <c r="AI25" s="32">
        <v>11</v>
      </c>
      <c r="AJ25" s="5" t="s">
        <v>39</v>
      </c>
      <c r="AK25" s="33">
        <f t="shared" si="2"/>
        <v>15100</v>
      </c>
      <c r="AL25" s="34">
        <f>IFERROR(_xlfn.RANK.EQ(AK25,$AK$15:$AK$61,0)+COUNTIF($AK$15:AK25,AK25)-1,"-")</f>
        <v>10</v>
      </c>
      <c r="AN25" s="42">
        <f t="shared" si="11"/>
        <v>11</v>
      </c>
      <c r="AO25" s="42" t="str">
        <f t="shared" si="12"/>
        <v>宮崎</v>
      </c>
      <c r="AP25" s="42">
        <f t="shared" si="13"/>
        <v>14600</v>
      </c>
      <c r="AQ25" s="37">
        <f t="shared" si="14"/>
        <v>2.6</v>
      </c>
    </row>
    <row r="26" spans="1:43" ht="11.85" customHeight="1">
      <c r="A26" s="5">
        <v>1</v>
      </c>
      <c r="B26" s="41" t="s">
        <v>42</v>
      </c>
      <c r="C26" s="39"/>
      <c r="D26" s="51" t="s">
        <v>924</v>
      </c>
      <c r="E26" s="52" t="s">
        <v>924</v>
      </c>
      <c r="F26" s="52" t="s">
        <v>924</v>
      </c>
      <c r="G26" s="52" t="s">
        <v>924</v>
      </c>
      <c r="H26" s="52" t="s">
        <v>26</v>
      </c>
      <c r="I26" s="52" t="s">
        <v>26</v>
      </c>
      <c r="J26" s="52" t="s">
        <v>26</v>
      </c>
      <c r="K26" s="52" t="s">
        <v>26</v>
      </c>
      <c r="L26" s="52" t="s">
        <v>26</v>
      </c>
      <c r="O26" s="32">
        <v>12</v>
      </c>
      <c r="P26" s="5" t="s">
        <v>41</v>
      </c>
      <c r="Q26" s="33">
        <f t="shared" si="0"/>
        <v>2760</v>
      </c>
      <c r="R26" s="34">
        <f>IFERROR(_xlfn.RANK.EQ(Q26,$Q$15:$Q$61,0)+COUNTIF($Q$15:Q26,Q26)-1,"-")</f>
        <v>2</v>
      </c>
      <c r="T26" s="42">
        <f t="shared" si="3"/>
        <v>12</v>
      </c>
      <c r="U26" s="42" t="str">
        <f t="shared" si="4"/>
        <v>新潟</v>
      </c>
      <c r="V26" s="42">
        <f t="shared" si="5"/>
        <v>206</v>
      </c>
      <c r="W26" s="37">
        <f t="shared" si="6"/>
        <v>1.3</v>
      </c>
      <c r="Y26" s="32">
        <v>12</v>
      </c>
      <c r="Z26" s="5" t="s">
        <v>41</v>
      </c>
      <c r="AA26" s="33">
        <f t="shared" si="1"/>
        <v>4050</v>
      </c>
      <c r="AB26" s="34">
        <f>IFERROR(_xlfn.RANK.EQ(AA26,$AA$15:$AA$61,0)+COUNTIF($AA$15:AA26,AA26)-1,"-")</f>
        <v>4</v>
      </c>
      <c r="AD26" s="42">
        <f t="shared" si="7"/>
        <v>12</v>
      </c>
      <c r="AE26" s="42" t="str">
        <f t="shared" si="8"/>
        <v>宮崎</v>
      </c>
      <c r="AF26" s="42">
        <f t="shared" si="9"/>
        <v>3110</v>
      </c>
      <c r="AG26" s="37">
        <f t="shared" si="10"/>
        <v>89.4</v>
      </c>
      <c r="AH26" s="37"/>
      <c r="AI26" s="32">
        <v>12</v>
      </c>
      <c r="AJ26" s="5" t="s">
        <v>41</v>
      </c>
      <c r="AK26" s="33">
        <f t="shared" si="2"/>
        <v>111800</v>
      </c>
      <c r="AL26" s="34">
        <f>IFERROR(_xlfn.RANK.EQ(AK26,$AK$15:$AK$61,0)+COUNTIF($AK$15:AK26,AK26)-1,"-")</f>
        <v>2</v>
      </c>
      <c r="AN26" s="42">
        <f t="shared" si="11"/>
        <v>12</v>
      </c>
      <c r="AO26" s="42" t="str">
        <f t="shared" si="12"/>
        <v>岐阜</v>
      </c>
      <c r="AP26" s="42">
        <f t="shared" si="13"/>
        <v>5250</v>
      </c>
      <c r="AQ26" s="37">
        <f t="shared" si="14"/>
        <v>0.9</v>
      </c>
    </row>
    <row r="27" spans="1:43" ht="11.85" customHeight="1">
      <c r="A27" s="5">
        <v>1</v>
      </c>
      <c r="B27" s="41" t="s">
        <v>44</v>
      </c>
      <c r="C27" s="39"/>
      <c r="D27" s="51">
        <v>122</v>
      </c>
      <c r="E27" s="52">
        <v>1720</v>
      </c>
      <c r="F27" s="52">
        <v>2100</v>
      </c>
      <c r="G27" s="52">
        <v>1750</v>
      </c>
      <c r="H27" s="52">
        <v>97</v>
      </c>
      <c r="I27" s="52">
        <v>106</v>
      </c>
      <c r="J27" s="52">
        <v>102</v>
      </c>
      <c r="K27" s="367">
        <v>102</v>
      </c>
      <c r="L27" s="367">
        <v>99</v>
      </c>
      <c r="O27" s="32">
        <v>13</v>
      </c>
      <c r="P27" s="5" t="s">
        <v>43</v>
      </c>
      <c r="Q27" s="33">
        <f t="shared" si="0"/>
        <v>98</v>
      </c>
      <c r="R27" s="34">
        <f>IFERROR(_xlfn.RANK.EQ(Q27,$Q$15:$Q$61,0)+COUNTIF($Q$15:Q27,Q27)-1,"-")</f>
        <v>21</v>
      </c>
      <c r="T27" s="42">
        <f t="shared" si="3"/>
        <v>13</v>
      </c>
      <c r="U27" s="42" t="str">
        <f t="shared" si="4"/>
        <v>岐阜</v>
      </c>
      <c r="V27" s="42">
        <f t="shared" si="5"/>
        <v>161</v>
      </c>
      <c r="W27" s="37">
        <f t="shared" si="6"/>
        <v>1</v>
      </c>
      <c r="Y27" s="32">
        <v>13</v>
      </c>
      <c r="Z27" s="5" t="s">
        <v>43</v>
      </c>
      <c r="AA27" s="33">
        <f t="shared" si="1"/>
        <v>2900</v>
      </c>
      <c r="AB27" s="34">
        <f>IFERROR(_xlfn.RANK.EQ(AA27,$AA$15:$AA$61,0)+COUNTIF($AA$15:AA27,AA27)-1,"-")</f>
        <v>14</v>
      </c>
      <c r="AD27" s="42">
        <f t="shared" si="7"/>
        <v>13</v>
      </c>
      <c r="AE27" s="42" t="str">
        <f t="shared" si="8"/>
        <v>青森</v>
      </c>
      <c r="AF27" s="42">
        <f t="shared" si="9"/>
        <v>2950</v>
      </c>
      <c r="AG27" s="37">
        <f t="shared" si="10"/>
        <v>84.8</v>
      </c>
      <c r="AH27" s="37"/>
      <c r="AI27" s="32">
        <v>13</v>
      </c>
      <c r="AJ27" s="5" t="s">
        <v>43</v>
      </c>
      <c r="AK27" s="33">
        <f t="shared" si="2"/>
        <v>2840</v>
      </c>
      <c r="AL27" s="34">
        <f>IFERROR(_xlfn.RANK.EQ(AK27,$AK$15:$AK$61,0)+COUNTIF($AK$15:AK27,AK27)-1,"-")</f>
        <v>17</v>
      </c>
      <c r="AN27" s="42">
        <f t="shared" si="11"/>
        <v>13</v>
      </c>
      <c r="AO27" s="42" t="str">
        <f t="shared" si="12"/>
        <v>新潟</v>
      </c>
      <c r="AP27" s="42">
        <f t="shared" si="13"/>
        <v>4480</v>
      </c>
      <c r="AQ27" s="37">
        <f t="shared" si="14"/>
        <v>0.8</v>
      </c>
    </row>
    <row r="28" spans="1:43" ht="11.85" customHeight="1">
      <c r="A28" s="5">
        <v>1</v>
      </c>
      <c r="B28" s="38" t="s">
        <v>47</v>
      </c>
      <c r="C28" s="39"/>
      <c r="D28" s="51"/>
      <c r="E28" s="52"/>
      <c r="F28" s="52"/>
      <c r="G28" s="52"/>
      <c r="H28" s="52"/>
      <c r="I28" s="52"/>
      <c r="J28" s="52"/>
      <c r="K28" s="52"/>
      <c r="L28" s="52"/>
      <c r="O28" s="32">
        <v>14</v>
      </c>
      <c r="P28" s="5" t="s">
        <v>45</v>
      </c>
      <c r="Q28" s="33" t="str">
        <f t="shared" si="0"/>
        <v>…</v>
      </c>
      <c r="R28" s="34" t="str">
        <f>IFERROR(_xlfn.RANK.EQ(Q28,$Q$15:$Q$61,0)+COUNTIF($Q$15:Q28,Q28)-1,"-")</f>
        <v>-</v>
      </c>
      <c r="T28" s="42">
        <f t="shared" si="3"/>
        <v>14</v>
      </c>
      <c r="U28" s="42" t="str">
        <f t="shared" si="4"/>
        <v>岩手</v>
      </c>
      <c r="V28" s="42">
        <f t="shared" si="5"/>
        <v>160</v>
      </c>
      <c r="W28" s="37">
        <f t="shared" si="6"/>
        <v>1</v>
      </c>
      <c r="Y28" s="32">
        <v>14</v>
      </c>
      <c r="Z28" s="5" t="s">
        <v>45</v>
      </c>
      <c r="AA28" s="33" t="str">
        <f t="shared" si="1"/>
        <v>…</v>
      </c>
      <c r="AB28" s="34" t="str">
        <f>IFERROR(_xlfn.RANK.EQ(AA28,$AA$15:$AA$61,0)+COUNTIF($AA$15:AA28,AA28)-1,"-")</f>
        <v>-</v>
      </c>
      <c r="AD28" s="42">
        <f t="shared" si="7"/>
        <v>14</v>
      </c>
      <c r="AE28" s="42" t="str">
        <f t="shared" si="8"/>
        <v>東京</v>
      </c>
      <c r="AF28" s="42">
        <f t="shared" si="9"/>
        <v>2900</v>
      </c>
      <c r="AG28" s="37">
        <f t="shared" si="10"/>
        <v>83.3</v>
      </c>
      <c r="AH28" s="37"/>
      <c r="AI28" s="32">
        <v>14</v>
      </c>
      <c r="AJ28" s="5" t="s">
        <v>45</v>
      </c>
      <c r="AK28" s="33" t="str">
        <f t="shared" si="2"/>
        <v>…</v>
      </c>
      <c r="AL28" s="34" t="str">
        <f>IFERROR(_xlfn.RANK.EQ(AK28,$AK$15:$AK$61,0)+COUNTIF($AK$15:AK28,AK28)-1,"-")</f>
        <v>-</v>
      </c>
      <c r="AN28" s="42">
        <f t="shared" si="11"/>
        <v>14</v>
      </c>
      <c r="AO28" s="42" t="str">
        <f t="shared" si="12"/>
        <v>兵庫</v>
      </c>
      <c r="AP28" s="42">
        <f t="shared" si="13"/>
        <v>3230</v>
      </c>
      <c r="AQ28" s="37">
        <f t="shared" si="14"/>
        <v>0.6</v>
      </c>
    </row>
    <row r="29" spans="1:43" ht="11.85" customHeight="1">
      <c r="A29" s="5">
        <v>1</v>
      </c>
      <c r="B29" s="43" t="s">
        <v>20</v>
      </c>
      <c r="C29" s="39"/>
      <c r="D29" s="51">
        <v>4280</v>
      </c>
      <c r="E29" s="52">
        <v>3670</v>
      </c>
      <c r="F29" s="52">
        <v>156900</v>
      </c>
      <c r="G29" s="52">
        <v>146400</v>
      </c>
      <c r="H29" s="52">
        <v>99</v>
      </c>
      <c r="I29" s="52">
        <v>94</v>
      </c>
      <c r="J29" s="52">
        <v>93</v>
      </c>
      <c r="K29" s="52">
        <v>93</v>
      </c>
      <c r="L29" s="52">
        <v>94</v>
      </c>
      <c r="O29" s="32">
        <v>15</v>
      </c>
      <c r="P29" s="5" t="s">
        <v>46</v>
      </c>
      <c r="Q29" s="33">
        <f t="shared" si="0"/>
        <v>206</v>
      </c>
      <c r="R29" s="34">
        <f>IFERROR(_xlfn.RANK.EQ(Q29,$Q$15:$Q$61,0)+COUNTIF($Q$15:Q29,Q29)-1,"-")</f>
        <v>12</v>
      </c>
      <c r="T29" s="42">
        <f t="shared" si="3"/>
        <v>15</v>
      </c>
      <c r="U29" s="42" t="str">
        <f t="shared" si="4"/>
        <v>福島</v>
      </c>
      <c r="V29" s="42">
        <f t="shared" si="5"/>
        <v>140</v>
      </c>
      <c r="W29" s="37">
        <f t="shared" si="6"/>
        <v>0.9</v>
      </c>
      <c r="Y29" s="32">
        <v>15</v>
      </c>
      <c r="Z29" s="5" t="s">
        <v>46</v>
      </c>
      <c r="AA29" s="33">
        <f t="shared" si="1"/>
        <v>2170</v>
      </c>
      <c r="AB29" s="34">
        <f>IFERROR(_xlfn.RANK.EQ(AA29,$AA$15:$AA$61,0)+COUNTIF($AA$15:AA29,AA29)-1,"-")</f>
        <v>20</v>
      </c>
      <c r="AD29" s="42">
        <f t="shared" si="7"/>
        <v>15</v>
      </c>
      <c r="AE29" s="42" t="str">
        <f t="shared" si="8"/>
        <v>兵庫</v>
      </c>
      <c r="AF29" s="42">
        <f t="shared" si="9"/>
        <v>2880</v>
      </c>
      <c r="AG29" s="37">
        <f t="shared" si="10"/>
        <v>82.8</v>
      </c>
      <c r="AH29" s="37"/>
      <c r="AI29" s="32">
        <v>15</v>
      </c>
      <c r="AJ29" s="5" t="s">
        <v>46</v>
      </c>
      <c r="AK29" s="33">
        <f t="shared" si="2"/>
        <v>4480</v>
      </c>
      <c r="AL29" s="34">
        <f>IFERROR(_xlfn.RANK.EQ(AK29,$AK$15:$AK$61,0)+COUNTIF($AK$15:AK29,AK29)-1,"-")</f>
        <v>13</v>
      </c>
      <c r="AN29" s="42">
        <f t="shared" si="11"/>
        <v>15</v>
      </c>
      <c r="AO29" s="42" t="str">
        <f t="shared" si="12"/>
        <v>香川</v>
      </c>
      <c r="AP29" s="42">
        <f t="shared" si="13"/>
        <v>2930</v>
      </c>
      <c r="AQ29" s="37">
        <f t="shared" si="14"/>
        <v>0.5</v>
      </c>
    </row>
    <row r="30" spans="1:43" ht="11.85" customHeight="1">
      <c r="A30" s="5">
        <v>1</v>
      </c>
      <c r="B30" s="41" t="s">
        <v>21</v>
      </c>
      <c r="C30" s="39"/>
      <c r="D30" s="51">
        <v>1190</v>
      </c>
      <c r="E30" s="52">
        <v>2950</v>
      </c>
      <c r="F30" s="52">
        <v>35100</v>
      </c>
      <c r="G30" s="52">
        <v>32700</v>
      </c>
      <c r="H30" s="52">
        <v>101</v>
      </c>
      <c r="I30" s="52">
        <v>101</v>
      </c>
      <c r="J30" s="52">
        <v>102</v>
      </c>
      <c r="K30" s="52">
        <v>102</v>
      </c>
      <c r="L30" s="52">
        <v>90</v>
      </c>
      <c r="O30" s="32">
        <v>16</v>
      </c>
      <c r="P30" s="5" t="s">
        <v>48</v>
      </c>
      <c r="Q30" s="33">
        <f t="shared" si="0"/>
        <v>81</v>
      </c>
      <c r="R30" s="34">
        <f>IFERROR(_xlfn.RANK.EQ(Q30,$Q$15:$Q$61,0)+COUNTIF($Q$15:Q30,Q30)-1,"-")</f>
        <v>22</v>
      </c>
      <c r="T30" s="42">
        <f t="shared" si="3"/>
        <v>16</v>
      </c>
      <c r="U30" s="42" t="str">
        <f t="shared" si="4"/>
        <v>大分</v>
      </c>
      <c r="V30" s="42">
        <f t="shared" si="5"/>
        <v>124</v>
      </c>
      <c r="W30" s="37">
        <f t="shared" si="6"/>
        <v>0.8</v>
      </c>
      <c r="Y30" s="32">
        <v>16</v>
      </c>
      <c r="Z30" s="5" t="s">
        <v>48</v>
      </c>
      <c r="AA30" s="33">
        <f t="shared" si="1"/>
        <v>1090</v>
      </c>
      <c r="AB30" s="34">
        <f>IFERROR(_xlfn.RANK.EQ(AA30,$AA$15:$AA$61,0)+COUNTIF($AA$15:AA30,AA30)-1,"-")</f>
        <v>28</v>
      </c>
      <c r="AD30" s="42">
        <f t="shared" si="7"/>
        <v>16</v>
      </c>
      <c r="AE30" s="42" t="str">
        <f t="shared" si="8"/>
        <v>静岡</v>
      </c>
      <c r="AF30" s="42">
        <f t="shared" si="9"/>
        <v>2830</v>
      </c>
      <c r="AG30" s="37">
        <f t="shared" si="10"/>
        <v>81.3</v>
      </c>
      <c r="AH30" s="37"/>
      <c r="AI30" s="32">
        <v>16</v>
      </c>
      <c r="AJ30" s="5" t="s">
        <v>48</v>
      </c>
      <c r="AK30" s="33">
        <f t="shared" si="2"/>
        <v>883</v>
      </c>
      <c r="AL30" s="34">
        <f>IFERROR(_xlfn.RANK.EQ(AK30,$AK$15:$AK$61,0)+COUNTIF($AK$15:AK30,AK30)-1,"-")</f>
        <v>25</v>
      </c>
      <c r="AN30" s="42">
        <f t="shared" si="11"/>
        <v>16</v>
      </c>
      <c r="AO30" s="42" t="str">
        <f t="shared" si="12"/>
        <v>大分</v>
      </c>
      <c r="AP30" s="42">
        <f t="shared" si="13"/>
        <v>2900</v>
      </c>
      <c r="AQ30" s="37">
        <f t="shared" si="14"/>
        <v>0.5</v>
      </c>
    </row>
    <row r="31" spans="1:43" ht="11.85" customHeight="1">
      <c r="A31" s="5">
        <v>1</v>
      </c>
      <c r="B31" s="41" t="s">
        <v>23</v>
      </c>
      <c r="C31" s="39"/>
      <c r="D31" s="51">
        <v>160</v>
      </c>
      <c r="E31" s="52">
        <v>1620</v>
      </c>
      <c r="F31" s="52">
        <v>2590</v>
      </c>
      <c r="G31" s="52">
        <v>1600</v>
      </c>
      <c r="H31" s="52">
        <v>100</v>
      </c>
      <c r="I31" s="52">
        <v>99</v>
      </c>
      <c r="J31" s="52">
        <v>98</v>
      </c>
      <c r="K31" s="52">
        <v>99</v>
      </c>
      <c r="L31" s="52">
        <v>96</v>
      </c>
      <c r="O31" s="32">
        <v>17</v>
      </c>
      <c r="P31" s="5" t="s">
        <v>49</v>
      </c>
      <c r="Q31" s="33">
        <f t="shared" si="0"/>
        <v>34</v>
      </c>
      <c r="R31" s="34">
        <f>IFERROR(_xlfn.RANK.EQ(Q31,$Q$15:$Q$61,0)+COUNTIF($Q$15:Q31,Q31)-1,"-")</f>
        <v>28</v>
      </c>
      <c r="T31" s="42">
        <f t="shared" si="3"/>
        <v>17</v>
      </c>
      <c r="U31" s="42" t="str">
        <f t="shared" si="4"/>
        <v>沖縄</v>
      </c>
      <c r="V31" s="42">
        <f t="shared" si="5"/>
        <v>122</v>
      </c>
      <c r="W31" s="37">
        <f t="shared" si="6"/>
        <v>0.7</v>
      </c>
      <c r="Y31" s="32">
        <v>17</v>
      </c>
      <c r="Z31" s="5" t="s">
        <v>49</v>
      </c>
      <c r="AA31" s="33">
        <f t="shared" si="1"/>
        <v>1390</v>
      </c>
      <c r="AB31" s="34">
        <f>IFERROR(_xlfn.RANK.EQ(AA31,$AA$15:$AA$61,0)+COUNTIF($AA$15:AA31,AA31)-1,"-")</f>
        <v>26</v>
      </c>
      <c r="AD31" s="42">
        <f t="shared" si="7"/>
        <v>17</v>
      </c>
      <c r="AE31" s="42" t="str">
        <f t="shared" si="8"/>
        <v>香川</v>
      </c>
      <c r="AF31" s="42">
        <f t="shared" si="9"/>
        <v>2820</v>
      </c>
      <c r="AG31" s="37">
        <f t="shared" si="10"/>
        <v>81</v>
      </c>
      <c r="AH31" s="37"/>
      <c r="AI31" s="32">
        <v>17</v>
      </c>
      <c r="AJ31" s="5" t="s">
        <v>49</v>
      </c>
      <c r="AK31" s="33">
        <f t="shared" si="2"/>
        <v>474</v>
      </c>
      <c r="AL31" s="34">
        <f>IFERROR(_xlfn.RANK.EQ(AK31,$AK$15:$AK$61,0)+COUNTIF($AK$15:AK31,AK31)-1,"-")</f>
        <v>28</v>
      </c>
      <c r="AN31" s="42">
        <f t="shared" si="11"/>
        <v>17</v>
      </c>
      <c r="AO31" s="42" t="str">
        <f t="shared" si="12"/>
        <v>東京</v>
      </c>
      <c r="AP31" s="42">
        <f t="shared" si="13"/>
        <v>2840</v>
      </c>
      <c r="AQ31" s="37">
        <f t="shared" si="14"/>
        <v>0.5</v>
      </c>
    </row>
    <row r="32" spans="1:43" ht="11.85" customHeight="1">
      <c r="A32" s="5">
        <v>1</v>
      </c>
      <c r="B32" s="41" t="s">
        <v>24</v>
      </c>
      <c r="C32" s="39"/>
      <c r="D32" s="51" t="s">
        <v>924</v>
      </c>
      <c r="E32" s="52" t="s">
        <v>924</v>
      </c>
      <c r="F32" s="52" t="s">
        <v>924</v>
      </c>
      <c r="G32" s="52" t="s">
        <v>924</v>
      </c>
      <c r="H32" s="52" t="s">
        <v>26</v>
      </c>
      <c r="I32" s="52" t="s">
        <v>26</v>
      </c>
      <c r="J32" s="52" t="s">
        <v>26</v>
      </c>
      <c r="K32" s="52" t="s">
        <v>26</v>
      </c>
      <c r="L32" s="52" t="s">
        <v>26</v>
      </c>
      <c r="O32" s="32">
        <v>18</v>
      </c>
      <c r="P32" s="5" t="s">
        <v>50</v>
      </c>
      <c r="Q32" s="33">
        <f t="shared" si="0"/>
        <v>40</v>
      </c>
      <c r="R32" s="34">
        <f>IFERROR(_xlfn.RANK.EQ(Q32,$Q$15:$Q$61,0)+COUNTIF($Q$15:Q32,Q32)-1,"-")</f>
        <v>27</v>
      </c>
      <c r="T32" s="42">
        <f t="shared" si="3"/>
        <v>18</v>
      </c>
      <c r="U32" s="42" t="str">
        <f t="shared" si="4"/>
        <v>兵庫</v>
      </c>
      <c r="V32" s="42">
        <f t="shared" si="5"/>
        <v>112</v>
      </c>
      <c r="W32" s="37">
        <f t="shared" si="6"/>
        <v>0.7</v>
      </c>
      <c r="Y32" s="32">
        <v>18</v>
      </c>
      <c r="Z32" s="5" t="s">
        <v>50</v>
      </c>
      <c r="AA32" s="33">
        <f t="shared" si="1"/>
        <v>1450</v>
      </c>
      <c r="AB32" s="34">
        <f>IFERROR(_xlfn.RANK.EQ(AA32,$AA$15:$AA$61,0)+COUNTIF($AA$15:AA32,AA32)-1,"-")</f>
        <v>24</v>
      </c>
      <c r="AD32" s="42">
        <f t="shared" si="7"/>
        <v>18</v>
      </c>
      <c r="AE32" s="42" t="str">
        <f t="shared" si="8"/>
        <v>鳥取</v>
      </c>
      <c r="AF32" s="42">
        <f t="shared" si="9"/>
        <v>2790</v>
      </c>
      <c r="AG32" s="37">
        <f t="shared" si="10"/>
        <v>80.2</v>
      </c>
      <c r="AH32" s="37"/>
      <c r="AI32" s="32">
        <v>18</v>
      </c>
      <c r="AJ32" s="5" t="s">
        <v>50</v>
      </c>
      <c r="AK32" s="33">
        <f t="shared" si="2"/>
        <v>581</v>
      </c>
      <c r="AL32" s="34">
        <f>IFERROR(_xlfn.RANK.EQ(AK32,$AK$15:$AK$61,0)+COUNTIF($AK$15:AK32,AK32)-1,"-")</f>
        <v>27</v>
      </c>
      <c r="AN32" s="42">
        <f t="shared" si="11"/>
        <v>18</v>
      </c>
      <c r="AO32" s="42" t="str">
        <f t="shared" si="12"/>
        <v>静岡</v>
      </c>
      <c r="AP32" s="42">
        <f t="shared" si="13"/>
        <v>2800</v>
      </c>
      <c r="AQ32" s="37">
        <f t="shared" si="14"/>
        <v>0.5</v>
      </c>
    </row>
    <row r="33" spans="1:43" ht="11.85" customHeight="1">
      <c r="A33" s="5">
        <v>1</v>
      </c>
      <c r="B33" s="41" t="s">
        <v>27</v>
      </c>
      <c r="C33" s="39"/>
      <c r="D33" s="51" t="s">
        <v>924</v>
      </c>
      <c r="E33" s="52" t="s">
        <v>924</v>
      </c>
      <c r="F33" s="52" t="s">
        <v>924</v>
      </c>
      <c r="G33" s="52" t="s">
        <v>924</v>
      </c>
      <c r="H33" s="52" t="s">
        <v>26</v>
      </c>
      <c r="I33" s="52" t="s">
        <v>26</v>
      </c>
      <c r="J33" s="52" t="s">
        <v>26</v>
      </c>
      <c r="K33" s="52" t="s">
        <v>26</v>
      </c>
      <c r="L33" s="52" t="s">
        <v>26</v>
      </c>
      <c r="O33" s="32">
        <v>19</v>
      </c>
      <c r="P33" s="5" t="s">
        <v>51</v>
      </c>
      <c r="Q33" s="33" t="str">
        <f t="shared" si="0"/>
        <v>…</v>
      </c>
      <c r="R33" s="34" t="str">
        <f>IFERROR(_xlfn.RANK.EQ(Q33,$Q$15:$Q$61,0)+COUNTIF($Q$15:Q33,Q33)-1,"-")</f>
        <v>-</v>
      </c>
      <c r="T33" s="42">
        <f t="shared" si="3"/>
        <v>19</v>
      </c>
      <c r="U33" s="42" t="str">
        <f t="shared" si="4"/>
        <v>香川</v>
      </c>
      <c r="V33" s="42">
        <f t="shared" si="5"/>
        <v>104</v>
      </c>
      <c r="W33" s="37">
        <f t="shared" si="6"/>
        <v>0.6</v>
      </c>
      <c r="Y33" s="32">
        <v>19</v>
      </c>
      <c r="Z33" s="5" t="s">
        <v>51</v>
      </c>
      <c r="AA33" s="33" t="str">
        <f t="shared" si="1"/>
        <v>…</v>
      </c>
      <c r="AB33" s="34" t="str">
        <f>IFERROR(_xlfn.RANK.EQ(AA33,$AA$15:$AA$61,0)+COUNTIF($AA$15:AA33,AA33)-1,"-")</f>
        <v>-</v>
      </c>
      <c r="AD33" s="42">
        <f t="shared" si="7"/>
        <v>19</v>
      </c>
      <c r="AE33" s="42" t="str">
        <f t="shared" si="8"/>
        <v>大分</v>
      </c>
      <c r="AF33" s="42">
        <f t="shared" si="9"/>
        <v>2340</v>
      </c>
      <c r="AG33" s="37">
        <f t="shared" si="10"/>
        <v>67.2</v>
      </c>
      <c r="AH33" s="37"/>
      <c r="AI33" s="32">
        <v>19</v>
      </c>
      <c r="AJ33" s="5" t="s">
        <v>51</v>
      </c>
      <c r="AK33" s="33" t="str">
        <f t="shared" si="2"/>
        <v>…</v>
      </c>
      <c r="AL33" s="34" t="str">
        <f>IFERROR(_xlfn.RANK.EQ(AK33,$AK$15:$AK$61,0)+COUNTIF($AK$15:AK33,AK33)-1,"-")</f>
        <v>-</v>
      </c>
      <c r="AN33" s="42">
        <f t="shared" si="11"/>
        <v>19</v>
      </c>
      <c r="AO33" s="42" t="str">
        <f t="shared" si="12"/>
        <v>岩手</v>
      </c>
      <c r="AP33" s="42">
        <f t="shared" si="13"/>
        <v>2590</v>
      </c>
      <c r="AQ33" s="37">
        <f t="shared" si="14"/>
        <v>0.5</v>
      </c>
    </row>
    <row r="34" spans="1:43" ht="11.85" customHeight="1">
      <c r="A34" s="5">
        <v>1</v>
      </c>
      <c r="B34" s="41" t="s">
        <v>29</v>
      </c>
      <c r="C34" s="39"/>
      <c r="D34" s="51" t="s">
        <v>924</v>
      </c>
      <c r="E34" s="52" t="s">
        <v>924</v>
      </c>
      <c r="F34" s="52" t="s">
        <v>924</v>
      </c>
      <c r="G34" s="52" t="s">
        <v>924</v>
      </c>
      <c r="H34" s="52" t="s">
        <v>26</v>
      </c>
      <c r="I34" s="52" t="s">
        <v>26</v>
      </c>
      <c r="J34" s="52" t="s">
        <v>26</v>
      </c>
      <c r="K34" s="52" t="s">
        <v>26</v>
      </c>
      <c r="L34" s="52" t="s">
        <v>26</v>
      </c>
      <c r="O34" s="32">
        <v>20</v>
      </c>
      <c r="P34" s="5" t="s">
        <v>52</v>
      </c>
      <c r="Q34" s="33" t="str">
        <f t="shared" si="0"/>
        <v>…</v>
      </c>
      <c r="R34" s="34" t="str">
        <f>IFERROR(_xlfn.RANK.EQ(Q34,$Q$15:$Q$61,0)+COUNTIF($Q$15:Q34,Q34)-1,"-")</f>
        <v>-</v>
      </c>
      <c r="T34" s="42">
        <f t="shared" si="3"/>
        <v>20</v>
      </c>
      <c r="U34" s="42" t="str">
        <f t="shared" si="4"/>
        <v>静岡</v>
      </c>
      <c r="V34" s="42">
        <f t="shared" si="5"/>
        <v>99</v>
      </c>
      <c r="W34" s="37">
        <f t="shared" si="6"/>
        <v>0.6</v>
      </c>
      <c r="Y34" s="32">
        <v>20</v>
      </c>
      <c r="Z34" s="5" t="s">
        <v>52</v>
      </c>
      <c r="AA34" s="33" t="str">
        <f t="shared" si="1"/>
        <v>…</v>
      </c>
      <c r="AB34" s="34" t="str">
        <f>IFERROR(_xlfn.RANK.EQ(AA34,$AA$15:$AA$61,0)+COUNTIF($AA$15:AA34,AA34)-1,"-")</f>
        <v>-</v>
      </c>
      <c r="AD34" s="42">
        <f t="shared" si="7"/>
        <v>20</v>
      </c>
      <c r="AE34" s="42" t="str">
        <f t="shared" si="8"/>
        <v>新潟</v>
      </c>
      <c r="AF34" s="42">
        <f t="shared" si="9"/>
        <v>2170</v>
      </c>
      <c r="AG34" s="37">
        <f t="shared" si="10"/>
        <v>62.4</v>
      </c>
      <c r="AH34" s="37"/>
      <c r="AI34" s="32">
        <v>20</v>
      </c>
      <c r="AJ34" s="5" t="s">
        <v>52</v>
      </c>
      <c r="AK34" s="33" t="str">
        <f t="shared" si="2"/>
        <v>…</v>
      </c>
      <c r="AL34" s="34" t="str">
        <f>IFERROR(_xlfn.RANK.EQ(AK34,$AK$15:$AK$61,0)+COUNTIF($AK$15:AK34,AK34)-1,"-")</f>
        <v>-</v>
      </c>
      <c r="AN34" s="42">
        <f t="shared" si="11"/>
        <v>20</v>
      </c>
      <c r="AO34" s="42" t="str">
        <f t="shared" si="12"/>
        <v>沖縄</v>
      </c>
      <c r="AP34" s="42">
        <f t="shared" si="13"/>
        <v>2100</v>
      </c>
      <c r="AQ34" s="37">
        <f t="shared" si="14"/>
        <v>0.4</v>
      </c>
    </row>
    <row r="35" spans="1:43" ht="11.85" customHeight="1">
      <c r="A35" s="5">
        <v>1</v>
      </c>
      <c r="B35" s="41" t="s">
        <v>31</v>
      </c>
      <c r="C35" s="39"/>
      <c r="D35" s="51">
        <v>140</v>
      </c>
      <c r="E35" s="52">
        <v>1240</v>
      </c>
      <c r="F35" s="52">
        <v>1740</v>
      </c>
      <c r="G35" s="52">
        <v>812</v>
      </c>
      <c r="H35" s="52">
        <v>99</v>
      </c>
      <c r="I35" s="52">
        <v>97</v>
      </c>
      <c r="J35" s="52">
        <v>96</v>
      </c>
      <c r="K35" s="52">
        <v>94</v>
      </c>
      <c r="L35" s="52">
        <v>102</v>
      </c>
      <c r="O35" s="32">
        <v>21</v>
      </c>
      <c r="P35" s="5" t="s">
        <v>53</v>
      </c>
      <c r="Q35" s="33">
        <f t="shared" si="0"/>
        <v>161</v>
      </c>
      <c r="R35" s="34">
        <f>IFERROR(_xlfn.RANK.EQ(Q35,$Q$15:$Q$61,0)+COUNTIF($Q$15:Q35,Q35)-1,"-")</f>
        <v>13</v>
      </c>
      <c r="T35" s="42">
        <f t="shared" si="3"/>
        <v>21</v>
      </c>
      <c r="U35" s="42" t="str">
        <f t="shared" si="4"/>
        <v>東京</v>
      </c>
      <c r="V35" s="42">
        <f t="shared" si="5"/>
        <v>98</v>
      </c>
      <c r="W35" s="37">
        <f t="shared" si="6"/>
        <v>0.6</v>
      </c>
      <c r="Y35" s="32">
        <v>21</v>
      </c>
      <c r="Z35" s="5" t="s">
        <v>53</v>
      </c>
      <c r="AA35" s="33">
        <f t="shared" si="1"/>
        <v>3260</v>
      </c>
      <c r="AB35" s="34">
        <f>IFERROR(_xlfn.RANK.EQ(AA35,$AA$15:$AA$61,0)+COUNTIF($AA$15:AA35,AA35)-1,"-")</f>
        <v>10</v>
      </c>
      <c r="AD35" s="42">
        <f t="shared" si="7"/>
        <v>21</v>
      </c>
      <c r="AE35" s="42" t="str">
        <f t="shared" si="8"/>
        <v>岡山</v>
      </c>
      <c r="AF35" s="42">
        <f t="shared" si="9"/>
        <v>1800</v>
      </c>
      <c r="AG35" s="37">
        <f t="shared" si="10"/>
        <v>51.7</v>
      </c>
      <c r="AH35" s="37"/>
      <c r="AI35" s="32">
        <v>21</v>
      </c>
      <c r="AJ35" s="5" t="s">
        <v>53</v>
      </c>
      <c r="AK35" s="33">
        <f t="shared" si="2"/>
        <v>5250</v>
      </c>
      <c r="AL35" s="34">
        <f>IFERROR(_xlfn.RANK.EQ(AK35,$AK$15:$AK$61,0)+COUNTIF($AK$15:AK35,AK35)-1,"-")</f>
        <v>12</v>
      </c>
      <c r="AN35" s="42">
        <f t="shared" si="11"/>
        <v>21</v>
      </c>
      <c r="AO35" s="42" t="str">
        <f t="shared" si="12"/>
        <v>和歌山</v>
      </c>
      <c r="AP35" s="42">
        <f t="shared" si="13"/>
        <v>1980</v>
      </c>
      <c r="AQ35" s="37">
        <f t="shared" si="14"/>
        <v>0.3</v>
      </c>
    </row>
    <row r="36" spans="1:43" ht="11.85" customHeight="1">
      <c r="A36" s="5">
        <v>1</v>
      </c>
      <c r="B36" s="41" t="s">
        <v>33</v>
      </c>
      <c r="C36" s="39"/>
      <c r="D36" s="51">
        <v>794</v>
      </c>
      <c r="E36" s="52">
        <v>3430</v>
      </c>
      <c r="F36" s="52">
        <v>27200</v>
      </c>
      <c r="G36" s="52">
        <v>24100</v>
      </c>
      <c r="H36" s="52">
        <v>96</v>
      </c>
      <c r="I36" s="52">
        <v>95</v>
      </c>
      <c r="J36" s="52">
        <v>91</v>
      </c>
      <c r="K36" s="52">
        <v>91</v>
      </c>
      <c r="L36" s="52">
        <v>97</v>
      </c>
      <c r="O36" s="32">
        <v>22</v>
      </c>
      <c r="P36" s="5" t="s">
        <v>54</v>
      </c>
      <c r="Q36" s="33">
        <f t="shared" si="0"/>
        <v>99</v>
      </c>
      <c r="R36" s="34">
        <f>IFERROR(_xlfn.RANK.EQ(Q36,$Q$15:$Q$61,0)+COUNTIF($Q$15:Q36,Q36)-1,"-")</f>
        <v>20</v>
      </c>
      <c r="T36" s="42">
        <f t="shared" si="3"/>
        <v>22</v>
      </c>
      <c r="U36" s="42" t="str">
        <f t="shared" si="4"/>
        <v>富山</v>
      </c>
      <c r="V36" s="42">
        <f t="shared" si="5"/>
        <v>81</v>
      </c>
      <c r="W36" s="37">
        <f t="shared" si="6"/>
        <v>0.5</v>
      </c>
      <c r="Y36" s="32">
        <v>22</v>
      </c>
      <c r="Z36" s="5" t="s">
        <v>54</v>
      </c>
      <c r="AA36" s="33">
        <f t="shared" si="1"/>
        <v>2830</v>
      </c>
      <c r="AB36" s="34">
        <f>IFERROR(_xlfn.RANK.EQ(AA36,$AA$15:$AA$61,0)+COUNTIF($AA$15:AA36,AA36)-1,"-")</f>
        <v>16</v>
      </c>
      <c r="AD36" s="42">
        <f t="shared" si="7"/>
        <v>22</v>
      </c>
      <c r="AE36" s="42" t="str">
        <f t="shared" si="8"/>
        <v>沖縄</v>
      </c>
      <c r="AF36" s="42">
        <f t="shared" si="9"/>
        <v>1720</v>
      </c>
      <c r="AG36" s="37">
        <f t="shared" si="10"/>
        <v>49.4</v>
      </c>
      <c r="AH36" s="37"/>
      <c r="AI36" s="32">
        <v>22</v>
      </c>
      <c r="AJ36" s="5" t="s">
        <v>54</v>
      </c>
      <c r="AK36" s="33">
        <f t="shared" si="2"/>
        <v>2800</v>
      </c>
      <c r="AL36" s="34">
        <f>IFERROR(_xlfn.RANK.EQ(AK36,$AK$15:$AK$61,0)+COUNTIF($AK$15:AK36,AK36)-1,"-")</f>
        <v>18</v>
      </c>
      <c r="AN36" s="42">
        <f t="shared" si="11"/>
        <v>22</v>
      </c>
      <c r="AO36" s="42" t="str">
        <f t="shared" si="12"/>
        <v>鳥取</v>
      </c>
      <c r="AP36" s="42">
        <f t="shared" si="13"/>
        <v>1840</v>
      </c>
      <c r="AQ36" s="37">
        <f t="shared" si="14"/>
        <v>0.3</v>
      </c>
    </row>
    <row r="37" spans="1:43" ht="11.85" customHeight="1">
      <c r="A37" s="5">
        <v>1</v>
      </c>
      <c r="B37" s="41" t="s">
        <v>35</v>
      </c>
      <c r="C37" s="39"/>
      <c r="D37" s="51" t="s">
        <v>924</v>
      </c>
      <c r="E37" s="52" t="s">
        <v>924</v>
      </c>
      <c r="F37" s="52" t="s">
        <v>924</v>
      </c>
      <c r="G37" s="52" t="s">
        <v>924</v>
      </c>
      <c r="H37" s="52" t="s">
        <v>26</v>
      </c>
      <c r="I37" s="52" t="s">
        <v>26</v>
      </c>
      <c r="J37" s="52" t="s">
        <v>26</v>
      </c>
      <c r="K37" s="52" t="s">
        <v>26</v>
      </c>
      <c r="L37" s="52" t="s">
        <v>26</v>
      </c>
      <c r="O37" s="32">
        <v>23</v>
      </c>
      <c r="P37" s="5" t="s">
        <v>55</v>
      </c>
      <c r="Q37" s="33">
        <f t="shared" si="0"/>
        <v>365</v>
      </c>
      <c r="R37" s="34">
        <f>IFERROR(_xlfn.RANK.EQ(Q37,$Q$15:$Q$61,0)+COUNTIF($Q$15:Q37,Q37)-1,"-")</f>
        <v>11</v>
      </c>
      <c r="T37" s="42">
        <f t="shared" si="3"/>
        <v>23</v>
      </c>
      <c r="U37" s="42" t="str">
        <f t="shared" si="4"/>
        <v>三重</v>
      </c>
      <c r="V37" s="42">
        <f t="shared" si="5"/>
        <v>75</v>
      </c>
      <c r="W37" s="37">
        <f t="shared" si="6"/>
        <v>0.5</v>
      </c>
      <c r="Y37" s="32">
        <v>23</v>
      </c>
      <c r="Z37" s="5" t="s">
        <v>55</v>
      </c>
      <c r="AA37" s="33">
        <f t="shared" si="1"/>
        <v>5070</v>
      </c>
      <c r="AB37" s="34">
        <f>IFERROR(_xlfn.RANK.EQ(AA37,$AA$15:$AA$61,0)+COUNTIF($AA$15:AA37,AA37)-1,"-")</f>
        <v>2</v>
      </c>
      <c r="AD37" s="42">
        <f t="shared" si="7"/>
        <v>23</v>
      </c>
      <c r="AE37" s="42" t="str">
        <f t="shared" si="8"/>
        <v>岩手</v>
      </c>
      <c r="AF37" s="42">
        <f t="shared" si="9"/>
        <v>1620</v>
      </c>
      <c r="AG37" s="37">
        <f t="shared" si="10"/>
        <v>46.6</v>
      </c>
      <c r="AH37" s="37"/>
      <c r="AI37" s="32">
        <v>23</v>
      </c>
      <c r="AJ37" s="5" t="s">
        <v>55</v>
      </c>
      <c r="AK37" s="33">
        <f t="shared" si="2"/>
        <v>18500</v>
      </c>
      <c r="AL37" s="34">
        <f>IFERROR(_xlfn.RANK.EQ(AK37,$AK$15:$AK$61,0)+COUNTIF($AK$15:AK37,AK37)-1,"-")</f>
        <v>9</v>
      </c>
      <c r="AN37" s="42">
        <f t="shared" si="11"/>
        <v>23</v>
      </c>
      <c r="AO37" s="42" t="str">
        <f t="shared" si="12"/>
        <v>福島</v>
      </c>
      <c r="AP37" s="42">
        <f t="shared" si="13"/>
        <v>1740</v>
      </c>
      <c r="AQ37" s="37">
        <f t="shared" si="14"/>
        <v>0.3</v>
      </c>
    </row>
    <row r="38" spans="1:43" ht="11.85" customHeight="1">
      <c r="A38" s="5">
        <v>1</v>
      </c>
      <c r="B38" s="41" t="s">
        <v>37</v>
      </c>
      <c r="C38" s="39"/>
      <c r="D38" s="51" t="s">
        <v>924</v>
      </c>
      <c r="E38" s="52" t="s">
        <v>924</v>
      </c>
      <c r="F38" s="52" t="s">
        <v>924</v>
      </c>
      <c r="G38" s="52" t="s">
        <v>924</v>
      </c>
      <c r="H38" s="52" t="s">
        <v>26</v>
      </c>
      <c r="I38" s="52" t="s">
        <v>26</v>
      </c>
      <c r="J38" s="52" t="s">
        <v>26</v>
      </c>
      <c r="K38" s="52" t="s">
        <v>26</v>
      </c>
      <c r="L38" s="52" t="s">
        <v>26</v>
      </c>
      <c r="O38" s="32">
        <v>24</v>
      </c>
      <c r="P38" s="5" t="s">
        <v>56</v>
      </c>
      <c r="Q38" s="33">
        <f t="shared" si="0"/>
        <v>75</v>
      </c>
      <c r="R38" s="34">
        <f>IFERROR(_xlfn.RANK.EQ(Q38,$Q$15:$Q$61,0)+COUNTIF($Q$15:Q38,Q38)-1,"-")</f>
        <v>23</v>
      </c>
      <c r="T38" s="42">
        <f t="shared" si="3"/>
        <v>24</v>
      </c>
      <c r="U38" s="42" t="str">
        <f t="shared" si="4"/>
        <v>鳥取</v>
      </c>
      <c r="V38" s="42">
        <f t="shared" si="5"/>
        <v>66</v>
      </c>
      <c r="W38" s="37">
        <f t="shared" si="6"/>
        <v>0.4</v>
      </c>
      <c r="Y38" s="32">
        <v>24</v>
      </c>
      <c r="Z38" s="5" t="s">
        <v>56</v>
      </c>
      <c r="AA38" s="33">
        <f t="shared" si="1"/>
        <v>1450</v>
      </c>
      <c r="AB38" s="34">
        <f>IFERROR(_xlfn.RANK.EQ(AA38,$AA$15:$AA$61,0)+COUNTIF($AA$15:AA38,AA38)-1,"-")</f>
        <v>25</v>
      </c>
      <c r="AD38" s="42">
        <f t="shared" si="7"/>
        <v>24</v>
      </c>
      <c r="AE38" s="42" t="str">
        <f t="shared" si="8"/>
        <v>福井</v>
      </c>
      <c r="AF38" s="42">
        <f t="shared" si="9"/>
        <v>1450</v>
      </c>
      <c r="AG38" s="37">
        <f t="shared" si="10"/>
        <v>41.7</v>
      </c>
      <c r="AH38" s="37"/>
      <c r="AI38" s="32">
        <v>24</v>
      </c>
      <c r="AJ38" s="5" t="s">
        <v>56</v>
      </c>
      <c r="AK38" s="33">
        <f t="shared" si="2"/>
        <v>1090</v>
      </c>
      <c r="AL38" s="34">
        <f>IFERROR(_xlfn.RANK.EQ(AK38,$AK$15:$AK$61,0)+COUNTIF($AK$15:AK38,AK38)-1,"-")</f>
        <v>24</v>
      </c>
      <c r="AN38" s="42">
        <f t="shared" si="11"/>
        <v>24</v>
      </c>
      <c r="AO38" s="42" t="str">
        <f t="shared" si="12"/>
        <v>三重</v>
      </c>
      <c r="AP38" s="42">
        <f t="shared" si="13"/>
        <v>1090</v>
      </c>
      <c r="AQ38" s="37">
        <f t="shared" si="14"/>
        <v>0.2</v>
      </c>
    </row>
    <row r="39" spans="1:43" ht="11.85" customHeight="1">
      <c r="A39" s="5">
        <v>1</v>
      </c>
      <c r="B39" s="41" t="s">
        <v>39</v>
      </c>
      <c r="C39" s="39"/>
      <c r="D39" s="51">
        <v>397</v>
      </c>
      <c r="E39" s="52">
        <v>3800</v>
      </c>
      <c r="F39" s="52">
        <v>15100</v>
      </c>
      <c r="G39" s="52">
        <v>13000</v>
      </c>
      <c r="H39" s="52">
        <v>94</v>
      </c>
      <c r="I39" s="52">
        <v>100</v>
      </c>
      <c r="J39" s="52">
        <v>94</v>
      </c>
      <c r="K39" s="52">
        <v>94</v>
      </c>
      <c r="L39" s="52">
        <v>105</v>
      </c>
      <c r="O39" s="32">
        <v>25</v>
      </c>
      <c r="P39" s="5" t="s">
        <v>57</v>
      </c>
      <c r="Q39" s="33" t="str">
        <f t="shared" si="0"/>
        <v>…</v>
      </c>
      <c r="R39" s="34" t="str">
        <f>IFERROR(_xlfn.RANK.EQ(Q39,$Q$15:$Q$61,0)+COUNTIF($Q$15:Q39,Q39)-1,"-")</f>
        <v>-</v>
      </c>
      <c r="T39" s="42">
        <f t="shared" si="3"/>
        <v>25</v>
      </c>
      <c r="U39" s="42" t="str">
        <f t="shared" si="4"/>
        <v>和歌山</v>
      </c>
      <c r="V39" s="42">
        <f t="shared" si="5"/>
        <v>49</v>
      </c>
      <c r="W39" s="37">
        <f t="shared" si="6"/>
        <v>0.3</v>
      </c>
      <c r="Y39" s="32">
        <v>25</v>
      </c>
      <c r="Z39" s="5" t="s">
        <v>57</v>
      </c>
      <c r="AA39" s="33" t="str">
        <f t="shared" si="1"/>
        <v>…</v>
      </c>
      <c r="AB39" s="34" t="str">
        <f>IFERROR(_xlfn.RANK.EQ(AA39,$AA$15:$AA$61,0)+COUNTIF($AA$15:AA39,AA39)-1,"-")</f>
        <v>-</v>
      </c>
      <c r="AD39" s="42">
        <f t="shared" si="7"/>
        <v>24</v>
      </c>
      <c r="AE39" s="42" t="str">
        <f t="shared" si="8"/>
        <v>三重</v>
      </c>
      <c r="AF39" s="42">
        <f t="shared" si="9"/>
        <v>1450</v>
      </c>
      <c r="AG39" s="37">
        <f t="shared" si="10"/>
        <v>41.7</v>
      </c>
      <c r="AH39" s="37"/>
      <c r="AI39" s="32">
        <v>25</v>
      </c>
      <c r="AJ39" s="5" t="s">
        <v>57</v>
      </c>
      <c r="AK39" s="33" t="str">
        <f t="shared" si="2"/>
        <v>…</v>
      </c>
      <c r="AL39" s="34" t="str">
        <f>IFERROR(_xlfn.RANK.EQ(AK39,$AK$15:$AK$61,0)+COUNTIF($AK$15:AK39,AK39)-1,"-")</f>
        <v>-</v>
      </c>
      <c r="AN39" s="42">
        <f t="shared" si="11"/>
        <v>25</v>
      </c>
      <c r="AO39" s="42" t="str">
        <f t="shared" si="12"/>
        <v>富山</v>
      </c>
      <c r="AP39" s="42">
        <f t="shared" si="13"/>
        <v>883</v>
      </c>
      <c r="AQ39" s="37">
        <f t="shared" si="14"/>
        <v>0.2</v>
      </c>
    </row>
    <row r="40" spans="1:43" ht="11.85" customHeight="1">
      <c r="A40" s="5">
        <v>1</v>
      </c>
      <c r="B40" s="41" t="s">
        <v>41</v>
      </c>
      <c r="C40" s="39"/>
      <c r="D40" s="51">
        <v>2760</v>
      </c>
      <c r="E40" s="52">
        <v>4050</v>
      </c>
      <c r="F40" s="52">
        <v>111800</v>
      </c>
      <c r="G40" s="52">
        <v>104500</v>
      </c>
      <c r="H40" s="52">
        <v>98</v>
      </c>
      <c r="I40" s="52">
        <v>103</v>
      </c>
      <c r="J40" s="52">
        <v>101</v>
      </c>
      <c r="K40" s="52">
        <v>101</v>
      </c>
      <c r="L40" s="52">
        <v>113</v>
      </c>
      <c r="O40" s="32">
        <v>26</v>
      </c>
      <c r="P40" s="5" t="s">
        <v>58</v>
      </c>
      <c r="Q40" s="33" t="str">
        <f t="shared" si="0"/>
        <v>…</v>
      </c>
      <c r="R40" s="34" t="str">
        <f>IFERROR(_xlfn.RANK.EQ(Q40,$Q$15:$Q$61,0)+COUNTIF($Q$15:Q40,Q40)-1,"-")</f>
        <v>-</v>
      </c>
      <c r="T40" s="42">
        <f t="shared" si="3"/>
        <v>25</v>
      </c>
      <c r="U40" s="42" t="str">
        <f t="shared" si="4"/>
        <v>岡山</v>
      </c>
      <c r="V40" s="42">
        <f t="shared" si="5"/>
        <v>49</v>
      </c>
      <c r="W40" s="37">
        <f t="shared" si="6"/>
        <v>0.3</v>
      </c>
      <c r="Y40" s="32">
        <v>26</v>
      </c>
      <c r="Z40" s="5" t="s">
        <v>58</v>
      </c>
      <c r="AA40" s="33" t="str">
        <f t="shared" si="1"/>
        <v>…</v>
      </c>
      <c r="AB40" s="34" t="str">
        <f>IFERROR(_xlfn.RANK.EQ(AA40,$AA$15:$AA$61,0)+COUNTIF($AA$15:AA40,AA40)-1,"-")</f>
        <v>-</v>
      </c>
      <c r="AD40" s="42">
        <f t="shared" si="7"/>
        <v>26</v>
      </c>
      <c r="AE40" s="42" t="str">
        <f t="shared" si="8"/>
        <v>石川</v>
      </c>
      <c r="AF40" s="42">
        <f t="shared" si="9"/>
        <v>1390</v>
      </c>
      <c r="AG40" s="37">
        <f t="shared" si="10"/>
        <v>39.9</v>
      </c>
      <c r="AH40" s="37"/>
      <c r="AI40" s="32">
        <v>26</v>
      </c>
      <c r="AJ40" s="5" t="s">
        <v>58</v>
      </c>
      <c r="AK40" s="33" t="str">
        <f t="shared" si="2"/>
        <v>…</v>
      </c>
      <c r="AL40" s="34" t="str">
        <f>IFERROR(_xlfn.RANK.EQ(AK40,$AK$15:$AK$61,0)+COUNTIF($AK$15:AK40,AK40)-1,"-")</f>
        <v>-</v>
      </c>
      <c r="AN40" s="42">
        <f t="shared" si="11"/>
        <v>25</v>
      </c>
      <c r="AO40" s="42" t="str">
        <f t="shared" si="12"/>
        <v>岡山</v>
      </c>
      <c r="AP40" s="42">
        <f t="shared" si="13"/>
        <v>883</v>
      </c>
      <c r="AQ40" s="37">
        <f t="shared" si="14"/>
        <v>0.2</v>
      </c>
    </row>
    <row r="41" spans="1:43" ht="11.85" customHeight="1">
      <c r="A41" s="5">
        <v>1</v>
      </c>
      <c r="B41" s="41" t="s">
        <v>43</v>
      </c>
      <c r="C41" s="39"/>
      <c r="D41" s="51">
        <v>98</v>
      </c>
      <c r="E41" s="52">
        <v>2900</v>
      </c>
      <c r="F41" s="52">
        <v>2840</v>
      </c>
      <c r="G41" s="52">
        <v>2500</v>
      </c>
      <c r="H41" s="52">
        <v>97</v>
      </c>
      <c r="I41" s="52">
        <v>101</v>
      </c>
      <c r="J41" s="52">
        <v>98</v>
      </c>
      <c r="K41" s="52">
        <v>97</v>
      </c>
      <c r="L41" s="52">
        <v>96</v>
      </c>
      <c r="O41" s="32">
        <v>27</v>
      </c>
      <c r="P41" s="5" t="s">
        <v>59</v>
      </c>
      <c r="Q41" s="33" t="str">
        <f t="shared" si="0"/>
        <v>…</v>
      </c>
      <c r="R41" s="34" t="str">
        <f>IFERROR(_xlfn.RANK.EQ(Q41,$Q$15:$Q$61,0)+COUNTIF($Q$15:Q41,Q41)-1,"-")</f>
        <v>-</v>
      </c>
      <c r="T41" s="42">
        <f t="shared" si="3"/>
        <v>27</v>
      </c>
      <c r="U41" s="42" t="str">
        <f t="shared" si="4"/>
        <v>福井</v>
      </c>
      <c r="V41" s="42">
        <f t="shared" si="5"/>
        <v>40</v>
      </c>
      <c r="W41" s="37">
        <f t="shared" si="6"/>
        <v>0.2</v>
      </c>
      <c r="Y41" s="32">
        <v>27</v>
      </c>
      <c r="Z41" s="5" t="s">
        <v>59</v>
      </c>
      <c r="AA41" s="33" t="str">
        <f t="shared" si="1"/>
        <v>…</v>
      </c>
      <c r="AB41" s="34" t="str">
        <f>IFERROR(_xlfn.RANK.EQ(AA41,$AA$15:$AA$61,0)+COUNTIF($AA$15:AA41,AA41)-1,"-")</f>
        <v>-</v>
      </c>
      <c r="AD41" s="42">
        <f t="shared" si="7"/>
        <v>27</v>
      </c>
      <c r="AE41" s="42" t="str">
        <f t="shared" si="8"/>
        <v>福島</v>
      </c>
      <c r="AF41" s="42">
        <f t="shared" si="9"/>
        <v>1240</v>
      </c>
      <c r="AG41" s="37">
        <f t="shared" si="10"/>
        <v>35.6</v>
      </c>
      <c r="AH41" s="37"/>
      <c r="AI41" s="32">
        <v>27</v>
      </c>
      <c r="AJ41" s="5" t="s">
        <v>59</v>
      </c>
      <c r="AK41" s="33" t="str">
        <f t="shared" si="2"/>
        <v>…</v>
      </c>
      <c r="AL41" s="34" t="str">
        <f>IFERROR(_xlfn.RANK.EQ(AK41,$AK$15:$AK$61,0)+COUNTIF($AK$15:AK41,AK41)-1,"-")</f>
        <v>-</v>
      </c>
      <c r="AN41" s="42">
        <f t="shared" si="11"/>
        <v>27</v>
      </c>
      <c r="AO41" s="42" t="str">
        <f t="shared" si="12"/>
        <v>福井</v>
      </c>
      <c r="AP41" s="42">
        <f t="shared" si="13"/>
        <v>581</v>
      </c>
      <c r="AQ41" s="37">
        <f t="shared" si="14"/>
        <v>0.1</v>
      </c>
    </row>
    <row r="42" spans="1:43" ht="11.85" customHeight="1">
      <c r="A42" s="5">
        <v>1</v>
      </c>
      <c r="B42" s="41" t="s">
        <v>45</v>
      </c>
      <c r="C42" s="39"/>
      <c r="D42" s="51" t="s">
        <v>924</v>
      </c>
      <c r="E42" s="52" t="s">
        <v>924</v>
      </c>
      <c r="F42" s="52" t="s">
        <v>924</v>
      </c>
      <c r="G42" s="52" t="s">
        <v>924</v>
      </c>
      <c r="H42" s="52" t="s">
        <v>26</v>
      </c>
      <c r="I42" s="52" t="s">
        <v>26</v>
      </c>
      <c r="J42" s="52" t="s">
        <v>26</v>
      </c>
      <c r="K42" s="52" t="s">
        <v>26</v>
      </c>
      <c r="L42" s="52" t="s">
        <v>26</v>
      </c>
      <c r="O42" s="32">
        <v>28</v>
      </c>
      <c r="P42" s="5" t="s">
        <v>60</v>
      </c>
      <c r="Q42" s="33">
        <f t="shared" si="0"/>
        <v>112</v>
      </c>
      <c r="R42" s="34">
        <f>IFERROR(_xlfn.RANK.EQ(Q42,$Q$15:$Q$61,0)+COUNTIF($Q$15:Q42,Q42)-1,"-")</f>
        <v>18</v>
      </c>
      <c r="T42" s="42">
        <f t="shared" si="3"/>
        <v>28</v>
      </c>
      <c r="U42" s="42" t="str">
        <f t="shared" si="4"/>
        <v>石川</v>
      </c>
      <c r="V42" s="42">
        <f t="shared" si="5"/>
        <v>34</v>
      </c>
      <c r="W42" s="37">
        <f t="shared" si="6"/>
        <v>0.2</v>
      </c>
      <c r="Y42" s="32">
        <v>28</v>
      </c>
      <c r="Z42" s="5" t="s">
        <v>60</v>
      </c>
      <c r="AA42" s="33">
        <f t="shared" si="1"/>
        <v>2880</v>
      </c>
      <c r="AB42" s="34">
        <f>IFERROR(_xlfn.RANK.EQ(AA42,$AA$15:$AA$61,0)+COUNTIF($AA$15:AA42,AA42)-1,"-")</f>
        <v>15</v>
      </c>
      <c r="AD42" s="42">
        <f t="shared" si="7"/>
        <v>28</v>
      </c>
      <c r="AE42" s="42" t="str">
        <f t="shared" si="8"/>
        <v>富山</v>
      </c>
      <c r="AF42" s="42">
        <f t="shared" si="9"/>
        <v>1090</v>
      </c>
      <c r="AG42" s="37">
        <f t="shared" si="10"/>
        <v>31.3</v>
      </c>
      <c r="AH42" s="37"/>
      <c r="AI42" s="32">
        <v>28</v>
      </c>
      <c r="AJ42" s="5" t="s">
        <v>60</v>
      </c>
      <c r="AK42" s="33">
        <f t="shared" si="2"/>
        <v>3230</v>
      </c>
      <c r="AL42" s="34">
        <f>IFERROR(_xlfn.RANK.EQ(AK42,$AK$15:$AK$61,0)+COUNTIF($AK$15:AK42,AK42)-1,"-")</f>
        <v>14</v>
      </c>
      <c r="AN42" s="42">
        <f t="shared" si="11"/>
        <v>28</v>
      </c>
      <c r="AO42" s="42" t="str">
        <f t="shared" si="12"/>
        <v>石川</v>
      </c>
      <c r="AP42" s="42">
        <f t="shared" si="13"/>
        <v>474</v>
      </c>
      <c r="AQ42" s="37">
        <f t="shared" si="14"/>
        <v>0.1</v>
      </c>
    </row>
    <row r="43" spans="1:43" ht="11.85" customHeight="1">
      <c r="A43" s="5">
        <v>1</v>
      </c>
      <c r="B43" s="41" t="s">
        <v>46</v>
      </c>
      <c r="C43" s="39"/>
      <c r="D43" s="51">
        <v>206</v>
      </c>
      <c r="E43" s="52">
        <v>2170</v>
      </c>
      <c r="F43" s="52">
        <v>4480</v>
      </c>
      <c r="G43" s="52">
        <v>3900</v>
      </c>
      <c r="H43" s="52">
        <v>88</v>
      </c>
      <c r="I43" s="52">
        <v>86</v>
      </c>
      <c r="J43" s="52">
        <v>77</v>
      </c>
      <c r="K43" s="52">
        <v>76</v>
      </c>
      <c r="L43" s="52">
        <v>89</v>
      </c>
      <c r="O43" s="32">
        <v>29</v>
      </c>
      <c r="P43" s="5" t="s">
        <v>61</v>
      </c>
      <c r="Q43" s="33" t="str">
        <f t="shared" si="0"/>
        <v>…</v>
      </c>
      <c r="R43" s="34" t="str">
        <f>IFERROR(_xlfn.RANK.EQ(Q43,$Q$15:$Q$61,0)+COUNTIF($Q$15:Q43,Q43)-1,"-")</f>
        <v>-</v>
      </c>
      <c r="T43" s="42" t="str">
        <f t="shared" si="3"/>
        <v>-</v>
      </c>
      <c r="U43" s="42" t="str">
        <f t="shared" si="4"/>
        <v>-</v>
      </c>
      <c r="V43" s="42" t="str">
        <f t="shared" si="5"/>
        <v>-</v>
      </c>
      <c r="W43" s="37" t="str">
        <f t="shared" si="6"/>
        <v>-</v>
      </c>
      <c r="Y43" s="32">
        <v>29</v>
      </c>
      <c r="Z43" s="5" t="s">
        <v>61</v>
      </c>
      <c r="AA43" s="33" t="str">
        <f t="shared" si="1"/>
        <v>…</v>
      </c>
      <c r="AB43" s="34" t="str">
        <f>IFERROR(_xlfn.RANK.EQ(AA43,$AA$15:$AA$61,0)+COUNTIF($AA$15:AA43,AA43)-1,"-")</f>
        <v>-</v>
      </c>
      <c r="AD43" s="42" t="str">
        <f t="shared" si="7"/>
        <v>-</v>
      </c>
      <c r="AE43" s="42" t="str">
        <f t="shared" si="8"/>
        <v>-</v>
      </c>
      <c r="AF43" s="42" t="str">
        <f t="shared" si="9"/>
        <v>-</v>
      </c>
      <c r="AG43" s="37" t="str">
        <f t="shared" si="10"/>
        <v>-</v>
      </c>
      <c r="AH43" s="37"/>
      <c r="AI43" s="32">
        <v>29</v>
      </c>
      <c r="AJ43" s="5" t="s">
        <v>61</v>
      </c>
      <c r="AK43" s="33" t="str">
        <f t="shared" si="2"/>
        <v>…</v>
      </c>
      <c r="AL43" s="34" t="str">
        <f>IFERROR(_xlfn.RANK.EQ(AK43,$AK$15:$AK$61,0)+COUNTIF($AK$15:AK43,AK43)-1,"-")</f>
        <v>-</v>
      </c>
      <c r="AN43" s="42" t="str">
        <f t="shared" si="11"/>
        <v>-</v>
      </c>
      <c r="AO43" s="42" t="str">
        <f t="shared" si="12"/>
        <v>-</v>
      </c>
      <c r="AP43" s="42" t="str">
        <f t="shared" si="13"/>
        <v>-</v>
      </c>
      <c r="AQ43" s="37" t="str">
        <f t="shared" si="14"/>
        <v>-</v>
      </c>
    </row>
    <row r="44" spans="1:43" ht="11.85" customHeight="1">
      <c r="A44" s="5">
        <v>1</v>
      </c>
      <c r="B44" s="41" t="s">
        <v>48</v>
      </c>
      <c r="C44" s="39"/>
      <c r="D44" s="51">
        <v>81</v>
      </c>
      <c r="E44" s="52">
        <v>1090</v>
      </c>
      <c r="F44" s="52">
        <v>883</v>
      </c>
      <c r="G44" s="52">
        <v>794</v>
      </c>
      <c r="H44" s="52">
        <v>95</v>
      </c>
      <c r="I44" s="52">
        <v>81</v>
      </c>
      <c r="J44" s="52">
        <v>77</v>
      </c>
      <c r="K44" s="52">
        <v>76</v>
      </c>
      <c r="L44" s="52" t="s">
        <v>26</v>
      </c>
      <c r="M44" s="5">
        <f>F40/D40</f>
        <v>40.507246376811594</v>
      </c>
      <c r="O44" s="32">
        <v>30</v>
      </c>
      <c r="P44" s="5" t="s">
        <v>62</v>
      </c>
      <c r="Q44" s="33">
        <f t="shared" si="0"/>
        <v>49</v>
      </c>
      <c r="R44" s="34">
        <f>IFERROR(_xlfn.RANK.EQ(Q44,$Q$15:$Q$61,0)+COUNTIF($Q$15:Q44,Q44)-1,"-")</f>
        <v>25</v>
      </c>
      <c r="T44" s="42" t="str">
        <f t="shared" si="3"/>
        <v>-</v>
      </c>
      <c r="U44" s="42" t="str">
        <f t="shared" si="4"/>
        <v>-</v>
      </c>
      <c r="V44" s="42" t="str">
        <f t="shared" si="5"/>
        <v>-</v>
      </c>
      <c r="W44" s="37" t="str">
        <f t="shared" si="6"/>
        <v>-</v>
      </c>
      <c r="Y44" s="32">
        <v>30</v>
      </c>
      <c r="Z44" s="5" t="s">
        <v>62</v>
      </c>
      <c r="AA44" s="33">
        <f t="shared" si="1"/>
        <v>4040</v>
      </c>
      <c r="AB44" s="34">
        <f>IFERROR(_xlfn.RANK.EQ(AA44,$AA$15:$AA$61,0)+COUNTIF($AA$15:AA44,AA44)-1,"-")</f>
        <v>5</v>
      </c>
      <c r="AD44" s="42" t="str">
        <f t="shared" si="7"/>
        <v>-</v>
      </c>
      <c r="AE44" s="42" t="str">
        <f t="shared" si="8"/>
        <v>-</v>
      </c>
      <c r="AF44" s="42" t="str">
        <f t="shared" si="9"/>
        <v>-</v>
      </c>
      <c r="AG44" s="37" t="str">
        <f t="shared" si="10"/>
        <v>-</v>
      </c>
      <c r="AH44" s="37"/>
      <c r="AI44" s="32">
        <v>30</v>
      </c>
      <c r="AJ44" s="5" t="s">
        <v>62</v>
      </c>
      <c r="AK44" s="33">
        <f t="shared" si="2"/>
        <v>1980</v>
      </c>
      <c r="AL44" s="34">
        <f>IFERROR(_xlfn.RANK.EQ(AK44,$AK$15:$AK$61,0)+COUNTIF($AK$15:AK44,AK44)-1,"-")</f>
        <v>21</v>
      </c>
      <c r="AN44" s="42" t="str">
        <f t="shared" si="11"/>
        <v>-</v>
      </c>
      <c r="AO44" s="42" t="str">
        <f t="shared" si="12"/>
        <v>-</v>
      </c>
      <c r="AP44" s="42" t="str">
        <f t="shared" si="13"/>
        <v>-</v>
      </c>
      <c r="AQ44" s="37" t="str">
        <f t="shared" si="14"/>
        <v>-</v>
      </c>
    </row>
    <row r="45" spans="1:43" ht="11.85" customHeight="1">
      <c r="A45" s="5">
        <v>1</v>
      </c>
      <c r="B45" s="41" t="s">
        <v>49</v>
      </c>
      <c r="C45" s="39"/>
      <c r="D45" s="51">
        <v>34</v>
      </c>
      <c r="E45" s="52">
        <v>1390</v>
      </c>
      <c r="F45" s="52">
        <v>474</v>
      </c>
      <c r="G45" s="52">
        <v>405</v>
      </c>
      <c r="H45" s="52">
        <v>100</v>
      </c>
      <c r="I45" s="52">
        <v>111</v>
      </c>
      <c r="J45" s="52">
        <v>112</v>
      </c>
      <c r="K45" s="52">
        <v>112</v>
      </c>
      <c r="L45" s="52">
        <v>121</v>
      </c>
      <c r="O45" s="32">
        <v>31</v>
      </c>
      <c r="P45" s="5" t="s">
        <v>63</v>
      </c>
      <c r="Q45" s="33">
        <f t="shared" si="0"/>
        <v>66</v>
      </c>
      <c r="R45" s="34">
        <f>IFERROR(_xlfn.RANK.EQ(Q45,$Q$15:$Q$61,0)+COUNTIF($Q$15:Q45,Q45)-1,"-")</f>
        <v>24</v>
      </c>
      <c r="T45" s="42" t="str">
        <f t="shared" si="3"/>
        <v>-</v>
      </c>
      <c r="U45" s="42" t="str">
        <f t="shared" si="4"/>
        <v>-</v>
      </c>
      <c r="V45" s="42" t="str">
        <f t="shared" si="5"/>
        <v>-</v>
      </c>
      <c r="W45" s="37" t="str">
        <f t="shared" si="6"/>
        <v>-</v>
      </c>
      <c r="Y45" s="32">
        <v>31</v>
      </c>
      <c r="Z45" s="5" t="s">
        <v>63</v>
      </c>
      <c r="AA45" s="33">
        <f t="shared" si="1"/>
        <v>2790</v>
      </c>
      <c r="AB45" s="34">
        <f>IFERROR(_xlfn.RANK.EQ(AA45,$AA$15:$AA$61,0)+COUNTIF($AA$15:AA45,AA45)-1,"-")</f>
        <v>18</v>
      </c>
      <c r="AD45" s="42" t="str">
        <f t="shared" si="7"/>
        <v>-</v>
      </c>
      <c r="AE45" s="42" t="str">
        <f t="shared" si="8"/>
        <v>-</v>
      </c>
      <c r="AF45" s="42" t="str">
        <f t="shared" si="9"/>
        <v>-</v>
      </c>
      <c r="AG45" s="37" t="str">
        <f t="shared" si="10"/>
        <v>-</v>
      </c>
      <c r="AH45" s="37"/>
      <c r="AI45" s="32">
        <v>31</v>
      </c>
      <c r="AJ45" s="5" t="s">
        <v>63</v>
      </c>
      <c r="AK45" s="33">
        <f t="shared" si="2"/>
        <v>1840</v>
      </c>
      <c r="AL45" s="34">
        <f>IFERROR(_xlfn.RANK.EQ(AK45,$AK$15:$AK$61,0)+COUNTIF($AK$15:AK45,AK45)-1,"-")</f>
        <v>22</v>
      </c>
      <c r="AN45" s="42" t="str">
        <f t="shared" si="11"/>
        <v>-</v>
      </c>
      <c r="AO45" s="42" t="str">
        <f t="shared" si="12"/>
        <v>-</v>
      </c>
      <c r="AP45" s="42" t="str">
        <f t="shared" si="13"/>
        <v>-</v>
      </c>
      <c r="AQ45" s="37" t="str">
        <f t="shared" si="14"/>
        <v>-</v>
      </c>
    </row>
    <row r="46" spans="1:43" ht="11.85" customHeight="1">
      <c r="A46" s="5">
        <v>1</v>
      </c>
      <c r="B46" s="41" t="s">
        <v>50</v>
      </c>
      <c r="C46" s="39"/>
      <c r="D46" s="51">
        <v>40</v>
      </c>
      <c r="E46" s="52">
        <v>1450</v>
      </c>
      <c r="F46" s="52">
        <v>581</v>
      </c>
      <c r="G46" s="52">
        <v>517</v>
      </c>
      <c r="H46" s="52">
        <v>80</v>
      </c>
      <c r="I46" s="52">
        <v>76</v>
      </c>
      <c r="J46" s="52">
        <v>61</v>
      </c>
      <c r="K46" s="52">
        <v>62</v>
      </c>
      <c r="L46" s="52">
        <v>88</v>
      </c>
      <c r="O46" s="32">
        <v>32</v>
      </c>
      <c r="P46" s="5" t="s">
        <v>64</v>
      </c>
      <c r="Q46" s="33" t="str">
        <f t="shared" si="0"/>
        <v>…</v>
      </c>
      <c r="R46" s="34" t="str">
        <f>IFERROR(_xlfn.RANK.EQ(Q46,$Q$15:$Q$61,0)+COUNTIF($Q$15:Q46,Q46)-1,"-")</f>
        <v>-</v>
      </c>
      <c r="T46" s="42" t="str">
        <f t="shared" si="3"/>
        <v>-</v>
      </c>
      <c r="U46" s="42" t="str">
        <f t="shared" si="4"/>
        <v>-</v>
      </c>
      <c r="V46" s="42" t="str">
        <f t="shared" si="5"/>
        <v>-</v>
      </c>
      <c r="W46" s="37" t="str">
        <f t="shared" si="6"/>
        <v>-</v>
      </c>
      <c r="Y46" s="32">
        <v>32</v>
      </c>
      <c r="Z46" s="5" t="s">
        <v>64</v>
      </c>
      <c r="AA46" s="33" t="str">
        <f t="shared" si="1"/>
        <v>…</v>
      </c>
      <c r="AB46" s="34" t="str">
        <f>IFERROR(_xlfn.RANK.EQ(AA46,$AA$15:$AA$61,0)+COUNTIF($AA$15:AA46,AA46)-1,"-")</f>
        <v>-</v>
      </c>
      <c r="AD46" s="42" t="str">
        <f t="shared" si="7"/>
        <v>-</v>
      </c>
      <c r="AE46" s="42" t="str">
        <f t="shared" si="8"/>
        <v>-</v>
      </c>
      <c r="AF46" s="42" t="str">
        <f t="shared" si="9"/>
        <v>-</v>
      </c>
      <c r="AG46" s="37" t="str">
        <f t="shared" si="10"/>
        <v>-</v>
      </c>
      <c r="AH46" s="37"/>
      <c r="AI46" s="32">
        <v>32</v>
      </c>
      <c r="AJ46" s="5" t="s">
        <v>64</v>
      </c>
      <c r="AK46" s="33" t="str">
        <f t="shared" si="2"/>
        <v>…</v>
      </c>
      <c r="AL46" s="34" t="str">
        <f>IFERROR(_xlfn.RANK.EQ(AK46,$AK$15:$AK$61,0)+COUNTIF($AK$15:AK46,AK46)-1,"-")</f>
        <v>-</v>
      </c>
      <c r="AN46" s="42" t="str">
        <f t="shared" si="11"/>
        <v>-</v>
      </c>
      <c r="AO46" s="42" t="str">
        <f t="shared" si="12"/>
        <v>-</v>
      </c>
      <c r="AP46" s="42" t="str">
        <f t="shared" si="13"/>
        <v>-</v>
      </c>
      <c r="AQ46" s="37" t="str">
        <f t="shared" si="14"/>
        <v>-</v>
      </c>
    </row>
    <row r="47" spans="1:43" ht="11.85" customHeight="1">
      <c r="A47" s="5">
        <v>1</v>
      </c>
      <c r="B47" s="41" t="s">
        <v>51</v>
      </c>
      <c r="C47" s="39"/>
      <c r="D47" s="51" t="s">
        <v>924</v>
      </c>
      <c r="E47" s="52" t="s">
        <v>924</v>
      </c>
      <c r="F47" s="52" t="s">
        <v>924</v>
      </c>
      <c r="G47" s="52" t="s">
        <v>924</v>
      </c>
      <c r="H47" s="52" t="s">
        <v>26</v>
      </c>
      <c r="I47" s="52" t="s">
        <v>26</v>
      </c>
      <c r="J47" s="52" t="s">
        <v>26</v>
      </c>
      <c r="K47" s="52" t="s">
        <v>26</v>
      </c>
      <c r="L47" s="52" t="s">
        <v>26</v>
      </c>
      <c r="O47" s="32">
        <v>33</v>
      </c>
      <c r="P47" s="5" t="s">
        <v>65</v>
      </c>
      <c r="Q47" s="33">
        <f t="shared" si="0"/>
        <v>49</v>
      </c>
      <c r="R47" s="34">
        <f>IFERROR(_xlfn.RANK.EQ(Q47,$Q$15:$Q$61,0)+COUNTIF($Q$15:Q47,Q47)-1,"-")</f>
        <v>26</v>
      </c>
      <c r="T47" s="42" t="str">
        <f t="shared" si="3"/>
        <v>-</v>
      </c>
      <c r="U47" s="42" t="str">
        <f t="shared" si="4"/>
        <v>-</v>
      </c>
      <c r="V47" s="42" t="str">
        <f t="shared" si="5"/>
        <v>-</v>
      </c>
      <c r="W47" s="37" t="str">
        <f t="shared" si="6"/>
        <v>-</v>
      </c>
      <c r="Y47" s="32">
        <v>33</v>
      </c>
      <c r="Z47" s="5" t="s">
        <v>65</v>
      </c>
      <c r="AA47" s="33">
        <f t="shared" si="1"/>
        <v>1800</v>
      </c>
      <c r="AB47" s="34">
        <f>IFERROR(_xlfn.RANK.EQ(AA47,$AA$15:$AA$61,0)+COUNTIF($AA$15:AA47,AA47)-1,"-")</f>
        <v>21</v>
      </c>
      <c r="AD47" s="42" t="str">
        <f t="shared" si="7"/>
        <v>-</v>
      </c>
      <c r="AE47" s="42" t="str">
        <f t="shared" si="8"/>
        <v>-</v>
      </c>
      <c r="AF47" s="42" t="str">
        <f t="shared" si="9"/>
        <v>-</v>
      </c>
      <c r="AG47" s="37" t="str">
        <f t="shared" si="10"/>
        <v>-</v>
      </c>
      <c r="AH47" s="37"/>
      <c r="AI47" s="32">
        <v>33</v>
      </c>
      <c r="AJ47" s="5" t="s">
        <v>65</v>
      </c>
      <c r="AK47" s="33">
        <f t="shared" si="2"/>
        <v>883</v>
      </c>
      <c r="AL47" s="34">
        <f>IFERROR(_xlfn.RANK.EQ(AK47,$AK$15:$AK$61,0)+COUNTIF($AK$15:AK47,AK47)-1,"-")</f>
        <v>26</v>
      </c>
      <c r="AN47" s="42" t="str">
        <f t="shared" si="11"/>
        <v>-</v>
      </c>
      <c r="AO47" s="42" t="str">
        <f t="shared" si="12"/>
        <v>-</v>
      </c>
      <c r="AP47" s="42" t="str">
        <f t="shared" si="13"/>
        <v>-</v>
      </c>
      <c r="AQ47" s="37" t="str">
        <f t="shared" si="14"/>
        <v>-</v>
      </c>
    </row>
    <row r="48" spans="1:43" ht="11.85" customHeight="1">
      <c r="A48" s="5">
        <v>1</v>
      </c>
      <c r="B48" s="41" t="s">
        <v>52</v>
      </c>
      <c r="C48" s="39"/>
      <c r="D48" s="51" t="s">
        <v>924</v>
      </c>
      <c r="E48" s="52" t="s">
        <v>924</v>
      </c>
      <c r="F48" s="52" t="s">
        <v>924</v>
      </c>
      <c r="G48" s="52" t="s">
        <v>924</v>
      </c>
      <c r="H48" s="52" t="s">
        <v>26</v>
      </c>
      <c r="I48" s="52" t="s">
        <v>26</v>
      </c>
      <c r="J48" s="52" t="s">
        <v>26</v>
      </c>
      <c r="K48" s="52" t="s">
        <v>26</v>
      </c>
      <c r="L48" s="52" t="s">
        <v>26</v>
      </c>
      <c r="O48" s="32">
        <v>34</v>
      </c>
      <c r="P48" s="5" t="s">
        <v>66</v>
      </c>
      <c r="Q48" s="33" t="str">
        <f t="shared" si="0"/>
        <v>…</v>
      </c>
      <c r="R48" s="34" t="str">
        <f>IFERROR(_xlfn.RANK.EQ(Q48,$Q$15:$Q$61,0)+COUNTIF($Q$15:Q48,Q48)-1,"-")</f>
        <v>-</v>
      </c>
      <c r="T48" s="42" t="str">
        <f t="shared" si="3"/>
        <v>-</v>
      </c>
      <c r="U48" s="42" t="str">
        <f t="shared" si="4"/>
        <v>-</v>
      </c>
      <c r="V48" s="42" t="str">
        <f t="shared" si="5"/>
        <v>-</v>
      </c>
      <c r="W48" s="37" t="str">
        <f t="shared" si="6"/>
        <v>-</v>
      </c>
      <c r="Y48" s="32">
        <v>34</v>
      </c>
      <c r="Z48" s="5" t="s">
        <v>66</v>
      </c>
      <c r="AA48" s="33" t="str">
        <f t="shared" si="1"/>
        <v>…</v>
      </c>
      <c r="AB48" s="34" t="str">
        <f>IFERROR(_xlfn.RANK.EQ(AA48,$AA$15:$AA$61,0)+COUNTIF($AA$15:AA48,AA48)-1,"-")</f>
        <v>-</v>
      </c>
      <c r="AD48" s="42" t="str">
        <f t="shared" si="7"/>
        <v>-</v>
      </c>
      <c r="AE48" s="42" t="str">
        <f t="shared" si="8"/>
        <v>-</v>
      </c>
      <c r="AF48" s="42" t="str">
        <f t="shared" si="9"/>
        <v>-</v>
      </c>
      <c r="AG48" s="37" t="str">
        <f t="shared" si="10"/>
        <v>-</v>
      </c>
      <c r="AH48" s="37"/>
      <c r="AI48" s="32">
        <v>34</v>
      </c>
      <c r="AJ48" s="5" t="s">
        <v>66</v>
      </c>
      <c r="AK48" s="33" t="str">
        <f t="shared" si="2"/>
        <v>…</v>
      </c>
      <c r="AL48" s="34" t="str">
        <f>IFERROR(_xlfn.RANK.EQ(AK48,$AK$15:$AK$61,0)+COUNTIF($AK$15:AK48,AK48)-1,"-")</f>
        <v>-</v>
      </c>
      <c r="AN48" s="42" t="str">
        <f t="shared" si="11"/>
        <v>-</v>
      </c>
      <c r="AO48" s="42" t="str">
        <f t="shared" si="12"/>
        <v>-</v>
      </c>
      <c r="AP48" s="42" t="str">
        <f t="shared" si="13"/>
        <v>-</v>
      </c>
      <c r="AQ48" s="37" t="str">
        <f t="shared" si="14"/>
        <v>-</v>
      </c>
    </row>
    <row r="49" spans="1:43" ht="11.85" customHeight="1">
      <c r="A49" s="5">
        <v>1</v>
      </c>
      <c r="B49" s="41" t="s">
        <v>53</v>
      </c>
      <c r="C49" s="39"/>
      <c r="D49" s="51">
        <v>161</v>
      </c>
      <c r="E49" s="52">
        <v>3260</v>
      </c>
      <c r="F49" s="52">
        <v>5250</v>
      </c>
      <c r="G49" s="52">
        <v>4480</v>
      </c>
      <c r="H49" s="52">
        <v>100</v>
      </c>
      <c r="I49" s="52">
        <v>86</v>
      </c>
      <c r="J49" s="52">
        <v>86</v>
      </c>
      <c r="K49" s="52">
        <v>87</v>
      </c>
      <c r="L49" s="52">
        <v>98</v>
      </c>
      <c r="O49" s="32">
        <v>35</v>
      </c>
      <c r="P49" s="5" t="s">
        <v>67</v>
      </c>
      <c r="Q49" s="33" t="str">
        <f t="shared" si="0"/>
        <v>…</v>
      </c>
      <c r="R49" s="34" t="str">
        <f>IFERROR(_xlfn.RANK.EQ(Q49,$Q$15:$Q$61,0)+COUNTIF($Q$15:Q49,Q49)-1,"-")</f>
        <v>-</v>
      </c>
      <c r="T49" s="42" t="str">
        <f t="shared" si="3"/>
        <v>-</v>
      </c>
      <c r="U49" s="42" t="str">
        <f t="shared" si="4"/>
        <v>-</v>
      </c>
      <c r="V49" s="42" t="str">
        <f t="shared" si="5"/>
        <v>-</v>
      </c>
      <c r="W49" s="37" t="str">
        <f t="shared" si="6"/>
        <v>-</v>
      </c>
      <c r="Y49" s="32">
        <v>35</v>
      </c>
      <c r="Z49" s="5" t="s">
        <v>67</v>
      </c>
      <c r="AA49" s="33" t="str">
        <f t="shared" si="1"/>
        <v>…</v>
      </c>
      <c r="AB49" s="34" t="str">
        <f>IFERROR(_xlfn.RANK.EQ(AA49,$AA$15:$AA$61,0)+COUNTIF($AA$15:AA49,AA49)-1,"-")</f>
        <v>-</v>
      </c>
      <c r="AD49" s="42" t="str">
        <f t="shared" si="7"/>
        <v>-</v>
      </c>
      <c r="AE49" s="42" t="str">
        <f t="shared" si="8"/>
        <v>-</v>
      </c>
      <c r="AF49" s="42" t="str">
        <f t="shared" si="9"/>
        <v>-</v>
      </c>
      <c r="AG49" s="37" t="str">
        <f t="shared" si="10"/>
        <v>-</v>
      </c>
      <c r="AH49" s="37"/>
      <c r="AI49" s="32">
        <v>35</v>
      </c>
      <c r="AJ49" s="5" t="s">
        <v>67</v>
      </c>
      <c r="AK49" s="33" t="str">
        <f t="shared" si="2"/>
        <v>…</v>
      </c>
      <c r="AL49" s="34" t="str">
        <f>IFERROR(_xlfn.RANK.EQ(AK49,$AK$15:$AK$61,0)+COUNTIF($AK$15:AK49,AK49)-1,"-")</f>
        <v>-</v>
      </c>
      <c r="AN49" s="42" t="str">
        <f t="shared" si="11"/>
        <v>-</v>
      </c>
      <c r="AO49" s="42" t="str">
        <f t="shared" si="12"/>
        <v>-</v>
      </c>
      <c r="AP49" s="42" t="str">
        <f t="shared" si="13"/>
        <v>-</v>
      </c>
      <c r="AQ49" s="37" t="str">
        <f t="shared" si="14"/>
        <v>-</v>
      </c>
    </row>
    <row r="50" spans="1:43" ht="11.85" customHeight="1">
      <c r="A50" s="5">
        <v>1</v>
      </c>
      <c r="B50" s="41" t="s">
        <v>54</v>
      </c>
      <c r="C50" s="39"/>
      <c r="D50" s="51">
        <v>99</v>
      </c>
      <c r="E50" s="52">
        <v>2830</v>
      </c>
      <c r="F50" s="52">
        <v>2800</v>
      </c>
      <c r="G50" s="52">
        <v>2040</v>
      </c>
      <c r="H50" s="52">
        <v>98</v>
      </c>
      <c r="I50" s="52">
        <v>97</v>
      </c>
      <c r="J50" s="52">
        <v>95</v>
      </c>
      <c r="K50" s="52">
        <v>94</v>
      </c>
      <c r="L50" s="52">
        <v>105</v>
      </c>
      <c r="O50" s="32">
        <v>36</v>
      </c>
      <c r="P50" s="5" t="s">
        <v>68</v>
      </c>
      <c r="Q50" s="33">
        <f t="shared" si="0"/>
        <v>936</v>
      </c>
      <c r="R50" s="34">
        <f>IFERROR(_xlfn.RANK.EQ(Q50,$Q$15:$Q$61,0)+COUNTIF($Q$15:Q50,Q50)-1,"-")</f>
        <v>4</v>
      </c>
      <c r="T50" s="42" t="str">
        <f t="shared" si="3"/>
        <v>-</v>
      </c>
      <c r="U50" s="42" t="str">
        <f t="shared" si="4"/>
        <v>-</v>
      </c>
      <c r="V50" s="42" t="str">
        <f t="shared" si="5"/>
        <v>-</v>
      </c>
      <c r="W50" s="37" t="str">
        <f t="shared" si="6"/>
        <v>-</v>
      </c>
      <c r="Y50" s="32">
        <v>36</v>
      </c>
      <c r="Z50" s="5" t="s">
        <v>68</v>
      </c>
      <c r="AA50" s="33">
        <f t="shared" si="1"/>
        <v>5280</v>
      </c>
      <c r="AB50" s="34">
        <f>IFERROR(_xlfn.RANK.EQ(AA50,$AA$15:$AA$61,0)+COUNTIF($AA$15:AA50,AA50)-1,"-")</f>
        <v>1</v>
      </c>
      <c r="AD50" s="42" t="str">
        <f t="shared" si="7"/>
        <v>-</v>
      </c>
      <c r="AE50" s="42" t="str">
        <f t="shared" si="8"/>
        <v>-</v>
      </c>
      <c r="AF50" s="42" t="str">
        <f t="shared" si="9"/>
        <v>-</v>
      </c>
      <c r="AG50" s="37" t="str">
        <f t="shared" si="10"/>
        <v>-</v>
      </c>
      <c r="AH50" s="37"/>
      <c r="AI50" s="32">
        <v>36</v>
      </c>
      <c r="AJ50" s="5" t="s">
        <v>68</v>
      </c>
      <c r="AK50" s="33">
        <f t="shared" si="2"/>
        <v>49400</v>
      </c>
      <c r="AL50" s="34">
        <f>IFERROR(_xlfn.RANK.EQ(AK50,$AK$15:$AK$61,0)+COUNTIF($AK$15:AK50,AK50)-1,"-")</f>
        <v>3</v>
      </c>
      <c r="AN50" s="42" t="str">
        <f t="shared" si="11"/>
        <v>-</v>
      </c>
      <c r="AO50" s="42" t="str">
        <f t="shared" si="12"/>
        <v>-</v>
      </c>
      <c r="AP50" s="42" t="str">
        <f t="shared" si="13"/>
        <v>-</v>
      </c>
      <c r="AQ50" s="37" t="str">
        <f t="shared" si="14"/>
        <v>-</v>
      </c>
    </row>
    <row r="51" spans="1:43" ht="11.85" customHeight="1">
      <c r="A51" s="5">
        <v>1</v>
      </c>
      <c r="B51" s="41" t="s">
        <v>55</v>
      </c>
      <c r="C51" s="39"/>
      <c r="D51" s="51">
        <v>365</v>
      </c>
      <c r="E51" s="52">
        <v>5070</v>
      </c>
      <c r="F51" s="52">
        <v>18500</v>
      </c>
      <c r="G51" s="52">
        <v>17100</v>
      </c>
      <c r="H51" s="52">
        <v>97</v>
      </c>
      <c r="I51" s="52">
        <v>98</v>
      </c>
      <c r="J51" s="52">
        <v>95</v>
      </c>
      <c r="K51" s="52">
        <v>96</v>
      </c>
      <c r="L51" s="52">
        <v>108</v>
      </c>
      <c r="O51" s="32">
        <v>37</v>
      </c>
      <c r="P51" s="5" t="s">
        <v>69</v>
      </c>
      <c r="Q51" s="33">
        <f t="shared" si="0"/>
        <v>104</v>
      </c>
      <c r="R51" s="34">
        <f>IFERROR(_xlfn.RANK.EQ(Q51,$Q$15:$Q$61,0)+COUNTIF($Q$15:Q51,Q51)-1,"-")</f>
        <v>19</v>
      </c>
      <c r="T51" s="42" t="str">
        <f t="shared" si="3"/>
        <v>-</v>
      </c>
      <c r="U51" s="42" t="str">
        <f t="shared" si="4"/>
        <v>-</v>
      </c>
      <c r="V51" s="42" t="str">
        <f t="shared" si="5"/>
        <v>-</v>
      </c>
      <c r="W51" s="37" t="str">
        <f t="shared" si="6"/>
        <v>-</v>
      </c>
      <c r="Y51" s="32">
        <v>37</v>
      </c>
      <c r="Z51" s="5" t="s">
        <v>69</v>
      </c>
      <c r="AA51" s="33">
        <f t="shared" si="1"/>
        <v>2820</v>
      </c>
      <c r="AB51" s="34">
        <f>IFERROR(_xlfn.RANK.EQ(AA51,$AA$15:$AA$61,0)+COUNTIF($AA$15:AA51,AA51)-1,"-")</f>
        <v>17</v>
      </c>
      <c r="AD51" s="42" t="str">
        <f t="shared" si="7"/>
        <v>-</v>
      </c>
      <c r="AE51" s="42" t="str">
        <f t="shared" si="8"/>
        <v>-</v>
      </c>
      <c r="AF51" s="42" t="str">
        <f t="shared" si="9"/>
        <v>-</v>
      </c>
      <c r="AG51" s="37" t="str">
        <f t="shared" si="10"/>
        <v>-</v>
      </c>
      <c r="AH51" s="37"/>
      <c r="AI51" s="32">
        <v>37</v>
      </c>
      <c r="AJ51" s="5" t="s">
        <v>69</v>
      </c>
      <c r="AK51" s="33">
        <f t="shared" si="2"/>
        <v>2930</v>
      </c>
      <c r="AL51" s="34">
        <f>IFERROR(_xlfn.RANK.EQ(AK51,$AK$15:$AK$61,0)+COUNTIF($AK$15:AK51,AK51)-1,"-")</f>
        <v>15</v>
      </c>
      <c r="AN51" s="42" t="str">
        <f t="shared" si="11"/>
        <v>-</v>
      </c>
      <c r="AO51" s="42" t="str">
        <f t="shared" si="12"/>
        <v>-</v>
      </c>
      <c r="AP51" s="42" t="str">
        <f t="shared" si="13"/>
        <v>-</v>
      </c>
      <c r="AQ51" s="37" t="str">
        <f t="shared" si="14"/>
        <v>-</v>
      </c>
    </row>
    <row r="52" spans="1:43" ht="11.85" customHeight="1">
      <c r="A52" s="5">
        <v>1</v>
      </c>
      <c r="B52" s="41" t="s">
        <v>56</v>
      </c>
      <c r="C52" s="39"/>
      <c r="D52" s="51">
        <v>75</v>
      </c>
      <c r="E52" s="52">
        <v>1450</v>
      </c>
      <c r="F52" s="52">
        <v>1090</v>
      </c>
      <c r="G52" s="52">
        <v>549</v>
      </c>
      <c r="H52" s="52">
        <v>106</v>
      </c>
      <c r="I52" s="52">
        <v>98</v>
      </c>
      <c r="J52" s="52">
        <v>104</v>
      </c>
      <c r="K52" s="52">
        <v>104</v>
      </c>
      <c r="L52" s="52">
        <v>94</v>
      </c>
      <c r="O52" s="32">
        <v>38</v>
      </c>
      <c r="P52" s="5" t="s">
        <v>70</v>
      </c>
      <c r="Q52" s="33" t="str">
        <f t="shared" si="0"/>
        <v>…</v>
      </c>
      <c r="R52" s="34" t="str">
        <f>IFERROR(_xlfn.RANK.EQ(Q52,$Q$15:$Q$61,0)+COUNTIF($Q$15:Q52,Q52)-1,"-")</f>
        <v>-</v>
      </c>
      <c r="T52" s="42" t="str">
        <f t="shared" si="3"/>
        <v>-</v>
      </c>
      <c r="U52" s="42" t="str">
        <f t="shared" si="4"/>
        <v>-</v>
      </c>
      <c r="V52" s="42" t="str">
        <f t="shared" si="5"/>
        <v>-</v>
      </c>
      <c r="W52" s="37" t="str">
        <f t="shared" si="6"/>
        <v>-</v>
      </c>
      <c r="Y52" s="32">
        <v>38</v>
      </c>
      <c r="Z52" s="5" t="s">
        <v>70</v>
      </c>
      <c r="AA52" s="33" t="str">
        <f t="shared" si="1"/>
        <v>…</v>
      </c>
      <c r="AB52" s="34" t="str">
        <f>IFERROR(_xlfn.RANK.EQ(AA52,$AA$15:$AA$61,0)+COUNTIF($AA$15:AA52,AA52)-1,"-")</f>
        <v>-</v>
      </c>
      <c r="AD52" s="42" t="str">
        <f t="shared" si="7"/>
        <v>-</v>
      </c>
      <c r="AE52" s="42" t="str">
        <f t="shared" si="8"/>
        <v>-</v>
      </c>
      <c r="AF52" s="42" t="str">
        <f t="shared" si="9"/>
        <v>-</v>
      </c>
      <c r="AG52" s="37" t="str">
        <f t="shared" si="10"/>
        <v>-</v>
      </c>
      <c r="AH52" s="37"/>
      <c r="AI52" s="32">
        <v>38</v>
      </c>
      <c r="AJ52" s="5" t="s">
        <v>70</v>
      </c>
      <c r="AK52" s="33" t="str">
        <f t="shared" si="2"/>
        <v>…</v>
      </c>
      <c r="AL52" s="34" t="str">
        <f>IFERROR(_xlfn.RANK.EQ(AK52,$AK$15:$AK$61,0)+COUNTIF($AK$15:AK52,AK52)-1,"-")</f>
        <v>-</v>
      </c>
      <c r="AN52" s="42" t="str">
        <f t="shared" si="11"/>
        <v>-</v>
      </c>
      <c r="AO52" s="42" t="str">
        <f t="shared" si="12"/>
        <v>-</v>
      </c>
      <c r="AP52" s="42" t="str">
        <f t="shared" si="13"/>
        <v>-</v>
      </c>
      <c r="AQ52" s="37" t="str">
        <f t="shared" si="14"/>
        <v>-</v>
      </c>
    </row>
    <row r="53" spans="1:43" ht="11.85" customHeight="1">
      <c r="A53" s="5">
        <v>1</v>
      </c>
      <c r="B53" s="41" t="s">
        <v>57</v>
      </c>
      <c r="C53" s="39"/>
      <c r="D53" s="51" t="s">
        <v>924</v>
      </c>
      <c r="E53" s="52" t="s">
        <v>924</v>
      </c>
      <c r="F53" s="52" t="s">
        <v>924</v>
      </c>
      <c r="G53" s="52" t="s">
        <v>924</v>
      </c>
      <c r="H53" s="52" t="s">
        <v>26</v>
      </c>
      <c r="I53" s="52" t="s">
        <v>26</v>
      </c>
      <c r="J53" s="52" t="s">
        <v>26</v>
      </c>
      <c r="K53" s="52" t="s">
        <v>26</v>
      </c>
      <c r="L53" s="52" t="s">
        <v>26</v>
      </c>
      <c r="O53" s="32">
        <v>39</v>
      </c>
      <c r="P53" s="5" t="s">
        <v>71</v>
      </c>
      <c r="Q53" s="33" t="str">
        <f t="shared" si="0"/>
        <v>…</v>
      </c>
      <c r="R53" s="34" t="str">
        <f>IFERROR(_xlfn.RANK.EQ(Q53,$Q$15:$Q$61,0)+COUNTIF($Q$15:Q53,Q53)-1,"-")</f>
        <v>-</v>
      </c>
      <c r="T53" s="42" t="str">
        <f t="shared" si="3"/>
        <v>-</v>
      </c>
      <c r="U53" s="42" t="str">
        <f t="shared" si="4"/>
        <v>-</v>
      </c>
      <c r="V53" s="42" t="str">
        <f t="shared" si="5"/>
        <v>-</v>
      </c>
      <c r="W53" s="37" t="str">
        <f t="shared" si="6"/>
        <v>-</v>
      </c>
      <c r="Y53" s="32">
        <v>39</v>
      </c>
      <c r="Z53" s="5" t="s">
        <v>71</v>
      </c>
      <c r="AA53" s="33" t="str">
        <f t="shared" si="1"/>
        <v>…</v>
      </c>
      <c r="AB53" s="34" t="str">
        <f>IFERROR(_xlfn.RANK.EQ(AA53,$AA$15:$AA$61,0)+COUNTIF($AA$15:AA53,AA53)-1,"-")</f>
        <v>-</v>
      </c>
      <c r="AD53" s="42" t="str">
        <f t="shared" si="7"/>
        <v>-</v>
      </c>
      <c r="AE53" s="42" t="str">
        <f t="shared" si="8"/>
        <v>-</v>
      </c>
      <c r="AF53" s="42" t="str">
        <f t="shared" si="9"/>
        <v>-</v>
      </c>
      <c r="AG53" s="37" t="str">
        <f t="shared" si="10"/>
        <v>-</v>
      </c>
      <c r="AH53" s="37"/>
      <c r="AI53" s="32">
        <v>39</v>
      </c>
      <c r="AJ53" s="5" t="s">
        <v>71</v>
      </c>
      <c r="AK53" s="33" t="str">
        <f t="shared" si="2"/>
        <v>…</v>
      </c>
      <c r="AL53" s="34" t="str">
        <f>IFERROR(_xlfn.RANK.EQ(AK53,$AK$15:$AK$61,0)+COUNTIF($AK$15:AK53,AK53)-1,"-")</f>
        <v>-</v>
      </c>
      <c r="AN53" s="42" t="str">
        <f t="shared" si="11"/>
        <v>-</v>
      </c>
      <c r="AO53" s="42" t="str">
        <f t="shared" si="12"/>
        <v>-</v>
      </c>
      <c r="AP53" s="42" t="str">
        <f t="shared" si="13"/>
        <v>-</v>
      </c>
      <c r="AQ53" s="37" t="str">
        <f t="shared" si="14"/>
        <v>-</v>
      </c>
    </row>
    <row r="54" spans="1:43" ht="11.85" customHeight="1">
      <c r="A54" s="5">
        <v>1</v>
      </c>
      <c r="B54" s="41" t="s">
        <v>58</v>
      </c>
      <c r="C54" s="39"/>
      <c r="D54" s="51" t="s">
        <v>924</v>
      </c>
      <c r="E54" s="52" t="s">
        <v>924</v>
      </c>
      <c r="F54" s="52" t="s">
        <v>924</v>
      </c>
      <c r="G54" s="52" t="s">
        <v>924</v>
      </c>
      <c r="H54" s="52" t="s">
        <v>26</v>
      </c>
      <c r="I54" s="52" t="s">
        <v>26</v>
      </c>
      <c r="J54" s="52" t="s">
        <v>26</v>
      </c>
      <c r="K54" s="52" t="s">
        <v>26</v>
      </c>
      <c r="L54" s="52" t="s">
        <v>26</v>
      </c>
      <c r="O54" s="32">
        <v>40</v>
      </c>
      <c r="P54" s="5" t="s">
        <v>72</v>
      </c>
      <c r="Q54" s="33" t="str">
        <f t="shared" si="0"/>
        <v>…</v>
      </c>
      <c r="R54" s="34" t="str">
        <f>IFERROR(_xlfn.RANK.EQ(Q54,$Q$15:$Q$61,0)+COUNTIF($Q$15:Q54,Q54)-1,"-")</f>
        <v>-</v>
      </c>
      <c r="T54" s="42" t="str">
        <f t="shared" si="3"/>
        <v>-</v>
      </c>
      <c r="U54" s="42" t="str">
        <f t="shared" si="4"/>
        <v>-</v>
      </c>
      <c r="V54" s="42" t="str">
        <f t="shared" si="5"/>
        <v>-</v>
      </c>
      <c r="W54" s="37" t="str">
        <f t="shared" si="6"/>
        <v>-</v>
      </c>
      <c r="Y54" s="32">
        <v>40</v>
      </c>
      <c r="Z54" s="5" t="s">
        <v>72</v>
      </c>
      <c r="AA54" s="33" t="str">
        <f t="shared" si="1"/>
        <v>…</v>
      </c>
      <c r="AB54" s="34" t="str">
        <f>IFERROR(_xlfn.RANK.EQ(AA54,$AA$15:$AA$61,0)+COUNTIF($AA$15:AA54,AA54)-1,"-")</f>
        <v>-</v>
      </c>
      <c r="AD54" s="42" t="str">
        <f t="shared" si="7"/>
        <v>-</v>
      </c>
      <c r="AE54" s="42" t="str">
        <f t="shared" si="8"/>
        <v>-</v>
      </c>
      <c r="AF54" s="42" t="str">
        <f t="shared" si="9"/>
        <v>-</v>
      </c>
      <c r="AG54" s="37" t="str">
        <f t="shared" si="10"/>
        <v>-</v>
      </c>
      <c r="AH54" s="37"/>
      <c r="AI54" s="32">
        <v>40</v>
      </c>
      <c r="AJ54" s="5" t="s">
        <v>72</v>
      </c>
      <c r="AK54" s="33" t="str">
        <f t="shared" si="2"/>
        <v>…</v>
      </c>
      <c r="AL54" s="34" t="str">
        <f>IFERROR(_xlfn.RANK.EQ(AK54,$AK$15:$AK$61,0)+COUNTIF($AK$15:AK54,AK54)-1,"-")</f>
        <v>-</v>
      </c>
      <c r="AN54" s="42" t="str">
        <f t="shared" si="11"/>
        <v>-</v>
      </c>
      <c r="AO54" s="42" t="str">
        <f t="shared" si="12"/>
        <v>-</v>
      </c>
      <c r="AP54" s="42" t="str">
        <f t="shared" si="13"/>
        <v>-</v>
      </c>
      <c r="AQ54" s="37" t="str">
        <f t="shared" si="14"/>
        <v>-</v>
      </c>
    </row>
    <row r="55" spans="1:43" ht="11.85" customHeight="1">
      <c r="A55" s="5">
        <v>1</v>
      </c>
      <c r="B55" s="41" t="s">
        <v>59</v>
      </c>
      <c r="C55" s="39"/>
      <c r="D55" s="51" t="s">
        <v>924</v>
      </c>
      <c r="E55" s="52" t="s">
        <v>924</v>
      </c>
      <c r="F55" s="52" t="s">
        <v>924</v>
      </c>
      <c r="G55" s="52" t="s">
        <v>924</v>
      </c>
      <c r="H55" s="52" t="s">
        <v>26</v>
      </c>
      <c r="I55" s="52" t="s">
        <v>26</v>
      </c>
      <c r="J55" s="52" t="s">
        <v>26</v>
      </c>
      <c r="K55" s="52" t="s">
        <v>26</v>
      </c>
      <c r="L55" s="52" t="s">
        <v>26</v>
      </c>
      <c r="O55" s="32">
        <v>41</v>
      </c>
      <c r="P55" s="5" t="s">
        <v>73</v>
      </c>
      <c r="Q55" s="33" t="str">
        <f t="shared" si="0"/>
        <v>…</v>
      </c>
      <c r="R55" s="34" t="str">
        <f>IFERROR(_xlfn.RANK.EQ(Q55,$Q$15:$Q$61,0)+COUNTIF($Q$15:Q55,Q55)-1,"-")</f>
        <v>-</v>
      </c>
      <c r="T55" s="42" t="str">
        <f t="shared" si="3"/>
        <v>-</v>
      </c>
      <c r="U55" s="42" t="str">
        <f t="shared" si="4"/>
        <v>-</v>
      </c>
      <c r="V55" s="42" t="str">
        <f t="shared" si="5"/>
        <v>-</v>
      </c>
      <c r="W55" s="37" t="str">
        <f t="shared" si="6"/>
        <v>-</v>
      </c>
      <c r="Y55" s="32">
        <v>41</v>
      </c>
      <c r="Z55" s="5" t="s">
        <v>73</v>
      </c>
      <c r="AA55" s="33" t="str">
        <f t="shared" si="1"/>
        <v>…</v>
      </c>
      <c r="AB55" s="34" t="str">
        <f>IFERROR(_xlfn.RANK.EQ(AA55,$AA$15:$AA$61,0)+COUNTIF($AA$15:AA55,AA55)-1,"-")</f>
        <v>-</v>
      </c>
      <c r="AD55" s="42" t="str">
        <f t="shared" si="7"/>
        <v>-</v>
      </c>
      <c r="AE55" s="42" t="str">
        <f t="shared" si="8"/>
        <v>-</v>
      </c>
      <c r="AF55" s="42" t="str">
        <f t="shared" si="9"/>
        <v>-</v>
      </c>
      <c r="AG55" s="37" t="str">
        <f t="shared" si="10"/>
        <v>-</v>
      </c>
      <c r="AH55" s="37"/>
      <c r="AI55" s="32">
        <v>41</v>
      </c>
      <c r="AJ55" s="5" t="s">
        <v>73</v>
      </c>
      <c r="AK55" s="33" t="str">
        <f t="shared" si="2"/>
        <v>…</v>
      </c>
      <c r="AL55" s="34" t="str">
        <f>IFERROR(_xlfn.RANK.EQ(AK55,$AK$15:$AK$61,0)+COUNTIF($AK$15:AK55,AK55)-1,"-")</f>
        <v>-</v>
      </c>
      <c r="AN55" s="42" t="str">
        <f t="shared" si="11"/>
        <v>-</v>
      </c>
      <c r="AO55" s="42" t="str">
        <f t="shared" si="12"/>
        <v>-</v>
      </c>
      <c r="AP55" s="42" t="str">
        <f t="shared" si="13"/>
        <v>-</v>
      </c>
      <c r="AQ55" s="37" t="str">
        <f t="shared" si="14"/>
        <v>-</v>
      </c>
    </row>
    <row r="56" spans="1:43" ht="11.85" customHeight="1">
      <c r="A56" s="5">
        <v>1</v>
      </c>
      <c r="B56" s="41" t="s">
        <v>60</v>
      </c>
      <c r="C56" s="39"/>
      <c r="D56" s="51">
        <v>112</v>
      </c>
      <c r="E56" s="52">
        <v>2880</v>
      </c>
      <c r="F56" s="52">
        <v>3230</v>
      </c>
      <c r="G56" s="52">
        <v>2510</v>
      </c>
      <c r="H56" s="52">
        <v>95</v>
      </c>
      <c r="I56" s="52">
        <v>100</v>
      </c>
      <c r="J56" s="52">
        <v>95</v>
      </c>
      <c r="K56" s="52">
        <v>95</v>
      </c>
      <c r="L56" s="52">
        <v>106</v>
      </c>
      <c r="O56" s="32">
        <v>42</v>
      </c>
      <c r="P56" s="5" t="s">
        <v>74</v>
      </c>
      <c r="Q56" s="33">
        <f t="shared" si="0"/>
        <v>779</v>
      </c>
      <c r="R56" s="34">
        <f>IFERROR(_xlfn.RANK.EQ(Q56,$Q$15:$Q$61,0)+COUNTIF($Q$15:Q56,Q56)-1,"-")</f>
        <v>6</v>
      </c>
      <c r="T56" s="42" t="str">
        <f t="shared" si="3"/>
        <v>-</v>
      </c>
      <c r="U56" s="42" t="str">
        <f t="shared" si="4"/>
        <v>-</v>
      </c>
      <c r="V56" s="42" t="str">
        <f t="shared" si="5"/>
        <v>-</v>
      </c>
      <c r="W56" s="37" t="str">
        <f t="shared" si="6"/>
        <v>-</v>
      </c>
      <c r="Y56" s="32">
        <v>42</v>
      </c>
      <c r="Z56" s="5" t="s">
        <v>74</v>
      </c>
      <c r="AA56" s="33">
        <f t="shared" si="1"/>
        <v>4200</v>
      </c>
      <c r="AB56" s="34">
        <f>IFERROR(_xlfn.RANK.EQ(AA56,$AA$15:$AA$61,0)+COUNTIF($AA$15:AA56,AA56)-1,"-")</f>
        <v>3</v>
      </c>
      <c r="AD56" s="42" t="str">
        <f t="shared" si="7"/>
        <v>-</v>
      </c>
      <c r="AE56" s="42" t="str">
        <f t="shared" si="8"/>
        <v>-</v>
      </c>
      <c r="AF56" s="42" t="str">
        <f t="shared" si="9"/>
        <v>-</v>
      </c>
      <c r="AG56" s="37" t="str">
        <f t="shared" si="10"/>
        <v>-</v>
      </c>
      <c r="AH56" s="37"/>
      <c r="AI56" s="32">
        <v>42</v>
      </c>
      <c r="AJ56" s="5" t="s">
        <v>74</v>
      </c>
      <c r="AK56" s="33">
        <f t="shared" si="2"/>
        <v>32700</v>
      </c>
      <c r="AL56" s="34">
        <f>IFERROR(_xlfn.RANK.EQ(AK56,$AK$15:$AK$61,0)+COUNTIF($AK$15:AK56,AK56)-1,"-")</f>
        <v>5</v>
      </c>
      <c r="AN56" s="42" t="str">
        <f t="shared" si="11"/>
        <v>-</v>
      </c>
      <c r="AO56" s="42" t="str">
        <f t="shared" si="12"/>
        <v>-</v>
      </c>
      <c r="AP56" s="42" t="str">
        <f t="shared" si="13"/>
        <v>-</v>
      </c>
      <c r="AQ56" s="37" t="str">
        <f t="shared" si="14"/>
        <v>-</v>
      </c>
    </row>
    <row r="57" spans="1:43" ht="11.85" customHeight="1">
      <c r="A57" s="5">
        <v>1</v>
      </c>
      <c r="B57" s="41" t="s">
        <v>61</v>
      </c>
      <c r="C57" s="39"/>
      <c r="D57" s="51" t="s">
        <v>924</v>
      </c>
      <c r="E57" s="52" t="s">
        <v>924</v>
      </c>
      <c r="F57" s="52" t="s">
        <v>924</v>
      </c>
      <c r="G57" s="52" t="s">
        <v>924</v>
      </c>
      <c r="H57" s="52" t="s">
        <v>26</v>
      </c>
      <c r="I57" s="52" t="s">
        <v>26</v>
      </c>
      <c r="J57" s="52" t="s">
        <v>26</v>
      </c>
      <c r="K57" s="52" t="s">
        <v>26</v>
      </c>
      <c r="L57" s="52" t="s">
        <v>26</v>
      </c>
      <c r="O57" s="32">
        <v>43</v>
      </c>
      <c r="P57" s="5" t="s">
        <v>75</v>
      </c>
      <c r="Q57" s="33">
        <f t="shared" si="0"/>
        <v>728</v>
      </c>
      <c r="R57" s="34">
        <f>IFERROR(_xlfn.RANK.EQ(Q57,$Q$15:$Q$61,0)+COUNTIF($Q$15:Q57,Q57)-1,"-")</f>
        <v>7</v>
      </c>
      <c r="T57" s="42" t="str">
        <f t="shared" si="3"/>
        <v>-</v>
      </c>
      <c r="U57" s="42" t="str">
        <f t="shared" si="4"/>
        <v>-</v>
      </c>
      <c r="V57" s="42" t="str">
        <f t="shared" si="5"/>
        <v>-</v>
      </c>
      <c r="W57" s="37" t="str">
        <f t="shared" si="6"/>
        <v>-</v>
      </c>
      <c r="Y57" s="32">
        <v>43</v>
      </c>
      <c r="Z57" s="5" t="s">
        <v>75</v>
      </c>
      <c r="AA57" s="33">
        <f t="shared" si="1"/>
        <v>3230</v>
      </c>
      <c r="AB57" s="34">
        <f>IFERROR(_xlfn.RANK.EQ(AA57,$AA$15:$AA$61,0)+COUNTIF($AA$15:AA57,AA57)-1,"-")</f>
        <v>11</v>
      </c>
      <c r="AD57" s="42" t="str">
        <f t="shared" si="7"/>
        <v>-</v>
      </c>
      <c r="AE57" s="42" t="str">
        <f t="shared" si="8"/>
        <v>-</v>
      </c>
      <c r="AF57" s="42" t="str">
        <f t="shared" si="9"/>
        <v>-</v>
      </c>
      <c r="AG57" s="37" t="str">
        <f t="shared" si="10"/>
        <v>-</v>
      </c>
      <c r="AH57" s="37"/>
      <c r="AI57" s="32">
        <v>43</v>
      </c>
      <c r="AJ57" s="5" t="s">
        <v>75</v>
      </c>
      <c r="AK57" s="33">
        <f t="shared" si="2"/>
        <v>23500</v>
      </c>
      <c r="AL57" s="34">
        <f>IFERROR(_xlfn.RANK.EQ(AK57,$AK$15:$AK$61,0)+COUNTIF($AK$15:AK57,AK57)-1,"-")</f>
        <v>7</v>
      </c>
      <c r="AN57" s="42" t="str">
        <f t="shared" si="11"/>
        <v>-</v>
      </c>
      <c r="AO57" s="42" t="str">
        <f t="shared" si="12"/>
        <v>-</v>
      </c>
      <c r="AP57" s="42" t="str">
        <f t="shared" si="13"/>
        <v>-</v>
      </c>
      <c r="AQ57" s="37" t="str">
        <f t="shared" si="14"/>
        <v>-</v>
      </c>
    </row>
    <row r="58" spans="1:43" ht="11.85" customHeight="1">
      <c r="A58" s="5">
        <v>1</v>
      </c>
      <c r="B58" s="41" t="s">
        <v>62</v>
      </c>
      <c r="C58" s="39"/>
      <c r="D58" s="51">
        <v>49</v>
      </c>
      <c r="E58" s="52">
        <v>4040</v>
      </c>
      <c r="F58" s="52">
        <v>1980</v>
      </c>
      <c r="G58" s="52">
        <v>1790</v>
      </c>
      <c r="H58" s="52">
        <v>96</v>
      </c>
      <c r="I58" s="52">
        <v>88</v>
      </c>
      <c r="J58" s="52">
        <v>85</v>
      </c>
      <c r="K58" s="52">
        <v>85</v>
      </c>
      <c r="L58" s="52">
        <v>95</v>
      </c>
      <c r="O58" s="32">
        <v>44</v>
      </c>
      <c r="P58" s="5" t="s">
        <v>76</v>
      </c>
      <c r="Q58" s="33">
        <f t="shared" si="0"/>
        <v>124</v>
      </c>
      <c r="R58" s="34">
        <f>IFERROR(_xlfn.RANK.EQ(Q58,$Q$15:$Q$61,0)+COUNTIF($Q$15:Q58,Q58)-1,"-")</f>
        <v>16</v>
      </c>
      <c r="T58" s="42" t="str">
        <f t="shared" si="3"/>
        <v>-</v>
      </c>
      <c r="U58" s="42" t="str">
        <f t="shared" si="4"/>
        <v>-</v>
      </c>
      <c r="V58" s="42" t="str">
        <f t="shared" si="5"/>
        <v>-</v>
      </c>
      <c r="W58" s="37" t="str">
        <f t="shared" si="6"/>
        <v>-</v>
      </c>
      <c r="Y58" s="32">
        <v>44</v>
      </c>
      <c r="Z58" s="5" t="s">
        <v>76</v>
      </c>
      <c r="AA58" s="33">
        <f t="shared" si="1"/>
        <v>2340</v>
      </c>
      <c r="AB58" s="34">
        <f>IFERROR(_xlfn.RANK.EQ(AA58,$AA$15:$AA$61,0)+COUNTIF($AA$15:AA58,AA58)-1,"-")</f>
        <v>19</v>
      </c>
      <c r="AD58" s="42" t="str">
        <f t="shared" si="7"/>
        <v>-</v>
      </c>
      <c r="AE58" s="42" t="str">
        <f t="shared" si="8"/>
        <v>-</v>
      </c>
      <c r="AF58" s="42" t="str">
        <f t="shared" si="9"/>
        <v>-</v>
      </c>
      <c r="AG58" s="37" t="str">
        <f t="shared" si="10"/>
        <v>-</v>
      </c>
      <c r="AH58" s="37"/>
      <c r="AI58" s="32">
        <v>44</v>
      </c>
      <c r="AJ58" s="5" t="s">
        <v>76</v>
      </c>
      <c r="AK58" s="33">
        <f t="shared" si="2"/>
        <v>2900</v>
      </c>
      <c r="AL58" s="34">
        <f>IFERROR(_xlfn.RANK.EQ(AK58,$AK$15:$AK$61,0)+COUNTIF($AK$15:AK58,AK58)-1,"-")</f>
        <v>16</v>
      </c>
      <c r="AN58" s="42" t="str">
        <f t="shared" si="11"/>
        <v>-</v>
      </c>
      <c r="AO58" s="42" t="str">
        <f t="shared" si="12"/>
        <v>-</v>
      </c>
      <c r="AP58" s="42" t="str">
        <f t="shared" si="13"/>
        <v>-</v>
      </c>
      <c r="AQ58" s="37" t="str">
        <f t="shared" si="14"/>
        <v>-</v>
      </c>
    </row>
    <row r="59" spans="1:43" ht="11.85" customHeight="1">
      <c r="A59" s="5">
        <v>1</v>
      </c>
      <c r="B59" s="41" t="s">
        <v>63</v>
      </c>
      <c r="C59" s="39"/>
      <c r="D59" s="51">
        <v>66</v>
      </c>
      <c r="E59" s="52">
        <v>2790</v>
      </c>
      <c r="F59" s="52">
        <v>1840</v>
      </c>
      <c r="G59" s="52">
        <v>1570</v>
      </c>
      <c r="H59" s="52">
        <v>99</v>
      </c>
      <c r="I59" s="52">
        <v>98</v>
      </c>
      <c r="J59" s="52">
        <v>97</v>
      </c>
      <c r="K59" s="52">
        <v>97</v>
      </c>
      <c r="L59" s="52">
        <v>110</v>
      </c>
      <c r="O59" s="32">
        <v>45</v>
      </c>
      <c r="P59" s="5" t="s">
        <v>77</v>
      </c>
      <c r="Q59" s="33">
        <f t="shared" si="0"/>
        <v>469</v>
      </c>
      <c r="R59" s="34">
        <f>IFERROR(_xlfn.RANK.EQ(Q59,$Q$15:$Q$61,0)+COUNTIF($Q$15:Q59,Q59)-1,"-")</f>
        <v>9</v>
      </c>
      <c r="T59" s="42" t="str">
        <f t="shared" si="3"/>
        <v>-</v>
      </c>
      <c r="U59" s="42" t="str">
        <f t="shared" si="4"/>
        <v>-</v>
      </c>
      <c r="V59" s="42" t="str">
        <f t="shared" si="5"/>
        <v>-</v>
      </c>
      <c r="W59" s="37" t="str">
        <f t="shared" si="6"/>
        <v>-</v>
      </c>
      <c r="Y59" s="32">
        <v>45</v>
      </c>
      <c r="Z59" s="5" t="s">
        <v>77</v>
      </c>
      <c r="AA59" s="33">
        <f t="shared" si="1"/>
        <v>3110</v>
      </c>
      <c r="AB59" s="34">
        <f>IFERROR(_xlfn.RANK.EQ(AA59,$AA$15:$AA$61,0)+COUNTIF($AA$15:AA59,AA59)-1,"-")</f>
        <v>12</v>
      </c>
      <c r="AD59" s="42" t="str">
        <f t="shared" si="7"/>
        <v>-</v>
      </c>
      <c r="AE59" s="42" t="str">
        <f t="shared" si="8"/>
        <v>-</v>
      </c>
      <c r="AF59" s="42" t="str">
        <f t="shared" si="9"/>
        <v>-</v>
      </c>
      <c r="AG59" s="37" t="str">
        <f t="shared" si="10"/>
        <v>-</v>
      </c>
      <c r="AH59" s="37"/>
      <c r="AI59" s="32">
        <v>45</v>
      </c>
      <c r="AJ59" s="5" t="s">
        <v>77</v>
      </c>
      <c r="AK59" s="33">
        <f t="shared" si="2"/>
        <v>14600</v>
      </c>
      <c r="AL59" s="34">
        <f>IFERROR(_xlfn.RANK.EQ(AK59,$AK$15:$AK$61,0)+COUNTIF($AK$15:AK59,AK59)-1,"-")</f>
        <v>11</v>
      </c>
      <c r="AN59" s="42" t="str">
        <f t="shared" si="11"/>
        <v>-</v>
      </c>
      <c r="AO59" s="42" t="str">
        <f t="shared" si="12"/>
        <v>-</v>
      </c>
      <c r="AP59" s="42" t="str">
        <f t="shared" si="13"/>
        <v>-</v>
      </c>
      <c r="AQ59" s="37" t="str">
        <f t="shared" si="14"/>
        <v>-</v>
      </c>
    </row>
    <row r="60" spans="1:43" ht="11.85" customHeight="1">
      <c r="A60" s="5">
        <v>1</v>
      </c>
      <c r="B60" s="41" t="s">
        <v>64</v>
      </c>
      <c r="C60" s="39"/>
      <c r="D60" s="51" t="s">
        <v>924</v>
      </c>
      <c r="E60" s="52" t="s">
        <v>924</v>
      </c>
      <c r="F60" s="52" t="s">
        <v>924</v>
      </c>
      <c r="G60" s="52" t="s">
        <v>924</v>
      </c>
      <c r="H60" s="52" t="s">
        <v>26</v>
      </c>
      <c r="I60" s="52" t="s">
        <v>26</v>
      </c>
      <c r="J60" s="52" t="s">
        <v>26</v>
      </c>
      <c r="K60" s="52" t="s">
        <v>26</v>
      </c>
      <c r="L60" s="52" t="s">
        <v>26</v>
      </c>
      <c r="O60" s="32">
        <v>46</v>
      </c>
      <c r="P60" s="5" t="s">
        <v>78</v>
      </c>
      <c r="Q60" s="33">
        <f t="shared" si="0"/>
        <v>667</v>
      </c>
      <c r="R60" s="34">
        <f>IFERROR(_xlfn.RANK.EQ(Q60,$Q$15:$Q$61,0)+COUNTIF($Q$15:Q60,Q60)-1,"-")</f>
        <v>8</v>
      </c>
      <c r="T60" s="42" t="str">
        <f t="shared" si="3"/>
        <v>-</v>
      </c>
      <c r="U60" s="42" t="str">
        <f t="shared" si="4"/>
        <v>-</v>
      </c>
      <c r="V60" s="42" t="str">
        <f t="shared" si="5"/>
        <v>-</v>
      </c>
      <c r="W60" s="37" t="str">
        <f t="shared" si="6"/>
        <v>-</v>
      </c>
      <c r="Y60" s="32">
        <v>46</v>
      </c>
      <c r="Z60" s="5" t="s">
        <v>78</v>
      </c>
      <c r="AA60" s="33">
        <f t="shared" si="1"/>
        <v>3460</v>
      </c>
      <c r="AB60" s="34">
        <f>IFERROR(_xlfn.RANK.EQ(AA60,$AA$15:$AA$61,0)+COUNTIF($AA$15:AA60,AA60)-1,"-")</f>
        <v>8</v>
      </c>
      <c r="AD60" s="42" t="str">
        <f t="shared" si="7"/>
        <v>-</v>
      </c>
      <c r="AE60" s="42" t="str">
        <f t="shared" si="8"/>
        <v>-</v>
      </c>
      <c r="AF60" s="42" t="str">
        <f t="shared" si="9"/>
        <v>-</v>
      </c>
      <c r="AG60" s="37" t="str">
        <f t="shared" si="10"/>
        <v>-</v>
      </c>
      <c r="AH60" s="37"/>
      <c r="AI60" s="32">
        <v>46</v>
      </c>
      <c r="AJ60" s="5" t="s">
        <v>78</v>
      </c>
      <c r="AK60" s="33">
        <f t="shared" si="2"/>
        <v>23100</v>
      </c>
      <c r="AL60" s="34">
        <f>IFERROR(_xlfn.RANK.EQ(AK60,$AK$15:$AK$61,0)+COUNTIF($AK$15:AK60,AK60)-1,"-")</f>
        <v>8</v>
      </c>
      <c r="AN60" s="42" t="str">
        <f t="shared" si="11"/>
        <v>-</v>
      </c>
      <c r="AO60" s="42" t="str">
        <f t="shared" si="12"/>
        <v>-</v>
      </c>
      <c r="AP60" s="42" t="str">
        <f t="shared" si="13"/>
        <v>-</v>
      </c>
      <c r="AQ60" s="37" t="str">
        <f t="shared" si="14"/>
        <v>-</v>
      </c>
    </row>
    <row r="61" spans="1:43" ht="11.85" customHeight="1">
      <c r="A61" s="5">
        <v>1</v>
      </c>
      <c r="B61" s="41" t="s">
        <v>65</v>
      </c>
      <c r="C61" s="39"/>
      <c r="D61" s="51">
        <v>49</v>
      </c>
      <c r="E61" s="52">
        <v>1800</v>
      </c>
      <c r="F61" s="52">
        <v>883</v>
      </c>
      <c r="G61" s="52">
        <v>662</v>
      </c>
      <c r="H61" s="52">
        <v>86</v>
      </c>
      <c r="I61" s="52">
        <v>101</v>
      </c>
      <c r="J61" s="52">
        <v>87</v>
      </c>
      <c r="K61" s="52">
        <v>86</v>
      </c>
      <c r="L61" s="52">
        <v>106</v>
      </c>
      <c r="O61" s="32">
        <v>47</v>
      </c>
      <c r="P61" s="5" t="s">
        <v>44</v>
      </c>
      <c r="Q61" s="33">
        <f t="shared" si="0"/>
        <v>122</v>
      </c>
      <c r="R61" s="34">
        <f>IFERROR(_xlfn.RANK.EQ(Q61,$Q$15:$Q$61,0)+COUNTIF($Q$15:Q61,Q61)-1,"-")</f>
        <v>17</v>
      </c>
      <c r="T61" s="42" t="str">
        <f t="shared" si="3"/>
        <v>-</v>
      </c>
      <c r="U61" s="42" t="str">
        <f t="shared" si="4"/>
        <v>-</v>
      </c>
      <c r="V61" s="42" t="str">
        <f t="shared" si="5"/>
        <v>-</v>
      </c>
      <c r="W61" s="37" t="str">
        <f t="shared" si="6"/>
        <v>-</v>
      </c>
      <c r="Y61" s="32">
        <v>47</v>
      </c>
      <c r="Z61" s="5" t="s">
        <v>44</v>
      </c>
      <c r="AA61" s="33">
        <f t="shared" si="1"/>
        <v>1720</v>
      </c>
      <c r="AB61" s="34">
        <f>IFERROR(_xlfn.RANK.EQ(AA61,$AA$15:$AA$61,0)+COUNTIF($AA$15:AA61,AA61)-1,"-")</f>
        <v>22</v>
      </c>
      <c r="AD61" s="42" t="str">
        <f t="shared" si="7"/>
        <v>-</v>
      </c>
      <c r="AE61" s="42" t="str">
        <f t="shared" si="8"/>
        <v>-</v>
      </c>
      <c r="AF61" s="42" t="str">
        <f t="shared" si="9"/>
        <v>-</v>
      </c>
      <c r="AG61" s="37" t="str">
        <f t="shared" si="10"/>
        <v>-</v>
      </c>
      <c r="AH61" s="37"/>
      <c r="AI61" s="32">
        <v>47</v>
      </c>
      <c r="AJ61" s="5" t="s">
        <v>44</v>
      </c>
      <c r="AK61" s="33">
        <f t="shared" si="2"/>
        <v>2100</v>
      </c>
      <c r="AL61" s="34">
        <f>IFERROR(_xlfn.RANK.EQ(AK61,$AK$15:$AK$61,0)+COUNTIF($AK$15:AK61,AK61)-1,"-")</f>
        <v>20</v>
      </c>
      <c r="AN61" s="42" t="str">
        <f t="shared" si="11"/>
        <v>-</v>
      </c>
      <c r="AO61" s="42" t="str">
        <f t="shared" si="12"/>
        <v>-</v>
      </c>
      <c r="AP61" s="42" t="str">
        <f t="shared" si="13"/>
        <v>-</v>
      </c>
      <c r="AQ61" s="37" t="str">
        <f t="shared" si="14"/>
        <v>-</v>
      </c>
    </row>
    <row r="62" spans="1:43" ht="11.85" customHeight="1">
      <c r="A62" s="5">
        <v>1</v>
      </c>
      <c r="B62" s="41" t="s">
        <v>66</v>
      </c>
      <c r="C62" s="39"/>
      <c r="D62" s="51" t="s">
        <v>924</v>
      </c>
      <c r="E62" s="52" t="s">
        <v>924</v>
      </c>
      <c r="F62" s="52" t="s">
        <v>924</v>
      </c>
      <c r="G62" s="52" t="s">
        <v>924</v>
      </c>
      <c r="H62" s="52" t="s">
        <v>26</v>
      </c>
      <c r="I62" s="52" t="s">
        <v>26</v>
      </c>
      <c r="J62" s="52" t="s">
        <v>26</v>
      </c>
      <c r="K62" s="52" t="s">
        <v>26</v>
      </c>
      <c r="L62" s="52" t="s">
        <v>26</v>
      </c>
    </row>
    <row r="63" spans="1:43" ht="11.85" customHeight="1">
      <c r="A63" s="5">
        <v>1</v>
      </c>
      <c r="B63" s="41" t="s">
        <v>67</v>
      </c>
      <c r="C63" s="39"/>
      <c r="D63" s="51" t="s">
        <v>924</v>
      </c>
      <c r="E63" s="52" t="s">
        <v>924</v>
      </c>
      <c r="F63" s="52" t="s">
        <v>924</v>
      </c>
      <c r="G63" s="52" t="s">
        <v>924</v>
      </c>
      <c r="H63" s="52" t="s">
        <v>26</v>
      </c>
      <c r="I63" s="52" t="s">
        <v>26</v>
      </c>
      <c r="J63" s="52" t="s">
        <v>26</v>
      </c>
      <c r="K63" s="52" t="s">
        <v>26</v>
      </c>
      <c r="L63" s="52" t="s">
        <v>26</v>
      </c>
    </row>
    <row r="64" spans="1:43" ht="11.85" customHeight="1">
      <c r="A64" s="5">
        <v>1</v>
      </c>
      <c r="B64" s="41" t="s">
        <v>68</v>
      </c>
      <c r="C64" s="39"/>
      <c r="D64" s="51">
        <v>936</v>
      </c>
      <c r="E64" s="52">
        <v>5280</v>
      </c>
      <c r="F64" s="52">
        <v>49400</v>
      </c>
      <c r="G64" s="52">
        <v>45300</v>
      </c>
      <c r="H64" s="52">
        <v>100</v>
      </c>
      <c r="I64" s="52">
        <v>102</v>
      </c>
      <c r="J64" s="52">
        <v>102</v>
      </c>
      <c r="K64" s="52">
        <v>102</v>
      </c>
      <c r="L64" s="52">
        <v>101</v>
      </c>
      <c r="O64" s="780" t="s">
        <v>141</v>
      </c>
      <c r="P64" s="780"/>
      <c r="Q64" s="780"/>
      <c r="R64" s="780"/>
      <c r="S64" s="780"/>
      <c r="T64" s="780"/>
      <c r="U64" s="780"/>
      <c r="V64" s="780"/>
      <c r="W64" s="780"/>
      <c r="X64" s="780"/>
      <c r="Y64" s="780"/>
      <c r="Z64" s="780"/>
      <c r="AA64" s="780"/>
      <c r="AB64" s="780"/>
      <c r="AC64" s="780"/>
      <c r="AD64" s="780"/>
      <c r="AE64" s="780"/>
      <c r="AF64" s="780"/>
      <c r="AG64" s="780"/>
      <c r="AH64" s="780"/>
      <c r="AI64" s="780"/>
      <c r="AJ64" s="780"/>
      <c r="AK64" s="780"/>
      <c r="AL64" s="780"/>
      <c r="AM64" s="780"/>
      <c r="AN64" s="780"/>
      <c r="AO64" s="780"/>
      <c r="AP64" s="780"/>
      <c r="AQ64" s="780"/>
    </row>
    <row r="65" spans="1:43" ht="11.85" customHeight="1">
      <c r="A65" s="5">
        <v>1</v>
      </c>
      <c r="B65" s="41" t="s">
        <v>69</v>
      </c>
      <c r="C65" s="39"/>
      <c r="D65" s="51">
        <v>104</v>
      </c>
      <c r="E65" s="52">
        <v>2820</v>
      </c>
      <c r="F65" s="52">
        <v>2930</v>
      </c>
      <c r="G65" s="52">
        <v>2620</v>
      </c>
      <c r="H65" s="52">
        <v>96</v>
      </c>
      <c r="I65" s="52">
        <v>103</v>
      </c>
      <c r="J65" s="52">
        <v>99</v>
      </c>
      <c r="K65" s="52">
        <v>99</v>
      </c>
      <c r="L65" s="52">
        <v>102</v>
      </c>
      <c r="O65" s="780"/>
      <c r="P65" s="780"/>
      <c r="Q65" s="780"/>
      <c r="R65" s="780"/>
      <c r="S65" s="780"/>
      <c r="T65" s="780"/>
      <c r="U65" s="780"/>
      <c r="V65" s="780"/>
      <c r="W65" s="780"/>
      <c r="X65" s="780"/>
      <c r="Y65" s="780"/>
      <c r="Z65" s="780"/>
      <c r="AA65" s="780"/>
      <c r="AB65" s="780"/>
      <c r="AC65" s="780"/>
      <c r="AD65" s="780"/>
      <c r="AE65" s="780"/>
      <c r="AF65" s="780"/>
      <c r="AG65" s="780"/>
      <c r="AH65" s="780"/>
      <c r="AI65" s="780"/>
      <c r="AJ65" s="780"/>
      <c r="AK65" s="780"/>
      <c r="AL65" s="780"/>
      <c r="AM65" s="780"/>
      <c r="AN65" s="780"/>
      <c r="AO65" s="780"/>
      <c r="AP65" s="780"/>
      <c r="AQ65" s="780"/>
    </row>
    <row r="66" spans="1:43" ht="11.85" customHeight="1">
      <c r="A66" s="5">
        <v>1</v>
      </c>
      <c r="B66" s="41" t="s">
        <v>70</v>
      </c>
      <c r="C66" s="39"/>
      <c r="D66" s="51" t="s">
        <v>924</v>
      </c>
      <c r="E66" s="52" t="s">
        <v>924</v>
      </c>
      <c r="F66" s="52" t="s">
        <v>924</v>
      </c>
      <c r="G66" s="52" t="s">
        <v>924</v>
      </c>
      <c r="H66" s="52" t="s">
        <v>26</v>
      </c>
      <c r="I66" s="52" t="s">
        <v>26</v>
      </c>
      <c r="J66" s="52" t="s">
        <v>26</v>
      </c>
      <c r="K66" s="52" t="s">
        <v>26</v>
      </c>
      <c r="L66" s="52" t="s">
        <v>26</v>
      </c>
      <c r="M66" s="5">
        <f>F58/D58</f>
        <v>40.408163265306122</v>
      </c>
      <c r="O66" s="779" t="s">
        <v>12</v>
      </c>
      <c r="P66" s="779"/>
      <c r="Q66" s="779"/>
      <c r="R66" s="779"/>
      <c r="S66" s="779"/>
      <c r="T66" s="779"/>
      <c r="U66" s="779"/>
      <c r="V66" s="779"/>
      <c r="W66" s="779"/>
      <c r="X66" s="20"/>
      <c r="Y66" s="779" t="s">
        <v>13</v>
      </c>
      <c r="Z66" s="779"/>
      <c r="AA66" s="779"/>
      <c r="AB66" s="779"/>
      <c r="AC66" s="779"/>
      <c r="AD66" s="779"/>
      <c r="AE66" s="779"/>
      <c r="AF66" s="779"/>
      <c r="AG66" s="779"/>
      <c r="AH66" s="20"/>
      <c r="AI66" s="779" t="s">
        <v>14</v>
      </c>
      <c r="AJ66" s="779"/>
      <c r="AK66" s="779"/>
      <c r="AL66" s="779"/>
      <c r="AM66" s="779"/>
      <c r="AN66" s="779"/>
      <c r="AO66" s="779"/>
      <c r="AP66" s="779"/>
      <c r="AQ66" s="779"/>
    </row>
    <row r="67" spans="1:43" ht="11.85" customHeight="1">
      <c r="A67" s="5">
        <v>1</v>
      </c>
      <c r="B67" s="41" t="s">
        <v>71</v>
      </c>
      <c r="C67" s="39"/>
      <c r="D67" s="51" t="s">
        <v>924</v>
      </c>
      <c r="E67" s="52" t="s">
        <v>924</v>
      </c>
      <c r="F67" s="52" t="s">
        <v>924</v>
      </c>
      <c r="G67" s="52" t="s">
        <v>924</v>
      </c>
      <c r="H67" s="52" t="s">
        <v>26</v>
      </c>
      <c r="I67" s="52" t="s">
        <v>26</v>
      </c>
      <c r="J67" s="52" t="s">
        <v>26</v>
      </c>
      <c r="K67" s="52" t="s">
        <v>26</v>
      </c>
      <c r="L67" s="52" t="s">
        <v>26</v>
      </c>
      <c r="O67" s="779"/>
      <c r="P67" s="779"/>
      <c r="Q67" s="779"/>
      <c r="R67" s="779"/>
      <c r="S67" s="779"/>
      <c r="T67" s="779"/>
      <c r="U67" s="779"/>
      <c r="V67" s="779"/>
      <c r="W67" s="779"/>
      <c r="X67" s="20"/>
      <c r="Y67" s="779"/>
      <c r="Z67" s="779"/>
      <c r="AA67" s="779"/>
      <c r="AB67" s="779"/>
      <c r="AC67" s="779"/>
      <c r="AD67" s="779"/>
      <c r="AE67" s="779"/>
      <c r="AF67" s="779"/>
      <c r="AG67" s="779"/>
      <c r="AH67" s="20"/>
      <c r="AI67" s="779"/>
      <c r="AJ67" s="779"/>
      <c r="AK67" s="779"/>
      <c r="AL67" s="779"/>
      <c r="AM67" s="779"/>
      <c r="AN67" s="779"/>
      <c r="AO67" s="779"/>
      <c r="AP67" s="779"/>
      <c r="AQ67" s="779"/>
    </row>
    <row r="68" spans="1:43" ht="11.85" customHeight="1">
      <c r="A68" s="5">
        <v>1</v>
      </c>
      <c r="B68" s="41" t="s">
        <v>72</v>
      </c>
      <c r="C68" s="39"/>
      <c r="D68" s="51" t="s">
        <v>924</v>
      </c>
      <c r="E68" s="52" t="s">
        <v>924</v>
      </c>
      <c r="F68" s="52" t="s">
        <v>924</v>
      </c>
      <c r="G68" s="52" t="s">
        <v>924</v>
      </c>
      <c r="H68" s="52" t="s">
        <v>26</v>
      </c>
      <c r="I68" s="52" t="s">
        <v>26</v>
      </c>
      <c r="J68" s="52" t="s">
        <v>26</v>
      </c>
      <c r="K68" s="52" t="s">
        <v>26</v>
      </c>
      <c r="L68" s="52" t="s">
        <v>26</v>
      </c>
      <c r="O68" s="32">
        <v>1</v>
      </c>
      <c r="P68" s="5" t="s">
        <v>20</v>
      </c>
      <c r="Q68" s="33">
        <f t="shared" ref="Q68:Q114" si="15">IFERROR(VLOOKUP(P68,$B$29:$F$75,3,FALSE),"-")</f>
        <v>4280</v>
      </c>
      <c r="R68" s="34">
        <f>IFERROR(_xlfn.RANK.EQ(Q68,$Q$68:$Q$114,0)+COUNTIF($Q$68:Q68,Q68)-1,"-")</f>
        <v>1</v>
      </c>
      <c r="S68" s="32"/>
      <c r="T68" s="35">
        <f>IFERROR(RANK(V68,$V$68:$V$114,0),"-")</f>
        <v>1</v>
      </c>
      <c r="U68" s="35" t="str">
        <f>IFERROR(INDEX($P$68:$P$114,MATCH(O68,$R$68:$R$114,0)),"-")</f>
        <v>北海道</v>
      </c>
      <c r="V68" s="35">
        <f>IFERROR(LARGE($Q$68:$Q$114,O68),"-")</f>
        <v>4280</v>
      </c>
      <c r="W68" s="36">
        <f>IFERROR(ROUND(V68/$D$15*100,1),"-")</f>
        <v>26.3</v>
      </c>
      <c r="X68" s="32"/>
      <c r="Y68" s="32">
        <v>1</v>
      </c>
      <c r="Z68" s="5" t="s">
        <v>20</v>
      </c>
      <c r="AA68" s="33">
        <f t="shared" ref="AA68:AA114" si="16">IFERROR(VLOOKUP(Z68,$B$29:$F$75,4,FALSE),"-")</f>
        <v>3670</v>
      </c>
      <c r="AB68" s="34">
        <f>IFERROR(_xlfn.RANK.EQ(AA68,$AA$68:$AA$114,0)+COUNTIF($AA$68:AA68,AA68)-1,"-")</f>
        <v>7</v>
      </c>
      <c r="AC68" s="32"/>
      <c r="AD68" s="35">
        <f>IFERROR(RANK(AF68,$AF$68:$AF$114,0),"-")</f>
        <v>1</v>
      </c>
      <c r="AE68" s="35" t="str">
        <f>IFERROR(INDEX($Z$68:$Z$114,MATCH(Y68,$AB$68:$AB$114,0)),"-")</f>
        <v>徳島</v>
      </c>
      <c r="AF68" s="35">
        <f>IFERROR(LARGE($AA$68:$AA$114,Y68),"-")</f>
        <v>5280</v>
      </c>
      <c r="AG68" s="36">
        <f>IFERROR(ROUND(AF68/$E$15*100,1),"-")</f>
        <v>151.69999999999999</v>
      </c>
      <c r="AH68" s="37"/>
      <c r="AI68" s="32">
        <v>1</v>
      </c>
      <c r="AJ68" s="5" t="s">
        <v>20</v>
      </c>
      <c r="AK68" s="33">
        <f t="shared" ref="AK68:AK114" si="17">IFERROR(VLOOKUP(AJ68,$B$29:$F$75,5,FALSE),"-")</f>
        <v>156900</v>
      </c>
      <c r="AL68" s="34">
        <f>IFERROR(_xlfn.RANK.EQ(AK68,$AK$68:$AK$114,0)+COUNTIF($AK$68:AK68,AK68)-1,"-")</f>
        <v>1</v>
      </c>
      <c r="AM68" s="32"/>
      <c r="AN68" s="35">
        <f>IFERROR(RANK(AP68,$AP$68:$AP$114,0),"-")</f>
        <v>1</v>
      </c>
      <c r="AO68" s="35" t="str">
        <f>IFERROR(INDEX($AJ$68:$AJ$114,MATCH(AI68,$AL$68:$AL$114,0)),"-")</f>
        <v>北海道</v>
      </c>
      <c r="AP68" s="35">
        <f>IFERROR(LARGE($AK$68:$AK$114,AI68),"-")</f>
        <v>156900</v>
      </c>
      <c r="AQ68" s="36">
        <f>IFERROR(ROUND(AP68/$F$15*100,1),"-")</f>
        <v>27.7</v>
      </c>
    </row>
    <row r="69" spans="1:43" ht="11.85" customHeight="1">
      <c r="A69" s="5">
        <v>1</v>
      </c>
      <c r="B69" s="41" t="s">
        <v>73</v>
      </c>
      <c r="C69" s="39"/>
      <c r="D69" s="51" t="s">
        <v>924</v>
      </c>
      <c r="E69" s="52" t="s">
        <v>924</v>
      </c>
      <c r="F69" s="52" t="s">
        <v>924</v>
      </c>
      <c r="G69" s="52" t="s">
        <v>924</v>
      </c>
      <c r="H69" s="52" t="s">
        <v>26</v>
      </c>
      <c r="I69" s="52" t="s">
        <v>26</v>
      </c>
      <c r="J69" s="52" t="s">
        <v>26</v>
      </c>
      <c r="K69" s="52" t="s">
        <v>26</v>
      </c>
      <c r="L69" s="52" t="s">
        <v>26</v>
      </c>
      <c r="O69" s="32">
        <v>2</v>
      </c>
      <c r="P69" s="5" t="s">
        <v>21</v>
      </c>
      <c r="Q69" s="33">
        <f t="shared" si="15"/>
        <v>1190</v>
      </c>
      <c r="R69" s="34">
        <f>IFERROR(_xlfn.RANK.EQ(Q69,$Q$68:$Q$114,0)+COUNTIF($Q$68:Q69,Q69)-1,"-")</f>
        <v>3</v>
      </c>
      <c r="T69" s="35">
        <f t="shared" ref="T69:T114" si="18">IFERROR(RANK(V69,$V$68:$V$114,0),"-")</f>
        <v>2</v>
      </c>
      <c r="U69" s="35" t="str">
        <f t="shared" ref="U69:U114" si="19">IFERROR(INDEX($P$68:$P$114,MATCH(O69,$R$68:$R$114,0)),"-")</f>
        <v>千葉</v>
      </c>
      <c r="V69" s="35">
        <f t="shared" ref="V69:V114" si="20">IFERROR(LARGE($Q$68:$Q$114,O69),"-")</f>
        <v>2760</v>
      </c>
      <c r="W69" s="36">
        <f t="shared" ref="W69:W114" si="21">IFERROR(ROUND(V69/$D$15*100,1),"-")</f>
        <v>16.899999999999999</v>
      </c>
      <c r="Y69" s="32">
        <v>2</v>
      </c>
      <c r="Z69" s="5" t="s">
        <v>21</v>
      </c>
      <c r="AA69" s="33">
        <f t="shared" si="16"/>
        <v>2950</v>
      </c>
      <c r="AB69" s="34">
        <f>IFERROR(_xlfn.RANK.EQ(AA69,$AA$68:$AA$114,0)+COUNTIF($AA$68:AA69,AA69)-1,"-")</f>
        <v>13</v>
      </c>
      <c r="AD69" s="35">
        <f t="shared" ref="AD69:AD114" si="22">IFERROR(RANK(AF69,$AF$68:$AF$114,0),"-")</f>
        <v>2</v>
      </c>
      <c r="AE69" s="35" t="str">
        <f t="shared" ref="AE69:AE114" si="23">IFERROR(INDEX($Z$68:$Z$114,MATCH(Y69,$AB$68:$AB$114,0)),"-")</f>
        <v>愛知</v>
      </c>
      <c r="AF69" s="35">
        <f t="shared" ref="AF69:AF114" si="24">IFERROR(LARGE($AA$68:$AA$114,Y69),"-")</f>
        <v>5070</v>
      </c>
      <c r="AG69" s="36">
        <f t="shared" ref="AG69:AG114" si="25">IFERROR(ROUND(AF69/$E$15*100,1),"-")</f>
        <v>145.69999999999999</v>
      </c>
      <c r="AH69" s="37"/>
      <c r="AI69" s="32">
        <v>2</v>
      </c>
      <c r="AJ69" s="5" t="s">
        <v>21</v>
      </c>
      <c r="AK69" s="33">
        <f t="shared" si="17"/>
        <v>35100</v>
      </c>
      <c r="AL69" s="34">
        <f>IFERROR(_xlfn.RANK.EQ(AK69,$AK$68:$AK$114,0)+COUNTIF($AK$68:AK69,AK69)-1,"-")</f>
        <v>4</v>
      </c>
      <c r="AN69" s="35">
        <f t="shared" ref="AN69:AN114" si="26">IFERROR(RANK(AP69,$AP$68:$AP$114,0),"-")</f>
        <v>2</v>
      </c>
      <c r="AO69" s="35" t="str">
        <f t="shared" ref="AO69:AO114" si="27">IFERROR(INDEX($AJ$68:$AJ$114,MATCH(AI69,$AL$68:$AL$114,0)),"-")</f>
        <v>千葉</v>
      </c>
      <c r="AP69" s="35">
        <f t="shared" ref="AP69:AP114" si="28">IFERROR(LARGE($AK$68:$AK$114,AI69),"-")</f>
        <v>111800</v>
      </c>
      <c r="AQ69" s="36">
        <f t="shared" ref="AQ69:AQ114" si="29">IFERROR(ROUND(AP69/$F$15*100,1),"-")</f>
        <v>19.7</v>
      </c>
    </row>
    <row r="70" spans="1:43" ht="11.85" customHeight="1">
      <c r="A70" s="5">
        <v>1</v>
      </c>
      <c r="B70" s="41" t="s">
        <v>74</v>
      </c>
      <c r="C70" s="39"/>
      <c r="D70" s="51">
        <v>779</v>
      </c>
      <c r="E70" s="52">
        <v>4200</v>
      </c>
      <c r="F70" s="52">
        <v>32700</v>
      </c>
      <c r="G70" s="52">
        <v>30000</v>
      </c>
      <c r="H70" s="52">
        <v>98</v>
      </c>
      <c r="I70" s="52">
        <v>101</v>
      </c>
      <c r="J70" s="52">
        <v>99</v>
      </c>
      <c r="K70" s="52">
        <v>99</v>
      </c>
      <c r="L70" s="52">
        <v>110</v>
      </c>
      <c r="O70" s="32">
        <v>3</v>
      </c>
      <c r="P70" s="5" t="s">
        <v>23</v>
      </c>
      <c r="Q70" s="33">
        <f t="shared" si="15"/>
        <v>160</v>
      </c>
      <c r="R70" s="34">
        <f>IFERROR(_xlfn.RANK.EQ(Q70,$Q$68:$Q$114,0)+COUNTIF($Q$68:Q70,Q70)-1,"-")</f>
        <v>14</v>
      </c>
      <c r="T70" s="35">
        <f t="shared" si="18"/>
        <v>3</v>
      </c>
      <c r="U70" s="35" t="str">
        <f t="shared" si="19"/>
        <v>青森</v>
      </c>
      <c r="V70" s="35">
        <f t="shared" si="20"/>
        <v>1190</v>
      </c>
      <c r="W70" s="36">
        <f t="shared" si="21"/>
        <v>7.3</v>
      </c>
      <c r="Y70" s="32">
        <v>3</v>
      </c>
      <c r="Z70" s="5" t="s">
        <v>23</v>
      </c>
      <c r="AA70" s="33">
        <f t="shared" si="16"/>
        <v>1620</v>
      </c>
      <c r="AB70" s="34">
        <f>IFERROR(_xlfn.RANK.EQ(AA70,$AA$68:$AA$114,0)+COUNTIF($AA$68:AA70,AA70)-1,"-")</f>
        <v>23</v>
      </c>
      <c r="AD70" s="35">
        <f t="shared" si="22"/>
        <v>3</v>
      </c>
      <c r="AE70" s="35" t="str">
        <f t="shared" si="23"/>
        <v>長崎</v>
      </c>
      <c r="AF70" s="35">
        <f t="shared" si="24"/>
        <v>4200</v>
      </c>
      <c r="AG70" s="36">
        <f t="shared" si="25"/>
        <v>120.7</v>
      </c>
      <c r="AH70" s="37"/>
      <c r="AI70" s="32">
        <v>3</v>
      </c>
      <c r="AJ70" s="5" t="s">
        <v>23</v>
      </c>
      <c r="AK70" s="33">
        <f t="shared" si="17"/>
        <v>2590</v>
      </c>
      <c r="AL70" s="34">
        <f>IFERROR(_xlfn.RANK.EQ(AK70,$AK$68:$AK$114,0)+COUNTIF($AK$68:AK70,AK70)-1,"-")</f>
        <v>19</v>
      </c>
      <c r="AN70" s="35">
        <f t="shared" si="26"/>
        <v>3</v>
      </c>
      <c r="AO70" s="35" t="str">
        <f t="shared" si="27"/>
        <v>徳島</v>
      </c>
      <c r="AP70" s="35">
        <f t="shared" si="28"/>
        <v>49400</v>
      </c>
      <c r="AQ70" s="36">
        <f t="shared" si="29"/>
        <v>8.6999999999999993</v>
      </c>
    </row>
    <row r="71" spans="1:43" ht="11.85" customHeight="1">
      <c r="A71" s="5">
        <v>1</v>
      </c>
      <c r="B71" s="41" t="s">
        <v>75</v>
      </c>
      <c r="C71" s="39"/>
      <c r="D71" s="51">
        <v>728</v>
      </c>
      <c r="E71" s="52">
        <v>3230</v>
      </c>
      <c r="F71" s="52">
        <v>23500</v>
      </c>
      <c r="G71" s="52">
        <v>21000</v>
      </c>
      <c r="H71" s="52">
        <v>102</v>
      </c>
      <c r="I71" s="52">
        <v>102</v>
      </c>
      <c r="J71" s="52">
        <v>104</v>
      </c>
      <c r="K71" s="52">
        <v>103</v>
      </c>
      <c r="L71" s="52">
        <v>107</v>
      </c>
      <c r="O71" s="32">
        <v>4</v>
      </c>
      <c r="P71" s="5" t="s">
        <v>24</v>
      </c>
      <c r="Q71" s="33" t="str">
        <f t="shared" si="15"/>
        <v>…</v>
      </c>
      <c r="R71" s="34" t="str">
        <f>IFERROR(_xlfn.RANK.EQ(Q71,$Q$68:$Q$114,0)+COUNTIF($Q$68:Q71,Q71)-1,"-")</f>
        <v>-</v>
      </c>
      <c r="T71" s="35">
        <f t="shared" si="18"/>
        <v>4</v>
      </c>
      <c r="U71" s="35" t="str">
        <f t="shared" si="19"/>
        <v>徳島</v>
      </c>
      <c r="V71" s="35">
        <f t="shared" si="20"/>
        <v>936</v>
      </c>
      <c r="W71" s="36">
        <f t="shared" si="21"/>
        <v>5.7</v>
      </c>
      <c r="Y71" s="32">
        <v>4</v>
      </c>
      <c r="Z71" s="5" t="s">
        <v>24</v>
      </c>
      <c r="AA71" s="33" t="str">
        <f t="shared" si="16"/>
        <v>…</v>
      </c>
      <c r="AB71" s="34" t="str">
        <f>IFERROR(_xlfn.RANK.EQ(AA71,$AA$68:$AA$114,0)+COUNTIF($AA$68:AA71,AA71)-1,"-")</f>
        <v>-</v>
      </c>
      <c r="AD71" s="35">
        <f t="shared" si="22"/>
        <v>4</v>
      </c>
      <c r="AE71" s="35" t="str">
        <f t="shared" si="23"/>
        <v>千葉</v>
      </c>
      <c r="AF71" s="35">
        <f t="shared" si="24"/>
        <v>4050</v>
      </c>
      <c r="AG71" s="36">
        <f t="shared" si="25"/>
        <v>116.4</v>
      </c>
      <c r="AH71" s="37"/>
      <c r="AI71" s="32">
        <v>4</v>
      </c>
      <c r="AJ71" s="5" t="s">
        <v>24</v>
      </c>
      <c r="AK71" s="33" t="str">
        <f t="shared" si="17"/>
        <v>…</v>
      </c>
      <c r="AL71" s="34" t="str">
        <f>IFERROR(_xlfn.RANK.EQ(AK71,$AK$68:$AK$114,0)+COUNTIF($AK$68:AK71,AK71)-1,"-")</f>
        <v>-</v>
      </c>
      <c r="AN71" s="35">
        <f t="shared" si="26"/>
        <v>4</v>
      </c>
      <c r="AO71" s="35" t="str">
        <f t="shared" si="27"/>
        <v>青森</v>
      </c>
      <c r="AP71" s="35">
        <f t="shared" si="28"/>
        <v>35100</v>
      </c>
      <c r="AQ71" s="36">
        <f t="shared" si="29"/>
        <v>6.2</v>
      </c>
    </row>
    <row r="72" spans="1:43" ht="11.85" customHeight="1">
      <c r="A72" s="5">
        <v>1</v>
      </c>
      <c r="B72" s="41" t="s">
        <v>76</v>
      </c>
      <c r="C72" s="39"/>
      <c r="D72" s="51">
        <v>124</v>
      </c>
      <c r="E72" s="52">
        <v>2340</v>
      </c>
      <c r="F72" s="52">
        <v>2900</v>
      </c>
      <c r="G72" s="52">
        <v>2260</v>
      </c>
      <c r="H72" s="52">
        <v>93</v>
      </c>
      <c r="I72" s="52">
        <v>97</v>
      </c>
      <c r="J72" s="52">
        <v>90</v>
      </c>
      <c r="K72" s="52">
        <v>90</v>
      </c>
      <c r="L72" s="52">
        <v>106</v>
      </c>
      <c r="O72" s="32">
        <v>5</v>
      </c>
      <c r="P72" s="5" t="s">
        <v>27</v>
      </c>
      <c r="Q72" s="33" t="str">
        <f t="shared" si="15"/>
        <v>…</v>
      </c>
      <c r="R72" s="34" t="str">
        <f>IFERROR(_xlfn.RANK.EQ(Q72,$Q$68:$Q$114,0)+COUNTIF($Q$68:Q72,Q72)-1,"-")</f>
        <v>-</v>
      </c>
      <c r="T72" s="35">
        <f t="shared" si="18"/>
        <v>5</v>
      </c>
      <c r="U72" s="35" t="str">
        <f t="shared" si="19"/>
        <v>茨城</v>
      </c>
      <c r="V72" s="35">
        <f t="shared" si="20"/>
        <v>794</v>
      </c>
      <c r="W72" s="36">
        <f t="shared" si="21"/>
        <v>4.9000000000000004</v>
      </c>
      <c r="Y72" s="32">
        <v>5</v>
      </c>
      <c r="Z72" s="5" t="s">
        <v>27</v>
      </c>
      <c r="AA72" s="33" t="str">
        <f t="shared" si="16"/>
        <v>…</v>
      </c>
      <c r="AB72" s="34" t="str">
        <f>IFERROR(_xlfn.RANK.EQ(AA72,$AA$68:$AA$114,0)+COUNTIF($AA$68:AA72,AA72)-1,"-")</f>
        <v>-</v>
      </c>
      <c r="AD72" s="35">
        <f t="shared" si="22"/>
        <v>5</v>
      </c>
      <c r="AE72" s="35" t="str">
        <f t="shared" si="23"/>
        <v>和歌山</v>
      </c>
      <c r="AF72" s="35">
        <f t="shared" si="24"/>
        <v>4040</v>
      </c>
      <c r="AG72" s="36">
        <f t="shared" si="25"/>
        <v>116.1</v>
      </c>
      <c r="AH72" s="37"/>
      <c r="AI72" s="32">
        <v>5</v>
      </c>
      <c r="AJ72" s="5" t="s">
        <v>27</v>
      </c>
      <c r="AK72" s="33" t="str">
        <f t="shared" si="17"/>
        <v>…</v>
      </c>
      <c r="AL72" s="34" t="str">
        <f>IFERROR(_xlfn.RANK.EQ(AK72,$AK$68:$AK$114,0)+COUNTIF($AK$68:AK72,AK72)-1,"-")</f>
        <v>-</v>
      </c>
      <c r="AN72" s="35">
        <f t="shared" si="26"/>
        <v>5</v>
      </c>
      <c r="AO72" s="35" t="str">
        <f t="shared" si="27"/>
        <v>長崎</v>
      </c>
      <c r="AP72" s="35">
        <f t="shared" si="28"/>
        <v>32700</v>
      </c>
      <c r="AQ72" s="36">
        <f t="shared" si="29"/>
        <v>5.8</v>
      </c>
    </row>
    <row r="73" spans="1:43" ht="11.85" customHeight="1">
      <c r="A73" s="5">
        <v>1</v>
      </c>
      <c r="B73" s="41" t="s">
        <v>77</v>
      </c>
      <c r="C73" s="39"/>
      <c r="D73" s="51">
        <v>469</v>
      </c>
      <c r="E73" s="52">
        <v>3110</v>
      </c>
      <c r="F73" s="52">
        <v>14600</v>
      </c>
      <c r="G73" s="52">
        <v>13200</v>
      </c>
      <c r="H73" s="52">
        <v>101</v>
      </c>
      <c r="I73" s="52">
        <v>107</v>
      </c>
      <c r="J73" s="52">
        <v>107</v>
      </c>
      <c r="K73" s="52">
        <v>108</v>
      </c>
      <c r="L73" s="52">
        <v>101</v>
      </c>
      <c r="O73" s="32">
        <v>6</v>
      </c>
      <c r="P73" s="5" t="s">
        <v>29</v>
      </c>
      <c r="Q73" s="33" t="str">
        <f t="shared" si="15"/>
        <v>…</v>
      </c>
      <c r="R73" s="34" t="str">
        <f>IFERROR(_xlfn.RANK.EQ(Q73,$Q$68:$Q$114,0)+COUNTIF($Q$68:Q73,Q73)-1,"-")</f>
        <v>-</v>
      </c>
      <c r="T73" s="42">
        <f t="shared" si="18"/>
        <v>6</v>
      </c>
      <c r="U73" s="42" t="str">
        <f t="shared" si="19"/>
        <v>長崎</v>
      </c>
      <c r="V73" s="42">
        <f t="shared" si="20"/>
        <v>779</v>
      </c>
      <c r="W73" s="37">
        <f t="shared" si="21"/>
        <v>4.8</v>
      </c>
      <c r="Y73" s="32">
        <v>6</v>
      </c>
      <c r="Z73" s="5" t="s">
        <v>29</v>
      </c>
      <c r="AA73" s="33" t="str">
        <f t="shared" si="16"/>
        <v>…</v>
      </c>
      <c r="AB73" s="34" t="str">
        <f>IFERROR(_xlfn.RANK.EQ(AA73,$AA$68:$AA$114,0)+COUNTIF($AA$68:AA73,AA73)-1,"-")</f>
        <v>-</v>
      </c>
      <c r="AD73" s="42">
        <f t="shared" si="22"/>
        <v>6</v>
      </c>
      <c r="AE73" s="42" t="str">
        <f t="shared" si="23"/>
        <v>埼玉</v>
      </c>
      <c r="AF73" s="42">
        <f t="shared" si="24"/>
        <v>3800</v>
      </c>
      <c r="AG73" s="37">
        <f t="shared" si="25"/>
        <v>109.2</v>
      </c>
      <c r="AH73" s="37"/>
      <c r="AI73" s="32">
        <v>6</v>
      </c>
      <c r="AJ73" s="5" t="s">
        <v>29</v>
      </c>
      <c r="AK73" s="33" t="str">
        <f t="shared" si="17"/>
        <v>…</v>
      </c>
      <c r="AL73" s="34" t="str">
        <f>IFERROR(_xlfn.RANK.EQ(AK73,$AK$68:$AK$114,0)+COUNTIF($AK$68:AK73,AK73)-1,"-")</f>
        <v>-</v>
      </c>
      <c r="AN73" s="42">
        <f t="shared" si="26"/>
        <v>6</v>
      </c>
      <c r="AO73" s="42" t="str">
        <f t="shared" si="27"/>
        <v>茨城</v>
      </c>
      <c r="AP73" s="42">
        <f t="shared" si="28"/>
        <v>27200</v>
      </c>
      <c r="AQ73" s="37">
        <f t="shared" si="29"/>
        <v>4.8</v>
      </c>
    </row>
    <row r="74" spans="1:43" ht="11.85" customHeight="1">
      <c r="A74" s="5">
        <v>1</v>
      </c>
      <c r="B74" s="41" t="s">
        <v>78</v>
      </c>
      <c r="C74" s="39"/>
      <c r="D74" s="51">
        <v>667</v>
      </c>
      <c r="E74" s="52">
        <v>3460</v>
      </c>
      <c r="F74" s="52">
        <v>23100</v>
      </c>
      <c r="G74" s="52">
        <v>20600</v>
      </c>
      <c r="H74" s="52">
        <v>103</v>
      </c>
      <c r="I74" s="52">
        <v>101</v>
      </c>
      <c r="J74" s="52">
        <v>104</v>
      </c>
      <c r="K74" s="52">
        <v>104</v>
      </c>
      <c r="L74" s="52">
        <v>105</v>
      </c>
      <c r="O74" s="32">
        <v>7</v>
      </c>
      <c r="P74" s="5" t="s">
        <v>31</v>
      </c>
      <c r="Q74" s="33">
        <f t="shared" si="15"/>
        <v>140</v>
      </c>
      <c r="R74" s="34">
        <f>IFERROR(_xlfn.RANK.EQ(Q74,$Q$68:$Q$114,0)+COUNTIF($Q$68:Q74,Q74)-1,"-")</f>
        <v>15</v>
      </c>
      <c r="T74" s="42">
        <f t="shared" si="18"/>
        <v>7</v>
      </c>
      <c r="U74" s="42" t="str">
        <f t="shared" si="19"/>
        <v>熊本</v>
      </c>
      <c r="V74" s="42">
        <f t="shared" si="20"/>
        <v>728</v>
      </c>
      <c r="W74" s="37">
        <f t="shared" si="21"/>
        <v>4.5</v>
      </c>
      <c r="Y74" s="32">
        <v>7</v>
      </c>
      <c r="Z74" s="5" t="s">
        <v>31</v>
      </c>
      <c r="AA74" s="33">
        <f t="shared" si="16"/>
        <v>1240</v>
      </c>
      <c r="AB74" s="34">
        <f>IFERROR(_xlfn.RANK.EQ(AA74,$AA$68:$AA$114,0)+COUNTIF($AA$68:AA74,AA74)-1,"-")</f>
        <v>27</v>
      </c>
      <c r="AD74" s="42">
        <f t="shared" si="22"/>
        <v>7</v>
      </c>
      <c r="AE74" s="42" t="str">
        <f t="shared" si="23"/>
        <v>北海道</v>
      </c>
      <c r="AF74" s="42">
        <f t="shared" si="24"/>
        <v>3670</v>
      </c>
      <c r="AG74" s="37">
        <f t="shared" si="25"/>
        <v>105.5</v>
      </c>
      <c r="AH74" s="37"/>
      <c r="AI74" s="32">
        <v>7</v>
      </c>
      <c r="AJ74" s="5" t="s">
        <v>31</v>
      </c>
      <c r="AK74" s="33">
        <f t="shared" si="17"/>
        <v>1740</v>
      </c>
      <c r="AL74" s="34">
        <f>IFERROR(_xlfn.RANK.EQ(AK74,$AK$68:$AK$114,0)+COUNTIF($AK$68:AK74,AK74)-1,"-")</f>
        <v>23</v>
      </c>
      <c r="AN74" s="42">
        <f t="shared" si="26"/>
        <v>7</v>
      </c>
      <c r="AO74" s="42" t="str">
        <f t="shared" si="27"/>
        <v>熊本</v>
      </c>
      <c r="AP74" s="42">
        <f t="shared" si="28"/>
        <v>23500</v>
      </c>
      <c r="AQ74" s="37">
        <f t="shared" si="29"/>
        <v>4.0999999999999996</v>
      </c>
    </row>
    <row r="75" spans="1:43" ht="11.85" customHeight="1">
      <c r="A75" s="5">
        <v>1</v>
      </c>
      <c r="B75" s="41" t="s">
        <v>44</v>
      </c>
      <c r="C75" s="39"/>
      <c r="D75" s="51">
        <v>122</v>
      </c>
      <c r="E75" s="52">
        <v>1720</v>
      </c>
      <c r="F75" s="52">
        <v>2100</v>
      </c>
      <c r="G75" s="52">
        <v>1750</v>
      </c>
      <c r="H75" s="52">
        <v>97</v>
      </c>
      <c r="I75" s="52">
        <v>106</v>
      </c>
      <c r="J75" s="52">
        <v>102</v>
      </c>
      <c r="K75" s="52">
        <v>102</v>
      </c>
      <c r="L75" s="52">
        <v>99</v>
      </c>
      <c r="O75" s="32">
        <v>8</v>
      </c>
      <c r="P75" s="5" t="s">
        <v>33</v>
      </c>
      <c r="Q75" s="33">
        <f t="shared" si="15"/>
        <v>794</v>
      </c>
      <c r="R75" s="34">
        <f>IFERROR(_xlfn.RANK.EQ(Q75,$Q$68:$Q$114,0)+COUNTIF($Q$68:Q75,Q75)-1,"-")</f>
        <v>5</v>
      </c>
      <c r="T75" s="42">
        <f t="shared" si="18"/>
        <v>8</v>
      </c>
      <c r="U75" s="42" t="str">
        <f t="shared" si="19"/>
        <v>鹿児島</v>
      </c>
      <c r="V75" s="42">
        <f t="shared" si="20"/>
        <v>667</v>
      </c>
      <c r="W75" s="37">
        <f t="shared" si="21"/>
        <v>4.0999999999999996</v>
      </c>
      <c r="Y75" s="32">
        <v>8</v>
      </c>
      <c r="Z75" s="5" t="s">
        <v>33</v>
      </c>
      <c r="AA75" s="33">
        <f t="shared" si="16"/>
        <v>3430</v>
      </c>
      <c r="AB75" s="34">
        <f>IFERROR(_xlfn.RANK.EQ(AA75,$AA$68:$AA$114,0)+COUNTIF($AA$68:AA75,AA75)-1,"-")</f>
        <v>9</v>
      </c>
      <c r="AD75" s="42">
        <f t="shared" si="22"/>
        <v>8</v>
      </c>
      <c r="AE75" s="42" t="str">
        <f t="shared" si="23"/>
        <v>鹿児島</v>
      </c>
      <c r="AF75" s="42">
        <f t="shared" si="24"/>
        <v>3460</v>
      </c>
      <c r="AG75" s="37">
        <f t="shared" si="25"/>
        <v>99.4</v>
      </c>
      <c r="AH75" s="37"/>
      <c r="AI75" s="32">
        <v>8</v>
      </c>
      <c r="AJ75" s="5" t="s">
        <v>33</v>
      </c>
      <c r="AK75" s="33">
        <f t="shared" si="17"/>
        <v>27200</v>
      </c>
      <c r="AL75" s="34">
        <f>IFERROR(_xlfn.RANK.EQ(AK75,$AK$68:$AK$114,0)+COUNTIF($AK$68:AK75,AK75)-1,"-")</f>
        <v>6</v>
      </c>
      <c r="AN75" s="42">
        <f t="shared" si="26"/>
        <v>8</v>
      </c>
      <c r="AO75" s="42" t="str">
        <f t="shared" si="27"/>
        <v>鹿児島</v>
      </c>
      <c r="AP75" s="42">
        <f t="shared" si="28"/>
        <v>23100</v>
      </c>
      <c r="AQ75" s="37">
        <f t="shared" si="29"/>
        <v>4.0999999999999996</v>
      </c>
    </row>
    <row r="76" spans="1:43" ht="11.85" customHeight="1">
      <c r="A76" s="5">
        <v>1</v>
      </c>
      <c r="B76" s="41"/>
      <c r="C76" s="39"/>
      <c r="D76" s="51"/>
      <c r="E76" s="52"/>
      <c r="F76" s="52"/>
      <c r="G76" s="52"/>
      <c r="H76" s="52"/>
      <c r="I76" s="52"/>
      <c r="J76" s="52"/>
      <c r="K76" s="52"/>
      <c r="L76" s="52"/>
      <c r="O76" s="32">
        <v>9</v>
      </c>
      <c r="P76" s="5" t="s">
        <v>35</v>
      </c>
      <c r="Q76" s="33" t="str">
        <f t="shared" si="15"/>
        <v>…</v>
      </c>
      <c r="R76" s="34" t="str">
        <f>IFERROR(_xlfn.RANK.EQ(Q76,$Q$68:$Q$114,0)+COUNTIF($Q$68:Q76,Q76)-1,"-")</f>
        <v>-</v>
      </c>
      <c r="T76" s="42">
        <f t="shared" si="18"/>
        <v>9</v>
      </c>
      <c r="U76" s="42" t="str">
        <f t="shared" si="19"/>
        <v>宮崎</v>
      </c>
      <c r="V76" s="42">
        <f t="shared" si="20"/>
        <v>469</v>
      </c>
      <c r="W76" s="37">
        <f t="shared" si="21"/>
        <v>2.9</v>
      </c>
      <c r="Y76" s="32">
        <v>9</v>
      </c>
      <c r="Z76" s="5" t="s">
        <v>35</v>
      </c>
      <c r="AA76" s="33" t="str">
        <f t="shared" si="16"/>
        <v>…</v>
      </c>
      <c r="AB76" s="34" t="str">
        <f>IFERROR(_xlfn.RANK.EQ(AA76,$AA$68:$AA$114,0)+COUNTIF($AA$68:AA76,AA76)-1,"-")</f>
        <v>-</v>
      </c>
      <c r="AD76" s="42">
        <f t="shared" si="22"/>
        <v>9</v>
      </c>
      <c r="AE76" s="42" t="str">
        <f t="shared" si="23"/>
        <v>茨城</v>
      </c>
      <c r="AF76" s="42">
        <f t="shared" si="24"/>
        <v>3430</v>
      </c>
      <c r="AG76" s="37">
        <f t="shared" si="25"/>
        <v>98.6</v>
      </c>
      <c r="AH76" s="37"/>
      <c r="AI76" s="32">
        <v>9</v>
      </c>
      <c r="AJ76" s="5" t="s">
        <v>35</v>
      </c>
      <c r="AK76" s="33" t="str">
        <f t="shared" si="17"/>
        <v>…</v>
      </c>
      <c r="AL76" s="34" t="str">
        <f>IFERROR(_xlfn.RANK.EQ(AK76,$AK$68:$AK$114,0)+COUNTIF($AK$68:AK76,AK76)-1,"-")</f>
        <v>-</v>
      </c>
      <c r="AN76" s="42">
        <f t="shared" si="26"/>
        <v>9</v>
      </c>
      <c r="AO76" s="42" t="str">
        <f t="shared" si="27"/>
        <v>愛知</v>
      </c>
      <c r="AP76" s="42">
        <f t="shared" si="28"/>
        <v>18500</v>
      </c>
      <c r="AQ76" s="37">
        <f t="shared" si="29"/>
        <v>3.3</v>
      </c>
    </row>
    <row r="77" spans="1:43" ht="11.85" customHeight="1">
      <c r="A77" s="5">
        <v>1</v>
      </c>
      <c r="B77" s="41" t="s">
        <v>79</v>
      </c>
      <c r="C77" s="39"/>
      <c r="D77" s="51" t="s">
        <v>924</v>
      </c>
      <c r="E77" s="52" t="s">
        <v>924</v>
      </c>
      <c r="F77" s="52" t="s">
        <v>924</v>
      </c>
      <c r="G77" s="52" t="s">
        <v>924</v>
      </c>
      <c r="H77" s="52" t="s">
        <v>26</v>
      </c>
      <c r="I77" s="52" t="s">
        <v>26</v>
      </c>
      <c r="J77" s="52" t="s">
        <v>26</v>
      </c>
      <c r="K77" s="52" t="s">
        <v>26</v>
      </c>
      <c r="L77" s="52" t="s">
        <v>26</v>
      </c>
      <c r="O77" s="32">
        <v>10</v>
      </c>
      <c r="P77" s="5" t="s">
        <v>37</v>
      </c>
      <c r="Q77" s="33" t="str">
        <f t="shared" si="15"/>
        <v>…</v>
      </c>
      <c r="R77" s="34" t="str">
        <f>IFERROR(_xlfn.RANK.EQ(Q77,$Q$68:$Q$114,0)+COUNTIF($Q$68:Q77,Q77)-1,"-")</f>
        <v>-</v>
      </c>
      <c r="T77" s="42">
        <f t="shared" si="18"/>
        <v>10</v>
      </c>
      <c r="U77" s="42" t="str">
        <f t="shared" si="19"/>
        <v>埼玉</v>
      </c>
      <c r="V77" s="42">
        <f t="shared" si="20"/>
        <v>397</v>
      </c>
      <c r="W77" s="37">
        <f t="shared" si="21"/>
        <v>2.4</v>
      </c>
      <c r="Y77" s="32">
        <v>10</v>
      </c>
      <c r="Z77" s="5" t="s">
        <v>37</v>
      </c>
      <c r="AA77" s="33" t="str">
        <f t="shared" si="16"/>
        <v>…</v>
      </c>
      <c r="AB77" s="34" t="str">
        <f>IFERROR(_xlfn.RANK.EQ(AA77,$AA$68:$AA$114,0)+COUNTIF($AA$68:AA77,AA77)-1,"-")</f>
        <v>-</v>
      </c>
      <c r="AD77" s="42">
        <f t="shared" si="22"/>
        <v>10</v>
      </c>
      <c r="AE77" s="42" t="str">
        <f t="shared" si="23"/>
        <v>岐阜</v>
      </c>
      <c r="AF77" s="42">
        <f t="shared" si="24"/>
        <v>3260</v>
      </c>
      <c r="AG77" s="37">
        <f t="shared" si="25"/>
        <v>93.7</v>
      </c>
      <c r="AH77" s="37"/>
      <c r="AI77" s="32">
        <v>10</v>
      </c>
      <c r="AJ77" s="5" t="s">
        <v>37</v>
      </c>
      <c r="AK77" s="33" t="str">
        <f t="shared" si="17"/>
        <v>…</v>
      </c>
      <c r="AL77" s="34" t="str">
        <f>IFERROR(_xlfn.RANK.EQ(AK77,$AK$68:$AK$114,0)+COUNTIF($AK$68:AK77,AK77)-1,"-")</f>
        <v>-</v>
      </c>
      <c r="AN77" s="42">
        <f t="shared" si="26"/>
        <v>10</v>
      </c>
      <c r="AO77" s="42" t="str">
        <f t="shared" si="27"/>
        <v>埼玉</v>
      </c>
      <c r="AP77" s="42">
        <f t="shared" si="28"/>
        <v>15100</v>
      </c>
      <c r="AQ77" s="37">
        <f t="shared" si="29"/>
        <v>2.7</v>
      </c>
    </row>
    <row r="78" spans="1:43" ht="11.85" customHeight="1">
      <c r="A78" s="5">
        <v>1</v>
      </c>
      <c r="B78" s="41" t="s">
        <v>80</v>
      </c>
      <c r="C78" s="39"/>
      <c r="D78" s="51">
        <v>601</v>
      </c>
      <c r="E78" s="52">
        <v>4130</v>
      </c>
      <c r="F78" s="52">
        <v>24800</v>
      </c>
      <c r="G78" s="52">
        <v>22100</v>
      </c>
      <c r="H78" s="52">
        <v>99</v>
      </c>
      <c r="I78" s="52">
        <v>94</v>
      </c>
      <c r="J78" s="52">
        <v>93</v>
      </c>
      <c r="K78" s="52">
        <v>94</v>
      </c>
      <c r="L78" s="52">
        <v>105</v>
      </c>
      <c r="O78" s="32">
        <v>11</v>
      </c>
      <c r="P78" s="5" t="s">
        <v>39</v>
      </c>
      <c r="Q78" s="33">
        <f t="shared" si="15"/>
        <v>397</v>
      </c>
      <c r="R78" s="34">
        <f>IFERROR(_xlfn.RANK.EQ(Q78,$Q$68:$Q$114,0)+COUNTIF($Q$68:Q78,Q78)-1,"-")</f>
        <v>10</v>
      </c>
      <c r="T78" s="42">
        <f t="shared" si="18"/>
        <v>11</v>
      </c>
      <c r="U78" s="42" t="str">
        <f t="shared" si="19"/>
        <v>愛知</v>
      </c>
      <c r="V78" s="42">
        <f t="shared" si="20"/>
        <v>365</v>
      </c>
      <c r="W78" s="37">
        <f t="shared" si="21"/>
        <v>2.2000000000000002</v>
      </c>
      <c r="Y78" s="32">
        <v>11</v>
      </c>
      <c r="Z78" s="5" t="s">
        <v>39</v>
      </c>
      <c r="AA78" s="33">
        <f t="shared" si="16"/>
        <v>3800</v>
      </c>
      <c r="AB78" s="34">
        <f>IFERROR(_xlfn.RANK.EQ(AA78,$AA$68:$AA$114,0)+COUNTIF($AA$68:AA78,AA78)-1,"-")</f>
        <v>6</v>
      </c>
      <c r="AD78" s="42">
        <f t="shared" si="22"/>
        <v>11</v>
      </c>
      <c r="AE78" s="42" t="str">
        <f t="shared" si="23"/>
        <v>熊本</v>
      </c>
      <c r="AF78" s="42">
        <f t="shared" si="24"/>
        <v>3230</v>
      </c>
      <c r="AG78" s="37">
        <f t="shared" si="25"/>
        <v>92.8</v>
      </c>
      <c r="AH78" s="37"/>
      <c r="AI78" s="32">
        <v>11</v>
      </c>
      <c r="AJ78" s="5" t="s">
        <v>39</v>
      </c>
      <c r="AK78" s="33">
        <f t="shared" si="17"/>
        <v>15100</v>
      </c>
      <c r="AL78" s="34">
        <f>IFERROR(_xlfn.RANK.EQ(AK78,$AK$68:$AK$114,0)+COUNTIF($AK$68:AK78,AK78)-1,"-")</f>
        <v>10</v>
      </c>
      <c r="AN78" s="42">
        <f t="shared" si="26"/>
        <v>11</v>
      </c>
      <c r="AO78" s="42" t="str">
        <f t="shared" si="27"/>
        <v>宮崎</v>
      </c>
      <c r="AP78" s="42">
        <f t="shared" si="28"/>
        <v>14600</v>
      </c>
      <c r="AQ78" s="37">
        <f t="shared" si="29"/>
        <v>2.6</v>
      </c>
    </row>
    <row r="79" spans="1:43" ht="11.85" customHeight="1">
      <c r="A79" s="5">
        <v>1</v>
      </c>
      <c r="B79" s="44" t="s">
        <v>81</v>
      </c>
      <c r="C79" s="39"/>
      <c r="D79" s="51" t="s">
        <v>924</v>
      </c>
      <c r="E79" s="52" t="s">
        <v>924</v>
      </c>
      <c r="F79" s="52" t="s">
        <v>924</v>
      </c>
      <c r="G79" s="52" t="s">
        <v>924</v>
      </c>
      <c r="H79" s="52" t="s">
        <v>26</v>
      </c>
      <c r="I79" s="52" t="s">
        <v>26</v>
      </c>
      <c r="J79" s="52" t="s">
        <v>26</v>
      </c>
      <c r="K79" s="52" t="s">
        <v>26</v>
      </c>
      <c r="L79" s="52" t="s">
        <v>26</v>
      </c>
      <c r="O79" s="32">
        <v>12</v>
      </c>
      <c r="P79" s="5" t="s">
        <v>41</v>
      </c>
      <c r="Q79" s="33">
        <f t="shared" si="15"/>
        <v>2760</v>
      </c>
      <c r="R79" s="34">
        <f>IFERROR(_xlfn.RANK.EQ(Q79,$Q$68:$Q$114,0)+COUNTIF($Q$68:Q79,Q79)-1,"-")</f>
        <v>2</v>
      </c>
      <c r="T79" s="42">
        <f t="shared" si="18"/>
        <v>12</v>
      </c>
      <c r="U79" s="42" t="str">
        <f t="shared" si="19"/>
        <v>新潟</v>
      </c>
      <c r="V79" s="42">
        <f t="shared" si="20"/>
        <v>206</v>
      </c>
      <c r="W79" s="37">
        <f t="shared" si="21"/>
        <v>1.3</v>
      </c>
      <c r="Y79" s="32">
        <v>12</v>
      </c>
      <c r="Z79" s="5" t="s">
        <v>41</v>
      </c>
      <c r="AA79" s="33">
        <f t="shared" si="16"/>
        <v>4050</v>
      </c>
      <c r="AB79" s="34">
        <f>IFERROR(_xlfn.RANK.EQ(AA79,$AA$68:$AA$114,0)+COUNTIF($AA$68:AA79,AA79)-1,"-")</f>
        <v>4</v>
      </c>
      <c r="AD79" s="42">
        <f t="shared" si="22"/>
        <v>12</v>
      </c>
      <c r="AE79" s="42" t="str">
        <f t="shared" si="23"/>
        <v>宮崎</v>
      </c>
      <c r="AF79" s="42">
        <f t="shared" si="24"/>
        <v>3110</v>
      </c>
      <c r="AG79" s="37">
        <f t="shared" si="25"/>
        <v>89.4</v>
      </c>
      <c r="AH79" s="37"/>
      <c r="AI79" s="32">
        <v>12</v>
      </c>
      <c r="AJ79" s="5" t="s">
        <v>41</v>
      </c>
      <c r="AK79" s="33">
        <f t="shared" si="17"/>
        <v>111800</v>
      </c>
      <c r="AL79" s="34">
        <f>IFERROR(_xlfn.RANK.EQ(AK79,$AK$68:$AK$114,0)+COUNTIF($AK$68:AK79,AK79)-1,"-")</f>
        <v>2</v>
      </c>
      <c r="AN79" s="42">
        <f t="shared" si="26"/>
        <v>12</v>
      </c>
      <c r="AO79" s="42" t="str">
        <f t="shared" si="27"/>
        <v>岐阜</v>
      </c>
      <c r="AP79" s="42">
        <f t="shared" si="28"/>
        <v>5250</v>
      </c>
      <c r="AQ79" s="37">
        <f t="shared" si="29"/>
        <v>0.9</v>
      </c>
    </row>
    <row r="80" spans="1:43" ht="11.85" customHeight="1">
      <c r="B80" s="45"/>
      <c r="C80" s="46"/>
      <c r="D80" s="47"/>
      <c r="E80" s="48"/>
      <c r="F80" s="48"/>
      <c r="G80" s="48"/>
      <c r="H80" s="48"/>
      <c r="I80" s="48"/>
      <c r="J80" s="48"/>
      <c r="K80" s="48"/>
      <c r="L80" s="48"/>
      <c r="O80" s="32">
        <v>13</v>
      </c>
      <c r="P80" s="5" t="s">
        <v>43</v>
      </c>
      <c r="Q80" s="33">
        <f t="shared" si="15"/>
        <v>98</v>
      </c>
      <c r="R80" s="34">
        <f>IFERROR(_xlfn.RANK.EQ(Q80,$Q$68:$Q$114,0)+COUNTIF($Q$68:Q80,Q80)-1,"-")</f>
        <v>21</v>
      </c>
      <c r="T80" s="42">
        <f t="shared" si="18"/>
        <v>13</v>
      </c>
      <c r="U80" s="42" t="str">
        <f t="shared" si="19"/>
        <v>岐阜</v>
      </c>
      <c r="V80" s="42">
        <f t="shared" si="20"/>
        <v>161</v>
      </c>
      <c r="W80" s="37">
        <f t="shared" si="21"/>
        <v>1</v>
      </c>
      <c r="Y80" s="32">
        <v>13</v>
      </c>
      <c r="Z80" s="5" t="s">
        <v>43</v>
      </c>
      <c r="AA80" s="33">
        <f t="shared" si="16"/>
        <v>2900</v>
      </c>
      <c r="AB80" s="34">
        <f>IFERROR(_xlfn.RANK.EQ(AA80,$AA$68:$AA$114,0)+COUNTIF($AA$68:AA80,AA80)-1,"-")</f>
        <v>14</v>
      </c>
      <c r="AD80" s="42">
        <f t="shared" si="22"/>
        <v>13</v>
      </c>
      <c r="AE80" s="42" t="str">
        <f t="shared" si="23"/>
        <v>青森</v>
      </c>
      <c r="AF80" s="42">
        <f t="shared" si="24"/>
        <v>2950</v>
      </c>
      <c r="AG80" s="37">
        <f t="shared" si="25"/>
        <v>84.8</v>
      </c>
      <c r="AH80" s="37"/>
      <c r="AI80" s="32">
        <v>13</v>
      </c>
      <c r="AJ80" s="5" t="s">
        <v>43</v>
      </c>
      <c r="AK80" s="33">
        <f t="shared" si="17"/>
        <v>2840</v>
      </c>
      <c r="AL80" s="34">
        <f>IFERROR(_xlfn.RANK.EQ(AK80,$AK$68:$AK$114,0)+COUNTIF($AK$68:AK80,AK80)-1,"-")</f>
        <v>17</v>
      </c>
      <c r="AN80" s="42">
        <f t="shared" si="26"/>
        <v>13</v>
      </c>
      <c r="AO80" s="42" t="str">
        <f t="shared" si="27"/>
        <v>新潟</v>
      </c>
      <c r="AP80" s="42">
        <f t="shared" si="28"/>
        <v>4480</v>
      </c>
      <c r="AQ80" s="37">
        <f t="shared" si="29"/>
        <v>0.8</v>
      </c>
    </row>
    <row r="81" spans="2:43" ht="11.85" customHeight="1">
      <c r="B81" s="596" t="s">
        <v>943</v>
      </c>
      <c r="O81" s="32">
        <v>14</v>
      </c>
      <c r="P81" s="5" t="s">
        <v>45</v>
      </c>
      <c r="Q81" s="33" t="str">
        <f t="shared" si="15"/>
        <v>…</v>
      </c>
      <c r="R81" s="34" t="str">
        <f>IFERROR(_xlfn.RANK.EQ(Q81,$Q$68:$Q$114,0)+COUNTIF($Q$68:Q81,Q81)-1,"-")</f>
        <v>-</v>
      </c>
      <c r="T81" s="42">
        <f t="shared" si="18"/>
        <v>14</v>
      </c>
      <c r="U81" s="42" t="str">
        <f t="shared" si="19"/>
        <v>岩手</v>
      </c>
      <c r="V81" s="42">
        <f t="shared" si="20"/>
        <v>160</v>
      </c>
      <c r="W81" s="37">
        <f t="shared" si="21"/>
        <v>1</v>
      </c>
      <c r="Y81" s="32">
        <v>14</v>
      </c>
      <c r="Z81" s="5" t="s">
        <v>45</v>
      </c>
      <c r="AA81" s="33" t="str">
        <f t="shared" si="16"/>
        <v>…</v>
      </c>
      <c r="AB81" s="34" t="str">
        <f>IFERROR(_xlfn.RANK.EQ(AA81,$AA$68:$AA$114,0)+COUNTIF($AA$68:AA81,AA81)-1,"-")</f>
        <v>-</v>
      </c>
      <c r="AD81" s="42">
        <f t="shared" si="22"/>
        <v>14</v>
      </c>
      <c r="AE81" s="42" t="str">
        <f t="shared" si="23"/>
        <v>東京</v>
      </c>
      <c r="AF81" s="42">
        <f t="shared" si="24"/>
        <v>2900</v>
      </c>
      <c r="AG81" s="37">
        <f t="shared" si="25"/>
        <v>83.3</v>
      </c>
      <c r="AH81" s="37"/>
      <c r="AI81" s="32">
        <v>14</v>
      </c>
      <c r="AJ81" s="5" t="s">
        <v>45</v>
      </c>
      <c r="AK81" s="33" t="str">
        <f t="shared" si="17"/>
        <v>…</v>
      </c>
      <c r="AL81" s="34" t="str">
        <f>IFERROR(_xlfn.RANK.EQ(AK81,$AK$68:$AK$114,0)+COUNTIF($AK$68:AK81,AK81)-1,"-")</f>
        <v>-</v>
      </c>
      <c r="AN81" s="42">
        <f t="shared" si="26"/>
        <v>14</v>
      </c>
      <c r="AO81" s="42" t="str">
        <f t="shared" si="27"/>
        <v>兵庫</v>
      </c>
      <c r="AP81" s="42">
        <f t="shared" si="28"/>
        <v>3230</v>
      </c>
      <c r="AQ81" s="37">
        <f t="shared" si="29"/>
        <v>0.6</v>
      </c>
    </row>
    <row r="82" spans="2:43" ht="11.85" customHeight="1">
      <c r="B82" s="599" t="s">
        <v>944</v>
      </c>
      <c r="O82" s="32">
        <v>15</v>
      </c>
      <c r="P82" s="5" t="s">
        <v>46</v>
      </c>
      <c r="Q82" s="33">
        <f t="shared" si="15"/>
        <v>206</v>
      </c>
      <c r="R82" s="34">
        <f>IFERROR(_xlfn.RANK.EQ(Q82,$Q$68:$Q$114,0)+COUNTIF($Q$68:Q82,Q82)-1,"-")</f>
        <v>12</v>
      </c>
      <c r="T82" s="42">
        <f t="shared" si="18"/>
        <v>15</v>
      </c>
      <c r="U82" s="42" t="str">
        <f t="shared" si="19"/>
        <v>福島</v>
      </c>
      <c r="V82" s="42">
        <f t="shared" si="20"/>
        <v>140</v>
      </c>
      <c r="W82" s="37">
        <f t="shared" si="21"/>
        <v>0.9</v>
      </c>
      <c r="Y82" s="32">
        <v>15</v>
      </c>
      <c r="Z82" s="5" t="s">
        <v>46</v>
      </c>
      <c r="AA82" s="33">
        <f t="shared" si="16"/>
        <v>2170</v>
      </c>
      <c r="AB82" s="34">
        <f>IFERROR(_xlfn.RANK.EQ(AA82,$AA$68:$AA$114,0)+COUNTIF($AA$68:AA82,AA82)-1,"-")</f>
        <v>20</v>
      </c>
      <c r="AD82" s="42">
        <f t="shared" si="22"/>
        <v>15</v>
      </c>
      <c r="AE82" s="42" t="str">
        <f t="shared" si="23"/>
        <v>兵庫</v>
      </c>
      <c r="AF82" s="42">
        <f t="shared" si="24"/>
        <v>2880</v>
      </c>
      <c r="AG82" s="37">
        <f t="shared" si="25"/>
        <v>82.8</v>
      </c>
      <c r="AH82" s="37"/>
      <c r="AI82" s="32">
        <v>15</v>
      </c>
      <c r="AJ82" s="5" t="s">
        <v>46</v>
      </c>
      <c r="AK82" s="33">
        <f t="shared" si="17"/>
        <v>4480</v>
      </c>
      <c r="AL82" s="34">
        <f>IFERROR(_xlfn.RANK.EQ(AK82,$AK$68:$AK$114,0)+COUNTIF($AK$68:AK82,AK82)-1,"-")</f>
        <v>13</v>
      </c>
      <c r="AN82" s="42">
        <f t="shared" si="26"/>
        <v>15</v>
      </c>
      <c r="AO82" s="42" t="str">
        <f t="shared" si="27"/>
        <v>香川</v>
      </c>
      <c r="AP82" s="42">
        <f t="shared" si="28"/>
        <v>2930</v>
      </c>
      <c r="AQ82" s="37">
        <f t="shared" si="29"/>
        <v>0.5</v>
      </c>
    </row>
    <row r="83" spans="2:43" ht="11.85" customHeight="1">
      <c r="B83" s="596" t="s">
        <v>945</v>
      </c>
      <c r="O83" s="32">
        <v>16</v>
      </c>
      <c r="P83" s="5" t="s">
        <v>48</v>
      </c>
      <c r="Q83" s="33">
        <f t="shared" si="15"/>
        <v>81</v>
      </c>
      <c r="R83" s="34">
        <f>IFERROR(_xlfn.RANK.EQ(Q83,$Q$68:$Q$114,0)+COUNTIF($Q$68:Q83,Q83)-1,"-")</f>
        <v>22</v>
      </c>
      <c r="T83" s="42">
        <f t="shared" si="18"/>
        <v>16</v>
      </c>
      <c r="U83" s="42" t="str">
        <f t="shared" si="19"/>
        <v>大分</v>
      </c>
      <c r="V83" s="42">
        <f t="shared" si="20"/>
        <v>124</v>
      </c>
      <c r="W83" s="37">
        <f t="shared" si="21"/>
        <v>0.8</v>
      </c>
      <c r="Y83" s="32">
        <v>16</v>
      </c>
      <c r="Z83" s="5" t="s">
        <v>48</v>
      </c>
      <c r="AA83" s="33">
        <f t="shared" si="16"/>
        <v>1090</v>
      </c>
      <c r="AB83" s="34">
        <f>IFERROR(_xlfn.RANK.EQ(AA83,$AA$68:$AA$114,0)+COUNTIF($AA$68:AA83,AA83)-1,"-")</f>
        <v>28</v>
      </c>
      <c r="AD83" s="42">
        <f t="shared" si="22"/>
        <v>16</v>
      </c>
      <c r="AE83" s="42" t="str">
        <f t="shared" si="23"/>
        <v>静岡</v>
      </c>
      <c r="AF83" s="42">
        <f t="shared" si="24"/>
        <v>2830</v>
      </c>
      <c r="AG83" s="37">
        <f t="shared" si="25"/>
        <v>81.3</v>
      </c>
      <c r="AH83" s="37"/>
      <c r="AI83" s="32">
        <v>16</v>
      </c>
      <c r="AJ83" s="5" t="s">
        <v>48</v>
      </c>
      <c r="AK83" s="33">
        <f t="shared" si="17"/>
        <v>883</v>
      </c>
      <c r="AL83" s="34">
        <f>IFERROR(_xlfn.RANK.EQ(AK83,$AK$68:$AK$114,0)+COUNTIF($AK$68:AK83,AK83)-1,"-")</f>
        <v>25</v>
      </c>
      <c r="AN83" s="42">
        <f t="shared" si="26"/>
        <v>16</v>
      </c>
      <c r="AO83" s="42" t="str">
        <f t="shared" si="27"/>
        <v>大分</v>
      </c>
      <c r="AP83" s="42">
        <f t="shared" si="28"/>
        <v>2900</v>
      </c>
      <c r="AQ83" s="37">
        <f t="shared" si="29"/>
        <v>0.5</v>
      </c>
    </row>
    <row r="84" spans="2:43" ht="11.85" customHeight="1">
      <c r="O84" s="32">
        <v>17</v>
      </c>
      <c r="P84" s="5" t="s">
        <v>49</v>
      </c>
      <c r="Q84" s="33">
        <f t="shared" si="15"/>
        <v>34</v>
      </c>
      <c r="R84" s="34">
        <f>IFERROR(_xlfn.RANK.EQ(Q84,$Q$68:$Q$114,0)+COUNTIF($Q$68:Q84,Q84)-1,"-")</f>
        <v>28</v>
      </c>
      <c r="T84" s="42">
        <f t="shared" si="18"/>
        <v>17</v>
      </c>
      <c r="U84" s="42" t="str">
        <f t="shared" si="19"/>
        <v>沖縄</v>
      </c>
      <c r="V84" s="42">
        <f t="shared" si="20"/>
        <v>122</v>
      </c>
      <c r="W84" s="37">
        <f t="shared" si="21"/>
        <v>0.7</v>
      </c>
      <c r="Y84" s="32">
        <v>17</v>
      </c>
      <c r="Z84" s="5" t="s">
        <v>49</v>
      </c>
      <c r="AA84" s="33">
        <f t="shared" si="16"/>
        <v>1390</v>
      </c>
      <c r="AB84" s="34">
        <f>IFERROR(_xlfn.RANK.EQ(AA84,$AA$68:$AA$114,0)+COUNTIF($AA$68:AA84,AA84)-1,"-")</f>
        <v>26</v>
      </c>
      <c r="AD84" s="42">
        <f t="shared" si="22"/>
        <v>17</v>
      </c>
      <c r="AE84" s="42" t="str">
        <f t="shared" si="23"/>
        <v>香川</v>
      </c>
      <c r="AF84" s="42">
        <f t="shared" si="24"/>
        <v>2820</v>
      </c>
      <c r="AG84" s="37">
        <f t="shared" si="25"/>
        <v>81</v>
      </c>
      <c r="AH84" s="37"/>
      <c r="AI84" s="32">
        <v>17</v>
      </c>
      <c r="AJ84" s="5" t="s">
        <v>49</v>
      </c>
      <c r="AK84" s="33">
        <f t="shared" si="17"/>
        <v>474</v>
      </c>
      <c r="AL84" s="34">
        <f>IFERROR(_xlfn.RANK.EQ(AK84,$AK$68:$AK$114,0)+COUNTIF($AK$68:AK84,AK84)-1,"-")</f>
        <v>28</v>
      </c>
      <c r="AN84" s="42">
        <f t="shared" si="26"/>
        <v>17</v>
      </c>
      <c r="AO84" s="42" t="str">
        <f t="shared" si="27"/>
        <v>東京</v>
      </c>
      <c r="AP84" s="42">
        <f t="shared" si="28"/>
        <v>2840</v>
      </c>
      <c r="AQ84" s="37">
        <f t="shared" si="29"/>
        <v>0.5</v>
      </c>
    </row>
    <row r="85" spans="2:43" ht="11.85" customHeight="1">
      <c r="O85" s="32">
        <v>18</v>
      </c>
      <c r="P85" s="5" t="s">
        <v>50</v>
      </c>
      <c r="Q85" s="33">
        <f t="shared" si="15"/>
        <v>40</v>
      </c>
      <c r="R85" s="34">
        <f>IFERROR(_xlfn.RANK.EQ(Q85,$Q$68:$Q$114,0)+COUNTIF($Q$68:Q85,Q85)-1,"-")</f>
        <v>27</v>
      </c>
      <c r="T85" s="42">
        <f t="shared" si="18"/>
        <v>18</v>
      </c>
      <c r="U85" s="42" t="str">
        <f t="shared" si="19"/>
        <v>兵庫</v>
      </c>
      <c r="V85" s="42">
        <f t="shared" si="20"/>
        <v>112</v>
      </c>
      <c r="W85" s="37">
        <f t="shared" si="21"/>
        <v>0.7</v>
      </c>
      <c r="Y85" s="32">
        <v>18</v>
      </c>
      <c r="Z85" s="5" t="s">
        <v>50</v>
      </c>
      <c r="AA85" s="33">
        <f t="shared" si="16"/>
        <v>1450</v>
      </c>
      <c r="AB85" s="34">
        <f>IFERROR(_xlfn.RANK.EQ(AA85,$AA$68:$AA$114,0)+COUNTIF($AA$68:AA85,AA85)-1,"-")</f>
        <v>24</v>
      </c>
      <c r="AD85" s="42">
        <f t="shared" si="22"/>
        <v>18</v>
      </c>
      <c r="AE85" s="42" t="str">
        <f t="shared" si="23"/>
        <v>鳥取</v>
      </c>
      <c r="AF85" s="42">
        <f t="shared" si="24"/>
        <v>2790</v>
      </c>
      <c r="AG85" s="37">
        <f t="shared" si="25"/>
        <v>80.2</v>
      </c>
      <c r="AH85" s="37"/>
      <c r="AI85" s="32">
        <v>18</v>
      </c>
      <c r="AJ85" s="5" t="s">
        <v>50</v>
      </c>
      <c r="AK85" s="33">
        <f t="shared" si="17"/>
        <v>581</v>
      </c>
      <c r="AL85" s="34">
        <f>IFERROR(_xlfn.RANK.EQ(AK85,$AK$68:$AK$114,0)+COUNTIF($AK$68:AK85,AK85)-1,"-")</f>
        <v>27</v>
      </c>
      <c r="AN85" s="42">
        <f t="shared" si="26"/>
        <v>18</v>
      </c>
      <c r="AO85" s="42" t="str">
        <f t="shared" si="27"/>
        <v>静岡</v>
      </c>
      <c r="AP85" s="42">
        <f t="shared" si="28"/>
        <v>2800</v>
      </c>
      <c r="AQ85" s="37">
        <f t="shared" si="29"/>
        <v>0.5</v>
      </c>
    </row>
    <row r="86" spans="2:43" ht="11.85" customHeight="1">
      <c r="O86" s="32">
        <v>19</v>
      </c>
      <c r="P86" s="5" t="s">
        <v>51</v>
      </c>
      <c r="Q86" s="33" t="str">
        <f t="shared" si="15"/>
        <v>…</v>
      </c>
      <c r="R86" s="34" t="str">
        <f>IFERROR(_xlfn.RANK.EQ(Q86,$Q$68:$Q$114,0)+COUNTIF($Q$68:Q86,Q86)-1,"-")</f>
        <v>-</v>
      </c>
      <c r="T86" s="42">
        <f t="shared" si="18"/>
        <v>19</v>
      </c>
      <c r="U86" s="42" t="str">
        <f t="shared" si="19"/>
        <v>香川</v>
      </c>
      <c r="V86" s="42">
        <f t="shared" si="20"/>
        <v>104</v>
      </c>
      <c r="W86" s="37">
        <f t="shared" si="21"/>
        <v>0.6</v>
      </c>
      <c r="Y86" s="32">
        <v>19</v>
      </c>
      <c r="Z86" s="5" t="s">
        <v>51</v>
      </c>
      <c r="AA86" s="33" t="str">
        <f t="shared" si="16"/>
        <v>…</v>
      </c>
      <c r="AB86" s="34" t="str">
        <f>IFERROR(_xlfn.RANK.EQ(AA86,$AA$68:$AA$114,0)+COUNTIF($AA$68:AA86,AA86)-1,"-")</f>
        <v>-</v>
      </c>
      <c r="AD86" s="42">
        <f t="shared" si="22"/>
        <v>19</v>
      </c>
      <c r="AE86" s="42" t="str">
        <f t="shared" si="23"/>
        <v>大分</v>
      </c>
      <c r="AF86" s="42">
        <f t="shared" si="24"/>
        <v>2340</v>
      </c>
      <c r="AG86" s="37">
        <f t="shared" si="25"/>
        <v>67.2</v>
      </c>
      <c r="AH86" s="37"/>
      <c r="AI86" s="32">
        <v>19</v>
      </c>
      <c r="AJ86" s="5" t="s">
        <v>51</v>
      </c>
      <c r="AK86" s="33" t="str">
        <f t="shared" si="17"/>
        <v>…</v>
      </c>
      <c r="AL86" s="34" t="str">
        <f>IFERROR(_xlfn.RANK.EQ(AK86,$AK$68:$AK$114,0)+COUNTIF($AK$68:AK86,AK86)-1,"-")</f>
        <v>-</v>
      </c>
      <c r="AN86" s="42">
        <f t="shared" si="26"/>
        <v>19</v>
      </c>
      <c r="AO86" s="42" t="str">
        <f t="shared" si="27"/>
        <v>岩手</v>
      </c>
      <c r="AP86" s="42">
        <f t="shared" si="28"/>
        <v>2590</v>
      </c>
      <c r="AQ86" s="37">
        <f t="shared" si="29"/>
        <v>0.5</v>
      </c>
    </row>
    <row r="87" spans="2:43" ht="11.85" customHeight="1">
      <c r="O87" s="32">
        <v>20</v>
      </c>
      <c r="P87" s="5" t="s">
        <v>52</v>
      </c>
      <c r="Q87" s="33" t="str">
        <f t="shared" si="15"/>
        <v>…</v>
      </c>
      <c r="R87" s="34" t="str">
        <f>IFERROR(_xlfn.RANK.EQ(Q87,$Q$68:$Q$114,0)+COUNTIF($Q$68:Q87,Q87)-1,"-")</f>
        <v>-</v>
      </c>
      <c r="T87" s="42">
        <f t="shared" si="18"/>
        <v>20</v>
      </c>
      <c r="U87" s="42" t="str">
        <f t="shared" si="19"/>
        <v>静岡</v>
      </c>
      <c r="V87" s="42">
        <f t="shared" si="20"/>
        <v>99</v>
      </c>
      <c r="W87" s="37">
        <f t="shared" si="21"/>
        <v>0.6</v>
      </c>
      <c r="Y87" s="32">
        <v>20</v>
      </c>
      <c r="Z87" s="5" t="s">
        <v>52</v>
      </c>
      <c r="AA87" s="33" t="str">
        <f t="shared" si="16"/>
        <v>…</v>
      </c>
      <c r="AB87" s="34" t="str">
        <f>IFERROR(_xlfn.RANK.EQ(AA87,$AA$68:$AA$114,0)+COUNTIF($AA$68:AA87,AA87)-1,"-")</f>
        <v>-</v>
      </c>
      <c r="AD87" s="42">
        <f t="shared" si="22"/>
        <v>20</v>
      </c>
      <c r="AE87" s="42" t="str">
        <f t="shared" si="23"/>
        <v>新潟</v>
      </c>
      <c r="AF87" s="42">
        <f t="shared" si="24"/>
        <v>2170</v>
      </c>
      <c r="AG87" s="37">
        <f t="shared" si="25"/>
        <v>62.4</v>
      </c>
      <c r="AH87" s="37"/>
      <c r="AI87" s="32">
        <v>20</v>
      </c>
      <c r="AJ87" s="5" t="s">
        <v>52</v>
      </c>
      <c r="AK87" s="33" t="str">
        <f t="shared" si="17"/>
        <v>…</v>
      </c>
      <c r="AL87" s="34" t="str">
        <f>IFERROR(_xlfn.RANK.EQ(AK87,$AK$68:$AK$114,0)+COUNTIF($AK$68:AK87,AK87)-1,"-")</f>
        <v>-</v>
      </c>
      <c r="AN87" s="42">
        <f t="shared" si="26"/>
        <v>20</v>
      </c>
      <c r="AO87" s="42" t="str">
        <f t="shared" si="27"/>
        <v>沖縄</v>
      </c>
      <c r="AP87" s="42">
        <f t="shared" si="28"/>
        <v>2100</v>
      </c>
      <c r="AQ87" s="37">
        <f t="shared" si="29"/>
        <v>0.4</v>
      </c>
    </row>
    <row r="88" spans="2:43" ht="11.85" customHeight="1">
      <c r="O88" s="32">
        <v>21</v>
      </c>
      <c r="P88" s="5" t="s">
        <v>53</v>
      </c>
      <c r="Q88" s="33">
        <f t="shared" si="15"/>
        <v>161</v>
      </c>
      <c r="R88" s="34">
        <f>IFERROR(_xlfn.RANK.EQ(Q88,$Q$68:$Q$114,0)+COUNTIF($Q$68:Q88,Q88)-1,"-")</f>
        <v>13</v>
      </c>
      <c r="T88" s="42">
        <f t="shared" si="18"/>
        <v>21</v>
      </c>
      <c r="U88" s="42" t="str">
        <f t="shared" si="19"/>
        <v>東京</v>
      </c>
      <c r="V88" s="42">
        <f t="shared" si="20"/>
        <v>98</v>
      </c>
      <c r="W88" s="37">
        <f t="shared" si="21"/>
        <v>0.6</v>
      </c>
      <c r="Y88" s="32">
        <v>21</v>
      </c>
      <c r="Z88" s="5" t="s">
        <v>53</v>
      </c>
      <c r="AA88" s="33">
        <f t="shared" si="16"/>
        <v>3260</v>
      </c>
      <c r="AB88" s="34">
        <f>IFERROR(_xlfn.RANK.EQ(AA88,$AA$68:$AA$114,0)+COUNTIF($AA$68:AA88,AA88)-1,"-")</f>
        <v>10</v>
      </c>
      <c r="AD88" s="42">
        <f t="shared" si="22"/>
        <v>21</v>
      </c>
      <c r="AE88" s="42" t="str">
        <f t="shared" si="23"/>
        <v>岡山</v>
      </c>
      <c r="AF88" s="42">
        <f t="shared" si="24"/>
        <v>1800</v>
      </c>
      <c r="AG88" s="37">
        <f t="shared" si="25"/>
        <v>51.7</v>
      </c>
      <c r="AH88" s="37"/>
      <c r="AI88" s="32">
        <v>21</v>
      </c>
      <c r="AJ88" s="5" t="s">
        <v>53</v>
      </c>
      <c r="AK88" s="33">
        <f t="shared" si="17"/>
        <v>5250</v>
      </c>
      <c r="AL88" s="34">
        <f>IFERROR(_xlfn.RANK.EQ(AK88,$AK$68:$AK$114,0)+COUNTIF($AK$68:AK88,AK88)-1,"-")</f>
        <v>12</v>
      </c>
      <c r="AN88" s="42">
        <f t="shared" si="26"/>
        <v>21</v>
      </c>
      <c r="AO88" s="42" t="str">
        <f t="shared" si="27"/>
        <v>和歌山</v>
      </c>
      <c r="AP88" s="42">
        <f t="shared" si="28"/>
        <v>1980</v>
      </c>
      <c r="AQ88" s="37">
        <f t="shared" si="29"/>
        <v>0.3</v>
      </c>
    </row>
    <row r="89" spans="2:43" ht="11.85" customHeight="1">
      <c r="O89" s="32">
        <v>22</v>
      </c>
      <c r="P89" s="5" t="s">
        <v>54</v>
      </c>
      <c r="Q89" s="33">
        <f t="shared" si="15"/>
        <v>99</v>
      </c>
      <c r="R89" s="34">
        <f>IFERROR(_xlfn.RANK.EQ(Q89,$Q$68:$Q$114,0)+COUNTIF($Q$68:Q89,Q89)-1,"-")</f>
        <v>20</v>
      </c>
      <c r="T89" s="42">
        <f t="shared" si="18"/>
        <v>22</v>
      </c>
      <c r="U89" s="42" t="str">
        <f t="shared" si="19"/>
        <v>富山</v>
      </c>
      <c r="V89" s="42">
        <f t="shared" si="20"/>
        <v>81</v>
      </c>
      <c r="W89" s="37">
        <f t="shared" si="21"/>
        <v>0.5</v>
      </c>
      <c r="Y89" s="32">
        <v>22</v>
      </c>
      <c r="Z89" s="5" t="s">
        <v>54</v>
      </c>
      <c r="AA89" s="33">
        <f t="shared" si="16"/>
        <v>2830</v>
      </c>
      <c r="AB89" s="34">
        <f>IFERROR(_xlfn.RANK.EQ(AA89,$AA$68:$AA$114,0)+COUNTIF($AA$68:AA89,AA89)-1,"-")</f>
        <v>16</v>
      </c>
      <c r="AD89" s="42">
        <f t="shared" si="22"/>
        <v>22</v>
      </c>
      <c r="AE89" s="42" t="str">
        <f t="shared" si="23"/>
        <v>沖縄</v>
      </c>
      <c r="AF89" s="42">
        <f t="shared" si="24"/>
        <v>1720</v>
      </c>
      <c r="AG89" s="37">
        <f t="shared" si="25"/>
        <v>49.4</v>
      </c>
      <c r="AH89" s="37"/>
      <c r="AI89" s="32">
        <v>22</v>
      </c>
      <c r="AJ89" s="5" t="s">
        <v>54</v>
      </c>
      <c r="AK89" s="33">
        <f t="shared" si="17"/>
        <v>2800</v>
      </c>
      <c r="AL89" s="34">
        <f>IFERROR(_xlfn.RANK.EQ(AK89,$AK$68:$AK$114,0)+COUNTIF($AK$68:AK89,AK89)-1,"-")</f>
        <v>18</v>
      </c>
      <c r="AN89" s="42">
        <f t="shared" si="26"/>
        <v>22</v>
      </c>
      <c r="AO89" s="42" t="str">
        <f t="shared" si="27"/>
        <v>鳥取</v>
      </c>
      <c r="AP89" s="42">
        <f t="shared" si="28"/>
        <v>1840</v>
      </c>
      <c r="AQ89" s="37">
        <f t="shared" si="29"/>
        <v>0.3</v>
      </c>
    </row>
    <row r="90" spans="2:43" ht="11.85" customHeight="1">
      <c r="O90" s="32">
        <v>23</v>
      </c>
      <c r="P90" s="5" t="s">
        <v>55</v>
      </c>
      <c r="Q90" s="33">
        <f t="shared" si="15"/>
        <v>365</v>
      </c>
      <c r="R90" s="34">
        <f>IFERROR(_xlfn.RANK.EQ(Q90,$Q$68:$Q$114,0)+COUNTIF($Q$68:Q90,Q90)-1,"-")</f>
        <v>11</v>
      </c>
      <c r="T90" s="42">
        <f t="shared" si="18"/>
        <v>23</v>
      </c>
      <c r="U90" s="42" t="str">
        <f t="shared" si="19"/>
        <v>三重</v>
      </c>
      <c r="V90" s="42">
        <f t="shared" si="20"/>
        <v>75</v>
      </c>
      <c r="W90" s="37">
        <f t="shared" si="21"/>
        <v>0.5</v>
      </c>
      <c r="Y90" s="32">
        <v>23</v>
      </c>
      <c r="Z90" s="5" t="s">
        <v>55</v>
      </c>
      <c r="AA90" s="33">
        <f t="shared" si="16"/>
        <v>5070</v>
      </c>
      <c r="AB90" s="34">
        <f>IFERROR(_xlfn.RANK.EQ(AA90,$AA$68:$AA$114,0)+COUNTIF($AA$68:AA90,AA90)-1,"-")</f>
        <v>2</v>
      </c>
      <c r="AD90" s="42">
        <f t="shared" si="22"/>
        <v>23</v>
      </c>
      <c r="AE90" s="42" t="str">
        <f t="shared" si="23"/>
        <v>岩手</v>
      </c>
      <c r="AF90" s="42">
        <f t="shared" si="24"/>
        <v>1620</v>
      </c>
      <c r="AG90" s="37">
        <f t="shared" si="25"/>
        <v>46.6</v>
      </c>
      <c r="AH90" s="37"/>
      <c r="AI90" s="32">
        <v>23</v>
      </c>
      <c r="AJ90" s="5" t="s">
        <v>55</v>
      </c>
      <c r="AK90" s="33">
        <f t="shared" si="17"/>
        <v>18500</v>
      </c>
      <c r="AL90" s="34">
        <f>IFERROR(_xlfn.RANK.EQ(AK90,$AK$68:$AK$114,0)+COUNTIF($AK$68:AK90,AK90)-1,"-")</f>
        <v>9</v>
      </c>
      <c r="AN90" s="42">
        <f t="shared" si="26"/>
        <v>23</v>
      </c>
      <c r="AO90" s="42" t="str">
        <f t="shared" si="27"/>
        <v>福島</v>
      </c>
      <c r="AP90" s="42">
        <f t="shared" si="28"/>
        <v>1740</v>
      </c>
      <c r="AQ90" s="37">
        <f t="shared" si="29"/>
        <v>0.3</v>
      </c>
    </row>
    <row r="91" spans="2:43" ht="11.85" customHeight="1">
      <c r="O91" s="32">
        <v>24</v>
      </c>
      <c r="P91" s="5" t="s">
        <v>56</v>
      </c>
      <c r="Q91" s="33">
        <f t="shared" si="15"/>
        <v>75</v>
      </c>
      <c r="R91" s="34">
        <f>IFERROR(_xlfn.RANK.EQ(Q91,$Q$68:$Q$114,0)+COUNTIF($Q$68:Q91,Q91)-1,"-")</f>
        <v>23</v>
      </c>
      <c r="T91" s="42">
        <f t="shared" si="18"/>
        <v>24</v>
      </c>
      <c r="U91" s="42" t="str">
        <f t="shared" si="19"/>
        <v>鳥取</v>
      </c>
      <c r="V91" s="42">
        <f t="shared" si="20"/>
        <v>66</v>
      </c>
      <c r="W91" s="37">
        <f t="shared" si="21"/>
        <v>0.4</v>
      </c>
      <c r="Y91" s="32">
        <v>24</v>
      </c>
      <c r="Z91" s="5" t="s">
        <v>56</v>
      </c>
      <c r="AA91" s="33">
        <f t="shared" si="16"/>
        <v>1450</v>
      </c>
      <c r="AB91" s="34">
        <f>IFERROR(_xlfn.RANK.EQ(AA91,$AA$68:$AA$114,0)+COUNTIF($AA$68:AA91,AA91)-1,"-")</f>
        <v>25</v>
      </c>
      <c r="AD91" s="42">
        <f t="shared" si="22"/>
        <v>24</v>
      </c>
      <c r="AE91" s="42" t="str">
        <f t="shared" si="23"/>
        <v>福井</v>
      </c>
      <c r="AF91" s="42">
        <f t="shared" si="24"/>
        <v>1450</v>
      </c>
      <c r="AG91" s="37">
        <f t="shared" si="25"/>
        <v>41.7</v>
      </c>
      <c r="AH91" s="37"/>
      <c r="AI91" s="32">
        <v>24</v>
      </c>
      <c r="AJ91" s="5" t="s">
        <v>56</v>
      </c>
      <c r="AK91" s="33">
        <f t="shared" si="17"/>
        <v>1090</v>
      </c>
      <c r="AL91" s="34">
        <f>IFERROR(_xlfn.RANK.EQ(AK91,$AK$68:$AK$114,0)+COUNTIF($AK$68:AK91,AK91)-1,"-")</f>
        <v>24</v>
      </c>
      <c r="AN91" s="42">
        <f t="shared" si="26"/>
        <v>24</v>
      </c>
      <c r="AO91" s="42" t="str">
        <f t="shared" si="27"/>
        <v>三重</v>
      </c>
      <c r="AP91" s="42">
        <f t="shared" si="28"/>
        <v>1090</v>
      </c>
      <c r="AQ91" s="37">
        <f t="shared" si="29"/>
        <v>0.2</v>
      </c>
    </row>
    <row r="92" spans="2:43" ht="8.1" customHeight="1">
      <c r="O92" s="32">
        <v>25</v>
      </c>
      <c r="P92" s="5" t="s">
        <v>57</v>
      </c>
      <c r="Q92" s="33" t="str">
        <f t="shared" si="15"/>
        <v>…</v>
      </c>
      <c r="R92" s="34" t="str">
        <f>IFERROR(_xlfn.RANK.EQ(Q92,$Q$68:$Q$114,0)+COUNTIF($Q$68:Q92,Q92)-1,"-")</f>
        <v>-</v>
      </c>
      <c r="T92" s="42">
        <f t="shared" si="18"/>
        <v>25</v>
      </c>
      <c r="U92" s="42" t="str">
        <f t="shared" si="19"/>
        <v>和歌山</v>
      </c>
      <c r="V92" s="42">
        <f t="shared" si="20"/>
        <v>49</v>
      </c>
      <c r="W92" s="37">
        <f t="shared" si="21"/>
        <v>0.3</v>
      </c>
      <c r="Y92" s="32">
        <v>25</v>
      </c>
      <c r="Z92" s="5" t="s">
        <v>57</v>
      </c>
      <c r="AA92" s="33" t="str">
        <f t="shared" si="16"/>
        <v>…</v>
      </c>
      <c r="AB92" s="34" t="str">
        <f>IFERROR(_xlfn.RANK.EQ(AA92,$AA$68:$AA$114,0)+COUNTIF($AA$68:AA92,AA92)-1,"-")</f>
        <v>-</v>
      </c>
      <c r="AD92" s="42">
        <f t="shared" si="22"/>
        <v>24</v>
      </c>
      <c r="AE92" s="42" t="str">
        <f t="shared" si="23"/>
        <v>三重</v>
      </c>
      <c r="AF92" s="42">
        <f t="shared" si="24"/>
        <v>1450</v>
      </c>
      <c r="AG92" s="37">
        <f t="shared" si="25"/>
        <v>41.7</v>
      </c>
      <c r="AH92" s="37"/>
      <c r="AI92" s="32">
        <v>25</v>
      </c>
      <c r="AJ92" s="5" t="s">
        <v>57</v>
      </c>
      <c r="AK92" s="33" t="str">
        <f t="shared" si="17"/>
        <v>…</v>
      </c>
      <c r="AL92" s="34" t="str">
        <f>IFERROR(_xlfn.RANK.EQ(AK92,$AK$68:$AK$114,0)+COUNTIF($AK$68:AK92,AK92)-1,"-")</f>
        <v>-</v>
      </c>
      <c r="AN92" s="42">
        <f t="shared" si="26"/>
        <v>25</v>
      </c>
      <c r="AO92" s="42" t="str">
        <f t="shared" si="27"/>
        <v>富山</v>
      </c>
      <c r="AP92" s="42">
        <f t="shared" si="28"/>
        <v>883</v>
      </c>
      <c r="AQ92" s="37">
        <f t="shared" si="29"/>
        <v>0.2</v>
      </c>
    </row>
    <row r="93" spans="2:43" ht="11.85" customHeight="1">
      <c r="O93" s="32">
        <v>26</v>
      </c>
      <c r="P93" s="5" t="s">
        <v>58</v>
      </c>
      <c r="Q93" s="33" t="str">
        <f t="shared" si="15"/>
        <v>…</v>
      </c>
      <c r="R93" s="34" t="str">
        <f>IFERROR(_xlfn.RANK.EQ(Q93,$Q$68:$Q$114,0)+COUNTIF($Q$68:Q93,Q93)-1,"-")</f>
        <v>-</v>
      </c>
      <c r="T93" s="42">
        <f t="shared" si="18"/>
        <v>25</v>
      </c>
      <c r="U93" s="42" t="str">
        <f t="shared" si="19"/>
        <v>岡山</v>
      </c>
      <c r="V93" s="42">
        <f t="shared" si="20"/>
        <v>49</v>
      </c>
      <c r="W93" s="37">
        <f t="shared" si="21"/>
        <v>0.3</v>
      </c>
      <c r="Y93" s="32">
        <v>26</v>
      </c>
      <c r="Z93" s="5" t="s">
        <v>58</v>
      </c>
      <c r="AA93" s="33" t="str">
        <f t="shared" si="16"/>
        <v>…</v>
      </c>
      <c r="AB93" s="34" t="str">
        <f>IFERROR(_xlfn.RANK.EQ(AA93,$AA$68:$AA$114,0)+COUNTIF($AA$68:AA93,AA93)-1,"-")</f>
        <v>-</v>
      </c>
      <c r="AD93" s="42">
        <f t="shared" si="22"/>
        <v>26</v>
      </c>
      <c r="AE93" s="42" t="str">
        <f t="shared" si="23"/>
        <v>石川</v>
      </c>
      <c r="AF93" s="42">
        <f t="shared" si="24"/>
        <v>1390</v>
      </c>
      <c r="AG93" s="37">
        <f t="shared" si="25"/>
        <v>39.9</v>
      </c>
      <c r="AH93" s="37"/>
      <c r="AI93" s="32">
        <v>26</v>
      </c>
      <c r="AJ93" s="5" t="s">
        <v>58</v>
      </c>
      <c r="AK93" s="33" t="str">
        <f t="shared" si="17"/>
        <v>…</v>
      </c>
      <c r="AL93" s="34" t="str">
        <f>IFERROR(_xlfn.RANK.EQ(AK93,$AK$68:$AK$114,0)+COUNTIF($AK$68:AK93,AK93)-1,"-")</f>
        <v>-</v>
      </c>
      <c r="AN93" s="42">
        <f t="shared" si="26"/>
        <v>25</v>
      </c>
      <c r="AO93" s="42" t="str">
        <f t="shared" si="27"/>
        <v>岡山</v>
      </c>
      <c r="AP93" s="42">
        <f t="shared" si="28"/>
        <v>883</v>
      </c>
      <c r="AQ93" s="37">
        <f t="shared" si="29"/>
        <v>0.2</v>
      </c>
    </row>
    <row r="94" spans="2:43">
      <c r="O94" s="32">
        <v>27</v>
      </c>
      <c r="P94" s="5" t="s">
        <v>59</v>
      </c>
      <c r="Q94" s="33" t="str">
        <f t="shared" si="15"/>
        <v>…</v>
      </c>
      <c r="R94" s="34" t="str">
        <f>IFERROR(_xlfn.RANK.EQ(Q94,$Q$68:$Q$114,0)+COUNTIF($Q$68:Q94,Q94)-1,"-")</f>
        <v>-</v>
      </c>
      <c r="T94" s="42">
        <f t="shared" si="18"/>
        <v>27</v>
      </c>
      <c r="U94" s="42" t="str">
        <f t="shared" si="19"/>
        <v>福井</v>
      </c>
      <c r="V94" s="42">
        <f t="shared" si="20"/>
        <v>40</v>
      </c>
      <c r="W94" s="37">
        <f t="shared" si="21"/>
        <v>0.2</v>
      </c>
      <c r="Y94" s="32">
        <v>27</v>
      </c>
      <c r="Z94" s="5" t="s">
        <v>59</v>
      </c>
      <c r="AA94" s="33" t="str">
        <f t="shared" si="16"/>
        <v>…</v>
      </c>
      <c r="AB94" s="34" t="str">
        <f>IFERROR(_xlfn.RANK.EQ(AA94,$AA$68:$AA$114,0)+COUNTIF($AA$68:AA94,AA94)-1,"-")</f>
        <v>-</v>
      </c>
      <c r="AD94" s="42">
        <f t="shared" si="22"/>
        <v>27</v>
      </c>
      <c r="AE94" s="42" t="str">
        <f t="shared" si="23"/>
        <v>福島</v>
      </c>
      <c r="AF94" s="42">
        <f t="shared" si="24"/>
        <v>1240</v>
      </c>
      <c r="AG94" s="37">
        <f t="shared" si="25"/>
        <v>35.6</v>
      </c>
      <c r="AH94" s="37"/>
      <c r="AI94" s="32">
        <v>27</v>
      </c>
      <c r="AJ94" s="5" t="s">
        <v>59</v>
      </c>
      <c r="AK94" s="33" t="str">
        <f t="shared" si="17"/>
        <v>…</v>
      </c>
      <c r="AL94" s="34" t="str">
        <f>IFERROR(_xlfn.RANK.EQ(AK94,$AK$68:$AK$114,0)+COUNTIF($AK$68:AK94,AK94)-1,"-")</f>
        <v>-</v>
      </c>
      <c r="AN94" s="42">
        <f t="shared" si="26"/>
        <v>27</v>
      </c>
      <c r="AO94" s="42" t="str">
        <f t="shared" si="27"/>
        <v>福井</v>
      </c>
      <c r="AP94" s="42">
        <f t="shared" si="28"/>
        <v>581</v>
      </c>
      <c r="AQ94" s="37">
        <f t="shared" si="29"/>
        <v>0.1</v>
      </c>
    </row>
    <row r="95" spans="2:43">
      <c r="O95" s="32">
        <v>28</v>
      </c>
      <c r="P95" s="5" t="s">
        <v>60</v>
      </c>
      <c r="Q95" s="33">
        <f t="shared" si="15"/>
        <v>112</v>
      </c>
      <c r="R95" s="34">
        <f>IFERROR(_xlfn.RANK.EQ(Q95,$Q$68:$Q$114,0)+COUNTIF($Q$68:Q95,Q95)-1,"-")</f>
        <v>18</v>
      </c>
      <c r="T95" s="42">
        <f t="shared" si="18"/>
        <v>28</v>
      </c>
      <c r="U95" s="42" t="str">
        <f t="shared" si="19"/>
        <v>石川</v>
      </c>
      <c r="V95" s="42">
        <f t="shared" si="20"/>
        <v>34</v>
      </c>
      <c r="W95" s="37">
        <f t="shared" si="21"/>
        <v>0.2</v>
      </c>
      <c r="Y95" s="32">
        <v>28</v>
      </c>
      <c r="Z95" s="5" t="s">
        <v>60</v>
      </c>
      <c r="AA95" s="33">
        <f t="shared" si="16"/>
        <v>2880</v>
      </c>
      <c r="AB95" s="34">
        <f>IFERROR(_xlfn.RANK.EQ(AA95,$AA$68:$AA$114,0)+COUNTIF($AA$68:AA95,AA95)-1,"-")</f>
        <v>15</v>
      </c>
      <c r="AD95" s="42">
        <f t="shared" si="22"/>
        <v>28</v>
      </c>
      <c r="AE95" s="42" t="str">
        <f t="shared" si="23"/>
        <v>富山</v>
      </c>
      <c r="AF95" s="42">
        <f t="shared" si="24"/>
        <v>1090</v>
      </c>
      <c r="AG95" s="37">
        <f t="shared" si="25"/>
        <v>31.3</v>
      </c>
      <c r="AH95" s="37"/>
      <c r="AI95" s="32">
        <v>28</v>
      </c>
      <c r="AJ95" s="5" t="s">
        <v>60</v>
      </c>
      <c r="AK95" s="33">
        <f t="shared" si="17"/>
        <v>3230</v>
      </c>
      <c r="AL95" s="34">
        <f>IFERROR(_xlfn.RANK.EQ(AK95,$AK$68:$AK$114,0)+COUNTIF($AK$68:AK95,AK95)-1,"-")</f>
        <v>14</v>
      </c>
      <c r="AN95" s="42">
        <f t="shared" si="26"/>
        <v>28</v>
      </c>
      <c r="AO95" s="42" t="str">
        <f t="shared" si="27"/>
        <v>石川</v>
      </c>
      <c r="AP95" s="42">
        <f t="shared" si="28"/>
        <v>474</v>
      </c>
      <c r="AQ95" s="37">
        <f t="shared" si="29"/>
        <v>0.1</v>
      </c>
    </row>
    <row r="96" spans="2:43">
      <c r="O96" s="32">
        <v>29</v>
      </c>
      <c r="P96" s="5" t="s">
        <v>61</v>
      </c>
      <c r="Q96" s="33" t="str">
        <f t="shared" si="15"/>
        <v>…</v>
      </c>
      <c r="R96" s="34" t="str">
        <f>IFERROR(_xlfn.RANK.EQ(Q96,$Q$68:$Q$114,0)+COUNTIF($Q$68:Q96,Q96)-1,"-")</f>
        <v>-</v>
      </c>
      <c r="T96" s="42" t="str">
        <f t="shared" si="18"/>
        <v>-</v>
      </c>
      <c r="U96" s="42" t="str">
        <f t="shared" si="19"/>
        <v>-</v>
      </c>
      <c r="V96" s="42" t="str">
        <f t="shared" si="20"/>
        <v>-</v>
      </c>
      <c r="W96" s="37" t="str">
        <f t="shared" si="21"/>
        <v>-</v>
      </c>
      <c r="Y96" s="32">
        <v>29</v>
      </c>
      <c r="Z96" s="5" t="s">
        <v>61</v>
      </c>
      <c r="AA96" s="33" t="str">
        <f t="shared" si="16"/>
        <v>…</v>
      </c>
      <c r="AB96" s="34" t="str">
        <f>IFERROR(_xlfn.RANK.EQ(AA96,$AA$68:$AA$114,0)+COUNTIF($AA$68:AA96,AA96)-1,"-")</f>
        <v>-</v>
      </c>
      <c r="AD96" s="42" t="str">
        <f t="shared" si="22"/>
        <v>-</v>
      </c>
      <c r="AE96" s="42" t="str">
        <f t="shared" si="23"/>
        <v>-</v>
      </c>
      <c r="AF96" s="42" t="str">
        <f t="shared" si="24"/>
        <v>-</v>
      </c>
      <c r="AG96" s="37" t="str">
        <f t="shared" si="25"/>
        <v>-</v>
      </c>
      <c r="AH96" s="37"/>
      <c r="AI96" s="32">
        <v>29</v>
      </c>
      <c r="AJ96" s="5" t="s">
        <v>61</v>
      </c>
      <c r="AK96" s="33" t="str">
        <f t="shared" si="17"/>
        <v>…</v>
      </c>
      <c r="AL96" s="34" t="str">
        <f>IFERROR(_xlfn.RANK.EQ(AK96,$AK$68:$AK$114,0)+COUNTIF($AK$68:AK96,AK96)-1,"-")</f>
        <v>-</v>
      </c>
      <c r="AN96" s="42" t="str">
        <f t="shared" si="26"/>
        <v>-</v>
      </c>
      <c r="AO96" s="42" t="str">
        <f t="shared" si="27"/>
        <v>-</v>
      </c>
      <c r="AP96" s="42" t="str">
        <f t="shared" si="28"/>
        <v>-</v>
      </c>
      <c r="AQ96" s="37" t="str">
        <f t="shared" si="29"/>
        <v>-</v>
      </c>
    </row>
    <row r="97" spans="15:43">
      <c r="O97" s="32">
        <v>30</v>
      </c>
      <c r="P97" s="5" t="s">
        <v>62</v>
      </c>
      <c r="Q97" s="33">
        <f t="shared" si="15"/>
        <v>49</v>
      </c>
      <c r="R97" s="34">
        <f>IFERROR(_xlfn.RANK.EQ(Q97,$Q$68:$Q$114,0)+COUNTIF($Q$68:Q97,Q97)-1,"-")</f>
        <v>25</v>
      </c>
      <c r="T97" s="42" t="str">
        <f t="shared" si="18"/>
        <v>-</v>
      </c>
      <c r="U97" s="42" t="str">
        <f t="shared" si="19"/>
        <v>-</v>
      </c>
      <c r="V97" s="42" t="str">
        <f t="shared" si="20"/>
        <v>-</v>
      </c>
      <c r="W97" s="37" t="str">
        <f t="shared" si="21"/>
        <v>-</v>
      </c>
      <c r="Y97" s="32">
        <v>30</v>
      </c>
      <c r="Z97" s="5" t="s">
        <v>62</v>
      </c>
      <c r="AA97" s="33">
        <f t="shared" si="16"/>
        <v>4040</v>
      </c>
      <c r="AB97" s="34">
        <f>IFERROR(_xlfn.RANK.EQ(AA97,$AA$68:$AA$114,0)+COUNTIF($AA$68:AA97,AA97)-1,"-")</f>
        <v>5</v>
      </c>
      <c r="AD97" s="42" t="str">
        <f t="shared" si="22"/>
        <v>-</v>
      </c>
      <c r="AE97" s="42" t="str">
        <f t="shared" si="23"/>
        <v>-</v>
      </c>
      <c r="AF97" s="42" t="str">
        <f t="shared" si="24"/>
        <v>-</v>
      </c>
      <c r="AG97" s="37" t="str">
        <f t="shared" si="25"/>
        <v>-</v>
      </c>
      <c r="AH97" s="37"/>
      <c r="AI97" s="32">
        <v>30</v>
      </c>
      <c r="AJ97" s="5" t="s">
        <v>62</v>
      </c>
      <c r="AK97" s="33">
        <f t="shared" si="17"/>
        <v>1980</v>
      </c>
      <c r="AL97" s="34">
        <f>IFERROR(_xlfn.RANK.EQ(AK97,$AK$68:$AK$114,0)+COUNTIF($AK$68:AK97,AK97)-1,"-")</f>
        <v>21</v>
      </c>
      <c r="AN97" s="42" t="str">
        <f t="shared" si="26"/>
        <v>-</v>
      </c>
      <c r="AO97" s="42" t="str">
        <f t="shared" si="27"/>
        <v>-</v>
      </c>
      <c r="AP97" s="42" t="str">
        <f t="shared" si="28"/>
        <v>-</v>
      </c>
      <c r="AQ97" s="37" t="str">
        <f t="shared" si="29"/>
        <v>-</v>
      </c>
    </row>
    <row r="98" spans="15:43">
      <c r="O98" s="32">
        <v>31</v>
      </c>
      <c r="P98" s="5" t="s">
        <v>63</v>
      </c>
      <c r="Q98" s="33">
        <f t="shared" si="15"/>
        <v>66</v>
      </c>
      <c r="R98" s="34">
        <f>IFERROR(_xlfn.RANK.EQ(Q98,$Q$68:$Q$114,0)+COUNTIF($Q$68:Q98,Q98)-1,"-")</f>
        <v>24</v>
      </c>
      <c r="T98" s="42" t="str">
        <f t="shared" si="18"/>
        <v>-</v>
      </c>
      <c r="U98" s="42" t="str">
        <f t="shared" si="19"/>
        <v>-</v>
      </c>
      <c r="V98" s="42" t="str">
        <f t="shared" si="20"/>
        <v>-</v>
      </c>
      <c r="W98" s="37" t="str">
        <f t="shared" si="21"/>
        <v>-</v>
      </c>
      <c r="Y98" s="32">
        <v>31</v>
      </c>
      <c r="Z98" s="5" t="s">
        <v>63</v>
      </c>
      <c r="AA98" s="33">
        <f t="shared" si="16"/>
        <v>2790</v>
      </c>
      <c r="AB98" s="34">
        <f>IFERROR(_xlfn.RANK.EQ(AA98,$AA$68:$AA$114,0)+COUNTIF($AA$68:AA98,AA98)-1,"-")</f>
        <v>18</v>
      </c>
      <c r="AD98" s="42" t="str">
        <f t="shared" si="22"/>
        <v>-</v>
      </c>
      <c r="AE98" s="42" t="str">
        <f t="shared" si="23"/>
        <v>-</v>
      </c>
      <c r="AF98" s="42" t="str">
        <f t="shared" si="24"/>
        <v>-</v>
      </c>
      <c r="AG98" s="37" t="str">
        <f t="shared" si="25"/>
        <v>-</v>
      </c>
      <c r="AH98" s="37"/>
      <c r="AI98" s="32">
        <v>31</v>
      </c>
      <c r="AJ98" s="5" t="s">
        <v>63</v>
      </c>
      <c r="AK98" s="33">
        <f t="shared" si="17"/>
        <v>1840</v>
      </c>
      <c r="AL98" s="34">
        <f>IFERROR(_xlfn.RANK.EQ(AK98,$AK$68:$AK$114,0)+COUNTIF($AK$68:AK98,AK98)-1,"-")</f>
        <v>22</v>
      </c>
      <c r="AN98" s="42" t="str">
        <f t="shared" si="26"/>
        <v>-</v>
      </c>
      <c r="AO98" s="42" t="str">
        <f t="shared" si="27"/>
        <v>-</v>
      </c>
      <c r="AP98" s="42" t="str">
        <f t="shared" si="28"/>
        <v>-</v>
      </c>
      <c r="AQ98" s="37" t="str">
        <f t="shared" si="29"/>
        <v>-</v>
      </c>
    </row>
    <row r="99" spans="15:43">
      <c r="O99" s="32">
        <v>32</v>
      </c>
      <c r="P99" s="5" t="s">
        <v>64</v>
      </c>
      <c r="Q99" s="33" t="str">
        <f t="shared" si="15"/>
        <v>…</v>
      </c>
      <c r="R99" s="34" t="str">
        <f>IFERROR(_xlfn.RANK.EQ(Q99,$Q$68:$Q$114,0)+COUNTIF($Q$68:Q99,Q99)-1,"-")</f>
        <v>-</v>
      </c>
      <c r="T99" s="42" t="str">
        <f t="shared" si="18"/>
        <v>-</v>
      </c>
      <c r="U99" s="42" t="str">
        <f t="shared" si="19"/>
        <v>-</v>
      </c>
      <c r="V99" s="42" t="str">
        <f t="shared" si="20"/>
        <v>-</v>
      </c>
      <c r="W99" s="37" t="str">
        <f t="shared" si="21"/>
        <v>-</v>
      </c>
      <c r="Y99" s="32">
        <v>32</v>
      </c>
      <c r="Z99" s="5" t="s">
        <v>64</v>
      </c>
      <c r="AA99" s="33" t="str">
        <f t="shared" si="16"/>
        <v>…</v>
      </c>
      <c r="AB99" s="34" t="str">
        <f>IFERROR(_xlfn.RANK.EQ(AA99,$AA$68:$AA$114,0)+COUNTIF($AA$68:AA99,AA99)-1,"-")</f>
        <v>-</v>
      </c>
      <c r="AD99" s="42" t="str">
        <f t="shared" si="22"/>
        <v>-</v>
      </c>
      <c r="AE99" s="42" t="str">
        <f t="shared" si="23"/>
        <v>-</v>
      </c>
      <c r="AF99" s="42" t="str">
        <f t="shared" si="24"/>
        <v>-</v>
      </c>
      <c r="AG99" s="37" t="str">
        <f t="shared" si="25"/>
        <v>-</v>
      </c>
      <c r="AH99" s="37"/>
      <c r="AI99" s="32">
        <v>32</v>
      </c>
      <c r="AJ99" s="5" t="s">
        <v>64</v>
      </c>
      <c r="AK99" s="33" t="str">
        <f t="shared" si="17"/>
        <v>…</v>
      </c>
      <c r="AL99" s="34" t="str">
        <f>IFERROR(_xlfn.RANK.EQ(AK99,$AK$68:$AK$114,0)+COUNTIF($AK$68:AK99,AK99)-1,"-")</f>
        <v>-</v>
      </c>
      <c r="AN99" s="42" t="str">
        <f t="shared" si="26"/>
        <v>-</v>
      </c>
      <c r="AO99" s="42" t="str">
        <f t="shared" si="27"/>
        <v>-</v>
      </c>
      <c r="AP99" s="42" t="str">
        <f t="shared" si="28"/>
        <v>-</v>
      </c>
      <c r="AQ99" s="37" t="str">
        <f t="shared" si="29"/>
        <v>-</v>
      </c>
    </row>
    <row r="100" spans="15:43">
      <c r="O100" s="32">
        <v>33</v>
      </c>
      <c r="P100" s="5" t="s">
        <v>65</v>
      </c>
      <c r="Q100" s="33">
        <f t="shared" si="15"/>
        <v>49</v>
      </c>
      <c r="R100" s="34">
        <f>IFERROR(_xlfn.RANK.EQ(Q100,$Q$68:$Q$114,0)+COUNTIF($Q$68:Q100,Q100)-1,"-")</f>
        <v>26</v>
      </c>
      <c r="T100" s="42" t="str">
        <f t="shared" si="18"/>
        <v>-</v>
      </c>
      <c r="U100" s="42" t="str">
        <f t="shared" si="19"/>
        <v>-</v>
      </c>
      <c r="V100" s="42" t="str">
        <f t="shared" si="20"/>
        <v>-</v>
      </c>
      <c r="W100" s="37" t="str">
        <f t="shared" si="21"/>
        <v>-</v>
      </c>
      <c r="Y100" s="32">
        <v>33</v>
      </c>
      <c r="Z100" s="5" t="s">
        <v>65</v>
      </c>
      <c r="AA100" s="33">
        <f t="shared" si="16"/>
        <v>1800</v>
      </c>
      <c r="AB100" s="34">
        <f>IFERROR(_xlfn.RANK.EQ(AA100,$AA$68:$AA$114,0)+COUNTIF($AA$68:AA100,AA100)-1,"-")</f>
        <v>21</v>
      </c>
      <c r="AD100" s="42" t="str">
        <f t="shared" si="22"/>
        <v>-</v>
      </c>
      <c r="AE100" s="42" t="str">
        <f t="shared" si="23"/>
        <v>-</v>
      </c>
      <c r="AF100" s="42" t="str">
        <f t="shared" si="24"/>
        <v>-</v>
      </c>
      <c r="AG100" s="37" t="str">
        <f t="shared" si="25"/>
        <v>-</v>
      </c>
      <c r="AH100" s="37"/>
      <c r="AI100" s="32">
        <v>33</v>
      </c>
      <c r="AJ100" s="5" t="s">
        <v>65</v>
      </c>
      <c r="AK100" s="33">
        <f t="shared" si="17"/>
        <v>883</v>
      </c>
      <c r="AL100" s="34">
        <f>IFERROR(_xlfn.RANK.EQ(AK100,$AK$68:$AK$114,0)+COUNTIF($AK$68:AK100,AK100)-1,"-")</f>
        <v>26</v>
      </c>
      <c r="AN100" s="42" t="str">
        <f t="shared" si="26"/>
        <v>-</v>
      </c>
      <c r="AO100" s="42" t="str">
        <f t="shared" si="27"/>
        <v>-</v>
      </c>
      <c r="AP100" s="42" t="str">
        <f t="shared" si="28"/>
        <v>-</v>
      </c>
      <c r="AQ100" s="37" t="str">
        <f t="shared" si="29"/>
        <v>-</v>
      </c>
    </row>
    <row r="101" spans="15:43">
      <c r="O101" s="32">
        <v>34</v>
      </c>
      <c r="P101" s="5" t="s">
        <v>66</v>
      </c>
      <c r="Q101" s="33" t="str">
        <f t="shared" si="15"/>
        <v>…</v>
      </c>
      <c r="R101" s="34" t="str">
        <f>IFERROR(_xlfn.RANK.EQ(Q101,$Q$68:$Q$114,0)+COUNTIF($Q$68:Q101,Q101)-1,"-")</f>
        <v>-</v>
      </c>
      <c r="T101" s="42" t="str">
        <f t="shared" si="18"/>
        <v>-</v>
      </c>
      <c r="U101" s="42" t="str">
        <f t="shared" si="19"/>
        <v>-</v>
      </c>
      <c r="V101" s="42" t="str">
        <f t="shared" si="20"/>
        <v>-</v>
      </c>
      <c r="W101" s="37" t="str">
        <f t="shared" si="21"/>
        <v>-</v>
      </c>
      <c r="Y101" s="32">
        <v>34</v>
      </c>
      <c r="Z101" s="5" t="s">
        <v>66</v>
      </c>
      <c r="AA101" s="33" t="str">
        <f t="shared" si="16"/>
        <v>…</v>
      </c>
      <c r="AB101" s="34" t="str">
        <f>IFERROR(_xlfn.RANK.EQ(AA101,$AA$68:$AA$114,0)+COUNTIF($AA$68:AA101,AA101)-1,"-")</f>
        <v>-</v>
      </c>
      <c r="AD101" s="42" t="str">
        <f t="shared" si="22"/>
        <v>-</v>
      </c>
      <c r="AE101" s="42" t="str">
        <f t="shared" si="23"/>
        <v>-</v>
      </c>
      <c r="AF101" s="42" t="str">
        <f t="shared" si="24"/>
        <v>-</v>
      </c>
      <c r="AG101" s="37" t="str">
        <f t="shared" si="25"/>
        <v>-</v>
      </c>
      <c r="AH101" s="37"/>
      <c r="AI101" s="32">
        <v>34</v>
      </c>
      <c r="AJ101" s="5" t="s">
        <v>66</v>
      </c>
      <c r="AK101" s="33" t="str">
        <f t="shared" si="17"/>
        <v>…</v>
      </c>
      <c r="AL101" s="34" t="str">
        <f>IFERROR(_xlfn.RANK.EQ(AK101,$AK$68:$AK$114,0)+COUNTIF($AK$68:AK101,AK101)-1,"-")</f>
        <v>-</v>
      </c>
      <c r="AN101" s="42" t="str">
        <f t="shared" si="26"/>
        <v>-</v>
      </c>
      <c r="AO101" s="42" t="str">
        <f t="shared" si="27"/>
        <v>-</v>
      </c>
      <c r="AP101" s="42" t="str">
        <f t="shared" si="28"/>
        <v>-</v>
      </c>
      <c r="AQ101" s="37" t="str">
        <f t="shared" si="29"/>
        <v>-</v>
      </c>
    </row>
    <row r="102" spans="15:43">
      <c r="O102" s="32">
        <v>35</v>
      </c>
      <c r="P102" s="5" t="s">
        <v>67</v>
      </c>
      <c r="Q102" s="33" t="str">
        <f t="shared" si="15"/>
        <v>…</v>
      </c>
      <c r="R102" s="34" t="str">
        <f>IFERROR(_xlfn.RANK.EQ(Q102,$Q$68:$Q$114,0)+COUNTIF($Q$68:Q102,Q102)-1,"-")</f>
        <v>-</v>
      </c>
      <c r="T102" s="42" t="str">
        <f t="shared" si="18"/>
        <v>-</v>
      </c>
      <c r="U102" s="42" t="str">
        <f t="shared" si="19"/>
        <v>-</v>
      </c>
      <c r="V102" s="42" t="str">
        <f t="shared" si="20"/>
        <v>-</v>
      </c>
      <c r="W102" s="37" t="str">
        <f t="shared" si="21"/>
        <v>-</v>
      </c>
      <c r="Y102" s="32">
        <v>35</v>
      </c>
      <c r="Z102" s="5" t="s">
        <v>67</v>
      </c>
      <c r="AA102" s="33" t="str">
        <f t="shared" si="16"/>
        <v>…</v>
      </c>
      <c r="AB102" s="34" t="str">
        <f>IFERROR(_xlfn.RANK.EQ(AA102,$AA$68:$AA$114,0)+COUNTIF($AA$68:AA102,AA102)-1,"-")</f>
        <v>-</v>
      </c>
      <c r="AD102" s="42" t="str">
        <f t="shared" si="22"/>
        <v>-</v>
      </c>
      <c r="AE102" s="42" t="str">
        <f t="shared" si="23"/>
        <v>-</v>
      </c>
      <c r="AF102" s="42" t="str">
        <f t="shared" si="24"/>
        <v>-</v>
      </c>
      <c r="AG102" s="37" t="str">
        <f t="shared" si="25"/>
        <v>-</v>
      </c>
      <c r="AH102" s="37"/>
      <c r="AI102" s="32">
        <v>35</v>
      </c>
      <c r="AJ102" s="5" t="s">
        <v>67</v>
      </c>
      <c r="AK102" s="33" t="str">
        <f t="shared" si="17"/>
        <v>…</v>
      </c>
      <c r="AL102" s="34" t="str">
        <f>IFERROR(_xlfn.RANK.EQ(AK102,$AK$68:$AK$114,0)+COUNTIF($AK$68:AK102,AK102)-1,"-")</f>
        <v>-</v>
      </c>
      <c r="AN102" s="42" t="str">
        <f t="shared" si="26"/>
        <v>-</v>
      </c>
      <c r="AO102" s="42" t="str">
        <f t="shared" si="27"/>
        <v>-</v>
      </c>
      <c r="AP102" s="42" t="str">
        <f t="shared" si="28"/>
        <v>-</v>
      </c>
      <c r="AQ102" s="37" t="str">
        <f t="shared" si="29"/>
        <v>-</v>
      </c>
    </row>
    <row r="103" spans="15:43">
      <c r="O103" s="32">
        <v>36</v>
      </c>
      <c r="P103" s="5" t="s">
        <v>68</v>
      </c>
      <c r="Q103" s="33">
        <f t="shared" si="15"/>
        <v>936</v>
      </c>
      <c r="R103" s="34">
        <f>IFERROR(_xlfn.RANK.EQ(Q103,$Q$68:$Q$114,0)+COUNTIF($Q$68:Q103,Q103)-1,"-")</f>
        <v>4</v>
      </c>
      <c r="T103" s="42" t="str">
        <f t="shared" si="18"/>
        <v>-</v>
      </c>
      <c r="U103" s="42" t="str">
        <f t="shared" si="19"/>
        <v>-</v>
      </c>
      <c r="V103" s="42" t="str">
        <f t="shared" si="20"/>
        <v>-</v>
      </c>
      <c r="W103" s="37" t="str">
        <f t="shared" si="21"/>
        <v>-</v>
      </c>
      <c r="Y103" s="32">
        <v>36</v>
      </c>
      <c r="Z103" s="5" t="s">
        <v>68</v>
      </c>
      <c r="AA103" s="33">
        <f t="shared" si="16"/>
        <v>5280</v>
      </c>
      <c r="AB103" s="34">
        <f>IFERROR(_xlfn.RANK.EQ(AA103,$AA$68:$AA$114,0)+COUNTIF($AA$68:AA103,AA103)-1,"-")</f>
        <v>1</v>
      </c>
      <c r="AD103" s="42" t="str">
        <f t="shared" si="22"/>
        <v>-</v>
      </c>
      <c r="AE103" s="42" t="str">
        <f t="shared" si="23"/>
        <v>-</v>
      </c>
      <c r="AF103" s="42" t="str">
        <f t="shared" si="24"/>
        <v>-</v>
      </c>
      <c r="AG103" s="37" t="str">
        <f t="shared" si="25"/>
        <v>-</v>
      </c>
      <c r="AH103" s="37"/>
      <c r="AI103" s="32">
        <v>36</v>
      </c>
      <c r="AJ103" s="5" t="s">
        <v>68</v>
      </c>
      <c r="AK103" s="33">
        <f t="shared" si="17"/>
        <v>49400</v>
      </c>
      <c r="AL103" s="34">
        <f>IFERROR(_xlfn.RANK.EQ(AK103,$AK$68:$AK$114,0)+COUNTIF($AK$68:AK103,AK103)-1,"-")</f>
        <v>3</v>
      </c>
      <c r="AN103" s="42" t="str">
        <f t="shared" si="26"/>
        <v>-</v>
      </c>
      <c r="AO103" s="42" t="str">
        <f t="shared" si="27"/>
        <v>-</v>
      </c>
      <c r="AP103" s="42" t="str">
        <f t="shared" si="28"/>
        <v>-</v>
      </c>
      <c r="AQ103" s="37" t="str">
        <f t="shared" si="29"/>
        <v>-</v>
      </c>
    </row>
    <row r="104" spans="15:43">
      <c r="O104" s="32">
        <v>37</v>
      </c>
      <c r="P104" s="5" t="s">
        <v>69</v>
      </c>
      <c r="Q104" s="33">
        <f t="shared" si="15"/>
        <v>104</v>
      </c>
      <c r="R104" s="34">
        <f>IFERROR(_xlfn.RANK.EQ(Q104,$Q$68:$Q$114,0)+COUNTIF($Q$68:Q104,Q104)-1,"-")</f>
        <v>19</v>
      </c>
      <c r="T104" s="42" t="str">
        <f t="shared" si="18"/>
        <v>-</v>
      </c>
      <c r="U104" s="42" t="str">
        <f t="shared" si="19"/>
        <v>-</v>
      </c>
      <c r="V104" s="42" t="str">
        <f t="shared" si="20"/>
        <v>-</v>
      </c>
      <c r="W104" s="37" t="str">
        <f t="shared" si="21"/>
        <v>-</v>
      </c>
      <c r="Y104" s="32">
        <v>37</v>
      </c>
      <c r="Z104" s="5" t="s">
        <v>69</v>
      </c>
      <c r="AA104" s="33">
        <f t="shared" si="16"/>
        <v>2820</v>
      </c>
      <c r="AB104" s="34">
        <f>IFERROR(_xlfn.RANK.EQ(AA104,$AA$68:$AA$114,0)+COUNTIF($AA$68:AA104,AA104)-1,"-")</f>
        <v>17</v>
      </c>
      <c r="AD104" s="42" t="str">
        <f t="shared" si="22"/>
        <v>-</v>
      </c>
      <c r="AE104" s="42" t="str">
        <f t="shared" si="23"/>
        <v>-</v>
      </c>
      <c r="AF104" s="42" t="str">
        <f t="shared" si="24"/>
        <v>-</v>
      </c>
      <c r="AG104" s="37" t="str">
        <f t="shared" si="25"/>
        <v>-</v>
      </c>
      <c r="AH104" s="37"/>
      <c r="AI104" s="32">
        <v>37</v>
      </c>
      <c r="AJ104" s="5" t="s">
        <v>69</v>
      </c>
      <c r="AK104" s="33">
        <f t="shared" si="17"/>
        <v>2930</v>
      </c>
      <c r="AL104" s="34">
        <f>IFERROR(_xlfn.RANK.EQ(AK104,$AK$68:$AK$114,0)+COUNTIF($AK$68:AK104,AK104)-1,"-")</f>
        <v>15</v>
      </c>
      <c r="AN104" s="42" t="str">
        <f t="shared" si="26"/>
        <v>-</v>
      </c>
      <c r="AO104" s="42" t="str">
        <f t="shared" si="27"/>
        <v>-</v>
      </c>
      <c r="AP104" s="42" t="str">
        <f t="shared" si="28"/>
        <v>-</v>
      </c>
      <c r="AQ104" s="37" t="str">
        <f t="shared" si="29"/>
        <v>-</v>
      </c>
    </row>
    <row r="105" spans="15:43">
      <c r="O105" s="32">
        <v>38</v>
      </c>
      <c r="P105" s="5" t="s">
        <v>70</v>
      </c>
      <c r="Q105" s="33" t="str">
        <f t="shared" si="15"/>
        <v>…</v>
      </c>
      <c r="R105" s="34" t="str">
        <f>IFERROR(_xlfn.RANK.EQ(Q105,$Q$68:$Q$114,0)+COUNTIF($Q$68:Q105,Q105)-1,"-")</f>
        <v>-</v>
      </c>
      <c r="T105" s="42" t="str">
        <f t="shared" si="18"/>
        <v>-</v>
      </c>
      <c r="U105" s="42" t="str">
        <f t="shared" si="19"/>
        <v>-</v>
      </c>
      <c r="V105" s="42" t="str">
        <f t="shared" si="20"/>
        <v>-</v>
      </c>
      <c r="W105" s="37" t="str">
        <f t="shared" si="21"/>
        <v>-</v>
      </c>
      <c r="Y105" s="32">
        <v>38</v>
      </c>
      <c r="Z105" s="5" t="s">
        <v>70</v>
      </c>
      <c r="AA105" s="33" t="str">
        <f t="shared" si="16"/>
        <v>…</v>
      </c>
      <c r="AB105" s="34" t="str">
        <f>IFERROR(_xlfn.RANK.EQ(AA105,$AA$68:$AA$114,0)+COUNTIF($AA$68:AA105,AA105)-1,"-")</f>
        <v>-</v>
      </c>
      <c r="AD105" s="42" t="str">
        <f t="shared" si="22"/>
        <v>-</v>
      </c>
      <c r="AE105" s="42" t="str">
        <f t="shared" si="23"/>
        <v>-</v>
      </c>
      <c r="AF105" s="42" t="str">
        <f t="shared" si="24"/>
        <v>-</v>
      </c>
      <c r="AG105" s="37" t="str">
        <f t="shared" si="25"/>
        <v>-</v>
      </c>
      <c r="AH105" s="37"/>
      <c r="AI105" s="32">
        <v>38</v>
      </c>
      <c r="AJ105" s="5" t="s">
        <v>70</v>
      </c>
      <c r="AK105" s="33" t="str">
        <f t="shared" si="17"/>
        <v>…</v>
      </c>
      <c r="AL105" s="34" t="str">
        <f>IFERROR(_xlfn.RANK.EQ(AK105,$AK$68:$AK$114,0)+COUNTIF($AK$68:AK105,AK105)-1,"-")</f>
        <v>-</v>
      </c>
      <c r="AN105" s="42" t="str">
        <f t="shared" si="26"/>
        <v>-</v>
      </c>
      <c r="AO105" s="42" t="str">
        <f t="shared" si="27"/>
        <v>-</v>
      </c>
      <c r="AP105" s="42" t="str">
        <f t="shared" si="28"/>
        <v>-</v>
      </c>
      <c r="AQ105" s="37" t="str">
        <f t="shared" si="29"/>
        <v>-</v>
      </c>
    </row>
    <row r="106" spans="15:43">
      <c r="O106" s="32">
        <v>39</v>
      </c>
      <c r="P106" s="5" t="s">
        <v>71</v>
      </c>
      <c r="Q106" s="33" t="str">
        <f t="shared" si="15"/>
        <v>…</v>
      </c>
      <c r="R106" s="34" t="str">
        <f>IFERROR(_xlfn.RANK.EQ(Q106,$Q$68:$Q$114,0)+COUNTIF($Q$68:Q106,Q106)-1,"-")</f>
        <v>-</v>
      </c>
      <c r="T106" s="42" t="str">
        <f t="shared" si="18"/>
        <v>-</v>
      </c>
      <c r="U106" s="42" t="str">
        <f t="shared" si="19"/>
        <v>-</v>
      </c>
      <c r="V106" s="42" t="str">
        <f t="shared" si="20"/>
        <v>-</v>
      </c>
      <c r="W106" s="37" t="str">
        <f t="shared" si="21"/>
        <v>-</v>
      </c>
      <c r="Y106" s="32">
        <v>39</v>
      </c>
      <c r="Z106" s="5" t="s">
        <v>71</v>
      </c>
      <c r="AA106" s="33" t="str">
        <f t="shared" si="16"/>
        <v>…</v>
      </c>
      <c r="AB106" s="34" t="str">
        <f>IFERROR(_xlfn.RANK.EQ(AA106,$AA$68:$AA$114,0)+COUNTIF($AA$68:AA106,AA106)-1,"-")</f>
        <v>-</v>
      </c>
      <c r="AD106" s="42" t="str">
        <f t="shared" si="22"/>
        <v>-</v>
      </c>
      <c r="AE106" s="42" t="str">
        <f t="shared" si="23"/>
        <v>-</v>
      </c>
      <c r="AF106" s="42" t="str">
        <f t="shared" si="24"/>
        <v>-</v>
      </c>
      <c r="AG106" s="37" t="str">
        <f t="shared" si="25"/>
        <v>-</v>
      </c>
      <c r="AH106" s="37"/>
      <c r="AI106" s="32">
        <v>39</v>
      </c>
      <c r="AJ106" s="5" t="s">
        <v>71</v>
      </c>
      <c r="AK106" s="33" t="str">
        <f t="shared" si="17"/>
        <v>…</v>
      </c>
      <c r="AL106" s="34" t="str">
        <f>IFERROR(_xlfn.RANK.EQ(AK106,$AK$68:$AK$114,0)+COUNTIF($AK$68:AK106,AK106)-1,"-")</f>
        <v>-</v>
      </c>
      <c r="AN106" s="42" t="str">
        <f t="shared" si="26"/>
        <v>-</v>
      </c>
      <c r="AO106" s="42" t="str">
        <f t="shared" si="27"/>
        <v>-</v>
      </c>
      <c r="AP106" s="42" t="str">
        <f t="shared" si="28"/>
        <v>-</v>
      </c>
      <c r="AQ106" s="37" t="str">
        <f t="shared" si="29"/>
        <v>-</v>
      </c>
    </row>
    <row r="107" spans="15:43">
      <c r="O107" s="32">
        <v>40</v>
      </c>
      <c r="P107" s="5" t="s">
        <v>72</v>
      </c>
      <c r="Q107" s="33" t="str">
        <f t="shared" si="15"/>
        <v>…</v>
      </c>
      <c r="R107" s="34" t="str">
        <f>IFERROR(_xlfn.RANK.EQ(Q107,$Q$68:$Q$114,0)+COUNTIF($Q$68:Q107,Q107)-1,"-")</f>
        <v>-</v>
      </c>
      <c r="T107" s="42" t="str">
        <f t="shared" si="18"/>
        <v>-</v>
      </c>
      <c r="U107" s="42" t="str">
        <f t="shared" si="19"/>
        <v>-</v>
      </c>
      <c r="V107" s="42" t="str">
        <f t="shared" si="20"/>
        <v>-</v>
      </c>
      <c r="W107" s="37" t="str">
        <f t="shared" si="21"/>
        <v>-</v>
      </c>
      <c r="Y107" s="32">
        <v>40</v>
      </c>
      <c r="Z107" s="5" t="s">
        <v>72</v>
      </c>
      <c r="AA107" s="33" t="str">
        <f t="shared" si="16"/>
        <v>…</v>
      </c>
      <c r="AB107" s="34" t="str">
        <f>IFERROR(_xlfn.RANK.EQ(AA107,$AA$68:$AA$114,0)+COUNTIF($AA$68:AA107,AA107)-1,"-")</f>
        <v>-</v>
      </c>
      <c r="AD107" s="42" t="str">
        <f t="shared" si="22"/>
        <v>-</v>
      </c>
      <c r="AE107" s="42" t="str">
        <f t="shared" si="23"/>
        <v>-</v>
      </c>
      <c r="AF107" s="42" t="str">
        <f t="shared" si="24"/>
        <v>-</v>
      </c>
      <c r="AG107" s="37" t="str">
        <f t="shared" si="25"/>
        <v>-</v>
      </c>
      <c r="AH107" s="37"/>
      <c r="AI107" s="32">
        <v>40</v>
      </c>
      <c r="AJ107" s="5" t="s">
        <v>72</v>
      </c>
      <c r="AK107" s="33" t="str">
        <f t="shared" si="17"/>
        <v>…</v>
      </c>
      <c r="AL107" s="34" t="str">
        <f>IFERROR(_xlfn.RANK.EQ(AK107,$AK$68:$AK$114,0)+COUNTIF($AK$68:AK107,AK107)-1,"-")</f>
        <v>-</v>
      </c>
      <c r="AN107" s="42" t="str">
        <f t="shared" si="26"/>
        <v>-</v>
      </c>
      <c r="AO107" s="42" t="str">
        <f t="shared" si="27"/>
        <v>-</v>
      </c>
      <c r="AP107" s="42" t="str">
        <f t="shared" si="28"/>
        <v>-</v>
      </c>
      <c r="AQ107" s="37" t="str">
        <f t="shared" si="29"/>
        <v>-</v>
      </c>
    </row>
    <row r="108" spans="15:43">
      <c r="O108" s="32">
        <v>41</v>
      </c>
      <c r="P108" s="5" t="s">
        <v>73</v>
      </c>
      <c r="Q108" s="33" t="str">
        <f t="shared" si="15"/>
        <v>…</v>
      </c>
      <c r="R108" s="34" t="str">
        <f>IFERROR(_xlfn.RANK.EQ(Q108,$Q$68:$Q$114,0)+COUNTIF($Q$68:Q108,Q108)-1,"-")</f>
        <v>-</v>
      </c>
      <c r="T108" s="42" t="str">
        <f t="shared" si="18"/>
        <v>-</v>
      </c>
      <c r="U108" s="42" t="str">
        <f t="shared" si="19"/>
        <v>-</v>
      </c>
      <c r="V108" s="42" t="str">
        <f t="shared" si="20"/>
        <v>-</v>
      </c>
      <c r="W108" s="37" t="str">
        <f t="shared" si="21"/>
        <v>-</v>
      </c>
      <c r="Y108" s="32">
        <v>41</v>
      </c>
      <c r="Z108" s="5" t="s">
        <v>73</v>
      </c>
      <c r="AA108" s="33" t="str">
        <f t="shared" si="16"/>
        <v>…</v>
      </c>
      <c r="AB108" s="34" t="str">
        <f>IFERROR(_xlfn.RANK.EQ(AA108,$AA$68:$AA$114,0)+COUNTIF($AA$68:AA108,AA108)-1,"-")</f>
        <v>-</v>
      </c>
      <c r="AD108" s="42" t="str">
        <f t="shared" si="22"/>
        <v>-</v>
      </c>
      <c r="AE108" s="42" t="str">
        <f t="shared" si="23"/>
        <v>-</v>
      </c>
      <c r="AF108" s="42" t="str">
        <f t="shared" si="24"/>
        <v>-</v>
      </c>
      <c r="AG108" s="37" t="str">
        <f t="shared" si="25"/>
        <v>-</v>
      </c>
      <c r="AH108" s="37"/>
      <c r="AI108" s="32">
        <v>41</v>
      </c>
      <c r="AJ108" s="5" t="s">
        <v>73</v>
      </c>
      <c r="AK108" s="33" t="str">
        <f t="shared" si="17"/>
        <v>…</v>
      </c>
      <c r="AL108" s="34" t="str">
        <f>IFERROR(_xlfn.RANK.EQ(AK108,$AK$68:$AK$114,0)+COUNTIF($AK$68:AK108,AK108)-1,"-")</f>
        <v>-</v>
      </c>
      <c r="AN108" s="42" t="str">
        <f t="shared" si="26"/>
        <v>-</v>
      </c>
      <c r="AO108" s="42" t="str">
        <f t="shared" si="27"/>
        <v>-</v>
      </c>
      <c r="AP108" s="42" t="str">
        <f t="shared" si="28"/>
        <v>-</v>
      </c>
      <c r="AQ108" s="37" t="str">
        <f t="shared" si="29"/>
        <v>-</v>
      </c>
    </row>
    <row r="109" spans="15:43">
      <c r="O109" s="32">
        <v>42</v>
      </c>
      <c r="P109" s="5" t="s">
        <v>74</v>
      </c>
      <c r="Q109" s="33">
        <f t="shared" si="15"/>
        <v>779</v>
      </c>
      <c r="R109" s="34">
        <f>IFERROR(_xlfn.RANK.EQ(Q109,$Q$68:$Q$114,0)+COUNTIF($Q$68:Q109,Q109)-1,"-")</f>
        <v>6</v>
      </c>
      <c r="T109" s="42" t="str">
        <f t="shared" si="18"/>
        <v>-</v>
      </c>
      <c r="U109" s="42" t="str">
        <f t="shared" si="19"/>
        <v>-</v>
      </c>
      <c r="V109" s="42" t="str">
        <f t="shared" si="20"/>
        <v>-</v>
      </c>
      <c r="W109" s="37" t="str">
        <f t="shared" si="21"/>
        <v>-</v>
      </c>
      <c r="Y109" s="32">
        <v>42</v>
      </c>
      <c r="Z109" s="5" t="s">
        <v>74</v>
      </c>
      <c r="AA109" s="33">
        <f t="shared" si="16"/>
        <v>4200</v>
      </c>
      <c r="AB109" s="34">
        <f>IFERROR(_xlfn.RANK.EQ(AA109,$AA$68:$AA$114,0)+COUNTIF($AA$68:AA109,AA109)-1,"-")</f>
        <v>3</v>
      </c>
      <c r="AD109" s="42" t="str">
        <f t="shared" si="22"/>
        <v>-</v>
      </c>
      <c r="AE109" s="42" t="str">
        <f t="shared" si="23"/>
        <v>-</v>
      </c>
      <c r="AF109" s="42" t="str">
        <f t="shared" si="24"/>
        <v>-</v>
      </c>
      <c r="AG109" s="37" t="str">
        <f t="shared" si="25"/>
        <v>-</v>
      </c>
      <c r="AH109" s="37"/>
      <c r="AI109" s="32">
        <v>42</v>
      </c>
      <c r="AJ109" s="5" t="s">
        <v>74</v>
      </c>
      <c r="AK109" s="33">
        <f t="shared" si="17"/>
        <v>32700</v>
      </c>
      <c r="AL109" s="34">
        <f>IFERROR(_xlfn.RANK.EQ(AK109,$AK$68:$AK$114,0)+COUNTIF($AK$68:AK109,AK109)-1,"-")</f>
        <v>5</v>
      </c>
      <c r="AN109" s="42" t="str">
        <f t="shared" si="26"/>
        <v>-</v>
      </c>
      <c r="AO109" s="42" t="str">
        <f t="shared" si="27"/>
        <v>-</v>
      </c>
      <c r="AP109" s="42" t="str">
        <f t="shared" si="28"/>
        <v>-</v>
      </c>
      <c r="AQ109" s="37" t="str">
        <f t="shared" si="29"/>
        <v>-</v>
      </c>
    </row>
    <row r="110" spans="15:43">
      <c r="O110" s="32">
        <v>43</v>
      </c>
      <c r="P110" s="5" t="s">
        <v>75</v>
      </c>
      <c r="Q110" s="33">
        <f t="shared" si="15"/>
        <v>728</v>
      </c>
      <c r="R110" s="34">
        <f>IFERROR(_xlfn.RANK.EQ(Q110,$Q$68:$Q$114,0)+COUNTIF($Q$68:Q110,Q110)-1,"-")</f>
        <v>7</v>
      </c>
      <c r="T110" s="42" t="str">
        <f t="shared" si="18"/>
        <v>-</v>
      </c>
      <c r="U110" s="42" t="str">
        <f t="shared" si="19"/>
        <v>-</v>
      </c>
      <c r="V110" s="42" t="str">
        <f t="shared" si="20"/>
        <v>-</v>
      </c>
      <c r="W110" s="37" t="str">
        <f t="shared" si="21"/>
        <v>-</v>
      </c>
      <c r="Y110" s="32">
        <v>43</v>
      </c>
      <c r="Z110" s="5" t="s">
        <v>75</v>
      </c>
      <c r="AA110" s="33">
        <f t="shared" si="16"/>
        <v>3230</v>
      </c>
      <c r="AB110" s="34">
        <f>IFERROR(_xlfn.RANK.EQ(AA110,$AA$68:$AA$114,0)+COUNTIF($AA$68:AA110,AA110)-1,"-")</f>
        <v>11</v>
      </c>
      <c r="AD110" s="42" t="str">
        <f t="shared" si="22"/>
        <v>-</v>
      </c>
      <c r="AE110" s="42" t="str">
        <f t="shared" si="23"/>
        <v>-</v>
      </c>
      <c r="AF110" s="42" t="str">
        <f t="shared" si="24"/>
        <v>-</v>
      </c>
      <c r="AG110" s="37" t="str">
        <f t="shared" si="25"/>
        <v>-</v>
      </c>
      <c r="AH110" s="37"/>
      <c r="AI110" s="32">
        <v>43</v>
      </c>
      <c r="AJ110" s="5" t="s">
        <v>75</v>
      </c>
      <c r="AK110" s="33">
        <f t="shared" si="17"/>
        <v>23500</v>
      </c>
      <c r="AL110" s="34">
        <f>IFERROR(_xlfn.RANK.EQ(AK110,$AK$68:$AK$114,0)+COUNTIF($AK$68:AK110,AK110)-1,"-")</f>
        <v>7</v>
      </c>
      <c r="AN110" s="42" t="str">
        <f t="shared" si="26"/>
        <v>-</v>
      </c>
      <c r="AO110" s="42" t="str">
        <f t="shared" si="27"/>
        <v>-</v>
      </c>
      <c r="AP110" s="42" t="str">
        <f t="shared" si="28"/>
        <v>-</v>
      </c>
      <c r="AQ110" s="37" t="str">
        <f t="shared" si="29"/>
        <v>-</v>
      </c>
    </row>
    <row r="111" spans="15:43">
      <c r="O111" s="32">
        <v>44</v>
      </c>
      <c r="P111" s="5" t="s">
        <v>76</v>
      </c>
      <c r="Q111" s="33">
        <f t="shared" si="15"/>
        <v>124</v>
      </c>
      <c r="R111" s="34">
        <f>IFERROR(_xlfn.RANK.EQ(Q111,$Q$68:$Q$114,0)+COUNTIF($Q$68:Q111,Q111)-1,"-")</f>
        <v>16</v>
      </c>
      <c r="T111" s="42" t="str">
        <f t="shared" si="18"/>
        <v>-</v>
      </c>
      <c r="U111" s="42" t="str">
        <f t="shared" si="19"/>
        <v>-</v>
      </c>
      <c r="V111" s="42" t="str">
        <f t="shared" si="20"/>
        <v>-</v>
      </c>
      <c r="W111" s="37" t="str">
        <f t="shared" si="21"/>
        <v>-</v>
      </c>
      <c r="Y111" s="32">
        <v>44</v>
      </c>
      <c r="Z111" s="5" t="s">
        <v>76</v>
      </c>
      <c r="AA111" s="33">
        <f t="shared" si="16"/>
        <v>2340</v>
      </c>
      <c r="AB111" s="34">
        <f>IFERROR(_xlfn.RANK.EQ(AA111,$AA$68:$AA$114,0)+COUNTIF($AA$68:AA111,AA111)-1,"-")</f>
        <v>19</v>
      </c>
      <c r="AD111" s="42" t="str">
        <f t="shared" si="22"/>
        <v>-</v>
      </c>
      <c r="AE111" s="42" t="str">
        <f t="shared" si="23"/>
        <v>-</v>
      </c>
      <c r="AF111" s="42" t="str">
        <f t="shared" si="24"/>
        <v>-</v>
      </c>
      <c r="AG111" s="37" t="str">
        <f t="shared" si="25"/>
        <v>-</v>
      </c>
      <c r="AH111" s="37"/>
      <c r="AI111" s="32">
        <v>44</v>
      </c>
      <c r="AJ111" s="5" t="s">
        <v>76</v>
      </c>
      <c r="AK111" s="33">
        <f t="shared" si="17"/>
        <v>2900</v>
      </c>
      <c r="AL111" s="34">
        <f>IFERROR(_xlfn.RANK.EQ(AK111,$AK$68:$AK$114,0)+COUNTIF($AK$68:AK111,AK111)-1,"-")</f>
        <v>16</v>
      </c>
      <c r="AN111" s="42" t="str">
        <f t="shared" si="26"/>
        <v>-</v>
      </c>
      <c r="AO111" s="42" t="str">
        <f t="shared" si="27"/>
        <v>-</v>
      </c>
      <c r="AP111" s="42" t="str">
        <f t="shared" si="28"/>
        <v>-</v>
      </c>
      <c r="AQ111" s="37" t="str">
        <f t="shared" si="29"/>
        <v>-</v>
      </c>
    </row>
    <row r="112" spans="15:43">
      <c r="O112" s="32">
        <v>45</v>
      </c>
      <c r="P112" s="5" t="s">
        <v>77</v>
      </c>
      <c r="Q112" s="33">
        <f t="shared" si="15"/>
        <v>469</v>
      </c>
      <c r="R112" s="34">
        <f>IFERROR(_xlfn.RANK.EQ(Q112,$Q$68:$Q$114,0)+COUNTIF($Q$68:Q112,Q112)-1,"-")</f>
        <v>9</v>
      </c>
      <c r="T112" s="42" t="str">
        <f t="shared" si="18"/>
        <v>-</v>
      </c>
      <c r="U112" s="42" t="str">
        <f t="shared" si="19"/>
        <v>-</v>
      </c>
      <c r="V112" s="42" t="str">
        <f t="shared" si="20"/>
        <v>-</v>
      </c>
      <c r="W112" s="37" t="str">
        <f t="shared" si="21"/>
        <v>-</v>
      </c>
      <c r="Y112" s="32">
        <v>45</v>
      </c>
      <c r="Z112" s="5" t="s">
        <v>77</v>
      </c>
      <c r="AA112" s="33">
        <f t="shared" si="16"/>
        <v>3110</v>
      </c>
      <c r="AB112" s="34">
        <f>IFERROR(_xlfn.RANK.EQ(AA112,$AA$68:$AA$114,0)+COUNTIF($AA$68:AA112,AA112)-1,"-")</f>
        <v>12</v>
      </c>
      <c r="AD112" s="42" t="str">
        <f t="shared" si="22"/>
        <v>-</v>
      </c>
      <c r="AE112" s="42" t="str">
        <f t="shared" si="23"/>
        <v>-</v>
      </c>
      <c r="AF112" s="42" t="str">
        <f t="shared" si="24"/>
        <v>-</v>
      </c>
      <c r="AG112" s="37" t="str">
        <f t="shared" si="25"/>
        <v>-</v>
      </c>
      <c r="AH112" s="37"/>
      <c r="AI112" s="32">
        <v>45</v>
      </c>
      <c r="AJ112" s="5" t="s">
        <v>77</v>
      </c>
      <c r="AK112" s="33">
        <f t="shared" si="17"/>
        <v>14600</v>
      </c>
      <c r="AL112" s="34">
        <f>IFERROR(_xlfn.RANK.EQ(AK112,$AK$68:$AK$114,0)+COUNTIF($AK$68:AK112,AK112)-1,"-")</f>
        <v>11</v>
      </c>
      <c r="AN112" s="42" t="str">
        <f t="shared" si="26"/>
        <v>-</v>
      </c>
      <c r="AO112" s="42" t="str">
        <f t="shared" si="27"/>
        <v>-</v>
      </c>
      <c r="AP112" s="42" t="str">
        <f t="shared" si="28"/>
        <v>-</v>
      </c>
      <c r="AQ112" s="37" t="str">
        <f t="shared" si="29"/>
        <v>-</v>
      </c>
    </row>
    <row r="113" spans="15:43">
      <c r="O113" s="32">
        <v>46</v>
      </c>
      <c r="P113" s="5" t="s">
        <v>78</v>
      </c>
      <c r="Q113" s="33">
        <f t="shared" si="15"/>
        <v>667</v>
      </c>
      <c r="R113" s="34">
        <f>IFERROR(_xlfn.RANK.EQ(Q113,$Q$68:$Q$114,0)+COUNTIF($Q$68:Q113,Q113)-1,"-")</f>
        <v>8</v>
      </c>
      <c r="T113" s="42" t="str">
        <f t="shared" si="18"/>
        <v>-</v>
      </c>
      <c r="U113" s="42" t="str">
        <f t="shared" si="19"/>
        <v>-</v>
      </c>
      <c r="V113" s="42" t="str">
        <f t="shared" si="20"/>
        <v>-</v>
      </c>
      <c r="W113" s="37" t="str">
        <f t="shared" si="21"/>
        <v>-</v>
      </c>
      <c r="Y113" s="32">
        <v>46</v>
      </c>
      <c r="Z113" s="5" t="s">
        <v>78</v>
      </c>
      <c r="AA113" s="33">
        <f t="shared" si="16"/>
        <v>3460</v>
      </c>
      <c r="AB113" s="34">
        <f>IFERROR(_xlfn.RANK.EQ(AA113,$AA$68:$AA$114,0)+COUNTIF($AA$68:AA113,AA113)-1,"-")</f>
        <v>8</v>
      </c>
      <c r="AD113" s="42" t="str">
        <f t="shared" si="22"/>
        <v>-</v>
      </c>
      <c r="AE113" s="42" t="str">
        <f t="shared" si="23"/>
        <v>-</v>
      </c>
      <c r="AF113" s="42" t="str">
        <f t="shared" si="24"/>
        <v>-</v>
      </c>
      <c r="AG113" s="37" t="str">
        <f t="shared" si="25"/>
        <v>-</v>
      </c>
      <c r="AH113" s="37"/>
      <c r="AI113" s="32">
        <v>46</v>
      </c>
      <c r="AJ113" s="5" t="s">
        <v>78</v>
      </c>
      <c r="AK113" s="33">
        <f t="shared" si="17"/>
        <v>23100</v>
      </c>
      <c r="AL113" s="34">
        <f>IFERROR(_xlfn.RANK.EQ(AK113,$AK$68:$AK$114,0)+COUNTIF($AK$68:AK113,AK113)-1,"-")</f>
        <v>8</v>
      </c>
      <c r="AN113" s="42" t="str">
        <f t="shared" si="26"/>
        <v>-</v>
      </c>
      <c r="AO113" s="42" t="str">
        <f t="shared" si="27"/>
        <v>-</v>
      </c>
      <c r="AP113" s="42" t="str">
        <f t="shared" si="28"/>
        <v>-</v>
      </c>
      <c r="AQ113" s="37" t="str">
        <f t="shared" si="29"/>
        <v>-</v>
      </c>
    </row>
    <row r="114" spans="15:43">
      <c r="O114" s="32">
        <v>47</v>
      </c>
      <c r="P114" s="5" t="s">
        <v>44</v>
      </c>
      <c r="Q114" s="33">
        <f t="shared" si="15"/>
        <v>122</v>
      </c>
      <c r="R114" s="34">
        <f>IFERROR(_xlfn.RANK.EQ(Q114,$Q$68:$Q$114,0)+COUNTIF($Q$68:Q114,Q114)-1,"-")</f>
        <v>17</v>
      </c>
      <c r="T114" s="42" t="str">
        <f t="shared" si="18"/>
        <v>-</v>
      </c>
      <c r="U114" s="42" t="str">
        <f t="shared" si="19"/>
        <v>-</v>
      </c>
      <c r="V114" s="42" t="str">
        <f t="shared" si="20"/>
        <v>-</v>
      </c>
      <c r="W114" s="37" t="str">
        <f t="shared" si="21"/>
        <v>-</v>
      </c>
      <c r="Y114" s="32">
        <v>47</v>
      </c>
      <c r="Z114" s="5" t="s">
        <v>44</v>
      </c>
      <c r="AA114" s="33">
        <f t="shared" si="16"/>
        <v>1720</v>
      </c>
      <c r="AB114" s="34">
        <f>IFERROR(_xlfn.RANK.EQ(AA114,$AA$68:$AA$114,0)+COUNTIF($AA$68:AA114,AA114)-1,"-")</f>
        <v>22</v>
      </c>
      <c r="AD114" s="42" t="str">
        <f t="shared" si="22"/>
        <v>-</v>
      </c>
      <c r="AE114" s="42" t="str">
        <f t="shared" si="23"/>
        <v>-</v>
      </c>
      <c r="AF114" s="42" t="str">
        <f t="shared" si="24"/>
        <v>-</v>
      </c>
      <c r="AG114" s="37" t="str">
        <f t="shared" si="25"/>
        <v>-</v>
      </c>
      <c r="AH114" s="37"/>
      <c r="AI114" s="32">
        <v>47</v>
      </c>
      <c r="AJ114" s="5" t="s">
        <v>44</v>
      </c>
      <c r="AK114" s="33">
        <f t="shared" si="17"/>
        <v>2100</v>
      </c>
      <c r="AL114" s="34">
        <f>IFERROR(_xlfn.RANK.EQ(AK114,$AK$68:$AK$114,0)+COUNTIF($AK$68:AK114,AK114)-1,"-")</f>
        <v>20</v>
      </c>
      <c r="AN114" s="42" t="str">
        <f t="shared" si="26"/>
        <v>-</v>
      </c>
      <c r="AO114" s="42" t="str">
        <f t="shared" si="27"/>
        <v>-</v>
      </c>
      <c r="AP114" s="42" t="str">
        <f t="shared" si="28"/>
        <v>-</v>
      </c>
      <c r="AQ114" s="37" t="str">
        <f t="shared" si="29"/>
        <v>-</v>
      </c>
    </row>
    <row r="117" spans="15:43">
      <c r="O117" s="780" t="s">
        <v>142</v>
      </c>
      <c r="P117" s="780"/>
      <c r="Q117" s="780"/>
      <c r="R117" s="780"/>
      <c r="S117" s="780"/>
      <c r="T117" s="780"/>
      <c r="U117" s="780"/>
      <c r="V117" s="780"/>
      <c r="W117" s="780"/>
      <c r="X117" s="780"/>
      <c r="Y117" s="780"/>
      <c r="Z117" s="780"/>
      <c r="AA117" s="780"/>
      <c r="AB117" s="780"/>
      <c r="AC117" s="780"/>
      <c r="AD117" s="780"/>
      <c r="AE117" s="780"/>
      <c r="AF117" s="780"/>
      <c r="AG117" s="780"/>
      <c r="AH117" s="780"/>
      <c r="AI117" s="780"/>
      <c r="AJ117" s="780"/>
      <c r="AK117" s="780"/>
      <c r="AL117" s="780"/>
      <c r="AM117" s="780"/>
      <c r="AN117" s="780"/>
      <c r="AO117" s="780"/>
      <c r="AP117" s="780"/>
      <c r="AQ117" s="780"/>
    </row>
    <row r="118" spans="15:43">
      <c r="O118" s="780"/>
      <c r="P118" s="780"/>
      <c r="Q118" s="780"/>
      <c r="R118" s="780"/>
      <c r="S118" s="780"/>
      <c r="T118" s="780"/>
      <c r="U118" s="780"/>
      <c r="V118" s="780"/>
      <c r="W118" s="780"/>
      <c r="X118" s="780"/>
      <c r="Y118" s="780"/>
      <c r="Z118" s="780"/>
      <c r="AA118" s="780"/>
      <c r="AB118" s="780"/>
      <c r="AC118" s="780"/>
      <c r="AD118" s="780"/>
      <c r="AE118" s="780"/>
      <c r="AF118" s="780"/>
      <c r="AG118" s="780"/>
      <c r="AH118" s="780"/>
      <c r="AI118" s="780"/>
      <c r="AJ118" s="780"/>
      <c r="AK118" s="780"/>
      <c r="AL118" s="780"/>
      <c r="AM118" s="780"/>
      <c r="AN118" s="780"/>
      <c r="AO118" s="780"/>
      <c r="AP118" s="780"/>
      <c r="AQ118" s="780"/>
    </row>
    <row r="119" spans="15:43">
      <c r="O119" s="779" t="s">
        <v>12</v>
      </c>
      <c r="P119" s="779"/>
      <c r="Q119" s="779"/>
      <c r="R119" s="779"/>
      <c r="S119" s="779"/>
      <c r="T119" s="779"/>
      <c r="U119" s="779"/>
      <c r="V119" s="779"/>
      <c r="W119" s="779"/>
      <c r="X119" s="20"/>
      <c r="Y119" s="779" t="s">
        <v>13</v>
      </c>
      <c r="Z119" s="779"/>
      <c r="AA119" s="779"/>
      <c r="AB119" s="779"/>
      <c r="AC119" s="779"/>
      <c r="AD119" s="779"/>
      <c r="AE119" s="779"/>
      <c r="AF119" s="779"/>
      <c r="AG119" s="779"/>
      <c r="AH119" s="20"/>
      <c r="AI119" s="779" t="s">
        <v>14</v>
      </c>
      <c r="AJ119" s="779"/>
      <c r="AK119" s="779"/>
      <c r="AL119" s="779"/>
      <c r="AM119" s="779"/>
      <c r="AN119" s="779"/>
      <c r="AO119" s="779"/>
      <c r="AP119" s="779"/>
      <c r="AQ119" s="779"/>
    </row>
    <row r="120" spans="15:43">
      <c r="O120" s="779"/>
      <c r="P120" s="779"/>
      <c r="Q120" s="779"/>
      <c r="R120" s="779"/>
      <c r="S120" s="779"/>
      <c r="T120" s="779"/>
      <c r="U120" s="779"/>
      <c r="V120" s="779"/>
      <c r="W120" s="779"/>
      <c r="X120" s="20"/>
      <c r="Y120" s="779"/>
      <c r="Z120" s="779"/>
      <c r="AA120" s="779"/>
      <c r="AB120" s="779"/>
      <c r="AC120" s="779"/>
      <c r="AD120" s="779"/>
      <c r="AE120" s="779"/>
      <c r="AF120" s="779"/>
      <c r="AG120" s="779"/>
      <c r="AH120" s="20"/>
      <c r="AI120" s="779"/>
      <c r="AJ120" s="779"/>
      <c r="AK120" s="779"/>
      <c r="AL120" s="779"/>
      <c r="AM120" s="779"/>
      <c r="AN120" s="779"/>
      <c r="AO120" s="779"/>
      <c r="AP120" s="779"/>
      <c r="AQ120" s="779"/>
    </row>
    <row r="121" spans="15:43">
      <c r="O121" s="32" t="str">
        <f>IF(EXACT(O15,O68),"〇","NG")</f>
        <v>〇</v>
      </c>
      <c r="P121" s="32" t="str">
        <f t="shared" ref="P121:AQ121" si="30">IF(EXACT(P15,P68),"〇","NG")</f>
        <v>〇</v>
      </c>
      <c r="Q121" s="32" t="str">
        <f t="shared" si="30"/>
        <v>〇</v>
      </c>
      <c r="R121" s="32" t="str">
        <f t="shared" si="30"/>
        <v>〇</v>
      </c>
      <c r="S121" s="32" t="str">
        <f t="shared" si="30"/>
        <v>〇</v>
      </c>
      <c r="T121" s="32" t="str">
        <f t="shared" si="30"/>
        <v>〇</v>
      </c>
      <c r="U121" s="32" t="str">
        <f t="shared" si="30"/>
        <v>〇</v>
      </c>
      <c r="V121" s="32" t="str">
        <f t="shared" si="30"/>
        <v>〇</v>
      </c>
      <c r="W121" s="32" t="str">
        <f t="shared" si="30"/>
        <v>〇</v>
      </c>
      <c r="X121" s="32" t="str">
        <f t="shared" si="30"/>
        <v>〇</v>
      </c>
      <c r="Y121" s="32" t="str">
        <f t="shared" si="30"/>
        <v>〇</v>
      </c>
      <c r="Z121" s="32" t="str">
        <f t="shared" si="30"/>
        <v>〇</v>
      </c>
      <c r="AA121" s="32" t="str">
        <f t="shared" si="30"/>
        <v>〇</v>
      </c>
      <c r="AB121" s="32" t="str">
        <f t="shared" si="30"/>
        <v>〇</v>
      </c>
      <c r="AC121" s="32" t="str">
        <f t="shared" si="30"/>
        <v>〇</v>
      </c>
      <c r="AD121" s="32" t="str">
        <f t="shared" si="30"/>
        <v>〇</v>
      </c>
      <c r="AE121" s="32" t="str">
        <f t="shared" si="30"/>
        <v>〇</v>
      </c>
      <c r="AF121" s="32" t="str">
        <f t="shared" si="30"/>
        <v>〇</v>
      </c>
      <c r="AG121" s="32" t="str">
        <f t="shared" si="30"/>
        <v>〇</v>
      </c>
      <c r="AH121" s="32" t="str">
        <f t="shared" si="30"/>
        <v>〇</v>
      </c>
      <c r="AI121" s="32" t="str">
        <f t="shared" si="30"/>
        <v>〇</v>
      </c>
      <c r="AJ121" s="32" t="str">
        <f t="shared" si="30"/>
        <v>〇</v>
      </c>
      <c r="AK121" s="32" t="str">
        <f t="shared" si="30"/>
        <v>〇</v>
      </c>
      <c r="AL121" s="32" t="str">
        <f t="shared" si="30"/>
        <v>〇</v>
      </c>
      <c r="AM121" s="32" t="str">
        <f t="shared" si="30"/>
        <v>〇</v>
      </c>
      <c r="AN121" s="32" t="str">
        <f t="shared" si="30"/>
        <v>〇</v>
      </c>
      <c r="AO121" s="32" t="str">
        <f t="shared" si="30"/>
        <v>〇</v>
      </c>
      <c r="AP121" s="32" t="str">
        <f t="shared" si="30"/>
        <v>〇</v>
      </c>
      <c r="AQ121" s="32" t="str">
        <f t="shared" si="30"/>
        <v>〇</v>
      </c>
    </row>
    <row r="122" spans="15:43">
      <c r="O122" s="32" t="str">
        <f t="shared" ref="O122:AQ130" si="31">IF(EXACT(O16,O69),"〇","NG")</f>
        <v>〇</v>
      </c>
      <c r="P122" s="32" t="str">
        <f t="shared" si="31"/>
        <v>〇</v>
      </c>
      <c r="Q122" s="32" t="str">
        <f t="shared" si="31"/>
        <v>〇</v>
      </c>
      <c r="R122" s="32" t="str">
        <f t="shared" si="31"/>
        <v>〇</v>
      </c>
      <c r="S122" s="32" t="str">
        <f t="shared" si="31"/>
        <v>〇</v>
      </c>
      <c r="T122" s="32" t="str">
        <f t="shared" si="31"/>
        <v>〇</v>
      </c>
      <c r="U122" s="32" t="str">
        <f t="shared" si="31"/>
        <v>〇</v>
      </c>
      <c r="V122" s="32" t="str">
        <f t="shared" si="31"/>
        <v>〇</v>
      </c>
      <c r="W122" s="32" t="str">
        <f t="shared" si="31"/>
        <v>〇</v>
      </c>
      <c r="X122" s="32" t="str">
        <f t="shared" si="31"/>
        <v>〇</v>
      </c>
      <c r="Y122" s="32" t="str">
        <f t="shared" si="31"/>
        <v>〇</v>
      </c>
      <c r="Z122" s="32" t="str">
        <f t="shared" si="31"/>
        <v>〇</v>
      </c>
      <c r="AA122" s="32" t="str">
        <f t="shared" si="31"/>
        <v>〇</v>
      </c>
      <c r="AB122" s="32" t="str">
        <f t="shared" si="31"/>
        <v>〇</v>
      </c>
      <c r="AC122" s="32" t="str">
        <f t="shared" si="31"/>
        <v>〇</v>
      </c>
      <c r="AD122" s="32" t="str">
        <f t="shared" si="31"/>
        <v>〇</v>
      </c>
      <c r="AE122" s="32" t="str">
        <f t="shared" si="31"/>
        <v>〇</v>
      </c>
      <c r="AF122" s="32" t="str">
        <f t="shared" si="31"/>
        <v>〇</v>
      </c>
      <c r="AG122" s="32" t="str">
        <f t="shared" si="31"/>
        <v>〇</v>
      </c>
      <c r="AH122" s="32" t="str">
        <f t="shared" si="31"/>
        <v>〇</v>
      </c>
      <c r="AI122" s="32" t="str">
        <f t="shared" si="31"/>
        <v>〇</v>
      </c>
      <c r="AJ122" s="32" t="str">
        <f t="shared" si="31"/>
        <v>〇</v>
      </c>
      <c r="AK122" s="32" t="str">
        <f t="shared" si="31"/>
        <v>〇</v>
      </c>
      <c r="AL122" s="32" t="str">
        <f t="shared" si="31"/>
        <v>〇</v>
      </c>
      <c r="AM122" s="32" t="str">
        <f t="shared" si="31"/>
        <v>〇</v>
      </c>
      <c r="AN122" s="32" t="str">
        <f t="shared" si="31"/>
        <v>〇</v>
      </c>
      <c r="AO122" s="32" t="str">
        <f t="shared" si="31"/>
        <v>〇</v>
      </c>
      <c r="AP122" s="32" t="str">
        <f t="shared" si="31"/>
        <v>〇</v>
      </c>
      <c r="AQ122" s="32" t="str">
        <f t="shared" si="31"/>
        <v>〇</v>
      </c>
    </row>
    <row r="123" spans="15:43">
      <c r="O123" s="32" t="str">
        <f t="shared" si="31"/>
        <v>〇</v>
      </c>
      <c r="P123" s="32" t="str">
        <f t="shared" si="31"/>
        <v>〇</v>
      </c>
      <c r="Q123" s="32" t="str">
        <f t="shared" si="31"/>
        <v>〇</v>
      </c>
      <c r="R123" s="32" t="str">
        <f t="shared" si="31"/>
        <v>〇</v>
      </c>
      <c r="S123" s="32" t="str">
        <f t="shared" si="31"/>
        <v>〇</v>
      </c>
      <c r="T123" s="32" t="str">
        <f t="shared" si="31"/>
        <v>〇</v>
      </c>
      <c r="U123" s="32" t="str">
        <f t="shared" si="31"/>
        <v>〇</v>
      </c>
      <c r="V123" s="32" t="str">
        <f t="shared" si="31"/>
        <v>〇</v>
      </c>
      <c r="W123" s="32" t="str">
        <f t="shared" si="31"/>
        <v>〇</v>
      </c>
      <c r="X123" s="32" t="str">
        <f t="shared" si="31"/>
        <v>〇</v>
      </c>
      <c r="Y123" s="32" t="str">
        <f t="shared" si="31"/>
        <v>〇</v>
      </c>
      <c r="Z123" s="32" t="str">
        <f t="shared" si="31"/>
        <v>〇</v>
      </c>
      <c r="AA123" s="32" t="str">
        <f t="shared" si="31"/>
        <v>〇</v>
      </c>
      <c r="AB123" s="32" t="str">
        <f t="shared" si="31"/>
        <v>〇</v>
      </c>
      <c r="AC123" s="32" t="str">
        <f t="shared" si="31"/>
        <v>〇</v>
      </c>
      <c r="AD123" s="32" t="str">
        <f t="shared" si="31"/>
        <v>〇</v>
      </c>
      <c r="AE123" s="32" t="str">
        <f t="shared" si="31"/>
        <v>〇</v>
      </c>
      <c r="AF123" s="32" t="str">
        <f t="shared" si="31"/>
        <v>〇</v>
      </c>
      <c r="AG123" s="32" t="str">
        <f t="shared" si="31"/>
        <v>〇</v>
      </c>
      <c r="AH123" s="32" t="str">
        <f t="shared" si="31"/>
        <v>〇</v>
      </c>
      <c r="AI123" s="32" t="str">
        <f t="shared" si="31"/>
        <v>〇</v>
      </c>
      <c r="AJ123" s="32" t="str">
        <f t="shared" si="31"/>
        <v>〇</v>
      </c>
      <c r="AK123" s="32" t="str">
        <f t="shared" si="31"/>
        <v>〇</v>
      </c>
      <c r="AL123" s="32" t="str">
        <f t="shared" si="31"/>
        <v>〇</v>
      </c>
      <c r="AM123" s="32" t="str">
        <f t="shared" si="31"/>
        <v>〇</v>
      </c>
      <c r="AN123" s="32" t="str">
        <f t="shared" si="31"/>
        <v>〇</v>
      </c>
      <c r="AO123" s="32" t="str">
        <f t="shared" si="31"/>
        <v>〇</v>
      </c>
      <c r="AP123" s="32" t="str">
        <f t="shared" si="31"/>
        <v>〇</v>
      </c>
      <c r="AQ123" s="32" t="str">
        <f t="shared" si="31"/>
        <v>〇</v>
      </c>
    </row>
    <row r="124" spans="15:43">
      <c r="O124" s="32" t="str">
        <f t="shared" si="31"/>
        <v>〇</v>
      </c>
      <c r="P124" s="32" t="str">
        <f t="shared" si="31"/>
        <v>〇</v>
      </c>
      <c r="Q124" s="32" t="str">
        <f t="shared" si="31"/>
        <v>〇</v>
      </c>
      <c r="R124" s="32" t="str">
        <f t="shared" si="31"/>
        <v>〇</v>
      </c>
      <c r="S124" s="32" t="str">
        <f t="shared" si="31"/>
        <v>〇</v>
      </c>
      <c r="T124" s="32" t="str">
        <f t="shared" si="31"/>
        <v>〇</v>
      </c>
      <c r="U124" s="32" t="str">
        <f t="shared" si="31"/>
        <v>〇</v>
      </c>
      <c r="V124" s="32" t="str">
        <f t="shared" si="31"/>
        <v>〇</v>
      </c>
      <c r="W124" s="32" t="str">
        <f t="shared" si="31"/>
        <v>〇</v>
      </c>
      <c r="X124" s="32" t="str">
        <f t="shared" si="31"/>
        <v>〇</v>
      </c>
      <c r="Y124" s="32" t="str">
        <f t="shared" si="31"/>
        <v>〇</v>
      </c>
      <c r="Z124" s="32" t="str">
        <f t="shared" si="31"/>
        <v>〇</v>
      </c>
      <c r="AA124" s="32" t="str">
        <f t="shared" si="31"/>
        <v>〇</v>
      </c>
      <c r="AB124" s="32" t="str">
        <f t="shared" si="31"/>
        <v>〇</v>
      </c>
      <c r="AC124" s="32" t="str">
        <f t="shared" si="31"/>
        <v>〇</v>
      </c>
      <c r="AD124" s="32" t="str">
        <f t="shared" si="31"/>
        <v>〇</v>
      </c>
      <c r="AE124" s="32" t="str">
        <f t="shared" si="31"/>
        <v>〇</v>
      </c>
      <c r="AF124" s="32" t="str">
        <f t="shared" si="31"/>
        <v>〇</v>
      </c>
      <c r="AG124" s="32" t="str">
        <f t="shared" si="31"/>
        <v>〇</v>
      </c>
      <c r="AH124" s="32" t="str">
        <f t="shared" si="31"/>
        <v>〇</v>
      </c>
      <c r="AI124" s="32" t="str">
        <f t="shared" si="31"/>
        <v>〇</v>
      </c>
      <c r="AJ124" s="32" t="str">
        <f t="shared" si="31"/>
        <v>〇</v>
      </c>
      <c r="AK124" s="32" t="str">
        <f t="shared" si="31"/>
        <v>〇</v>
      </c>
      <c r="AL124" s="32" t="str">
        <f t="shared" si="31"/>
        <v>〇</v>
      </c>
      <c r="AM124" s="32" t="str">
        <f t="shared" si="31"/>
        <v>〇</v>
      </c>
      <c r="AN124" s="32" t="str">
        <f t="shared" si="31"/>
        <v>〇</v>
      </c>
      <c r="AO124" s="32" t="str">
        <f t="shared" si="31"/>
        <v>〇</v>
      </c>
      <c r="AP124" s="32" t="str">
        <f t="shared" si="31"/>
        <v>〇</v>
      </c>
      <c r="AQ124" s="32" t="str">
        <f t="shared" si="31"/>
        <v>〇</v>
      </c>
    </row>
    <row r="125" spans="15:43">
      <c r="O125" s="32" t="str">
        <f t="shared" si="31"/>
        <v>〇</v>
      </c>
      <c r="P125" s="32" t="str">
        <f t="shared" si="31"/>
        <v>〇</v>
      </c>
      <c r="Q125" s="32" t="str">
        <f t="shared" si="31"/>
        <v>〇</v>
      </c>
      <c r="R125" s="32" t="str">
        <f t="shared" si="31"/>
        <v>〇</v>
      </c>
      <c r="S125" s="32" t="str">
        <f t="shared" si="31"/>
        <v>〇</v>
      </c>
      <c r="T125" s="32" t="str">
        <f t="shared" si="31"/>
        <v>〇</v>
      </c>
      <c r="U125" s="32" t="str">
        <f t="shared" si="31"/>
        <v>〇</v>
      </c>
      <c r="V125" s="32" t="str">
        <f t="shared" si="31"/>
        <v>〇</v>
      </c>
      <c r="W125" s="32" t="str">
        <f t="shared" si="31"/>
        <v>〇</v>
      </c>
      <c r="X125" s="32" t="str">
        <f t="shared" si="31"/>
        <v>〇</v>
      </c>
      <c r="Y125" s="32" t="str">
        <f t="shared" si="31"/>
        <v>〇</v>
      </c>
      <c r="Z125" s="32" t="str">
        <f t="shared" si="31"/>
        <v>〇</v>
      </c>
      <c r="AA125" s="32" t="str">
        <f t="shared" si="31"/>
        <v>〇</v>
      </c>
      <c r="AB125" s="32" t="str">
        <f t="shared" si="31"/>
        <v>〇</v>
      </c>
      <c r="AC125" s="32" t="str">
        <f t="shared" si="31"/>
        <v>〇</v>
      </c>
      <c r="AD125" s="32" t="str">
        <f t="shared" si="31"/>
        <v>〇</v>
      </c>
      <c r="AE125" s="32" t="str">
        <f t="shared" si="31"/>
        <v>〇</v>
      </c>
      <c r="AF125" s="32" t="str">
        <f t="shared" si="31"/>
        <v>〇</v>
      </c>
      <c r="AG125" s="32" t="str">
        <f t="shared" si="31"/>
        <v>〇</v>
      </c>
      <c r="AH125" s="32" t="str">
        <f t="shared" si="31"/>
        <v>〇</v>
      </c>
      <c r="AI125" s="32" t="str">
        <f t="shared" si="31"/>
        <v>〇</v>
      </c>
      <c r="AJ125" s="32" t="str">
        <f t="shared" si="31"/>
        <v>〇</v>
      </c>
      <c r="AK125" s="32" t="str">
        <f t="shared" si="31"/>
        <v>〇</v>
      </c>
      <c r="AL125" s="32" t="str">
        <f t="shared" si="31"/>
        <v>〇</v>
      </c>
      <c r="AM125" s="32" t="str">
        <f t="shared" si="31"/>
        <v>〇</v>
      </c>
      <c r="AN125" s="32" t="str">
        <f t="shared" si="31"/>
        <v>〇</v>
      </c>
      <c r="AO125" s="32" t="str">
        <f t="shared" si="31"/>
        <v>〇</v>
      </c>
      <c r="AP125" s="32" t="str">
        <f t="shared" si="31"/>
        <v>〇</v>
      </c>
      <c r="AQ125" s="32" t="str">
        <f t="shared" si="31"/>
        <v>〇</v>
      </c>
    </row>
    <row r="126" spans="15:43">
      <c r="O126" s="32" t="str">
        <f t="shared" si="31"/>
        <v>〇</v>
      </c>
      <c r="P126" s="32" t="str">
        <f t="shared" si="31"/>
        <v>〇</v>
      </c>
      <c r="Q126" s="32" t="str">
        <f t="shared" si="31"/>
        <v>〇</v>
      </c>
      <c r="R126" s="32" t="str">
        <f t="shared" si="31"/>
        <v>〇</v>
      </c>
      <c r="S126" s="32" t="str">
        <f t="shared" si="31"/>
        <v>〇</v>
      </c>
      <c r="T126" s="32" t="str">
        <f t="shared" si="31"/>
        <v>〇</v>
      </c>
      <c r="U126" s="32" t="str">
        <f t="shared" si="31"/>
        <v>〇</v>
      </c>
      <c r="V126" s="32" t="str">
        <f t="shared" si="31"/>
        <v>〇</v>
      </c>
      <c r="W126" s="32" t="str">
        <f t="shared" si="31"/>
        <v>〇</v>
      </c>
      <c r="X126" s="32" t="str">
        <f t="shared" si="31"/>
        <v>〇</v>
      </c>
      <c r="Y126" s="32" t="str">
        <f t="shared" si="31"/>
        <v>〇</v>
      </c>
      <c r="Z126" s="32" t="str">
        <f t="shared" si="31"/>
        <v>〇</v>
      </c>
      <c r="AA126" s="32" t="str">
        <f t="shared" si="31"/>
        <v>〇</v>
      </c>
      <c r="AB126" s="32" t="str">
        <f t="shared" si="31"/>
        <v>〇</v>
      </c>
      <c r="AC126" s="32" t="str">
        <f t="shared" si="31"/>
        <v>〇</v>
      </c>
      <c r="AD126" s="32" t="str">
        <f t="shared" si="31"/>
        <v>〇</v>
      </c>
      <c r="AE126" s="32" t="str">
        <f t="shared" si="31"/>
        <v>〇</v>
      </c>
      <c r="AF126" s="32" t="str">
        <f t="shared" si="31"/>
        <v>〇</v>
      </c>
      <c r="AG126" s="32" t="str">
        <f t="shared" si="31"/>
        <v>〇</v>
      </c>
      <c r="AH126" s="32" t="str">
        <f t="shared" si="31"/>
        <v>〇</v>
      </c>
      <c r="AI126" s="32" t="str">
        <f t="shared" si="31"/>
        <v>〇</v>
      </c>
      <c r="AJ126" s="32" t="str">
        <f t="shared" si="31"/>
        <v>〇</v>
      </c>
      <c r="AK126" s="32" t="str">
        <f t="shared" si="31"/>
        <v>〇</v>
      </c>
      <c r="AL126" s="32" t="str">
        <f t="shared" si="31"/>
        <v>〇</v>
      </c>
      <c r="AM126" s="32" t="str">
        <f t="shared" si="31"/>
        <v>〇</v>
      </c>
      <c r="AN126" s="32" t="str">
        <f t="shared" si="31"/>
        <v>〇</v>
      </c>
      <c r="AO126" s="32" t="str">
        <f t="shared" si="31"/>
        <v>〇</v>
      </c>
      <c r="AP126" s="32" t="str">
        <f t="shared" si="31"/>
        <v>〇</v>
      </c>
      <c r="AQ126" s="32" t="str">
        <f t="shared" si="31"/>
        <v>〇</v>
      </c>
    </row>
    <row r="127" spans="15:43">
      <c r="O127" s="32" t="str">
        <f t="shared" si="31"/>
        <v>〇</v>
      </c>
      <c r="P127" s="32" t="str">
        <f t="shared" si="31"/>
        <v>〇</v>
      </c>
      <c r="Q127" s="32" t="str">
        <f t="shared" si="31"/>
        <v>〇</v>
      </c>
      <c r="R127" s="32" t="str">
        <f t="shared" si="31"/>
        <v>〇</v>
      </c>
      <c r="S127" s="32" t="str">
        <f t="shared" si="31"/>
        <v>〇</v>
      </c>
      <c r="T127" s="32" t="str">
        <f t="shared" si="31"/>
        <v>〇</v>
      </c>
      <c r="U127" s="32" t="str">
        <f t="shared" si="31"/>
        <v>〇</v>
      </c>
      <c r="V127" s="32" t="str">
        <f t="shared" si="31"/>
        <v>〇</v>
      </c>
      <c r="W127" s="32" t="str">
        <f t="shared" si="31"/>
        <v>〇</v>
      </c>
      <c r="X127" s="32" t="str">
        <f t="shared" si="31"/>
        <v>〇</v>
      </c>
      <c r="Y127" s="32" t="str">
        <f t="shared" si="31"/>
        <v>〇</v>
      </c>
      <c r="Z127" s="32" t="str">
        <f t="shared" si="31"/>
        <v>〇</v>
      </c>
      <c r="AA127" s="32" t="str">
        <f t="shared" si="31"/>
        <v>〇</v>
      </c>
      <c r="AB127" s="32" t="str">
        <f t="shared" si="31"/>
        <v>〇</v>
      </c>
      <c r="AC127" s="32" t="str">
        <f t="shared" si="31"/>
        <v>〇</v>
      </c>
      <c r="AD127" s="32" t="str">
        <f t="shared" si="31"/>
        <v>〇</v>
      </c>
      <c r="AE127" s="32" t="str">
        <f t="shared" si="31"/>
        <v>〇</v>
      </c>
      <c r="AF127" s="32" t="str">
        <f t="shared" si="31"/>
        <v>〇</v>
      </c>
      <c r="AG127" s="32" t="str">
        <f t="shared" si="31"/>
        <v>〇</v>
      </c>
      <c r="AH127" s="32" t="str">
        <f t="shared" si="31"/>
        <v>〇</v>
      </c>
      <c r="AI127" s="32" t="str">
        <f t="shared" si="31"/>
        <v>〇</v>
      </c>
      <c r="AJ127" s="32" t="str">
        <f t="shared" si="31"/>
        <v>〇</v>
      </c>
      <c r="AK127" s="32" t="str">
        <f t="shared" si="31"/>
        <v>〇</v>
      </c>
      <c r="AL127" s="32" t="str">
        <f t="shared" si="31"/>
        <v>〇</v>
      </c>
      <c r="AM127" s="32" t="str">
        <f t="shared" si="31"/>
        <v>〇</v>
      </c>
      <c r="AN127" s="32" t="str">
        <f t="shared" si="31"/>
        <v>〇</v>
      </c>
      <c r="AO127" s="32" t="str">
        <f t="shared" si="31"/>
        <v>〇</v>
      </c>
      <c r="AP127" s="32" t="str">
        <f t="shared" si="31"/>
        <v>〇</v>
      </c>
      <c r="AQ127" s="32" t="str">
        <f t="shared" si="31"/>
        <v>〇</v>
      </c>
    </row>
    <row r="128" spans="15:43">
      <c r="O128" s="32" t="str">
        <f t="shared" si="31"/>
        <v>〇</v>
      </c>
      <c r="P128" s="32" t="str">
        <f t="shared" si="31"/>
        <v>〇</v>
      </c>
      <c r="Q128" s="32" t="str">
        <f t="shared" si="31"/>
        <v>〇</v>
      </c>
      <c r="R128" s="32" t="str">
        <f t="shared" si="31"/>
        <v>〇</v>
      </c>
      <c r="S128" s="32" t="str">
        <f t="shared" si="31"/>
        <v>〇</v>
      </c>
      <c r="T128" s="32" t="str">
        <f t="shared" si="31"/>
        <v>〇</v>
      </c>
      <c r="U128" s="32" t="str">
        <f t="shared" si="31"/>
        <v>〇</v>
      </c>
      <c r="V128" s="32" t="str">
        <f t="shared" si="31"/>
        <v>〇</v>
      </c>
      <c r="W128" s="32" t="str">
        <f t="shared" si="31"/>
        <v>〇</v>
      </c>
      <c r="X128" s="32" t="str">
        <f t="shared" si="31"/>
        <v>〇</v>
      </c>
      <c r="Y128" s="32" t="str">
        <f t="shared" si="31"/>
        <v>〇</v>
      </c>
      <c r="Z128" s="32" t="str">
        <f t="shared" si="31"/>
        <v>〇</v>
      </c>
      <c r="AA128" s="32" t="str">
        <f t="shared" si="31"/>
        <v>〇</v>
      </c>
      <c r="AB128" s="32" t="str">
        <f t="shared" si="31"/>
        <v>〇</v>
      </c>
      <c r="AC128" s="32" t="str">
        <f t="shared" si="31"/>
        <v>〇</v>
      </c>
      <c r="AD128" s="32" t="str">
        <f t="shared" si="31"/>
        <v>〇</v>
      </c>
      <c r="AE128" s="32" t="str">
        <f t="shared" si="31"/>
        <v>〇</v>
      </c>
      <c r="AF128" s="32" t="str">
        <f t="shared" si="31"/>
        <v>〇</v>
      </c>
      <c r="AG128" s="32" t="str">
        <f t="shared" si="31"/>
        <v>〇</v>
      </c>
      <c r="AH128" s="32" t="str">
        <f t="shared" si="31"/>
        <v>〇</v>
      </c>
      <c r="AI128" s="32" t="str">
        <f t="shared" si="31"/>
        <v>〇</v>
      </c>
      <c r="AJ128" s="32" t="str">
        <f t="shared" si="31"/>
        <v>〇</v>
      </c>
      <c r="AK128" s="32" t="str">
        <f t="shared" si="31"/>
        <v>〇</v>
      </c>
      <c r="AL128" s="32" t="str">
        <f t="shared" si="31"/>
        <v>〇</v>
      </c>
      <c r="AM128" s="32" t="str">
        <f t="shared" si="31"/>
        <v>〇</v>
      </c>
      <c r="AN128" s="32" t="str">
        <f t="shared" si="31"/>
        <v>〇</v>
      </c>
      <c r="AO128" s="32" t="str">
        <f t="shared" si="31"/>
        <v>〇</v>
      </c>
      <c r="AP128" s="32" t="str">
        <f t="shared" si="31"/>
        <v>〇</v>
      </c>
      <c r="AQ128" s="32" t="str">
        <f t="shared" si="31"/>
        <v>〇</v>
      </c>
    </row>
    <row r="129" spans="15:43">
      <c r="O129" s="32" t="str">
        <f t="shared" si="31"/>
        <v>〇</v>
      </c>
      <c r="P129" s="32" t="str">
        <f t="shared" si="31"/>
        <v>〇</v>
      </c>
      <c r="Q129" s="32" t="str">
        <f t="shared" si="31"/>
        <v>〇</v>
      </c>
      <c r="R129" s="32" t="str">
        <f t="shared" si="31"/>
        <v>〇</v>
      </c>
      <c r="S129" s="32" t="str">
        <f t="shared" si="31"/>
        <v>〇</v>
      </c>
      <c r="T129" s="32" t="str">
        <f t="shared" si="31"/>
        <v>〇</v>
      </c>
      <c r="U129" s="32" t="str">
        <f t="shared" si="31"/>
        <v>〇</v>
      </c>
      <c r="V129" s="32" t="str">
        <f t="shared" si="31"/>
        <v>〇</v>
      </c>
      <c r="W129" s="32" t="str">
        <f t="shared" si="31"/>
        <v>〇</v>
      </c>
      <c r="X129" s="32" t="str">
        <f t="shared" si="31"/>
        <v>〇</v>
      </c>
      <c r="Y129" s="32" t="str">
        <f t="shared" si="31"/>
        <v>〇</v>
      </c>
      <c r="Z129" s="32" t="str">
        <f t="shared" si="31"/>
        <v>〇</v>
      </c>
      <c r="AA129" s="32" t="str">
        <f t="shared" si="31"/>
        <v>〇</v>
      </c>
      <c r="AB129" s="32" t="str">
        <f t="shared" si="31"/>
        <v>〇</v>
      </c>
      <c r="AC129" s="32" t="str">
        <f t="shared" si="31"/>
        <v>〇</v>
      </c>
      <c r="AD129" s="32" t="str">
        <f t="shared" si="31"/>
        <v>〇</v>
      </c>
      <c r="AE129" s="32" t="str">
        <f t="shared" si="31"/>
        <v>〇</v>
      </c>
      <c r="AF129" s="32" t="str">
        <f t="shared" si="31"/>
        <v>〇</v>
      </c>
      <c r="AG129" s="32" t="str">
        <f t="shared" si="31"/>
        <v>〇</v>
      </c>
      <c r="AH129" s="32" t="str">
        <f t="shared" si="31"/>
        <v>〇</v>
      </c>
      <c r="AI129" s="32" t="str">
        <f t="shared" si="31"/>
        <v>〇</v>
      </c>
      <c r="AJ129" s="32" t="str">
        <f t="shared" si="31"/>
        <v>〇</v>
      </c>
      <c r="AK129" s="32" t="str">
        <f t="shared" si="31"/>
        <v>〇</v>
      </c>
      <c r="AL129" s="32" t="str">
        <f t="shared" si="31"/>
        <v>〇</v>
      </c>
      <c r="AM129" s="32" t="str">
        <f t="shared" si="31"/>
        <v>〇</v>
      </c>
      <c r="AN129" s="32" t="str">
        <f t="shared" si="31"/>
        <v>〇</v>
      </c>
      <c r="AO129" s="32" t="str">
        <f t="shared" si="31"/>
        <v>〇</v>
      </c>
      <c r="AP129" s="32" t="str">
        <f t="shared" si="31"/>
        <v>〇</v>
      </c>
      <c r="AQ129" s="32" t="str">
        <f t="shared" si="31"/>
        <v>〇</v>
      </c>
    </row>
    <row r="130" spans="15:43">
      <c r="O130" s="32" t="str">
        <f t="shared" si="31"/>
        <v>〇</v>
      </c>
      <c r="P130" s="32" t="str">
        <f t="shared" si="31"/>
        <v>〇</v>
      </c>
      <c r="Q130" s="32" t="str">
        <f t="shared" si="31"/>
        <v>〇</v>
      </c>
      <c r="R130" s="32" t="str">
        <f t="shared" si="31"/>
        <v>〇</v>
      </c>
      <c r="S130" s="32" t="str">
        <f t="shared" si="31"/>
        <v>〇</v>
      </c>
      <c r="T130" s="32" t="str">
        <f t="shared" si="31"/>
        <v>〇</v>
      </c>
      <c r="U130" s="32" t="str">
        <f t="shared" si="31"/>
        <v>〇</v>
      </c>
      <c r="V130" s="32" t="str">
        <f t="shared" si="31"/>
        <v>〇</v>
      </c>
      <c r="W130" s="32" t="str">
        <f t="shared" si="31"/>
        <v>〇</v>
      </c>
      <c r="X130" s="32" t="str">
        <f t="shared" si="31"/>
        <v>〇</v>
      </c>
      <c r="Y130" s="32" t="str">
        <f t="shared" si="31"/>
        <v>〇</v>
      </c>
      <c r="Z130" s="32" t="str">
        <f t="shared" si="31"/>
        <v>〇</v>
      </c>
      <c r="AA130" s="32" t="str">
        <f t="shared" si="31"/>
        <v>〇</v>
      </c>
      <c r="AB130" s="32" t="str">
        <f t="shared" si="31"/>
        <v>〇</v>
      </c>
      <c r="AC130" s="32" t="str">
        <f t="shared" si="31"/>
        <v>〇</v>
      </c>
      <c r="AD130" s="32" t="str">
        <f t="shared" si="31"/>
        <v>〇</v>
      </c>
      <c r="AE130" s="32" t="str">
        <f t="shared" si="31"/>
        <v>〇</v>
      </c>
      <c r="AF130" s="32" t="str">
        <f t="shared" si="31"/>
        <v>〇</v>
      </c>
      <c r="AG130" s="32" t="str">
        <f t="shared" si="31"/>
        <v>〇</v>
      </c>
      <c r="AH130" s="32" t="str">
        <f t="shared" si="31"/>
        <v>〇</v>
      </c>
      <c r="AI130" s="32" t="str">
        <f t="shared" si="31"/>
        <v>〇</v>
      </c>
      <c r="AJ130" s="32" t="str">
        <f t="shared" si="31"/>
        <v>〇</v>
      </c>
      <c r="AK130" s="32" t="str">
        <f t="shared" si="31"/>
        <v>〇</v>
      </c>
      <c r="AL130" s="32" t="str">
        <f t="shared" ref="AL130:AQ130" si="32">IF(EXACT(AL24,AL77),"〇","NG")</f>
        <v>〇</v>
      </c>
      <c r="AM130" s="32" t="str">
        <f t="shared" si="32"/>
        <v>〇</v>
      </c>
      <c r="AN130" s="32" t="str">
        <f t="shared" si="32"/>
        <v>〇</v>
      </c>
      <c r="AO130" s="32" t="str">
        <f t="shared" si="32"/>
        <v>〇</v>
      </c>
      <c r="AP130" s="32" t="str">
        <f t="shared" si="32"/>
        <v>〇</v>
      </c>
      <c r="AQ130" s="32" t="str">
        <f t="shared" si="32"/>
        <v>〇</v>
      </c>
    </row>
    <row r="131" spans="15:43">
      <c r="O131" s="32" t="str">
        <f t="shared" ref="O131:AQ139" si="33">IF(EXACT(O25,O78),"〇","NG")</f>
        <v>〇</v>
      </c>
      <c r="P131" s="32" t="str">
        <f t="shared" si="33"/>
        <v>〇</v>
      </c>
      <c r="Q131" s="32" t="str">
        <f t="shared" si="33"/>
        <v>〇</v>
      </c>
      <c r="R131" s="32" t="str">
        <f t="shared" si="33"/>
        <v>〇</v>
      </c>
      <c r="S131" s="32" t="str">
        <f t="shared" si="33"/>
        <v>〇</v>
      </c>
      <c r="T131" s="32" t="str">
        <f t="shared" si="33"/>
        <v>〇</v>
      </c>
      <c r="U131" s="32" t="str">
        <f t="shared" si="33"/>
        <v>〇</v>
      </c>
      <c r="V131" s="32" t="str">
        <f t="shared" si="33"/>
        <v>〇</v>
      </c>
      <c r="W131" s="32" t="str">
        <f t="shared" si="33"/>
        <v>〇</v>
      </c>
      <c r="X131" s="32" t="str">
        <f t="shared" si="33"/>
        <v>〇</v>
      </c>
      <c r="Y131" s="32" t="str">
        <f t="shared" si="33"/>
        <v>〇</v>
      </c>
      <c r="Z131" s="32" t="str">
        <f t="shared" si="33"/>
        <v>〇</v>
      </c>
      <c r="AA131" s="32" t="str">
        <f t="shared" si="33"/>
        <v>〇</v>
      </c>
      <c r="AB131" s="32" t="str">
        <f t="shared" si="33"/>
        <v>〇</v>
      </c>
      <c r="AC131" s="32" t="str">
        <f t="shared" si="33"/>
        <v>〇</v>
      </c>
      <c r="AD131" s="32" t="str">
        <f t="shared" si="33"/>
        <v>〇</v>
      </c>
      <c r="AE131" s="32" t="str">
        <f t="shared" si="33"/>
        <v>〇</v>
      </c>
      <c r="AF131" s="32" t="str">
        <f t="shared" si="33"/>
        <v>〇</v>
      </c>
      <c r="AG131" s="32" t="str">
        <f t="shared" si="33"/>
        <v>〇</v>
      </c>
      <c r="AH131" s="32" t="str">
        <f t="shared" si="33"/>
        <v>〇</v>
      </c>
      <c r="AI131" s="32" t="str">
        <f t="shared" si="33"/>
        <v>〇</v>
      </c>
      <c r="AJ131" s="32" t="str">
        <f t="shared" si="33"/>
        <v>〇</v>
      </c>
      <c r="AK131" s="32" t="str">
        <f t="shared" si="33"/>
        <v>〇</v>
      </c>
      <c r="AL131" s="32" t="str">
        <f t="shared" si="33"/>
        <v>〇</v>
      </c>
      <c r="AM131" s="32" t="str">
        <f t="shared" si="33"/>
        <v>〇</v>
      </c>
      <c r="AN131" s="32" t="str">
        <f t="shared" si="33"/>
        <v>〇</v>
      </c>
      <c r="AO131" s="32" t="str">
        <f t="shared" si="33"/>
        <v>〇</v>
      </c>
      <c r="AP131" s="32" t="str">
        <f t="shared" si="33"/>
        <v>〇</v>
      </c>
      <c r="AQ131" s="32" t="str">
        <f t="shared" si="33"/>
        <v>〇</v>
      </c>
    </row>
    <row r="132" spans="15:43">
      <c r="O132" s="32" t="str">
        <f t="shared" si="33"/>
        <v>〇</v>
      </c>
      <c r="P132" s="32" t="str">
        <f t="shared" si="33"/>
        <v>〇</v>
      </c>
      <c r="Q132" s="32" t="str">
        <f t="shared" si="33"/>
        <v>〇</v>
      </c>
      <c r="R132" s="32" t="str">
        <f t="shared" si="33"/>
        <v>〇</v>
      </c>
      <c r="S132" s="32" t="str">
        <f t="shared" si="33"/>
        <v>〇</v>
      </c>
      <c r="T132" s="32" t="str">
        <f t="shared" si="33"/>
        <v>〇</v>
      </c>
      <c r="U132" s="32" t="str">
        <f t="shared" si="33"/>
        <v>〇</v>
      </c>
      <c r="V132" s="32" t="str">
        <f t="shared" si="33"/>
        <v>〇</v>
      </c>
      <c r="W132" s="32" t="str">
        <f t="shared" si="33"/>
        <v>〇</v>
      </c>
      <c r="X132" s="32" t="str">
        <f t="shared" si="33"/>
        <v>〇</v>
      </c>
      <c r="Y132" s="32" t="str">
        <f t="shared" si="33"/>
        <v>〇</v>
      </c>
      <c r="Z132" s="32" t="str">
        <f t="shared" si="33"/>
        <v>〇</v>
      </c>
      <c r="AA132" s="32" t="str">
        <f t="shared" si="33"/>
        <v>〇</v>
      </c>
      <c r="AB132" s="32" t="str">
        <f t="shared" si="33"/>
        <v>〇</v>
      </c>
      <c r="AC132" s="32" t="str">
        <f t="shared" si="33"/>
        <v>〇</v>
      </c>
      <c r="AD132" s="32" t="str">
        <f t="shared" si="33"/>
        <v>〇</v>
      </c>
      <c r="AE132" s="32" t="str">
        <f t="shared" si="33"/>
        <v>〇</v>
      </c>
      <c r="AF132" s="32" t="str">
        <f t="shared" si="33"/>
        <v>〇</v>
      </c>
      <c r="AG132" s="32" t="str">
        <f t="shared" si="33"/>
        <v>〇</v>
      </c>
      <c r="AH132" s="32" t="str">
        <f t="shared" si="33"/>
        <v>〇</v>
      </c>
      <c r="AI132" s="32" t="str">
        <f t="shared" si="33"/>
        <v>〇</v>
      </c>
      <c r="AJ132" s="32" t="str">
        <f t="shared" si="33"/>
        <v>〇</v>
      </c>
      <c r="AK132" s="32" t="str">
        <f t="shared" si="33"/>
        <v>〇</v>
      </c>
      <c r="AL132" s="32" t="str">
        <f t="shared" si="33"/>
        <v>〇</v>
      </c>
      <c r="AM132" s="32" t="str">
        <f t="shared" si="33"/>
        <v>〇</v>
      </c>
      <c r="AN132" s="32" t="str">
        <f t="shared" si="33"/>
        <v>〇</v>
      </c>
      <c r="AO132" s="32" t="str">
        <f t="shared" si="33"/>
        <v>〇</v>
      </c>
      <c r="AP132" s="32" t="str">
        <f t="shared" si="33"/>
        <v>〇</v>
      </c>
      <c r="AQ132" s="32" t="str">
        <f t="shared" si="33"/>
        <v>〇</v>
      </c>
    </row>
    <row r="133" spans="15:43">
      <c r="O133" s="32" t="str">
        <f t="shared" si="33"/>
        <v>〇</v>
      </c>
      <c r="P133" s="32" t="str">
        <f t="shared" si="33"/>
        <v>〇</v>
      </c>
      <c r="Q133" s="32" t="str">
        <f t="shared" si="33"/>
        <v>〇</v>
      </c>
      <c r="R133" s="32" t="str">
        <f t="shared" si="33"/>
        <v>〇</v>
      </c>
      <c r="S133" s="32" t="str">
        <f t="shared" si="33"/>
        <v>〇</v>
      </c>
      <c r="T133" s="32" t="str">
        <f t="shared" si="33"/>
        <v>〇</v>
      </c>
      <c r="U133" s="32" t="str">
        <f t="shared" si="33"/>
        <v>〇</v>
      </c>
      <c r="V133" s="32" t="str">
        <f t="shared" si="33"/>
        <v>〇</v>
      </c>
      <c r="W133" s="32" t="str">
        <f t="shared" si="33"/>
        <v>〇</v>
      </c>
      <c r="X133" s="32" t="str">
        <f t="shared" si="33"/>
        <v>〇</v>
      </c>
      <c r="Y133" s="32" t="str">
        <f t="shared" si="33"/>
        <v>〇</v>
      </c>
      <c r="Z133" s="32" t="str">
        <f t="shared" si="33"/>
        <v>〇</v>
      </c>
      <c r="AA133" s="32" t="str">
        <f t="shared" si="33"/>
        <v>〇</v>
      </c>
      <c r="AB133" s="32" t="str">
        <f t="shared" si="33"/>
        <v>〇</v>
      </c>
      <c r="AC133" s="32" t="str">
        <f t="shared" si="33"/>
        <v>〇</v>
      </c>
      <c r="AD133" s="32" t="str">
        <f t="shared" si="33"/>
        <v>〇</v>
      </c>
      <c r="AE133" s="32" t="str">
        <f t="shared" si="33"/>
        <v>〇</v>
      </c>
      <c r="AF133" s="32" t="str">
        <f t="shared" si="33"/>
        <v>〇</v>
      </c>
      <c r="AG133" s="32" t="str">
        <f t="shared" si="33"/>
        <v>〇</v>
      </c>
      <c r="AH133" s="32" t="str">
        <f t="shared" si="33"/>
        <v>〇</v>
      </c>
      <c r="AI133" s="32" t="str">
        <f t="shared" si="33"/>
        <v>〇</v>
      </c>
      <c r="AJ133" s="32" t="str">
        <f t="shared" si="33"/>
        <v>〇</v>
      </c>
      <c r="AK133" s="32" t="str">
        <f t="shared" si="33"/>
        <v>〇</v>
      </c>
      <c r="AL133" s="32" t="str">
        <f t="shared" si="33"/>
        <v>〇</v>
      </c>
      <c r="AM133" s="32" t="str">
        <f t="shared" si="33"/>
        <v>〇</v>
      </c>
      <c r="AN133" s="32" t="str">
        <f t="shared" si="33"/>
        <v>〇</v>
      </c>
      <c r="AO133" s="32" t="str">
        <f t="shared" si="33"/>
        <v>〇</v>
      </c>
      <c r="AP133" s="32" t="str">
        <f t="shared" si="33"/>
        <v>〇</v>
      </c>
      <c r="AQ133" s="32" t="str">
        <f t="shared" si="33"/>
        <v>〇</v>
      </c>
    </row>
    <row r="134" spans="15:43">
      <c r="O134" s="32" t="str">
        <f t="shared" si="33"/>
        <v>〇</v>
      </c>
      <c r="P134" s="32" t="str">
        <f t="shared" si="33"/>
        <v>〇</v>
      </c>
      <c r="Q134" s="32" t="str">
        <f t="shared" si="33"/>
        <v>〇</v>
      </c>
      <c r="R134" s="32" t="str">
        <f t="shared" si="33"/>
        <v>〇</v>
      </c>
      <c r="S134" s="32" t="str">
        <f t="shared" si="33"/>
        <v>〇</v>
      </c>
      <c r="T134" s="32" t="str">
        <f t="shared" si="33"/>
        <v>〇</v>
      </c>
      <c r="U134" s="32" t="str">
        <f t="shared" si="33"/>
        <v>〇</v>
      </c>
      <c r="V134" s="32" t="str">
        <f t="shared" si="33"/>
        <v>〇</v>
      </c>
      <c r="W134" s="32" t="str">
        <f t="shared" si="33"/>
        <v>〇</v>
      </c>
      <c r="X134" s="32" t="str">
        <f t="shared" si="33"/>
        <v>〇</v>
      </c>
      <c r="Y134" s="32" t="str">
        <f t="shared" si="33"/>
        <v>〇</v>
      </c>
      <c r="Z134" s="32" t="str">
        <f t="shared" si="33"/>
        <v>〇</v>
      </c>
      <c r="AA134" s="32" t="str">
        <f t="shared" si="33"/>
        <v>〇</v>
      </c>
      <c r="AB134" s="32" t="str">
        <f t="shared" si="33"/>
        <v>〇</v>
      </c>
      <c r="AC134" s="32" t="str">
        <f t="shared" si="33"/>
        <v>〇</v>
      </c>
      <c r="AD134" s="32" t="str">
        <f t="shared" si="33"/>
        <v>〇</v>
      </c>
      <c r="AE134" s="32" t="str">
        <f t="shared" si="33"/>
        <v>〇</v>
      </c>
      <c r="AF134" s="32" t="str">
        <f t="shared" si="33"/>
        <v>〇</v>
      </c>
      <c r="AG134" s="32" t="str">
        <f t="shared" si="33"/>
        <v>〇</v>
      </c>
      <c r="AH134" s="32" t="str">
        <f t="shared" si="33"/>
        <v>〇</v>
      </c>
      <c r="AI134" s="32" t="str">
        <f t="shared" si="33"/>
        <v>〇</v>
      </c>
      <c r="AJ134" s="32" t="str">
        <f t="shared" si="33"/>
        <v>〇</v>
      </c>
      <c r="AK134" s="32" t="str">
        <f t="shared" si="33"/>
        <v>〇</v>
      </c>
      <c r="AL134" s="32" t="str">
        <f t="shared" si="33"/>
        <v>〇</v>
      </c>
      <c r="AM134" s="32" t="str">
        <f t="shared" si="33"/>
        <v>〇</v>
      </c>
      <c r="AN134" s="32" t="str">
        <f t="shared" si="33"/>
        <v>〇</v>
      </c>
      <c r="AO134" s="32" t="str">
        <f t="shared" si="33"/>
        <v>〇</v>
      </c>
      <c r="AP134" s="32" t="str">
        <f t="shared" si="33"/>
        <v>〇</v>
      </c>
      <c r="AQ134" s="32" t="str">
        <f t="shared" si="33"/>
        <v>〇</v>
      </c>
    </row>
    <row r="135" spans="15:43">
      <c r="O135" s="32" t="str">
        <f t="shared" si="33"/>
        <v>〇</v>
      </c>
      <c r="P135" s="32" t="str">
        <f t="shared" si="33"/>
        <v>〇</v>
      </c>
      <c r="Q135" s="32" t="str">
        <f t="shared" si="33"/>
        <v>〇</v>
      </c>
      <c r="R135" s="32" t="str">
        <f t="shared" si="33"/>
        <v>〇</v>
      </c>
      <c r="S135" s="32" t="str">
        <f t="shared" si="33"/>
        <v>〇</v>
      </c>
      <c r="T135" s="32" t="str">
        <f t="shared" si="33"/>
        <v>〇</v>
      </c>
      <c r="U135" s="32" t="str">
        <f t="shared" si="33"/>
        <v>〇</v>
      </c>
      <c r="V135" s="32" t="str">
        <f t="shared" si="33"/>
        <v>〇</v>
      </c>
      <c r="W135" s="32" t="str">
        <f t="shared" si="33"/>
        <v>〇</v>
      </c>
      <c r="X135" s="32" t="str">
        <f t="shared" si="33"/>
        <v>〇</v>
      </c>
      <c r="Y135" s="32" t="str">
        <f t="shared" si="33"/>
        <v>〇</v>
      </c>
      <c r="Z135" s="32" t="str">
        <f t="shared" si="33"/>
        <v>〇</v>
      </c>
      <c r="AA135" s="32" t="str">
        <f t="shared" si="33"/>
        <v>〇</v>
      </c>
      <c r="AB135" s="32" t="str">
        <f t="shared" si="33"/>
        <v>〇</v>
      </c>
      <c r="AC135" s="32" t="str">
        <f t="shared" si="33"/>
        <v>〇</v>
      </c>
      <c r="AD135" s="32" t="str">
        <f t="shared" si="33"/>
        <v>〇</v>
      </c>
      <c r="AE135" s="32" t="str">
        <f t="shared" si="33"/>
        <v>〇</v>
      </c>
      <c r="AF135" s="32" t="str">
        <f t="shared" si="33"/>
        <v>〇</v>
      </c>
      <c r="AG135" s="32" t="str">
        <f t="shared" si="33"/>
        <v>〇</v>
      </c>
      <c r="AH135" s="32" t="str">
        <f t="shared" si="33"/>
        <v>〇</v>
      </c>
      <c r="AI135" s="32" t="str">
        <f t="shared" si="33"/>
        <v>〇</v>
      </c>
      <c r="AJ135" s="32" t="str">
        <f t="shared" si="33"/>
        <v>〇</v>
      </c>
      <c r="AK135" s="32" t="str">
        <f t="shared" si="33"/>
        <v>〇</v>
      </c>
      <c r="AL135" s="32" t="str">
        <f t="shared" si="33"/>
        <v>〇</v>
      </c>
      <c r="AM135" s="32" t="str">
        <f t="shared" si="33"/>
        <v>〇</v>
      </c>
      <c r="AN135" s="32" t="str">
        <f t="shared" si="33"/>
        <v>〇</v>
      </c>
      <c r="AO135" s="32" t="str">
        <f t="shared" si="33"/>
        <v>〇</v>
      </c>
      <c r="AP135" s="32" t="str">
        <f t="shared" si="33"/>
        <v>〇</v>
      </c>
      <c r="AQ135" s="32" t="str">
        <f t="shared" si="33"/>
        <v>〇</v>
      </c>
    </row>
    <row r="136" spans="15:43">
      <c r="O136" s="32" t="str">
        <f t="shared" si="33"/>
        <v>〇</v>
      </c>
      <c r="P136" s="32" t="str">
        <f t="shared" si="33"/>
        <v>〇</v>
      </c>
      <c r="Q136" s="32" t="str">
        <f t="shared" si="33"/>
        <v>〇</v>
      </c>
      <c r="R136" s="32" t="str">
        <f t="shared" si="33"/>
        <v>〇</v>
      </c>
      <c r="S136" s="32" t="str">
        <f t="shared" si="33"/>
        <v>〇</v>
      </c>
      <c r="T136" s="32" t="str">
        <f t="shared" si="33"/>
        <v>〇</v>
      </c>
      <c r="U136" s="32" t="str">
        <f t="shared" si="33"/>
        <v>〇</v>
      </c>
      <c r="V136" s="32" t="str">
        <f t="shared" si="33"/>
        <v>〇</v>
      </c>
      <c r="W136" s="32" t="str">
        <f t="shared" si="33"/>
        <v>〇</v>
      </c>
      <c r="X136" s="32" t="str">
        <f t="shared" si="33"/>
        <v>〇</v>
      </c>
      <c r="Y136" s="32" t="str">
        <f t="shared" si="33"/>
        <v>〇</v>
      </c>
      <c r="Z136" s="32" t="str">
        <f t="shared" si="33"/>
        <v>〇</v>
      </c>
      <c r="AA136" s="32" t="str">
        <f t="shared" si="33"/>
        <v>〇</v>
      </c>
      <c r="AB136" s="32" t="str">
        <f t="shared" si="33"/>
        <v>〇</v>
      </c>
      <c r="AC136" s="32" t="str">
        <f t="shared" si="33"/>
        <v>〇</v>
      </c>
      <c r="AD136" s="32" t="str">
        <f t="shared" si="33"/>
        <v>〇</v>
      </c>
      <c r="AE136" s="32" t="str">
        <f t="shared" si="33"/>
        <v>〇</v>
      </c>
      <c r="AF136" s="32" t="str">
        <f t="shared" si="33"/>
        <v>〇</v>
      </c>
      <c r="AG136" s="32" t="str">
        <f t="shared" si="33"/>
        <v>〇</v>
      </c>
      <c r="AH136" s="32" t="str">
        <f t="shared" si="33"/>
        <v>〇</v>
      </c>
      <c r="AI136" s="32" t="str">
        <f t="shared" si="33"/>
        <v>〇</v>
      </c>
      <c r="AJ136" s="32" t="str">
        <f t="shared" si="33"/>
        <v>〇</v>
      </c>
      <c r="AK136" s="32" t="str">
        <f t="shared" si="33"/>
        <v>〇</v>
      </c>
      <c r="AL136" s="32" t="str">
        <f t="shared" si="33"/>
        <v>〇</v>
      </c>
      <c r="AM136" s="32" t="str">
        <f t="shared" si="33"/>
        <v>〇</v>
      </c>
      <c r="AN136" s="32" t="str">
        <f t="shared" si="33"/>
        <v>〇</v>
      </c>
      <c r="AO136" s="32" t="str">
        <f t="shared" si="33"/>
        <v>〇</v>
      </c>
      <c r="AP136" s="32" t="str">
        <f t="shared" si="33"/>
        <v>〇</v>
      </c>
      <c r="AQ136" s="32" t="str">
        <f t="shared" si="33"/>
        <v>〇</v>
      </c>
    </row>
    <row r="137" spans="15:43">
      <c r="O137" s="32" t="str">
        <f t="shared" si="33"/>
        <v>〇</v>
      </c>
      <c r="P137" s="32" t="str">
        <f t="shared" si="33"/>
        <v>〇</v>
      </c>
      <c r="Q137" s="32" t="str">
        <f t="shared" si="33"/>
        <v>〇</v>
      </c>
      <c r="R137" s="32" t="str">
        <f t="shared" si="33"/>
        <v>〇</v>
      </c>
      <c r="S137" s="32" t="str">
        <f t="shared" si="33"/>
        <v>〇</v>
      </c>
      <c r="T137" s="32" t="str">
        <f t="shared" si="33"/>
        <v>〇</v>
      </c>
      <c r="U137" s="32" t="str">
        <f t="shared" si="33"/>
        <v>〇</v>
      </c>
      <c r="V137" s="32" t="str">
        <f t="shared" si="33"/>
        <v>〇</v>
      </c>
      <c r="W137" s="32" t="str">
        <f t="shared" si="33"/>
        <v>〇</v>
      </c>
      <c r="X137" s="32" t="str">
        <f t="shared" si="33"/>
        <v>〇</v>
      </c>
      <c r="Y137" s="32" t="str">
        <f t="shared" si="33"/>
        <v>〇</v>
      </c>
      <c r="Z137" s="32" t="str">
        <f t="shared" si="33"/>
        <v>〇</v>
      </c>
      <c r="AA137" s="32" t="str">
        <f t="shared" si="33"/>
        <v>〇</v>
      </c>
      <c r="AB137" s="32" t="str">
        <f t="shared" si="33"/>
        <v>〇</v>
      </c>
      <c r="AC137" s="32" t="str">
        <f t="shared" si="33"/>
        <v>〇</v>
      </c>
      <c r="AD137" s="32" t="str">
        <f t="shared" si="33"/>
        <v>〇</v>
      </c>
      <c r="AE137" s="32" t="str">
        <f t="shared" si="33"/>
        <v>〇</v>
      </c>
      <c r="AF137" s="32" t="str">
        <f t="shared" si="33"/>
        <v>〇</v>
      </c>
      <c r="AG137" s="32" t="str">
        <f t="shared" si="33"/>
        <v>〇</v>
      </c>
      <c r="AH137" s="32" t="str">
        <f t="shared" si="33"/>
        <v>〇</v>
      </c>
      <c r="AI137" s="32" t="str">
        <f t="shared" si="33"/>
        <v>〇</v>
      </c>
      <c r="AJ137" s="32" t="str">
        <f t="shared" si="33"/>
        <v>〇</v>
      </c>
      <c r="AK137" s="32" t="str">
        <f t="shared" si="33"/>
        <v>〇</v>
      </c>
      <c r="AL137" s="32" t="str">
        <f t="shared" si="33"/>
        <v>〇</v>
      </c>
      <c r="AM137" s="32" t="str">
        <f t="shared" si="33"/>
        <v>〇</v>
      </c>
      <c r="AN137" s="32" t="str">
        <f t="shared" si="33"/>
        <v>〇</v>
      </c>
      <c r="AO137" s="32" t="str">
        <f t="shared" si="33"/>
        <v>〇</v>
      </c>
      <c r="AP137" s="32" t="str">
        <f t="shared" si="33"/>
        <v>〇</v>
      </c>
      <c r="AQ137" s="32" t="str">
        <f t="shared" si="33"/>
        <v>〇</v>
      </c>
    </row>
    <row r="138" spans="15:43">
      <c r="O138" s="32" t="str">
        <f t="shared" si="33"/>
        <v>〇</v>
      </c>
      <c r="P138" s="32" t="str">
        <f t="shared" si="33"/>
        <v>〇</v>
      </c>
      <c r="Q138" s="32" t="str">
        <f t="shared" si="33"/>
        <v>〇</v>
      </c>
      <c r="R138" s="32" t="str">
        <f t="shared" si="33"/>
        <v>〇</v>
      </c>
      <c r="S138" s="32" t="str">
        <f t="shared" si="33"/>
        <v>〇</v>
      </c>
      <c r="T138" s="32" t="str">
        <f t="shared" si="33"/>
        <v>〇</v>
      </c>
      <c r="U138" s="32" t="str">
        <f t="shared" si="33"/>
        <v>〇</v>
      </c>
      <c r="V138" s="32" t="str">
        <f t="shared" si="33"/>
        <v>〇</v>
      </c>
      <c r="W138" s="32" t="str">
        <f t="shared" si="33"/>
        <v>〇</v>
      </c>
      <c r="X138" s="32" t="str">
        <f t="shared" si="33"/>
        <v>〇</v>
      </c>
      <c r="Y138" s="32" t="str">
        <f t="shared" si="33"/>
        <v>〇</v>
      </c>
      <c r="Z138" s="32" t="str">
        <f t="shared" si="33"/>
        <v>〇</v>
      </c>
      <c r="AA138" s="32" t="str">
        <f t="shared" si="33"/>
        <v>〇</v>
      </c>
      <c r="AB138" s="32" t="str">
        <f t="shared" si="33"/>
        <v>〇</v>
      </c>
      <c r="AC138" s="32" t="str">
        <f t="shared" si="33"/>
        <v>〇</v>
      </c>
      <c r="AD138" s="32" t="str">
        <f t="shared" si="33"/>
        <v>〇</v>
      </c>
      <c r="AE138" s="32" t="str">
        <f t="shared" si="33"/>
        <v>〇</v>
      </c>
      <c r="AF138" s="32" t="str">
        <f t="shared" si="33"/>
        <v>〇</v>
      </c>
      <c r="AG138" s="32" t="str">
        <f t="shared" si="33"/>
        <v>〇</v>
      </c>
      <c r="AH138" s="32" t="str">
        <f t="shared" si="33"/>
        <v>〇</v>
      </c>
      <c r="AI138" s="32" t="str">
        <f t="shared" si="33"/>
        <v>〇</v>
      </c>
      <c r="AJ138" s="32" t="str">
        <f t="shared" si="33"/>
        <v>〇</v>
      </c>
      <c r="AK138" s="32" t="str">
        <f t="shared" si="33"/>
        <v>〇</v>
      </c>
      <c r="AL138" s="32" t="str">
        <f t="shared" si="33"/>
        <v>〇</v>
      </c>
      <c r="AM138" s="32" t="str">
        <f t="shared" si="33"/>
        <v>〇</v>
      </c>
      <c r="AN138" s="32" t="str">
        <f t="shared" si="33"/>
        <v>〇</v>
      </c>
      <c r="AO138" s="32" t="str">
        <f t="shared" si="33"/>
        <v>〇</v>
      </c>
      <c r="AP138" s="32" t="str">
        <f t="shared" si="33"/>
        <v>〇</v>
      </c>
      <c r="AQ138" s="32" t="str">
        <f t="shared" si="33"/>
        <v>〇</v>
      </c>
    </row>
    <row r="139" spans="15:43">
      <c r="O139" s="32" t="str">
        <f t="shared" si="33"/>
        <v>〇</v>
      </c>
      <c r="P139" s="32" t="str">
        <f t="shared" si="33"/>
        <v>〇</v>
      </c>
      <c r="Q139" s="32" t="str">
        <f t="shared" si="33"/>
        <v>〇</v>
      </c>
      <c r="R139" s="32" t="str">
        <f t="shared" si="33"/>
        <v>〇</v>
      </c>
      <c r="S139" s="32" t="str">
        <f t="shared" si="33"/>
        <v>〇</v>
      </c>
      <c r="T139" s="32" t="str">
        <f t="shared" si="33"/>
        <v>〇</v>
      </c>
      <c r="U139" s="32" t="str">
        <f t="shared" si="33"/>
        <v>〇</v>
      </c>
      <c r="V139" s="32" t="str">
        <f t="shared" si="33"/>
        <v>〇</v>
      </c>
      <c r="W139" s="32" t="str">
        <f t="shared" si="33"/>
        <v>〇</v>
      </c>
      <c r="X139" s="32" t="str">
        <f t="shared" si="33"/>
        <v>〇</v>
      </c>
      <c r="Y139" s="32" t="str">
        <f t="shared" si="33"/>
        <v>〇</v>
      </c>
      <c r="Z139" s="32" t="str">
        <f t="shared" si="33"/>
        <v>〇</v>
      </c>
      <c r="AA139" s="32" t="str">
        <f t="shared" si="33"/>
        <v>〇</v>
      </c>
      <c r="AB139" s="32" t="str">
        <f t="shared" si="33"/>
        <v>〇</v>
      </c>
      <c r="AC139" s="32" t="str">
        <f t="shared" si="33"/>
        <v>〇</v>
      </c>
      <c r="AD139" s="32" t="str">
        <f t="shared" si="33"/>
        <v>〇</v>
      </c>
      <c r="AE139" s="32" t="str">
        <f t="shared" si="33"/>
        <v>〇</v>
      </c>
      <c r="AF139" s="32" t="str">
        <f t="shared" si="33"/>
        <v>〇</v>
      </c>
      <c r="AG139" s="32" t="str">
        <f t="shared" si="33"/>
        <v>〇</v>
      </c>
      <c r="AH139" s="32" t="str">
        <f t="shared" si="33"/>
        <v>〇</v>
      </c>
      <c r="AI139" s="32" t="str">
        <f t="shared" si="33"/>
        <v>〇</v>
      </c>
      <c r="AJ139" s="32" t="str">
        <f t="shared" si="33"/>
        <v>〇</v>
      </c>
      <c r="AK139" s="32" t="str">
        <f t="shared" si="33"/>
        <v>〇</v>
      </c>
      <c r="AL139" s="32" t="str">
        <f t="shared" ref="AL139:AQ139" si="34">IF(EXACT(AL33,AL86),"〇","NG")</f>
        <v>〇</v>
      </c>
      <c r="AM139" s="32" t="str">
        <f t="shared" si="34"/>
        <v>〇</v>
      </c>
      <c r="AN139" s="32" t="str">
        <f t="shared" si="34"/>
        <v>〇</v>
      </c>
      <c r="AO139" s="32" t="str">
        <f t="shared" si="34"/>
        <v>〇</v>
      </c>
      <c r="AP139" s="32" t="str">
        <f t="shared" si="34"/>
        <v>〇</v>
      </c>
      <c r="AQ139" s="32" t="str">
        <f t="shared" si="34"/>
        <v>〇</v>
      </c>
    </row>
    <row r="140" spans="15:43">
      <c r="O140" s="32" t="str">
        <f t="shared" ref="O140:AQ148" si="35">IF(EXACT(O34,O87),"〇","NG")</f>
        <v>〇</v>
      </c>
      <c r="P140" s="32" t="str">
        <f t="shared" si="35"/>
        <v>〇</v>
      </c>
      <c r="Q140" s="32" t="str">
        <f t="shared" si="35"/>
        <v>〇</v>
      </c>
      <c r="R140" s="32" t="str">
        <f t="shared" si="35"/>
        <v>〇</v>
      </c>
      <c r="S140" s="32" t="str">
        <f t="shared" si="35"/>
        <v>〇</v>
      </c>
      <c r="T140" s="32" t="str">
        <f t="shared" si="35"/>
        <v>〇</v>
      </c>
      <c r="U140" s="32" t="str">
        <f t="shared" si="35"/>
        <v>〇</v>
      </c>
      <c r="V140" s="32" t="str">
        <f t="shared" si="35"/>
        <v>〇</v>
      </c>
      <c r="W140" s="32" t="str">
        <f t="shared" si="35"/>
        <v>〇</v>
      </c>
      <c r="X140" s="32" t="str">
        <f t="shared" si="35"/>
        <v>〇</v>
      </c>
      <c r="Y140" s="32" t="str">
        <f t="shared" si="35"/>
        <v>〇</v>
      </c>
      <c r="Z140" s="32" t="str">
        <f t="shared" si="35"/>
        <v>〇</v>
      </c>
      <c r="AA140" s="32" t="str">
        <f t="shared" si="35"/>
        <v>〇</v>
      </c>
      <c r="AB140" s="32" t="str">
        <f t="shared" si="35"/>
        <v>〇</v>
      </c>
      <c r="AC140" s="32" t="str">
        <f t="shared" si="35"/>
        <v>〇</v>
      </c>
      <c r="AD140" s="32" t="str">
        <f t="shared" si="35"/>
        <v>〇</v>
      </c>
      <c r="AE140" s="32" t="str">
        <f t="shared" si="35"/>
        <v>〇</v>
      </c>
      <c r="AF140" s="32" t="str">
        <f t="shared" si="35"/>
        <v>〇</v>
      </c>
      <c r="AG140" s="32" t="str">
        <f t="shared" si="35"/>
        <v>〇</v>
      </c>
      <c r="AH140" s="32" t="str">
        <f t="shared" si="35"/>
        <v>〇</v>
      </c>
      <c r="AI140" s="32" t="str">
        <f t="shared" si="35"/>
        <v>〇</v>
      </c>
      <c r="AJ140" s="32" t="str">
        <f t="shared" si="35"/>
        <v>〇</v>
      </c>
      <c r="AK140" s="32" t="str">
        <f t="shared" si="35"/>
        <v>〇</v>
      </c>
      <c r="AL140" s="32" t="str">
        <f t="shared" si="35"/>
        <v>〇</v>
      </c>
      <c r="AM140" s="32" t="str">
        <f t="shared" si="35"/>
        <v>〇</v>
      </c>
      <c r="AN140" s="32" t="str">
        <f t="shared" si="35"/>
        <v>〇</v>
      </c>
      <c r="AO140" s="32" t="str">
        <f t="shared" si="35"/>
        <v>〇</v>
      </c>
      <c r="AP140" s="32" t="str">
        <f t="shared" si="35"/>
        <v>〇</v>
      </c>
      <c r="AQ140" s="32" t="str">
        <f t="shared" si="35"/>
        <v>〇</v>
      </c>
    </row>
    <row r="141" spans="15:43">
      <c r="O141" s="32" t="str">
        <f t="shared" si="35"/>
        <v>〇</v>
      </c>
      <c r="P141" s="32" t="str">
        <f t="shared" si="35"/>
        <v>〇</v>
      </c>
      <c r="Q141" s="32" t="str">
        <f t="shared" si="35"/>
        <v>〇</v>
      </c>
      <c r="R141" s="32" t="str">
        <f t="shared" si="35"/>
        <v>〇</v>
      </c>
      <c r="S141" s="32" t="str">
        <f t="shared" si="35"/>
        <v>〇</v>
      </c>
      <c r="T141" s="32" t="str">
        <f t="shared" si="35"/>
        <v>〇</v>
      </c>
      <c r="U141" s="32" t="str">
        <f t="shared" si="35"/>
        <v>〇</v>
      </c>
      <c r="V141" s="32" t="str">
        <f t="shared" si="35"/>
        <v>〇</v>
      </c>
      <c r="W141" s="32" t="str">
        <f t="shared" si="35"/>
        <v>〇</v>
      </c>
      <c r="X141" s="32" t="str">
        <f t="shared" si="35"/>
        <v>〇</v>
      </c>
      <c r="Y141" s="32" t="str">
        <f t="shared" si="35"/>
        <v>〇</v>
      </c>
      <c r="Z141" s="32" t="str">
        <f t="shared" si="35"/>
        <v>〇</v>
      </c>
      <c r="AA141" s="32" t="str">
        <f t="shared" si="35"/>
        <v>〇</v>
      </c>
      <c r="AB141" s="32" t="str">
        <f t="shared" si="35"/>
        <v>〇</v>
      </c>
      <c r="AC141" s="32" t="str">
        <f t="shared" si="35"/>
        <v>〇</v>
      </c>
      <c r="AD141" s="32" t="str">
        <f t="shared" si="35"/>
        <v>〇</v>
      </c>
      <c r="AE141" s="32" t="str">
        <f t="shared" si="35"/>
        <v>〇</v>
      </c>
      <c r="AF141" s="32" t="str">
        <f t="shared" si="35"/>
        <v>〇</v>
      </c>
      <c r="AG141" s="32" t="str">
        <f t="shared" si="35"/>
        <v>〇</v>
      </c>
      <c r="AH141" s="32" t="str">
        <f t="shared" si="35"/>
        <v>〇</v>
      </c>
      <c r="AI141" s="32" t="str">
        <f t="shared" si="35"/>
        <v>〇</v>
      </c>
      <c r="AJ141" s="32" t="str">
        <f t="shared" si="35"/>
        <v>〇</v>
      </c>
      <c r="AK141" s="32" t="str">
        <f t="shared" si="35"/>
        <v>〇</v>
      </c>
      <c r="AL141" s="32" t="str">
        <f t="shared" si="35"/>
        <v>〇</v>
      </c>
      <c r="AM141" s="32" t="str">
        <f t="shared" si="35"/>
        <v>〇</v>
      </c>
      <c r="AN141" s="32" t="str">
        <f t="shared" si="35"/>
        <v>〇</v>
      </c>
      <c r="AO141" s="32" t="str">
        <f t="shared" si="35"/>
        <v>〇</v>
      </c>
      <c r="AP141" s="32" t="str">
        <f t="shared" si="35"/>
        <v>〇</v>
      </c>
      <c r="AQ141" s="32" t="str">
        <f t="shared" si="35"/>
        <v>〇</v>
      </c>
    </row>
    <row r="142" spans="15:43">
      <c r="O142" s="32" t="str">
        <f t="shared" si="35"/>
        <v>〇</v>
      </c>
      <c r="P142" s="32" t="str">
        <f t="shared" si="35"/>
        <v>〇</v>
      </c>
      <c r="Q142" s="32" t="str">
        <f t="shared" si="35"/>
        <v>〇</v>
      </c>
      <c r="R142" s="32" t="str">
        <f t="shared" si="35"/>
        <v>〇</v>
      </c>
      <c r="S142" s="32" t="str">
        <f t="shared" si="35"/>
        <v>〇</v>
      </c>
      <c r="T142" s="32" t="str">
        <f t="shared" si="35"/>
        <v>〇</v>
      </c>
      <c r="U142" s="32" t="str">
        <f t="shared" si="35"/>
        <v>〇</v>
      </c>
      <c r="V142" s="32" t="str">
        <f t="shared" si="35"/>
        <v>〇</v>
      </c>
      <c r="W142" s="32" t="str">
        <f t="shared" si="35"/>
        <v>〇</v>
      </c>
      <c r="X142" s="32" t="str">
        <f t="shared" si="35"/>
        <v>〇</v>
      </c>
      <c r="Y142" s="32" t="str">
        <f t="shared" si="35"/>
        <v>〇</v>
      </c>
      <c r="Z142" s="32" t="str">
        <f t="shared" si="35"/>
        <v>〇</v>
      </c>
      <c r="AA142" s="32" t="str">
        <f t="shared" si="35"/>
        <v>〇</v>
      </c>
      <c r="AB142" s="32" t="str">
        <f t="shared" si="35"/>
        <v>〇</v>
      </c>
      <c r="AC142" s="32" t="str">
        <f t="shared" si="35"/>
        <v>〇</v>
      </c>
      <c r="AD142" s="32" t="str">
        <f t="shared" si="35"/>
        <v>〇</v>
      </c>
      <c r="AE142" s="32" t="str">
        <f t="shared" si="35"/>
        <v>〇</v>
      </c>
      <c r="AF142" s="32" t="str">
        <f t="shared" si="35"/>
        <v>〇</v>
      </c>
      <c r="AG142" s="32" t="str">
        <f t="shared" si="35"/>
        <v>〇</v>
      </c>
      <c r="AH142" s="32" t="str">
        <f t="shared" si="35"/>
        <v>〇</v>
      </c>
      <c r="AI142" s="32" t="str">
        <f t="shared" si="35"/>
        <v>〇</v>
      </c>
      <c r="AJ142" s="32" t="str">
        <f t="shared" si="35"/>
        <v>〇</v>
      </c>
      <c r="AK142" s="32" t="str">
        <f t="shared" si="35"/>
        <v>〇</v>
      </c>
      <c r="AL142" s="32" t="str">
        <f t="shared" si="35"/>
        <v>〇</v>
      </c>
      <c r="AM142" s="32" t="str">
        <f t="shared" si="35"/>
        <v>〇</v>
      </c>
      <c r="AN142" s="32" t="str">
        <f t="shared" si="35"/>
        <v>〇</v>
      </c>
      <c r="AO142" s="32" t="str">
        <f t="shared" si="35"/>
        <v>〇</v>
      </c>
      <c r="AP142" s="32" t="str">
        <f t="shared" si="35"/>
        <v>〇</v>
      </c>
      <c r="AQ142" s="32" t="str">
        <f t="shared" si="35"/>
        <v>〇</v>
      </c>
    </row>
    <row r="143" spans="15:43">
      <c r="O143" s="32" t="str">
        <f t="shared" si="35"/>
        <v>〇</v>
      </c>
      <c r="P143" s="32" t="str">
        <f t="shared" si="35"/>
        <v>〇</v>
      </c>
      <c r="Q143" s="32" t="str">
        <f t="shared" si="35"/>
        <v>〇</v>
      </c>
      <c r="R143" s="32" t="str">
        <f t="shared" si="35"/>
        <v>〇</v>
      </c>
      <c r="S143" s="32" t="str">
        <f t="shared" si="35"/>
        <v>〇</v>
      </c>
      <c r="T143" s="32" t="str">
        <f t="shared" si="35"/>
        <v>〇</v>
      </c>
      <c r="U143" s="32" t="str">
        <f t="shared" si="35"/>
        <v>〇</v>
      </c>
      <c r="V143" s="32" t="str">
        <f t="shared" si="35"/>
        <v>〇</v>
      </c>
      <c r="W143" s="32" t="str">
        <f t="shared" si="35"/>
        <v>〇</v>
      </c>
      <c r="X143" s="32" t="str">
        <f t="shared" si="35"/>
        <v>〇</v>
      </c>
      <c r="Y143" s="32" t="str">
        <f t="shared" si="35"/>
        <v>〇</v>
      </c>
      <c r="Z143" s="32" t="str">
        <f t="shared" si="35"/>
        <v>〇</v>
      </c>
      <c r="AA143" s="32" t="str">
        <f t="shared" si="35"/>
        <v>〇</v>
      </c>
      <c r="AB143" s="32" t="str">
        <f t="shared" si="35"/>
        <v>〇</v>
      </c>
      <c r="AC143" s="32" t="str">
        <f t="shared" si="35"/>
        <v>〇</v>
      </c>
      <c r="AD143" s="32" t="str">
        <f t="shared" si="35"/>
        <v>〇</v>
      </c>
      <c r="AE143" s="32" t="str">
        <f t="shared" si="35"/>
        <v>〇</v>
      </c>
      <c r="AF143" s="32" t="str">
        <f t="shared" si="35"/>
        <v>〇</v>
      </c>
      <c r="AG143" s="32" t="str">
        <f t="shared" si="35"/>
        <v>〇</v>
      </c>
      <c r="AH143" s="32" t="str">
        <f t="shared" si="35"/>
        <v>〇</v>
      </c>
      <c r="AI143" s="32" t="str">
        <f t="shared" si="35"/>
        <v>〇</v>
      </c>
      <c r="AJ143" s="32" t="str">
        <f t="shared" si="35"/>
        <v>〇</v>
      </c>
      <c r="AK143" s="32" t="str">
        <f t="shared" si="35"/>
        <v>〇</v>
      </c>
      <c r="AL143" s="32" t="str">
        <f t="shared" si="35"/>
        <v>〇</v>
      </c>
      <c r="AM143" s="32" t="str">
        <f t="shared" si="35"/>
        <v>〇</v>
      </c>
      <c r="AN143" s="32" t="str">
        <f t="shared" si="35"/>
        <v>〇</v>
      </c>
      <c r="AO143" s="32" t="str">
        <f t="shared" si="35"/>
        <v>〇</v>
      </c>
      <c r="AP143" s="32" t="str">
        <f t="shared" si="35"/>
        <v>〇</v>
      </c>
      <c r="AQ143" s="32" t="str">
        <f t="shared" si="35"/>
        <v>〇</v>
      </c>
    </row>
    <row r="144" spans="15:43">
      <c r="O144" s="32" t="str">
        <f t="shared" si="35"/>
        <v>〇</v>
      </c>
      <c r="P144" s="32" t="str">
        <f t="shared" si="35"/>
        <v>〇</v>
      </c>
      <c r="Q144" s="32" t="str">
        <f t="shared" si="35"/>
        <v>〇</v>
      </c>
      <c r="R144" s="32" t="str">
        <f t="shared" si="35"/>
        <v>〇</v>
      </c>
      <c r="S144" s="32" t="str">
        <f t="shared" si="35"/>
        <v>〇</v>
      </c>
      <c r="T144" s="32" t="str">
        <f t="shared" si="35"/>
        <v>〇</v>
      </c>
      <c r="U144" s="32" t="str">
        <f t="shared" si="35"/>
        <v>〇</v>
      </c>
      <c r="V144" s="32" t="str">
        <f t="shared" si="35"/>
        <v>〇</v>
      </c>
      <c r="W144" s="32" t="str">
        <f t="shared" si="35"/>
        <v>〇</v>
      </c>
      <c r="X144" s="32" t="str">
        <f t="shared" si="35"/>
        <v>〇</v>
      </c>
      <c r="Y144" s="32" t="str">
        <f t="shared" si="35"/>
        <v>〇</v>
      </c>
      <c r="Z144" s="32" t="str">
        <f t="shared" si="35"/>
        <v>〇</v>
      </c>
      <c r="AA144" s="32" t="str">
        <f t="shared" si="35"/>
        <v>〇</v>
      </c>
      <c r="AB144" s="32" t="str">
        <f t="shared" si="35"/>
        <v>〇</v>
      </c>
      <c r="AC144" s="32" t="str">
        <f t="shared" si="35"/>
        <v>〇</v>
      </c>
      <c r="AD144" s="32" t="str">
        <f t="shared" si="35"/>
        <v>〇</v>
      </c>
      <c r="AE144" s="32" t="str">
        <f t="shared" si="35"/>
        <v>〇</v>
      </c>
      <c r="AF144" s="32" t="str">
        <f t="shared" si="35"/>
        <v>〇</v>
      </c>
      <c r="AG144" s="32" t="str">
        <f t="shared" si="35"/>
        <v>〇</v>
      </c>
      <c r="AH144" s="32" t="str">
        <f t="shared" si="35"/>
        <v>〇</v>
      </c>
      <c r="AI144" s="32" t="str">
        <f t="shared" si="35"/>
        <v>〇</v>
      </c>
      <c r="AJ144" s="32" t="str">
        <f t="shared" si="35"/>
        <v>〇</v>
      </c>
      <c r="AK144" s="32" t="str">
        <f t="shared" si="35"/>
        <v>〇</v>
      </c>
      <c r="AL144" s="32" t="str">
        <f t="shared" si="35"/>
        <v>〇</v>
      </c>
      <c r="AM144" s="32" t="str">
        <f t="shared" si="35"/>
        <v>〇</v>
      </c>
      <c r="AN144" s="32" t="str">
        <f t="shared" si="35"/>
        <v>〇</v>
      </c>
      <c r="AO144" s="32" t="str">
        <f t="shared" si="35"/>
        <v>〇</v>
      </c>
      <c r="AP144" s="32" t="str">
        <f t="shared" si="35"/>
        <v>〇</v>
      </c>
      <c r="AQ144" s="32" t="str">
        <f t="shared" si="35"/>
        <v>〇</v>
      </c>
    </row>
    <row r="145" spans="15:43">
      <c r="O145" s="32" t="str">
        <f t="shared" si="35"/>
        <v>〇</v>
      </c>
      <c r="P145" s="32" t="str">
        <f t="shared" si="35"/>
        <v>〇</v>
      </c>
      <c r="Q145" s="32" t="str">
        <f t="shared" si="35"/>
        <v>〇</v>
      </c>
      <c r="R145" s="32" t="str">
        <f t="shared" si="35"/>
        <v>〇</v>
      </c>
      <c r="S145" s="32" t="str">
        <f t="shared" si="35"/>
        <v>〇</v>
      </c>
      <c r="T145" s="32" t="str">
        <f t="shared" si="35"/>
        <v>〇</v>
      </c>
      <c r="U145" s="32" t="str">
        <f t="shared" si="35"/>
        <v>〇</v>
      </c>
      <c r="V145" s="32" t="str">
        <f t="shared" si="35"/>
        <v>〇</v>
      </c>
      <c r="W145" s="32" t="str">
        <f t="shared" si="35"/>
        <v>〇</v>
      </c>
      <c r="X145" s="32" t="str">
        <f t="shared" si="35"/>
        <v>〇</v>
      </c>
      <c r="Y145" s="32" t="str">
        <f t="shared" si="35"/>
        <v>〇</v>
      </c>
      <c r="Z145" s="32" t="str">
        <f t="shared" si="35"/>
        <v>〇</v>
      </c>
      <c r="AA145" s="32" t="str">
        <f t="shared" si="35"/>
        <v>〇</v>
      </c>
      <c r="AB145" s="32" t="str">
        <f t="shared" si="35"/>
        <v>〇</v>
      </c>
      <c r="AC145" s="32" t="str">
        <f t="shared" si="35"/>
        <v>〇</v>
      </c>
      <c r="AD145" s="32" t="str">
        <f t="shared" si="35"/>
        <v>〇</v>
      </c>
      <c r="AE145" s="32" t="str">
        <f t="shared" si="35"/>
        <v>〇</v>
      </c>
      <c r="AF145" s="32" t="str">
        <f t="shared" si="35"/>
        <v>〇</v>
      </c>
      <c r="AG145" s="32" t="str">
        <f t="shared" si="35"/>
        <v>〇</v>
      </c>
      <c r="AH145" s="32" t="str">
        <f t="shared" si="35"/>
        <v>〇</v>
      </c>
      <c r="AI145" s="32" t="str">
        <f t="shared" si="35"/>
        <v>〇</v>
      </c>
      <c r="AJ145" s="32" t="str">
        <f t="shared" si="35"/>
        <v>〇</v>
      </c>
      <c r="AK145" s="32" t="str">
        <f t="shared" si="35"/>
        <v>〇</v>
      </c>
      <c r="AL145" s="32" t="str">
        <f t="shared" si="35"/>
        <v>〇</v>
      </c>
      <c r="AM145" s="32" t="str">
        <f t="shared" si="35"/>
        <v>〇</v>
      </c>
      <c r="AN145" s="32" t="str">
        <f t="shared" si="35"/>
        <v>〇</v>
      </c>
      <c r="AO145" s="32" t="str">
        <f t="shared" si="35"/>
        <v>〇</v>
      </c>
      <c r="AP145" s="32" t="str">
        <f t="shared" si="35"/>
        <v>〇</v>
      </c>
      <c r="AQ145" s="32" t="str">
        <f t="shared" si="35"/>
        <v>〇</v>
      </c>
    </row>
    <row r="146" spans="15:43">
      <c r="O146" s="32" t="str">
        <f t="shared" si="35"/>
        <v>〇</v>
      </c>
      <c r="P146" s="32" t="str">
        <f t="shared" si="35"/>
        <v>〇</v>
      </c>
      <c r="Q146" s="32" t="str">
        <f t="shared" si="35"/>
        <v>〇</v>
      </c>
      <c r="R146" s="32" t="str">
        <f t="shared" si="35"/>
        <v>〇</v>
      </c>
      <c r="S146" s="32" t="str">
        <f t="shared" si="35"/>
        <v>〇</v>
      </c>
      <c r="T146" s="32" t="str">
        <f t="shared" si="35"/>
        <v>〇</v>
      </c>
      <c r="U146" s="32" t="str">
        <f t="shared" si="35"/>
        <v>〇</v>
      </c>
      <c r="V146" s="32" t="str">
        <f t="shared" si="35"/>
        <v>〇</v>
      </c>
      <c r="W146" s="32" t="str">
        <f t="shared" si="35"/>
        <v>〇</v>
      </c>
      <c r="X146" s="32" t="str">
        <f t="shared" si="35"/>
        <v>〇</v>
      </c>
      <c r="Y146" s="32" t="str">
        <f t="shared" si="35"/>
        <v>〇</v>
      </c>
      <c r="Z146" s="32" t="str">
        <f t="shared" si="35"/>
        <v>〇</v>
      </c>
      <c r="AA146" s="32" t="str">
        <f t="shared" si="35"/>
        <v>〇</v>
      </c>
      <c r="AB146" s="32" t="str">
        <f t="shared" si="35"/>
        <v>〇</v>
      </c>
      <c r="AC146" s="32" t="str">
        <f t="shared" si="35"/>
        <v>〇</v>
      </c>
      <c r="AD146" s="32" t="str">
        <f t="shared" si="35"/>
        <v>〇</v>
      </c>
      <c r="AE146" s="32" t="str">
        <f t="shared" si="35"/>
        <v>〇</v>
      </c>
      <c r="AF146" s="32" t="str">
        <f t="shared" si="35"/>
        <v>〇</v>
      </c>
      <c r="AG146" s="32" t="str">
        <f t="shared" si="35"/>
        <v>〇</v>
      </c>
      <c r="AH146" s="32" t="str">
        <f t="shared" si="35"/>
        <v>〇</v>
      </c>
      <c r="AI146" s="32" t="str">
        <f t="shared" si="35"/>
        <v>〇</v>
      </c>
      <c r="AJ146" s="32" t="str">
        <f t="shared" si="35"/>
        <v>〇</v>
      </c>
      <c r="AK146" s="32" t="str">
        <f t="shared" si="35"/>
        <v>〇</v>
      </c>
      <c r="AL146" s="32" t="str">
        <f t="shared" si="35"/>
        <v>〇</v>
      </c>
      <c r="AM146" s="32" t="str">
        <f t="shared" si="35"/>
        <v>〇</v>
      </c>
      <c r="AN146" s="32" t="str">
        <f t="shared" si="35"/>
        <v>〇</v>
      </c>
      <c r="AO146" s="32" t="str">
        <f t="shared" si="35"/>
        <v>〇</v>
      </c>
      <c r="AP146" s="32" t="str">
        <f t="shared" si="35"/>
        <v>〇</v>
      </c>
      <c r="AQ146" s="32" t="str">
        <f t="shared" si="35"/>
        <v>〇</v>
      </c>
    </row>
    <row r="147" spans="15:43">
      <c r="O147" s="32" t="str">
        <f t="shared" si="35"/>
        <v>〇</v>
      </c>
      <c r="P147" s="32" t="str">
        <f t="shared" si="35"/>
        <v>〇</v>
      </c>
      <c r="Q147" s="32" t="str">
        <f t="shared" si="35"/>
        <v>〇</v>
      </c>
      <c r="R147" s="32" t="str">
        <f t="shared" si="35"/>
        <v>〇</v>
      </c>
      <c r="S147" s="32" t="str">
        <f t="shared" si="35"/>
        <v>〇</v>
      </c>
      <c r="T147" s="32" t="str">
        <f t="shared" si="35"/>
        <v>〇</v>
      </c>
      <c r="U147" s="32" t="str">
        <f t="shared" si="35"/>
        <v>〇</v>
      </c>
      <c r="V147" s="32" t="str">
        <f t="shared" si="35"/>
        <v>〇</v>
      </c>
      <c r="W147" s="32" t="str">
        <f t="shared" si="35"/>
        <v>〇</v>
      </c>
      <c r="X147" s="32" t="str">
        <f t="shared" si="35"/>
        <v>〇</v>
      </c>
      <c r="Y147" s="32" t="str">
        <f t="shared" si="35"/>
        <v>〇</v>
      </c>
      <c r="Z147" s="32" t="str">
        <f t="shared" si="35"/>
        <v>〇</v>
      </c>
      <c r="AA147" s="32" t="str">
        <f t="shared" si="35"/>
        <v>〇</v>
      </c>
      <c r="AB147" s="32" t="str">
        <f t="shared" si="35"/>
        <v>〇</v>
      </c>
      <c r="AC147" s="32" t="str">
        <f t="shared" si="35"/>
        <v>〇</v>
      </c>
      <c r="AD147" s="32" t="str">
        <f t="shared" si="35"/>
        <v>〇</v>
      </c>
      <c r="AE147" s="32" t="str">
        <f t="shared" si="35"/>
        <v>〇</v>
      </c>
      <c r="AF147" s="32" t="str">
        <f t="shared" si="35"/>
        <v>〇</v>
      </c>
      <c r="AG147" s="32" t="str">
        <f t="shared" si="35"/>
        <v>〇</v>
      </c>
      <c r="AH147" s="32" t="str">
        <f t="shared" si="35"/>
        <v>〇</v>
      </c>
      <c r="AI147" s="32" t="str">
        <f t="shared" si="35"/>
        <v>〇</v>
      </c>
      <c r="AJ147" s="32" t="str">
        <f t="shared" si="35"/>
        <v>〇</v>
      </c>
      <c r="AK147" s="32" t="str">
        <f t="shared" si="35"/>
        <v>〇</v>
      </c>
      <c r="AL147" s="32" t="str">
        <f t="shared" si="35"/>
        <v>〇</v>
      </c>
      <c r="AM147" s="32" t="str">
        <f t="shared" si="35"/>
        <v>〇</v>
      </c>
      <c r="AN147" s="32" t="str">
        <f t="shared" si="35"/>
        <v>〇</v>
      </c>
      <c r="AO147" s="32" t="str">
        <f t="shared" si="35"/>
        <v>〇</v>
      </c>
      <c r="AP147" s="32" t="str">
        <f t="shared" si="35"/>
        <v>〇</v>
      </c>
      <c r="AQ147" s="32" t="str">
        <f t="shared" si="35"/>
        <v>〇</v>
      </c>
    </row>
    <row r="148" spans="15:43">
      <c r="O148" s="32" t="str">
        <f t="shared" si="35"/>
        <v>〇</v>
      </c>
      <c r="P148" s="32" t="str">
        <f t="shared" si="35"/>
        <v>〇</v>
      </c>
      <c r="Q148" s="32" t="str">
        <f t="shared" si="35"/>
        <v>〇</v>
      </c>
      <c r="R148" s="32" t="str">
        <f t="shared" si="35"/>
        <v>〇</v>
      </c>
      <c r="S148" s="32" t="str">
        <f t="shared" si="35"/>
        <v>〇</v>
      </c>
      <c r="T148" s="32" t="str">
        <f t="shared" si="35"/>
        <v>〇</v>
      </c>
      <c r="U148" s="32" t="str">
        <f t="shared" si="35"/>
        <v>〇</v>
      </c>
      <c r="V148" s="32" t="str">
        <f t="shared" si="35"/>
        <v>〇</v>
      </c>
      <c r="W148" s="32" t="str">
        <f t="shared" si="35"/>
        <v>〇</v>
      </c>
      <c r="X148" s="32" t="str">
        <f t="shared" si="35"/>
        <v>〇</v>
      </c>
      <c r="Y148" s="32" t="str">
        <f t="shared" si="35"/>
        <v>〇</v>
      </c>
      <c r="Z148" s="32" t="str">
        <f t="shared" si="35"/>
        <v>〇</v>
      </c>
      <c r="AA148" s="32" t="str">
        <f t="shared" si="35"/>
        <v>〇</v>
      </c>
      <c r="AB148" s="32" t="str">
        <f t="shared" si="35"/>
        <v>〇</v>
      </c>
      <c r="AC148" s="32" t="str">
        <f t="shared" si="35"/>
        <v>〇</v>
      </c>
      <c r="AD148" s="32" t="str">
        <f t="shared" si="35"/>
        <v>〇</v>
      </c>
      <c r="AE148" s="32" t="str">
        <f t="shared" si="35"/>
        <v>〇</v>
      </c>
      <c r="AF148" s="32" t="str">
        <f t="shared" si="35"/>
        <v>〇</v>
      </c>
      <c r="AG148" s="32" t="str">
        <f t="shared" si="35"/>
        <v>〇</v>
      </c>
      <c r="AH148" s="32" t="str">
        <f t="shared" si="35"/>
        <v>〇</v>
      </c>
      <c r="AI148" s="32" t="str">
        <f t="shared" si="35"/>
        <v>〇</v>
      </c>
      <c r="AJ148" s="32" t="str">
        <f t="shared" si="35"/>
        <v>〇</v>
      </c>
      <c r="AK148" s="32" t="str">
        <f t="shared" si="35"/>
        <v>〇</v>
      </c>
      <c r="AL148" s="32" t="str">
        <f t="shared" ref="AL148:AQ148" si="36">IF(EXACT(AL42,AL95),"〇","NG")</f>
        <v>〇</v>
      </c>
      <c r="AM148" s="32" t="str">
        <f t="shared" si="36"/>
        <v>〇</v>
      </c>
      <c r="AN148" s="32" t="str">
        <f t="shared" si="36"/>
        <v>〇</v>
      </c>
      <c r="AO148" s="32" t="str">
        <f t="shared" si="36"/>
        <v>〇</v>
      </c>
      <c r="AP148" s="32" t="str">
        <f t="shared" si="36"/>
        <v>〇</v>
      </c>
      <c r="AQ148" s="32" t="str">
        <f t="shared" si="36"/>
        <v>〇</v>
      </c>
    </row>
    <row r="149" spans="15:43">
      <c r="O149" s="32" t="str">
        <f t="shared" ref="O149:AQ157" si="37">IF(EXACT(O43,O96),"〇","NG")</f>
        <v>〇</v>
      </c>
      <c r="P149" s="32" t="str">
        <f t="shared" si="37"/>
        <v>〇</v>
      </c>
      <c r="Q149" s="32" t="str">
        <f t="shared" si="37"/>
        <v>〇</v>
      </c>
      <c r="R149" s="32" t="str">
        <f t="shared" si="37"/>
        <v>〇</v>
      </c>
      <c r="S149" s="32" t="str">
        <f t="shared" si="37"/>
        <v>〇</v>
      </c>
      <c r="T149" s="32" t="str">
        <f t="shared" si="37"/>
        <v>〇</v>
      </c>
      <c r="U149" s="32" t="str">
        <f t="shared" si="37"/>
        <v>〇</v>
      </c>
      <c r="V149" s="32" t="str">
        <f t="shared" si="37"/>
        <v>〇</v>
      </c>
      <c r="W149" s="32" t="str">
        <f t="shared" si="37"/>
        <v>〇</v>
      </c>
      <c r="X149" s="32" t="str">
        <f t="shared" si="37"/>
        <v>〇</v>
      </c>
      <c r="Y149" s="32" t="str">
        <f t="shared" si="37"/>
        <v>〇</v>
      </c>
      <c r="Z149" s="32" t="str">
        <f t="shared" si="37"/>
        <v>〇</v>
      </c>
      <c r="AA149" s="32" t="str">
        <f t="shared" si="37"/>
        <v>〇</v>
      </c>
      <c r="AB149" s="32" t="str">
        <f t="shared" si="37"/>
        <v>〇</v>
      </c>
      <c r="AC149" s="32" t="str">
        <f t="shared" si="37"/>
        <v>〇</v>
      </c>
      <c r="AD149" s="32" t="str">
        <f t="shared" si="37"/>
        <v>〇</v>
      </c>
      <c r="AE149" s="32" t="str">
        <f t="shared" si="37"/>
        <v>〇</v>
      </c>
      <c r="AF149" s="32" t="str">
        <f t="shared" si="37"/>
        <v>〇</v>
      </c>
      <c r="AG149" s="32" t="str">
        <f t="shared" si="37"/>
        <v>〇</v>
      </c>
      <c r="AH149" s="32" t="str">
        <f t="shared" si="37"/>
        <v>〇</v>
      </c>
      <c r="AI149" s="32" t="str">
        <f t="shared" si="37"/>
        <v>〇</v>
      </c>
      <c r="AJ149" s="32" t="str">
        <f t="shared" si="37"/>
        <v>〇</v>
      </c>
      <c r="AK149" s="32" t="str">
        <f t="shared" si="37"/>
        <v>〇</v>
      </c>
      <c r="AL149" s="32" t="str">
        <f t="shared" si="37"/>
        <v>〇</v>
      </c>
      <c r="AM149" s="32" t="str">
        <f t="shared" si="37"/>
        <v>〇</v>
      </c>
      <c r="AN149" s="32" t="str">
        <f t="shared" si="37"/>
        <v>〇</v>
      </c>
      <c r="AO149" s="32" t="str">
        <f t="shared" si="37"/>
        <v>〇</v>
      </c>
      <c r="AP149" s="32" t="str">
        <f t="shared" si="37"/>
        <v>〇</v>
      </c>
      <c r="AQ149" s="32" t="str">
        <f t="shared" si="37"/>
        <v>〇</v>
      </c>
    </row>
    <row r="150" spans="15:43">
      <c r="O150" s="32" t="str">
        <f t="shared" si="37"/>
        <v>〇</v>
      </c>
      <c r="P150" s="32" t="str">
        <f t="shared" si="37"/>
        <v>〇</v>
      </c>
      <c r="Q150" s="32" t="str">
        <f t="shared" si="37"/>
        <v>〇</v>
      </c>
      <c r="R150" s="32" t="str">
        <f t="shared" si="37"/>
        <v>〇</v>
      </c>
      <c r="S150" s="32" t="str">
        <f t="shared" si="37"/>
        <v>〇</v>
      </c>
      <c r="T150" s="32" t="str">
        <f t="shared" si="37"/>
        <v>〇</v>
      </c>
      <c r="U150" s="32" t="str">
        <f t="shared" si="37"/>
        <v>〇</v>
      </c>
      <c r="V150" s="32" t="str">
        <f t="shared" si="37"/>
        <v>〇</v>
      </c>
      <c r="W150" s="32" t="str">
        <f t="shared" si="37"/>
        <v>〇</v>
      </c>
      <c r="X150" s="32" t="str">
        <f t="shared" si="37"/>
        <v>〇</v>
      </c>
      <c r="Y150" s="32" t="str">
        <f t="shared" si="37"/>
        <v>〇</v>
      </c>
      <c r="Z150" s="32" t="str">
        <f t="shared" si="37"/>
        <v>〇</v>
      </c>
      <c r="AA150" s="32" t="str">
        <f t="shared" si="37"/>
        <v>〇</v>
      </c>
      <c r="AB150" s="32" t="str">
        <f t="shared" si="37"/>
        <v>〇</v>
      </c>
      <c r="AC150" s="32" t="str">
        <f t="shared" si="37"/>
        <v>〇</v>
      </c>
      <c r="AD150" s="32" t="str">
        <f t="shared" si="37"/>
        <v>〇</v>
      </c>
      <c r="AE150" s="32" t="str">
        <f t="shared" si="37"/>
        <v>〇</v>
      </c>
      <c r="AF150" s="32" t="str">
        <f t="shared" si="37"/>
        <v>〇</v>
      </c>
      <c r="AG150" s="32" t="str">
        <f t="shared" si="37"/>
        <v>〇</v>
      </c>
      <c r="AH150" s="32" t="str">
        <f t="shared" si="37"/>
        <v>〇</v>
      </c>
      <c r="AI150" s="32" t="str">
        <f t="shared" si="37"/>
        <v>〇</v>
      </c>
      <c r="AJ150" s="32" t="str">
        <f t="shared" si="37"/>
        <v>〇</v>
      </c>
      <c r="AK150" s="32" t="str">
        <f t="shared" si="37"/>
        <v>〇</v>
      </c>
      <c r="AL150" s="32" t="str">
        <f t="shared" si="37"/>
        <v>〇</v>
      </c>
      <c r="AM150" s="32" t="str">
        <f t="shared" si="37"/>
        <v>〇</v>
      </c>
      <c r="AN150" s="32" t="str">
        <f t="shared" si="37"/>
        <v>〇</v>
      </c>
      <c r="AO150" s="32" t="str">
        <f t="shared" si="37"/>
        <v>〇</v>
      </c>
      <c r="AP150" s="32" t="str">
        <f t="shared" si="37"/>
        <v>〇</v>
      </c>
      <c r="AQ150" s="32" t="str">
        <f t="shared" si="37"/>
        <v>〇</v>
      </c>
    </row>
    <row r="151" spans="15:43">
      <c r="O151" s="32" t="str">
        <f t="shared" si="37"/>
        <v>〇</v>
      </c>
      <c r="P151" s="32" t="str">
        <f t="shared" si="37"/>
        <v>〇</v>
      </c>
      <c r="Q151" s="32" t="str">
        <f t="shared" si="37"/>
        <v>〇</v>
      </c>
      <c r="R151" s="32" t="str">
        <f t="shared" si="37"/>
        <v>〇</v>
      </c>
      <c r="S151" s="32" t="str">
        <f t="shared" si="37"/>
        <v>〇</v>
      </c>
      <c r="T151" s="32" t="str">
        <f t="shared" si="37"/>
        <v>〇</v>
      </c>
      <c r="U151" s="32" t="str">
        <f t="shared" si="37"/>
        <v>〇</v>
      </c>
      <c r="V151" s="32" t="str">
        <f t="shared" si="37"/>
        <v>〇</v>
      </c>
      <c r="W151" s="32" t="str">
        <f t="shared" si="37"/>
        <v>〇</v>
      </c>
      <c r="X151" s="32" t="str">
        <f t="shared" si="37"/>
        <v>〇</v>
      </c>
      <c r="Y151" s="32" t="str">
        <f t="shared" si="37"/>
        <v>〇</v>
      </c>
      <c r="Z151" s="32" t="str">
        <f t="shared" si="37"/>
        <v>〇</v>
      </c>
      <c r="AA151" s="32" t="str">
        <f t="shared" si="37"/>
        <v>〇</v>
      </c>
      <c r="AB151" s="32" t="str">
        <f t="shared" si="37"/>
        <v>〇</v>
      </c>
      <c r="AC151" s="32" t="str">
        <f t="shared" si="37"/>
        <v>〇</v>
      </c>
      <c r="AD151" s="32" t="str">
        <f t="shared" si="37"/>
        <v>〇</v>
      </c>
      <c r="AE151" s="32" t="str">
        <f t="shared" si="37"/>
        <v>〇</v>
      </c>
      <c r="AF151" s="32" t="str">
        <f t="shared" si="37"/>
        <v>〇</v>
      </c>
      <c r="AG151" s="32" t="str">
        <f t="shared" si="37"/>
        <v>〇</v>
      </c>
      <c r="AH151" s="32" t="str">
        <f t="shared" si="37"/>
        <v>〇</v>
      </c>
      <c r="AI151" s="32" t="str">
        <f t="shared" si="37"/>
        <v>〇</v>
      </c>
      <c r="AJ151" s="32" t="str">
        <f t="shared" si="37"/>
        <v>〇</v>
      </c>
      <c r="AK151" s="32" t="str">
        <f t="shared" si="37"/>
        <v>〇</v>
      </c>
      <c r="AL151" s="32" t="str">
        <f t="shared" si="37"/>
        <v>〇</v>
      </c>
      <c r="AM151" s="32" t="str">
        <f t="shared" si="37"/>
        <v>〇</v>
      </c>
      <c r="AN151" s="32" t="str">
        <f t="shared" si="37"/>
        <v>〇</v>
      </c>
      <c r="AO151" s="32" t="str">
        <f t="shared" si="37"/>
        <v>〇</v>
      </c>
      <c r="AP151" s="32" t="str">
        <f t="shared" si="37"/>
        <v>〇</v>
      </c>
      <c r="AQ151" s="32" t="str">
        <f t="shared" si="37"/>
        <v>〇</v>
      </c>
    </row>
    <row r="152" spans="15:43">
      <c r="O152" s="32" t="str">
        <f t="shared" si="37"/>
        <v>〇</v>
      </c>
      <c r="P152" s="32" t="str">
        <f t="shared" si="37"/>
        <v>〇</v>
      </c>
      <c r="Q152" s="32" t="str">
        <f t="shared" si="37"/>
        <v>〇</v>
      </c>
      <c r="R152" s="32" t="str">
        <f t="shared" si="37"/>
        <v>〇</v>
      </c>
      <c r="S152" s="32" t="str">
        <f t="shared" si="37"/>
        <v>〇</v>
      </c>
      <c r="T152" s="32" t="str">
        <f t="shared" si="37"/>
        <v>〇</v>
      </c>
      <c r="U152" s="32" t="str">
        <f t="shared" si="37"/>
        <v>〇</v>
      </c>
      <c r="V152" s="32" t="str">
        <f t="shared" si="37"/>
        <v>〇</v>
      </c>
      <c r="W152" s="32" t="str">
        <f t="shared" si="37"/>
        <v>〇</v>
      </c>
      <c r="X152" s="32" t="str">
        <f t="shared" si="37"/>
        <v>〇</v>
      </c>
      <c r="Y152" s="32" t="str">
        <f t="shared" si="37"/>
        <v>〇</v>
      </c>
      <c r="Z152" s="32" t="str">
        <f t="shared" si="37"/>
        <v>〇</v>
      </c>
      <c r="AA152" s="32" t="str">
        <f t="shared" si="37"/>
        <v>〇</v>
      </c>
      <c r="AB152" s="32" t="str">
        <f t="shared" si="37"/>
        <v>〇</v>
      </c>
      <c r="AC152" s="32" t="str">
        <f t="shared" si="37"/>
        <v>〇</v>
      </c>
      <c r="AD152" s="32" t="str">
        <f t="shared" si="37"/>
        <v>〇</v>
      </c>
      <c r="AE152" s="32" t="str">
        <f t="shared" si="37"/>
        <v>〇</v>
      </c>
      <c r="AF152" s="32" t="str">
        <f t="shared" si="37"/>
        <v>〇</v>
      </c>
      <c r="AG152" s="32" t="str">
        <f t="shared" si="37"/>
        <v>〇</v>
      </c>
      <c r="AH152" s="32" t="str">
        <f t="shared" si="37"/>
        <v>〇</v>
      </c>
      <c r="AI152" s="32" t="str">
        <f t="shared" si="37"/>
        <v>〇</v>
      </c>
      <c r="AJ152" s="32" t="str">
        <f t="shared" si="37"/>
        <v>〇</v>
      </c>
      <c r="AK152" s="32" t="str">
        <f t="shared" si="37"/>
        <v>〇</v>
      </c>
      <c r="AL152" s="32" t="str">
        <f t="shared" si="37"/>
        <v>〇</v>
      </c>
      <c r="AM152" s="32" t="str">
        <f t="shared" si="37"/>
        <v>〇</v>
      </c>
      <c r="AN152" s="32" t="str">
        <f t="shared" si="37"/>
        <v>〇</v>
      </c>
      <c r="AO152" s="32" t="str">
        <f t="shared" si="37"/>
        <v>〇</v>
      </c>
      <c r="AP152" s="32" t="str">
        <f t="shared" si="37"/>
        <v>〇</v>
      </c>
      <c r="AQ152" s="32" t="str">
        <f t="shared" si="37"/>
        <v>〇</v>
      </c>
    </row>
    <row r="153" spans="15:43">
      <c r="O153" s="32" t="str">
        <f t="shared" si="37"/>
        <v>〇</v>
      </c>
      <c r="P153" s="32" t="str">
        <f t="shared" si="37"/>
        <v>〇</v>
      </c>
      <c r="Q153" s="32" t="str">
        <f t="shared" si="37"/>
        <v>〇</v>
      </c>
      <c r="R153" s="32" t="str">
        <f t="shared" si="37"/>
        <v>〇</v>
      </c>
      <c r="S153" s="32" t="str">
        <f t="shared" si="37"/>
        <v>〇</v>
      </c>
      <c r="T153" s="32" t="str">
        <f t="shared" si="37"/>
        <v>〇</v>
      </c>
      <c r="U153" s="32" t="str">
        <f t="shared" si="37"/>
        <v>〇</v>
      </c>
      <c r="V153" s="32" t="str">
        <f t="shared" si="37"/>
        <v>〇</v>
      </c>
      <c r="W153" s="32" t="str">
        <f t="shared" si="37"/>
        <v>〇</v>
      </c>
      <c r="X153" s="32" t="str">
        <f t="shared" si="37"/>
        <v>〇</v>
      </c>
      <c r="Y153" s="32" t="str">
        <f t="shared" si="37"/>
        <v>〇</v>
      </c>
      <c r="Z153" s="32" t="str">
        <f t="shared" si="37"/>
        <v>〇</v>
      </c>
      <c r="AA153" s="32" t="str">
        <f t="shared" si="37"/>
        <v>〇</v>
      </c>
      <c r="AB153" s="32" t="str">
        <f t="shared" si="37"/>
        <v>〇</v>
      </c>
      <c r="AC153" s="32" t="str">
        <f t="shared" si="37"/>
        <v>〇</v>
      </c>
      <c r="AD153" s="32" t="str">
        <f t="shared" si="37"/>
        <v>〇</v>
      </c>
      <c r="AE153" s="32" t="str">
        <f t="shared" si="37"/>
        <v>〇</v>
      </c>
      <c r="AF153" s="32" t="str">
        <f t="shared" si="37"/>
        <v>〇</v>
      </c>
      <c r="AG153" s="32" t="str">
        <f t="shared" si="37"/>
        <v>〇</v>
      </c>
      <c r="AH153" s="32" t="str">
        <f t="shared" si="37"/>
        <v>〇</v>
      </c>
      <c r="AI153" s="32" t="str">
        <f t="shared" si="37"/>
        <v>〇</v>
      </c>
      <c r="AJ153" s="32" t="str">
        <f t="shared" si="37"/>
        <v>〇</v>
      </c>
      <c r="AK153" s="32" t="str">
        <f t="shared" si="37"/>
        <v>〇</v>
      </c>
      <c r="AL153" s="32" t="str">
        <f t="shared" si="37"/>
        <v>〇</v>
      </c>
      <c r="AM153" s="32" t="str">
        <f t="shared" si="37"/>
        <v>〇</v>
      </c>
      <c r="AN153" s="32" t="str">
        <f t="shared" si="37"/>
        <v>〇</v>
      </c>
      <c r="AO153" s="32" t="str">
        <f t="shared" si="37"/>
        <v>〇</v>
      </c>
      <c r="AP153" s="32" t="str">
        <f t="shared" si="37"/>
        <v>〇</v>
      </c>
      <c r="AQ153" s="32" t="str">
        <f t="shared" si="37"/>
        <v>〇</v>
      </c>
    </row>
    <row r="154" spans="15:43">
      <c r="O154" s="32" t="str">
        <f t="shared" si="37"/>
        <v>〇</v>
      </c>
      <c r="P154" s="32" t="str">
        <f t="shared" si="37"/>
        <v>〇</v>
      </c>
      <c r="Q154" s="32" t="str">
        <f t="shared" si="37"/>
        <v>〇</v>
      </c>
      <c r="R154" s="32" t="str">
        <f t="shared" si="37"/>
        <v>〇</v>
      </c>
      <c r="S154" s="32" t="str">
        <f t="shared" si="37"/>
        <v>〇</v>
      </c>
      <c r="T154" s="32" t="str">
        <f t="shared" si="37"/>
        <v>〇</v>
      </c>
      <c r="U154" s="32" t="str">
        <f t="shared" si="37"/>
        <v>〇</v>
      </c>
      <c r="V154" s="32" t="str">
        <f t="shared" si="37"/>
        <v>〇</v>
      </c>
      <c r="W154" s="32" t="str">
        <f t="shared" si="37"/>
        <v>〇</v>
      </c>
      <c r="X154" s="32" t="str">
        <f t="shared" si="37"/>
        <v>〇</v>
      </c>
      <c r="Y154" s="32" t="str">
        <f t="shared" si="37"/>
        <v>〇</v>
      </c>
      <c r="Z154" s="32" t="str">
        <f t="shared" si="37"/>
        <v>〇</v>
      </c>
      <c r="AA154" s="32" t="str">
        <f t="shared" si="37"/>
        <v>〇</v>
      </c>
      <c r="AB154" s="32" t="str">
        <f t="shared" si="37"/>
        <v>〇</v>
      </c>
      <c r="AC154" s="32" t="str">
        <f t="shared" si="37"/>
        <v>〇</v>
      </c>
      <c r="AD154" s="32" t="str">
        <f t="shared" si="37"/>
        <v>〇</v>
      </c>
      <c r="AE154" s="32" t="str">
        <f t="shared" si="37"/>
        <v>〇</v>
      </c>
      <c r="AF154" s="32" t="str">
        <f t="shared" si="37"/>
        <v>〇</v>
      </c>
      <c r="AG154" s="32" t="str">
        <f t="shared" si="37"/>
        <v>〇</v>
      </c>
      <c r="AH154" s="32" t="str">
        <f t="shared" si="37"/>
        <v>〇</v>
      </c>
      <c r="AI154" s="32" t="str">
        <f t="shared" si="37"/>
        <v>〇</v>
      </c>
      <c r="AJ154" s="32" t="str">
        <f t="shared" si="37"/>
        <v>〇</v>
      </c>
      <c r="AK154" s="32" t="str">
        <f t="shared" si="37"/>
        <v>〇</v>
      </c>
      <c r="AL154" s="32" t="str">
        <f t="shared" si="37"/>
        <v>〇</v>
      </c>
      <c r="AM154" s="32" t="str">
        <f t="shared" si="37"/>
        <v>〇</v>
      </c>
      <c r="AN154" s="32" t="str">
        <f t="shared" si="37"/>
        <v>〇</v>
      </c>
      <c r="AO154" s="32" t="str">
        <f t="shared" si="37"/>
        <v>〇</v>
      </c>
      <c r="AP154" s="32" t="str">
        <f t="shared" si="37"/>
        <v>〇</v>
      </c>
      <c r="AQ154" s="32" t="str">
        <f t="shared" si="37"/>
        <v>〇</v>
      </c>
    </row>
    <row r="155" spans="15:43">
      <c r="O155" s="32" t="str">
        <f t="shared" si="37"/>
        <v>〇</v>
      </c>
      <c r="P155" s="32" t="str">
        <f t="shared" si="37"/>
        <v>〇</v>
      </c>
      <c r="Q155" s="32" t="str">
        <f t="shared" si="37"/>
        <v>〇</v>
      </c>
      <c r="R155" s="32" t="str">
        <f t="shared" si="37"/>
        <v>〇</v>
      </c>
      <c r="S155" s="32" t="str">
        <f t="shared" si="37"/>
        <v>〇</v>
      </c>
      <c r="T155" s="32" t="str">
        <f t="shared" si="37"/>
        <v>〇</v>
      </c>
      <c r="U155" s="32" t="str">
        <f t="shared" si="37"/>
        <v>〇</v>
      </c>
      <c r="V155" s="32" t="str">
        <f t="shared" si="37"/>
        <v>〇</v>
      </c>
      <c r="W155" s="32" t="str">
        <f t="shared" si="37"/>
        <v>〇</v>
      </c>
      <c r="X155" s="32" t="str">
        <f t="shared" si="37"/>
        <v>〇</v>
      </c>
      <c r="Y155" s="32" t="str">
        <f t="shared" si="37"/>
        <v>〇</v>
      </c>
      <c r="Z155" s="32" t="str">
        <f t="shared" si="37"/>
        <v>〇</v>
      </c>
      <c r="AA155" s="32" t="str">
        <f t="shared" si="37"/>
        <v>〇</v>
      </c>
      <c r="AB155" s="32" t="str">
        <f t="shared" si="37"/>
        <v>〇</v>
      </c>
      <c r="AC155" s="32" t="str">
        <f t="shared" si="37"/>
        <v>〇</v>
      </c>
      <c r="AD155" s="32" t="str">
        <f t="shared" si="37"/>
        <v>〇</v>
      </c>
      <c r="AE155" s="32" t="str">
        <f t="shared" si="37"/>
        <v>〇</v>
      </c>
      <c r="AF155" s="32" t="str">
        <f t="shared" si="37"/>
        <v>〇</v>
      </c>
      <c r="AG155" s="32" t="str">
        <f t="shared" si="37"/>
        <v>〇</v>
      </c>
      <c r="AH155" s="32" t="str">
        <f t="shared" si="37"/>
        <v>〇</v>
      </c>
      <c r="AI155" s="32" t="str">
        <f t="shared" si="37"/>
        <v>〇</v>
      </c>
      <c r="AJ155" s="32" t="str">
        <f t="shared" si="37"/>
        <v>〇</v>
      </c>
      <c r="AK155" s="32" t="str">
        <f t="shared" si="37"/>
        <v>〇</v>
      </c>
      <c r="AL155" s="32" t="str">
        <f t="shared" si="37"/>
        <v>〇</v>
      </c>
      <c r="AM155" s="32" t="str">
        <f t="shared" si="37"/>
        <v>〇</v>
      </c>
      <c r="AN155" s="32" t="str">
        <f t="shared" si="37"/>
        <v>〇</v>
      </c>
      <c r="AO155" s="32" t="str">
        <f t="shared" si="37"/>
        <v>〇</v>
      </c>
      <c r="AP155" s="32" t="str">
        <f t="shared" si="37"/>
        <v>〇</v>
      </c>
      <c r="AQ155" s="32" t="str">
        <f t="shared" si="37"/>
        <v>〇</v>
      </c>
    </row>
    <row r="156" spans="15:43">
      <c r="O156" s="32" t="str">
        <f t="shared" si="37"/>
        <v>〇</v>
      </c>
      <c r="P156" s="32" t="str">
        <f t="shared" si="37"/>
        <v>〇</v>
      </c>
      <c r="Q156" s="32" t="str">
        <f t="shared" si="37"/>
        <v>〇</v>
      </c>
      <c r="R156" s="32" t="str">
        <f t="shared" si="37"/>
        <v>〇</v>
      </c>
      <c r="S156" s="32" t="str">
        <f t="shared" si="37"/>
        <v>〇</v>
      </c>
      <c r="T156" s="32" t="str">
        <f t="shared" si="37"/>
        <v>〇</v>
      </c>
      <c r="U156" s="32" t="str">
        <f t="shared" si="37"/>
        <v>〇</v>
      </c>
      <c r="V156" s="32" t="str">
        <f t="shared" si="37"/>
        <v>〇</v>
      </c>
      <c r="W156" s="32" t="str">
        <f t="shared" si="37"/>
        <v>〇</v>
      </c>
      <c r="X156" s="32" t="str">
        <f t="shared" si="37"/>
        <v>〇</v>
      </c>
      <c r="Y156" s="32" t="str">
        <f t="shared" si="37"/>
        <v>〇</v>
      </c>
      <c r="Z156" s="32" t="str">
        <f t="shared" si="37"/>
        <v>〇</v>
      </c>
      <c r="AA156" s="32" t="str">
        <f t="shared" si="37"/>
        <v>〇</v>
      </c>
      <c r="AB156" s="32" t="str">
        <f t="shared" si="37"/>
        <v>〇</v>
      </c>
      <c r="AC156" s="32" t="str">
        <f t="shared" si="37"/>
        <v>〇</v>
      </c>
      <c r="AD156" s="32" t="str">
        <f t="shared" si="37"/>
        <v>〇</v>
      </c>
      <c r="AE156" s="32" t="str">
        <f t="shared" si="37"/>
        <v>〇</v>
      </c>
      <c r="AF156" s="32" t="str">
        <f t="shared" si="37"/>
        <v>〇</v>
      </c>
      <c r="AG156" s="32" t="str">
        <f t="shared" si="37"/>
        <v>〇</v>
      </c>
      <c r="AH156" s="32" t="str">
        <f t="shared" si="37"/>
        <v>〇</v>
      </c>
      <c r="AI156" s="32" t="str">
        <f t="shared" si="37"/>
        <v>〇</v>
      </c>
      <c r="AJ156" s="32" t="str">
        <f t="shared" si="37"/>
        <v>〇</v>
      </c>
      <c r="AK156" s="32" t="str">
        <f t="shared" si="37"/>
        <v>〇</v>
      </c>
      <c r="AL156" s="32" t="str">
        <f t="shared" si="37"/>
        <v>〇</v>
      </c>
      <c r="AM156" s="32" t="str">
        <f t="shared" si="37"/>
        <v>〇</v>
      </c>
      <c r="AN156" s="32" t="str">
        <f t="shared" si="37"/>
        <v>〇</v>
      </c>
      <c r="AO156" s="32" t="str">
        <f t="shared" si="37"/>
        <v>〇</v>
      </c>
      <c r="AP156" s="32" t="str">
        <f t="shared" si="37"/>
        <v>〇</v>
      </c>
      <c r="AQ156" s="32" t="str">
        <f t="shared" si="37"/>
        <v>〇</v>
      </c>
    </row>
    <row r="157" spans="15:43">
      <c r="O157" s="32" t="str">
        <f t="shared" si="37"/>
        <v>〇</v>
      </c>
      <c r="P157" s="32" t="str">
        <f t="shared" si="37"/>
        <v>〇</v>
      </c>
      <c r="Q157" s="32" t="str">
        <f t="shared" si="37"/>
        <v>〇</v>
      </c>
      <c r="R157" s="32" t="str">
        <f t="shared" si="37"/>
        <v>〇</v>
      </c>
      <c r="S157" s="32" t="str">
        <f t="shared" si="37"/>
        <v>〇</v>
      </c>
      <c r="T157" s="32" t="str">
        <f t="shared" si="37"/>
        <v>〇</v>
      </c>
      <c r="U157" s="32" t="str">
        <f t="shared" si="37"/>
        <v>〇</v>
      </c>
      <c r="V157" s="32" t="str">
        <f t="shared" si="37"/>
        <v>〇</v>
      </c>
      <c r="W157" s="32" t="str">
        <f t="shared" si="37"/>
        <v>〇</v>
      </c>
      <c r="X157" s="32" t="str">
        <f t="shared" si="37"/>
        <v>〇</v>
      </c>
      <c r="Y157" s="32" t="str">
        <f t="shared" si="37"/>
        <v>〇</v>
      </c>
      <c r="Z157" s="32" t="str">
        <f t="shared" si="37"/>
        <v>〇</v>
      </c>
      <c r="AA157" s="32" t="str">
        <f t="shared" si="37"/>
        <v>〇</v>
      </c>
      <c r="AB157" s="32" t="str">
        <f t="shared" si="37"/>
        <v>〇</v>
      </c>
      <c r="AC157" s="32" t="str">
        <f t="shared" si="37"/>
        <v>〇</v>
      </c>
      <c r="AD157" s="32" t="str">
        <f t="shared" si="37"/>
        <v>〇</v>
      </c>
      <c r="AE157" s="32" t="str">
        <f t="shared" si="37"/>
        <v>〇</v>
      </c>
      <c r="AF157" s="32" t="str">
        <f t="shared" si="37"/>
        <v>〇</v>
      </c>
      <c r="AG157" s="32" t="str">
        <f t="shared" si="37"/>
        <v>〇</v>
      </c>
      <c r="AH157" s="32" t="str">
        <f t="shared" si="37"/>
        <v>〇</v>
      </c>
      <c r="AI157" s="32" t="str">
        <f t="shared" si="37"/>
        <v>〇</v>
      </c>
      <c r="AJ157" s="32" t="str">
        <f t="shared" si="37"/>
        <v>〇</v>
      </c>
      <c r="AK157" s="32" t="str">
        <f t="shared" si="37"/>
        <v>〇</v>
      </c>
      <c r="AL157" s="32" t="str">
        <f t="shared" ref="AL157:AQ157" si="38">IF(EXACT(AL51,AL104),"〇","NG")</f>
        <v>〇</v>
      </c>
      <c r="AM157" s="32" t="str">
        <f t="shared" si="38"/>
        <v>〇</v>
      </c>
      <c r="AN157" s="32" t="str">
        <f t="shared" si="38"/>
        <v>〇</v>
      </c>
      <c r="AO157" s="32" t="str">
        <f t="shared" si="38"/>
        <v>〇</v>
      </c>
      <c r="AP157" s="32" t="str">
        <f t="shared" si="38"/>
        <v>〇</v>
      </c>
      <c r="AQ157" s="32" t="str">
        <f t="shared" si="38"/>
        <v>〇</v>
      </c>
    </row>
    <row r="158" spans="15:43">
      <c r="O158" s="32" t="str">
        <f t="shared" ref="O158:AQ166" si="39">IF(EXACT(O52,O105),"〇","NG")</f>
        <v>〇</v>
      </c>
      <c r="P158" s="32" t="str">
        <f t="shared" si="39"/>
        <v>〇</v>
      </c>
      <c r="Q158" s="32" t="str">
        <f t="shared" si="39"/>
        <v>〇</v>
      </c>
      <c r="R158" s="32" t="str">
        <f t="shared" si="39"/>
        <v>〇</v>
      </c>
      <c r="S158" s="32" t="str">
        <f t="shared" si="39"/>
        <v>〇</v>
      </c>
      <c r="T158" s="32" t="str">
        <f t="shared" si="39"/>
        <v>〇</v>
      </c>
      <c r="U158" s="32" t="str">
        <f t="shared" si="39"/>
        <v>〇</v>
      </c>
      <c r="V158" s="32" t="str">
        <f t="shared" si="39"/>
        <v>〇</v>
      </c>
      <c r="W158" s="32" t="str">
        <f t="shared" si="39"/>
        <v>〇</v>
      </c>
      <c r="X158" s="32" t="str">
        <f t="shared" si="39"/>
        <v>〇</v>
      </c>
      <c r="Y158" s="32" t="str">
        <f t="shared" si="39"/>
        <v>〇</v>
      </c>
      <c r="Z158" s="32" t="str">
        <f t="shared" si="39"/>
        <v>〇</v>
      </c>
      <c r="AA158" s="32" t="str">
        <f t="shared" si="39"/>
        <v>〇</v>
      </c>
      <c r="AB158" s="32" t="str">
        <f t="shared" si="39"/>
        <v>〇</v>
      </c>
      <c r="AC158" s="32" t="str">
        <f t="shared" si="39"/>
        <v>〇</v>
      </c>
      <c r="AD158" s="32" t="str">
        <f t="shared" si="39"/>
        <v>〇</v>
      </c>
      <c r="AE158" s="32" t="str">
        <f t="shared" si="39"/>
        <v>〇</v>
      </c>
      <c r="AF158" s="32" t="str">
        <f t="shared" si="39"/>
        <v>〇</v>
      </c>
      <c r="AG158" s="32" t="str">
        <f t="shared" si="39"/>
        <v>〇</v>
      </c>
      <c r="AH158" s="32" t="str">
        <f t="shared" si="39"/>
        <v>〇</v>
      </c>
      <c r="AI158" s="32" t="str">
        <f t="shared" si="39"/>
        <v>〇</v>
      </c>
      <c r="AJ158" s="32" t="str">
        <f t="shared" si="39"/>
        <v>〇</v>
      </c>
      <c r="AK158" s="32" t="str">
        <f t="shared" si="39"/>
        <v>〇</v>
      </c>
      <c r="AL158" s="32" t="str">
        <f t="shared" si="39"/>
        <v>〇</v>
      </c>
      <c r="AM158" s="32" t="str">
        <f t="shared" si="39"/>
        <v>〇</v>
      </c>
      <c r="AN158" s="32" t="str">
        <f t="shared" si="39"/>
        <v>〇</v>
      </c>
      <c r="AO158" s="32" t="str">
        <f t="shared" si="39"/>
        <v>〇</v>
      </c>
      <c r="AP158" s="32" t="str">
        <f t="shared" si="39"/>
        <v>〇</v>
      </c>
      <c r="AQ158" s="32" t="str">
        <f t="shared" si="39"/>
        <v>〇</v>
      </c>
    </row>
    <row r="159" spans="15:43">
      <c r="O159" s="32" t="str">
        <f t="shared" si="39"/>
        <v>〇</v>
      </c>
      <c r="P159" s="32" t="str">
        <f t="shared" si="39"/>
        <v>〇</v>
      </c>
      <c r="Q159" s="32" t="str">
        <f t="shared" si="39"/>
        <v>〇</v>
      </c>
      <c r="R159" s="32" t="str">
        <f t="shared" si="39"/>
        <v>〇</v>
      </c>
      <c r="S159" s="32" t="str">
        <f t="shared" si="39"/>
        <v>〇</v>
      </c>
      <c r="T159" s="32" t="str">
        <f t="shared" si="39"/>
        <v>〇</v>
      </c>
      <c r="U159" s="32" t="str">
        <f t="shared" si="39"/>
        <v>〇</v>
      </c>
      <c r="V159" s="32" t="str">
        <f t="shared" si="39"/>
        <v>〇</v>
      </c>
      <c r="W159" s="32" t="str">
        <f t="shared" si="39"/>
        <v>〇</v>
      </c>
      <c r="X159" s="32" t="str">
        <f t="shared" si="39"/>
        <v>〇</v>
      </c>
      <c r="Y159" s="32" t="str">
        <f t="shared" si="39"/>
        <v>〇</v>
      </c>
      <c r="Z159" s="32" t="str">
        <f t="shared" si="39"/>
        <v>〇</v>
      </c>
      <c r="AA159" s="32" t="str">
        <f t="shared" si="39"/>
        <v>〇</v>
      </c>
      <c r="AB159" s="32" t="str">
        <f t="shared" si="39"/>
        <v>〇</v>
      </c>
      <c r="AC159" s="32" t="str">
        <f t="shared" si="39"/>
        <v>〇</v>
      </c>
      <c r="AD159" s="32" t="str">
        <f t="shared" si="39"/>
        <v>〇</v>
      </c>
      <c r="AE159" s="32" t="str">
        <f t="shared" si="39"/>
        <v>〇</v>
      </c>
      <c r="AF159" s="32" t="str">
        <f t="shared" si="39"/>
        <v>〇</v>
      </c>
      <c r="AG159" s="32" t="str">
        <f t="shared" si="39"/>
        <v>〇</v>
      </c>
      <c r="AH159" s="32" t="str">
        <f t="shared" si="39"/>
        <v>〇</v>
      </c>
      <c r="AI159" s="32" t="str">
        <f t="shared" si="39"/>
        <v>〇</v>
      </c>
      <c r="AJ159" s="32" t="str">
        <f t="shared" si="39"/>
        <v>〇</v>
      </c>
      <c r="AK159" s="32" t="str">
        <f t="shared" si="39"/>
        <v>〇</v>
      </c>
      <c r="AL159" s="32" t="str">
        <f t="shared" si="39"/>
        <v>〇</v>
      </c>
      <c r="AM159" s="32" t="str">
        <f t="shared" si="39"/>
        <v>〇</v>
      </c>
      <c r="AN159" s="32" t="str">
        <f t="shared" si="39"/>
        <v>〇</v>
      </c>
      <c r="AO159" s="32" t="str">
        <f t="shared" si="39"/>
        <v>〇</v>
      </c>
      <c r="AP159" s="32" t="str">
        <f t="shared" si="39"/>
        <v>〇</v>
      </c>
      <c r="AQ159" s="32" t="str">
        <f t="shared" si="39"/>
        <v>〇</v>
      </c>
    </row>
    <row r="160" spans="15:43">
      <c r="O160" s="32" t="str">
        <f t="shared" si="39"/>
        <v>〇</v>
      </c>
      <c r="P160" s="32" t="str">
        <f t="shared" si="39"/>
        <v>〇</v>
      </c>
      <c r="Q160" s="32" t="str">
        <f t="shared" si="39"/>
        <v>〇</v>
      </c>
      <c r="R160" s="32" t="str">
        <f t="shared" si="39"/>
        <v>〇</v>
      </c>
      <c r="S160" s="32" t="str">
        <f t="shared" si="39"/>
        <v>〇</v>
      </c>
      <c r="T160" s="32" t="str">
        <f t="shared" si="39"/>
        <v>〇</v>
      </c>
      <c r="U160" s="32" t="str">
        <f t="shared" si="39"/>
        <v>〇</v>
      </c>
      <c r="V160" s="32" t="str">
        <f t="shared" si="39"/>
        <v>〇</v>
      </c>
      <c r="W160" s="32" t="str">
        <f t="shared" si="39"/>
        <v>〇</v>
      </c>
      <c r="X160" s="32" t="str">
        <f t="shared" si="39"/>
        <v>〇</v>
      </c>
      <c r="Y160" s="32" t="str">
        <f t="shared" si="39"/>
        <v>〇</v>
      </c>
      <c r="Z160" s="32" t="str">
        <f t="shared" si="39"/>
        <v>〇</v>
      </c>
      <c r="AA160" s="32" t="str">
        <f t="shared" si="39"/>
        <v>〇</v>
      </c>
      <c r="AB160" s="32" t="str">
        <f t="shared" si="39"/>
        <v>〇</v>
      </c>
      <c r="AC160" s="32" t="str">
        <f t="shared" si="39"/>
        <v>〇</v>
      </c>
      <c r="AD160" s="32" t="str">
        <f t="shared" si="39"/>
        <v>〇</v>
      </c>
      <c r="AE160" s="32" t="str">
        <f t="shared" si="39"/>
        <v>〇</v>
      </c>
      <c r="AF160" s="32" t="str">
        <f t="shared" si="39"/>
        <v>〇</v>
      </c>
      <c r="AG160" s="32" t="str">
        <f t="shared" si="39"/>
        <v>〇</v>
      </c>
      <c r="AH160" s="32" t="str">
        <f t="shared" si="39"/>
        <v>〇</v>
      </c>
      <c r="AI160" s="32" t="str">
        <f t="shared" si="39"/>
        <v>〇</v>
      </c>
      <c r="AJ160" s="32" t="str">
        <f t="shared" si="39"/>
        <v>〇</v>
      </c>
      <c r="AK160" s="32" t="str">
        <f t="shared" si="39"/>
        <v>〇</v>
      </c>
      <c r="AL160" s="32" t="str">
        <f t="shared" si="39"/>
        <v>〇</v>
      </c>
      <c r="AM160" s="32" t="str">
        <f t="shared" si="39"/>
        <v>〇</v>
      </c>
      <c r="AN160" s="32" t="str">
        <f t="shared" si="39"/>
        <v>〇</v>
      </c>
      <c r="AO160" s="32" t="str">
        <f t="shared" si="39"/>
        <v>〇</v>
      </c>
      <c r="AP160" s="32" t="str">
        <f t="shared" si="39"/>
        <v>〇</v>
      </c>
      <c r="AQ160" s="32" t="str">
        <f t="shared" si="39"/>
        <v>〇</v>
      </c>
    </row>
    <row r="161" spans="15:43">
      <c r="O161" s="32" t="str">
        <f t="shared" si="39"/>
        <v>〇</v>
      </c>
      <c r="P161" s="32" t="str">
        <f t="shared" si="39"/>
        <v>〇</v>
      </c>
      <c r="Q161" s="32" t="str">
        <f t="shared" si="39"/>
        <v>〇</v>
      </c>
      <c r="R161" s="32" t="str">
        <f t="shared" si="39"/>
        <v>〇</v>
      </c>
      <c r="S161" s="32" t="str">
        <f t="shared" si="39"/>
        <v>〇</v>
      </c>
      <c r="T161" s="32" t="str">
        <f t="shared" si="39"/>
        <v>〇</v>
      </c>
      <c r="U161" s="32" t="str">
        <f t="shared" si="39"/>
        <v>〇</v>
      </c>
      <c r="V161" s="32" t="str">
        <f t="shared" si="39"/>
        <v>〇</v>
      </c>
      <c r="W161" s="32" t="str">
        <f t="shared" si="39"/>
        <v>〇</v>
      </c>
      <c r="X161" s="32" t="str">
        <f t="shared" si="39"/>
        <v>〇</v>
      </c>
      <c r="Y161" s="32" t="str">
        <f t="shared" si="39"/>
        <v>〇</v>
      </c>
      <c r="Z161" s="32" t="str">
        <f t="shared" si="39"/>
        <v>〇</v>
      </c>
      <c r="AA161" s="32" t="str">
        <f t="shared" si="39"/>
        <v>〇</v>
      </c>
      <c r="AB161" s="32" t="str">
        <f t="shared" si="39"/>
        <v>〇</v>
      </c>
      <c r="AC161" s="32" t="str">
        <f t="shared" si="39"/>
        <v>〇</v>
      </c>
      <c r="AD161" s="32" t="str">
        <f t="shared" si="39"/>
        <v>〇</v>
      </c>
      <c r="AE161" s="32" t="str">
        <f t="shared" si="39"/>
        <v>〇</v>
      </c>
      <c r="AF161" s="32" t="str">
        <f t="shared" si="39"/>
        <v>〇</v>
      </c>
      <c r="AG161" s="32" t="str">
        <f t="shared" si="39"/>
        <v>〇</v>
      </c>
      <c r="AH161" s="32" t="str">
        <f t="shared" si="39"/>
        <v>〇</v>
      </c>
      <c r="AI161" s="32" t="str">
        <f t="shared" si="39"/>
        <v>〇</v>
      </c>
      <c r="AJ161" s="32" t="str">
        <f t="shared" si="39"/>
        <v>〇</v>
      </c>
      <c r="AK161" s="32" t="str">
        <f t="shared" si="39"/>
        <v>〇</v>
      </c>
      <c r="AL161" s="32" t="str">
        <f t="shared" si="39"/>
        <v>〇</v>
      </c>
      <c r="AM161" s="32" t="str">
        <f t="shared" si="39"/>
        <v>〇</v>
      </c>
      <c r="AN161" s="32" t="str">
        <f t="shared" si="39"/>
        <v>〇</v>
      </c>
      <c r="AO161" s="32" t="str">
        <f t="shared" si="39"/>
        <v>〇</v>
      </c>
      <c r="AP161" s="32" t="str">
        <f t="shared" si="39"/>
        <v>〇</v>
      </c>
      <c r="AQ161" s="32" t="str">
        <f t="shared" si="39"/>
        <v>〇</v>
      </c>
    </row>
    <row r="162" spans="15:43">
      <c r="O162" s="32" t="str">
        <f t="shared" si="39"/>
        <v>〇</v>
      </c>
      <c r="P162" s="32" t="str">
        <f t="shared" si="39"/>
        <v>〇</v>
      </c>
      <c r="Q162" s="32" t="str">
        <f t="shared" si="39"/>
        <v>〇</v>
      </c>
      <c r="R162" s="32" t="str">
        <f t="shared" si="39"/>
        <v>〇</v>
      </c>
      <c r="S162" s="32" t="str">
        <f t="shared" si="39"/>
        <v>〇</v>
      </c>
      <c r="T162" s="32" t="str">
        <f t="shared" si="39"/>
        <v>〇</v>
      </c>
      <c r="U162" s="32" t="str">
        <f t="shared" si="39"/>
        <v>〇</v>
      </c>
      <c r="V162" s="32" t="str">
        <f t="shared" si="39"/>
        <v>〇</v>
      </c>
      <c r="W162" s="32" t="str">
        <f t="shared" si="39"/>
        <v>〇</v>
      </c>
      <c r="X162" s="32" t="str">
        <f t="shared" si="39"/>
        <v>〇</v>
      </c>
      <c r="Y162" s="32" t="str">
        <f t="shared" si="39"/>
        <v>〇</v>
      </c>
      <c r="Z162" s="32" t="str">
        <f t="shared" si="39"/>
        <v>〇</v>
      </c>
      <c r="AA162" s="32" t="str">
        <f t="shared" si="39"/>
        <v>〇</v>
      </c>
      <c r="AB162" s="32" t="str">
        <f t="shared" si="39"/>
        <v>〇</v>
      </c>
      <c r="AC162" s="32" t="str">
        <f t="shared" si="39"/>
        <v>〇</v>
      </c>
      <c r="AD162" s="32" t="str">
        <f t="shared" si="39"/>
        <v>〇</v>
      </c>
      <c r="AE162" s="32" t="str">
        <f t="shared" si="39"/>
        <v>〇</v>
      </c>
      <c r="AF162" s="32" t="str">
        <f t="shared" si="39"/>
        <v>〇</v>
      </c>
      <c r="AG162" s="32" t="str">
        <f t="shared" si="39"/>
        <v>〇</v>
      </c>
      <c r="AH162" s="32" t="str">
        <f t="shared" si="39"/>
        <v>〇</v>
      </c>
      <c r="AI162" s="32" t="str">
        <f t="shared" si="39"/>
        <v>〇</v>
      </c>
      <c r="AJ162" s="32" t="str">
        <f t="shared" si="39"/>
        <v>〇</v>
      </c>
      <c r="AK162" s="32" t="str">
        <f t="shared" si="39"/>
        <v>〇</v>
      </c>
      <c r="AL162" s="32" t="str">
        <f t="shared" si="39"/>
        <v>〇</v>
      </c>
      <c r="AM162" s="32" t="str">
        <f t="shared" si="39"/>
        <v>〇</v>
      </c>
      <c r="AN162" s="32" t="str">
        <f t="shared" si="39"/>
        <v>〇</v>
      </c>
      <c r="AO162" s="32" t="str">
        <f t="shared" si="39"/>
        <v>〇</v>
      </c>
      <c r="AP162" s="32" t="str">
        <f t="shared" si="39"/>
        <v>〇</v>
      </c>
      <c r="AQ162" s="32" t="str">
        <f t="shared" si="39"/>
        <v>〇</v>
      </c>
    </row>
    <row r="163" spans="15:43">
      <c r="O163" s="32" t="str">
        <f t="shared" si="39"/>
        <v>〇</v>
      </c>
      <c r="P163" s="32" t="str">
        <f t="shared" si="39"/>
        <v>〇</v>
      </c>
      <c r="Q163" s="32" t="str">
        <f t="shared" si="39"/>
        <v>〇</v>
      </c>
      <c r="R163" s="32" t="str">
        <f t="shared" si="39"/>
        <v>〇</v>
      </c>
      <c r="S163" s="32" t="str">
        <f t="shared" si="39"/>
        <v>〇</v>
      </c>
      <c r="T163" s="32" t="str">
        <f t="shared" si="39"/>
        <v>〇</v>
      </c>
      <c r="U163" s="32" t="str">
        <f t="shared" si="39"/>
        <v>〇</v>
      </c>
      <c r="V163" s="32" t="str">
        <f t="shared" si="39"/>
        <v>〇</v>
      </c>
      <c r="W163" s="32" t="str">
        <f t="shared" si="39"/>
        <v>〇</v>
      </c>
      <c r="X163" s="32" t="str">
        <f t="shared" si="39"/>
        <v>〇</v>
      </c>
      <c r="Y163" s="32" t="str">
        <f t="shared" si="39"/>
        <v>〇</v>
      </c>
      <c r="Z163" s="32" t="str">
        <f t="shared" si="39"/>
        <v>〇</v>
      </c>
      <c r="AA163" s="32" t="str">
        <f t="shared" si="39"/>
        <v>〇</v>
      </c>
      <c r="AB163" s="32" t="str">
        <f t="shared" si="39"/>
        <v>〇</v>
      </c>
      <c r="AC163" s="32" t="str">
        <f t="shared" si="39"/>
        <v>〇</v>
      </c>
      <c r="AD163" s="32" t="str">
        <f t="shared" si="39"/>
        <v>〇</v>
      </c>
      <c r="AE163" s="32" t="str">
        <f t="shared" si="39"/>
        <v>〇</v>
      </c>
      <c r="AF163" s="32" t="str">
        <f t="shared" si="39"/>
        <v>〇</v>
      </c>
      <c r="AG163" s="32" t="str">
        <f t="shared" si="39"/>
        <v>〇</v>
      </c>
      <c r="AH163" s="32" t="str">
        <f t="shared" si="39"/>
        <v>〇</v>
      </c>
      <c r="AI163" s="32" t="str">
        <f t="shared" si="39"/>
        <v>〇</v>
      </c>
      <c r="AJ163" s="32" t="str">
        <f t="shared" si="39"/>
        <v>〇</v>
      </c>
      <c r="AK163" s="32" t="str">
        <f t="shared" si="39"/>
        <v>〇</v>
      </c>
      <c r="AL163" s="32" t="str">
        <f t="shared" si="39"/>
        <v>〇</v>
      </c>
      <c r="AM163" s="32" t="str">
        <f t="shared" si="39"/>
        <v>〇</v>
      </c>
      <c r="AN163" s="32" t="str">
        <f t="shared" si="39"/>
        <v>〇</v>
      </c>
      <c r="AO163" s="32" t="str">
        <f t="shared" si="39"/>
        <v>〇</v>
      </c>
      <c r="AP163" s="32" t="str">
        <f t="shared" si="39"/>
        <v>〇</v>
      </c>
      <c r="AQ163" s="32" t="str">
        <f t="shared" si="39"/>
        <v>〇</v>
      </c>
    </row>
    <row r="164" spans="15:43">
      <c r="O164" s="32" t="str">
        <f t="shared" si="39"/>
        <v>〇</v>
      </c>
      <c r="P164" s="32" t="str">
        <f t="shared" si="39"/>
        <v>〇</v>
      </c>
      <c r="Q164" s="32" t="str">
        <f t="shared" si="39"/>
        <v>〇</v>
      </c>
      <c r="R164" s="32" t="str">
        <f t="shared" si="39"/>
        <v>〇</v>
      </c>
      <c r="S164" s="32" t="str">
        <f t="shared" si="39"/>
        <v>〇</v>
      </c>
      <c r="T164" s="32" t="str">
        <f t="shared" si="39"/>
        <v>〇</v>
      </c>
      <c r="U164" s="32" t="str">
        <f t="shared" si="39"/>
        <v>〇</v>
      </c>
      <c r="V164" s="32" t="str">
        <f t="shared" si="39"/>
        <v>〇</v>
      </c>
      <c r="W164" s="32" t="str">
        <f t="shared" si="39"/>
        <v>〇</v>
      </c>
      <c r="X164" s="32" t="str">
        <f t="shared" si="39"/>
        <v>〇</v>
      </c>
      <c r="Y164" s="32" t="str">
        <f t="shared" si="39"/>
        <v>〇</v>
      </c>
      <c r="Z164" s="32" t="str">
        <f t="shared" si="39"/>
        <v>〇</v>
      </c>
      <c r="AA164" s="32" t="str">
        <f t="shared" si="39"/>
        <v>〇</v>
      </c>
      <c r="AB164" s="32" t="str">
        <f t="shared" si="39"/>
        <v>〇</v>
      </c>
      <c r="AC164" s="32" t="str">
        <f t="shared" si="39"/>
        <v>〇</v>
      </c>
      <c r="AD164" s="32" t="str">
        <f t="shared" si="39"/>
        <v>〇</v>
      </c>
      <c r="AE164" s="32" t="str">
        <f t="shared" si="39"/>
        <v>〇</v>
      </c>
      <c r="AF164" s="32" t="str">
        <f t="shared" si="39"/>
        <v>〇</v>
      </c>
      <c r="AG164" s="32" t="str">
        <f t="shared" si="39"/>
        <v>〇</v>
      </c>
      <c r="AH164" s="32" t="str">
        <f t="shared" si="39"/>
        <v>〇</v>
      </c>
      <c r="AI164" s="32" t="str">
        <f t="shared" si="39"/>
        <v>〇</v>
      </c>
      <c r="AJ164" s="32" t="str">
        <f t="shared" si="39"/>
        <v>〇</v>
      </c>
      <c r="AK164" s="32" t="str">
        <f t="shared" si="39"/>
        <v>〇</v>
      </c>
      <c r="AL164" s="32" t="str">
        <f t="shared" si="39"/>
        <v>〇</v>
      </c>
      <c r="AM164" s="32" t="str">
        <f t="shared" si="39"/>
        <v>〇</v>
      </c>
      <c r="AN164" s="32" t="str">
        <f t="shared" si="39"/>
        <v>〇</v>
      </c>
      <c r="AO164" s="32" t="str">
        <f t="shared" si="39"/>
        <v>〇</v>
      </c>
      <c r="AP164" s="32" t="str">
        <f t="shared" si="39"/>
        <v>〇</v>
      </c>
      <c r="AQ164" s="32" t="str">
        <f t="shared" si="39"/>
        <v>〇</v>
      </c>
    </row>
    <row r="165" spans="15:43">
      <c r="O165" s="32" t="str">
        <f t="shared" si="39"/>
        <v>〇</v>
      </c>
      <c r="P165" s="32" t="str">
        <f t="shared" si="39"/>
        <v>〇</v>
      </c>
      <c r="Q165" s="32" t="str">
        <f t="shared" si="39"/>
        <v>〇</v>
      </c>
      <c r="R165" s="32" t="str">
        <f t="shared" si="39"/>
        <v>〇</v>
      </c>
      <c r="S165" s="32" t="str">
        <f t="shared" si="39"/>
        <v>〇</v>
      </c>
      <c r="T165" s="32" t="str">
        <f t="shared" si="39"/>
        <v>〇</v>
      </c>
      <c r="U165" s="32" t="str">
        <f t="shared" si="39"/>
        <v>〇</v>
      </c>
      <c r="V165" s="32" t="str">
        <f t="shared" si="39"/>
        <v>〇</v>
      </c>
      <c r="W165" s="32" t="str">
        <f t="shared" si="39"/>
        <v>〇</v>
      </c>
      <c r="X165" s="32" t="str">
        <f t="shared" si="39"/>
        <v>〇</v>
      </c>
      <c r="Y165" s="32" t="str">
        <f t="shared" si="39"/>
        <v>〇</v>
      </c>
      <c r="Z165" s="32" t="str">
        <f t="shared" si="39"/>
        <v>〇</v>
      </c>
      <c r="AA165" s="32" t="str">
        <f t="shared" si="39"/>
        <v>〇</v>
      </c>
      <c r="AB165" s="32" t="str">
        <f t="shared" si="39"/>
        <v>〇</v>
      </c>
      <c r="AC165" s="32" t="str">
        <f t="shared" si="39"/>
        <v>〇</v>
      </c>
      <c r="AD165" s="32" t="str">
        <f t="shared" si="39"/>
        <v>〇</v>
      </c>
      <c r="AE165" s="32" t="str">
        <f t="shared" si="39"/>
        <v>〇</v>
      </c>
      <c r="AF165" s="32" t="str">
        <f t="shared" si="39"/>
        <v>〇</v>
      </c>
      <c r="AG165" s="32" t="str">
        <f t="shared" si="39"/>
        <v>〇</v>
      </c>
      <c r="AH165" s="32" t="str">
        <f t="shared" si="39"/>
        <v>〇</v>
      </c>
      <c r="AI165" s="32" t="str">
        <f t="shared" si="39"/>
        <v>〇</v>
      </c>
      <c r="AJ165" s="32" t="str">
        <f t="shared" si="39"/>
        <v>〇</v>
      </c>
      <c r="AK165" s="32" t="str">
        <f t="shared" si="39"/>
        <v>〇</v>
      </c>
      <c r="AL165" s="32" t="str">
        <f t="shared" si="39"/>
        <v>〇</v>
      </c>
      <c r="AM165" s="32" t="str">
        <f t="shared" si="39"/>
        <v>〇</v>
      </c>
      <c r="AN165" s="32" t="str">
        <f t="shared" si="39"/>
        <v>〇</v>
      </c>
      <c r="AO165" s="32" t="str">
        <f t="shared" si="39"/>
        <v>〇</v>
      </c>
      <c r="AP165" s="32" t="str">
        <f t="shared" si="39"/>
        <v>〇</v>
      </c>
      <c r="AQ165" s="32" t="str">
        <f t="shared" si="39"/>
        <v>〇</v>
      </c>
    </row>
    <row r="166" spans="15:43">
      <c r="O166" s="32" t="str">
        <f t="shared" si="39"/>
        <v>〇</v>
      </c>
      <c r="P166" s="32" t="str">
        <f t="shared" si="39"/>
        <v>〇</v>
      </c>
      <c r="Q166" s="32" t="str">
        <f t="shared" si="39"/>
        <v>〇</v>
      </c>
      <c r="R166" s="32" t="str">
        <f t="shared" si="39"/>
        <v>〇</v>
      </c>
      <c r="S166" s="32" t="str">
        <f t="shared" si="39"/>
        <v>〇</v>
      </c>
      <c r="T166" s="32" t="str">
        <f t="shared" si="39"/>
        <v>〇</v>
      </c>
      <c r="U166" s="32" t="str">
        <f t="shared" si="39"/>
        <v>〇</v>
      </c>
      <c r="V166" s="32" t="str">
        <f t="shared" si="39"/>
        <v>〇</v>
      </c>
      <c r="W166" s="32" t="str">
        <f t="shared" si="39"/>
        <v>〇</v>
      </c>
      <c r="X166" s="32" t="str">
        <f t="shared" si="39"/>
        <v>〇</v>
      </c>
      <c r="Y166" s="32" t="str">
        <f t="shared" si="39"/>
        <v>〇</v>
      </c>
      <c r="Z166" s="32" t="str">
        <f t="shared" si="39"/>
        <v>〇</v>
      </c>
      <c r="AA166" s="32" t="str">
        <f t="shared" si="39"/>
        <v>〇</v>
      </c>
      <c r="AB166" s="32" t="str">
        <f t="shared" si="39"/>
        <v>〇</v>
      </c>
      <c r="AC166" s="32" t="str">
        <f t="shared" si="39"/>
        <v>〇</v>
      </c>
      <c r="AD166" s="32" t="str">
        <f t="shared" si="39"/>
        <v>〇</v>
      </c>
      <c r="AE166" s="32" t="str">
        <f t="shared" si="39"/>
        <v>〇</v>
      </c>
      <c r="AF166" s="32" t="str">
        <f t="shared" si="39"/>
        <v>〇</v>
      </c>
      <c r="AG166" s="32" t="str">
        <f t="shared" si="39"/>
        <v>〇</v>
      </c>
      <c r="AH166" s="32" t="str">
        <f t="shared" si="39"/>
        <v>〇</v>
      </c>
      <c r="AI166" s="32" t="str">
        <f t="shared" si="39"/>
        <v>〇</v>
      </c>
      <c r="AJ166" s="32" t="str">
        <f t="shared" si="39"/>
        <v>〇</v>
      </c>
      <c r="AK166" s="32" t="str">
        <f t="shared" si="39"/>
        <v>〇</v>
      </c>
      <c r="AL166" s="32" t="str">
        <f t="shared" ref="AL166:AQ166" si="40">IF(EXACT(AL60,AL113),"〇","NG")</f>
        <v>〇</v>
      </c>
      <c r="AM166" s="32" t="str">
        <f t="shared" si="40"/>
        <v>〇</v>
      </c>
      <c r="AN166" s="32" t="str">
        <f t="shared" si="40"/>
        <v>〇</v>
      </c>
      <c r="AO166" s="32" t="str">
        <f t="shared" si="40"/>
        <v>〇</v>
      </c>
      <c r="AP166" s="32" t="str">
        <f t="shared" si="40"/>
        <v>〇</v>
      </c>
      <c r="AQ166" s="32" t="str">
        <f t="shared" si="40"/>
        <v>〇</v>
      </c>
    </row>
    <row r="167" spans="15:43">
      <c r="O167" s="32" t="str">
        <f t="shared" ref="O167:AQ167" si="41">IF(EXACT(O61,O114),"〇","NG")</f>
        <v>〇</v>
      </c>
      <c r="P167" s="32" t="str">
        <f t="shared" si="41"/>
        <v>〇</v>
      </c>
      <c r="Q167" s="32" t="str">
        <f t="shared" si="41"/>
        <v>〇</v>
      </c>
      <c r="R167" s="32" t="str">
        <f t="shared" si="41"/>
        <v>〇</v>
      </c>
      <c r="S167" s="32" t="str">
        <f t="shared" si="41"/>
        <v>〇</v>
      </c>
      <c r="T167" s="32" t="str">
        <f t="shared" si="41"/>
        <v>〇</v>
      </c>
      <c r="U167" s="32" t="str">
        <f t="shared" si="41"/>
        <v>〇</v>
      </c>
      <c r="V167" s="32" t="str">
        <f t="shared" si="41"/>
        <v>〇</v>
      </c>
      <c r="W167" s="32" t="str">
        <f t="shared" si="41"/>
        <v>〇</v>
      </c>
      <c r="X167" s="32" t="str">
        <f t="shared" si="41"/>
        <v>〇</v>
      </c>
      <c r="Y167" s="32" t="str">
        <f t="shared" si="41"/>
        <v>〇</v>
      </c>
      <c r="Z167" s="32" t="str">
        <f t="shared" si="41"/>
        <v>〇</v>
      </c>
      <c r="AA167" s="32" t="str">
        <f t="shared" si="41"/>
        <v>〇</v>
      </c>
      <c r="AB167" s="32" t="str">
        <f t="shared" si="41"/>
        <v>〇</v>
      </c>
      <c r="AC167" s="32" t="str">
        <f t="shared" si="41"/>
        <v>〇</v>
      </c>
      <c r="AD167" s="32" t="str">
        <f t="shared" si="41"/>
        <v>〇</v>
      </c>
      <c r="AE167" s="32" t="str">
        <f t="shared" si="41"/>
        <v>〇</v>
      </c>
      <c r="AF167" s="32" t="str">
        <f t="shared" si="41"/>
        <v>〇</v>
      </c>
      <c r="AG167" s="32" t="str">
        <f t="shared" si="41"/>
        <v>〇</v>
      </c>
      <c r="AH167" s="32" t="str">
        <f t="shared" si="41"/>
        <v>〇</v>
      </c>
      <c r="AI167" s="32" t="str">
        <f t="shared" si="41"/>
        <v>〇</v>
      </c>
      <c r="AJ167" s="32" t="str">
        <f t="shared" si="41"/>
        <v>〇</v>
      </c>
      <c r="AK167" s="32" t="str">
        <f t="shared" si="41"/>
        <v>〇</v>
      </c>
      <c r="AL167" s="32" t="str">
        <f t="shared" si="41"/>
        <v>〇</v>
      </c>
      <c r="AM167" s="32" t="str">
        <f t="shared" si="41"/>
        <v>〇</v>
      </c>
      <c r="AN167" s="32" t="str">
        <f t="shared" si="41"/>
        <v>〇</v>
      </c>
      <c r="AO167" s="32" t="str">
        <f t="shared" si="41"/>
        <v>〇</v>
      </c>
      <c r="AP167" s="32" t="str">
        <f t="shared" si="41"/>
        <v>〇</v>
      </c>
      <c r="AQ167" s="32" t="str">
        <f t="shared" si="41"/>
        <v>〇</v>
      </c>
    </row>
  </sheetData>
  <mergeCells count="24">
    <mergeCell ref="O13:W14"/>
    <mergeCell ref="Y13:AG14"/>
    <mergeCell ref="AI13:AQ14"/>
    <mergeCell ref="O11:AQ12"/>
    <mergeCell ref="B5:L5"/>
    <mergeCell ref="B6:L6"/>
    <mergeCell ref="D9:D13"/>
    <mergeCell ref="E9:E13"/>
    <mergeCell ref="F9:F13"/>
    <mergeCell ref="G9:G13"/>
    <mergeCell ref="H9:K10"/>
    <mergeCell ref="H11:H13"/>
    <mergeCell ref="I11:I13"/>
    <mergeCell ref="J11:J13"/>
    <mergeCell ref="K11:K13"/>
    <mergeCell ref="L11:L13"/>
    <mergeCell ref="O119:W120"/>
    <mergeCell ref="Y119:AG120"/>
    <mergeCell ref="AI119:AQ120"/>
    <mergeCell ref="O64:AQ65"/>
    <mergeCell ref="O66:W67"/>
    <mergeCell ref="Y66:AG67"/>
    <mergeCell ref="AI66:AQ67"/>
    <mergeCell ref="O117:AQ118"/>
  </mergeCells>
  <phoneticPr fontId="4"/>
  <pageMargins left="0.70866141732283472" right="0.70866141732283472" top="0.23622047244094491" bottom="0.27559055118110237" header="0" footer="0"/>
  <pageSetup paperSize="9" scale="28" pageOrder="overThenDown" orientation="landscape" r:id="rId1"/>
  <headerFooter scaleWithDoc="0" alignWithMargins="0"/>
  <rowBreaks count="1" manualBreakCount="1">
    <brk id="76" max="16383" man="1"/>
  </rowBreaks>
  <colBreaks count="1" manualBreakCount="1">
    <brk id="8" max="104857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70678E-AE12-424F-B38B-922F7C2F5908}">
  <sheetPr>
    <tabColor theme="5" tint="0.79998168889431442"/>
    <pageSetUpPr fitToPage="1"/>
  </sheetPr>
  <dimension ref="A1:AP167"/>
  <sheetViews>
    <sheetView zoomScaleNormal="100" zoomScaleSheetLayoutView="80" workbookViewId="0">
      <pane xSplit="2" ySplit="14" topLeftCell="C78" activePane="bottomRight" state="frozen"/>
      <selection activeCell="B5" sqref="B5:D5"/>
      <selection pane="topRight" activeCell="B5" sqref="B5:D5"/>
      <selection pane="bottomLeft" activeCell="B5" sqref="B5:D5"/>
      <selection pane="bottomRight" activeCell="B5" sqref="B5:D5"/>
    </sheetView>
  </sheetViews>
  <sheetFormatPr defaultColWidth="8.25" defaultRowHeight="12"/>
  <cols>
    <col min="1" max="1" width="15.25" style="5" customWidth="1"/>
    <col min="2" max="2" width="0.5" style="6" customWidth="1"/>
    <col min="3" max="6" width="12.25" style="5" customWidth="1"/>
    <col min="7" max="11" width="8.75" style="5" customWidth="1"/>
    <col min="12" max="16384" width="8.25" style="5"/>
  </cols>
  <sheetData>
    <row r="1" spans="1:42" s="1" customFormat="1" ht="15" customHeight="1">
      <c r="B1" s="2"/>
      <c r="F1" s="3"/>
      <c r="J1" s="4"/>
      <c r="K1" s="4"/>
    </row>
    <row r="2" spans="1:42" ht="18" customHeight="1">
      <c r="J2" s="7"/>
      <c r="K2" s="7"/>
    </row>
    <row r="3" spans="1:42" ht="20.100000000000001" customHeight="1">
      <c r="A3" s="595" t="s">
        <v>940</v>
      </c>
      <c r="I3" s="9"/>
    </row>
    <row r="4" spans="1:42" s="11" customFormat="1" ht="9" customHeight="1">
      <c r="A4" s="10"/>
      <c r="I4" s="12"/>
    </row>
    <row r="5" spans="1:42" ht="18" customHeight="1">
      <c r="A5" s="781" t="s">
        <v>84</v>
      </c>
      <c r="B5" s="781"/>
      <c r="C5" s="781"/>
      <c r="D5" s="781"/>
      <c r="E5" s="781"/>
      <c r="F5" s="781"/>
      <c r="G5" s="781"/>
      <c r="H5" s="781"/>
      <c r="I5" s="781"/>
      <c r="J5" s="781"/>
      <c r="K5" s="781"/>
    </row>
    <row r="6" spans="1:42" ht="18" customHeight="1">
      <c r="A6" s="782"/>
      <c r="B6" s="782"/>
      <c r="C6" s="782"/>
      <c r="D6" s="782"/>
      <c r="E6" s="782"/>
      <c r="F6" s="782"/>
      <c r="G6" s="782"/>
      <c r="H6" s="782"/>
      <c r="I6" s="782"/>
      <c r="J6" s="782"/>
      <c r="K6" s="782"/>
    </row>
    <row r="7" spans="1:42" s="15" customFormat="1" ht="18" customHeight="1">
      <c r="A7" s="13"/>
      <c r="B7" s="14"/>
      <c r="C7" s="13"/>
      <c r="D7" s="13"/>
      <c r="J7" s="16"/>
      <c r="K7" s="16"/>
    </row>
    <row r="8" spans="1:42" ht="5.0999999999999996" customHeight="1" thickBot="1">
      <c r="J8" s="7"/>
      <c r="K8" s="7"/>
    </row>
    <row r="9" spans="1:42" s="20" customFormat="1" ht="11.25" customHeight="1" thickTop="1">
      <c r="A9" s="17"/>
      <c r="B9" s="18"/>
      <c r="C9" s="783" t="s">
        <v>1</v>
      </c>
      <c r="D9" s="786" t="s">
        <v>2</v>
      </c>
      <c r="E9" s="783" t="s">
        <v>3</v>
      </c>
      <c r="F9" s="783" t="s">
        <v>4</v>
      </c>
      <c r="G9" s="789" t="s">
        <v>5</v>
      </c>
      <c r="H9" s="790"/>
      <c r="I9" s="790"/>
      <c r="J9" s="790"/>
      <c r="K9" s="19"/>
    </row>
    <row r="10" spans="1:42" s="20" customFormat="1" ht="11.25" customHeight="1">
      <c r="A10" s="21" t="s">
        <v>6</v>
      </c>
      <c r="B10" s="22"/>
      <c r="C10" s="784"/>
      <c r="D10" s="787"/>
      <c r="E10" s="784"/>
      <c r="F10" s="784"/>
      <c r="G10" s="791"/>
      <c r="H10" s="792"/>
      <c r="I10" s="792"/>
      <c r="J10" s="792"/>
      <c r="K10" s="23" t="s">
        <v>7</v>
      </c>
    </row>
    <row r="11" spans="1:42" s="20" customFormat="1" ht="11.25" customHeight="1">
      <c r="A11" s="20" t="s">
        <v>8</v>
      </c>
      <c r="B11" s="24"/>
      <c r="C11" s="784"/>
      <c r="D11" s="787"/>
      <c r="E11" s="784"/>
      <c r="F11" s="784"/>
      <c r="G11" s="793" t="s">
        <v>1</v>
      </c>
      <c r="H11" s="794" t="s">
        <v>9</v>
      </c>
      <c r="I11" s="793" t="s">
        <v>3</v>
      </c>
      <c r="J11" s="797" t="s">
        <v>4</v>
      </c>
      <c r="K11" s="799" t="s">
        <v>10</v>
      </c>
      <c r="N11" s="780" t="s">
        <v>139</v>
      </c>
      <c r="O11" s="780"/>
      <c r="P11" s="780"/>
      <c r="Q11" s="780"/>
      <c r="R11" s="780"/>
      <c r="S11" s="780"/>
      <c r="T11" s="780"/>
      <c r="U11" s="780"/>
      <c r="V11" s="780"/>
      <c r="W11" s="780"/>
      <c r="X11" s="780"/>
      <c r="Y11" s="780"/>
      <c r="Z11" s="780"/>
      <c r="AA11" s="780"/>
      <c r="AB11" s="780"/>
      <c r="AC11" s="780"/>
      <c r="AD11" s="780"/>
      <c r="AE11" s="780"/>
      <c r="AF11" s="780"/>
      <c r="AG11" s="780"/>
      <c r="AH11" s="780"/>
      <c r="AI11" s="780"/>
      <c r="AJ11" s="780"/>
      <c r="AK11" s="780"/>
      <c r="AL11" s="780"/>
      <c r="AM11" s="780"/>
      <c r="AN11" s="780"/>
      <c r="AO11" s="780"/>
      <c r="AP11" s="780"/>
    </row>
    <row r="12" spans="1:42" s="20" customFormat="1" ht="11.25" customHeight="1">
      <c r="A12" s="21" t="s">
        <v>11</v>
      </c>
      <c r="B12" s="22"/>
      <c r="C12" s="784"/>
      <c r="D12" s="787"/>
      <c r="E12" s="784"/>
      <c r="F12" s="784"/>
      <c r="G12" s="784"/>
      <c r="H12" s="795"/>
      <c r="I12" s="784"/>
      <c r="J12" s="798"/>
      <c r="K12" s="799"/>
      <c r="N12" s="780"/>
      <c r="O12" s="780"/>
      <c r="P12" s="780"/>
      <c r="Q12" s="780"/>
      <c r="R12" s="780"/>
      <c r="S12" s="780"/>
      <c r="T12" s="780"/>
      <c r="U12" s="780"/>
      <c r="V12" s="780"/>
      <c r="W12" s="780"/>
      <c r="X12" s="780"/>
      <c r="Y12" s="780"/>
      <c r="Z12" s="780"/>
      <c r="AA12" s="780"/>
      <c r="AB12" s="780"/>
      <c r="AC12" s="780"/>
      <c r="AD12" s="780"/>
      <c r="AE12" s="780"/>
      <c r="AF12" s="780"/>
      <c r="AG12" s="780"/>
      <c r="AH12" s="780"/>
      <c r="AI12" s="780"/>
      <c r="AJ12" s="780"/>
      <c r="AK12" s="780"/>
      <c r="AL12" s="780"/>
      <c r="AM12" s="780"/>
      <c r="AN12" s="780"/>
      <c r="AO12" s="780"/>
      <c r="AP12" s="780"/>
    </row>
    <row r="13" spans="1:42" s="20" customFormat="1" ht="11.25" customHeight="1">
      <c r="A13" s="25"/>
      <c r="B13" s="26"/>
      <c r="C13" s="785"/>
      <c r="D13" s="788"/>
      <c r="E13" s="785"/>
      <c r="F13" s="785"/>
      <c r="G13" s="785"/>
      <c r="H13" s="796"/>
      <c r="I13" s="785"/>
      <c r="J13" s="791"/>
      <c r="K13" s="800"/>
      <c r="N13" s="779" t="s">
        <v>12</v>
      </c>
      <c r="O13" s="779"/>
      <c r="P13" s="779"/>
      <c r="Q13" s="779"/>
      <c r="R13" s="779"/>
      <c r="S13" s="779"/>
      <c r="T13" s="779"/>
      <c r="U13" s="779"/>
      <c r="V13" s="779"/>
      <c r="X13" s="779" t="s">
        <v>13</v>
      </c>
      <c r="Y13" s="779"/>
      <c r="Z13" s="779"/>
      <c r="AA13" s="779"/>
      <c r="AB13" s="779"/>
      <c r="AC13" s="779"/>
      <c r="AD13" s="779"/>
      <c r="AE13" s="779"/>
      <c r="AF13" s="779"/>
      <c r="AH13" s="779" t="s">
        <v>14</v>
      </c>
      <c r="AI13" s="779"/>
      <c r="AJ13" s="779"/>
      <c r="AK13" s="779"/>
      <c r="AL13" s="779"/>
      <c r="AM13" s="779"/>
      <c r="AN13" s="779"/>
      <c r="AO13" s="779"/>
      <c r="AP13" s="779"/>
    </row>
    <row r="14" spans="1:42" s="20" customFormat="1" ht="13.5" customHeight="1">
      <c r="A14" s="27"/>
      <c r="B14" s="28"/>
      <c r="C14" s="29" t="s">
        <v>15</v>
      </c>
      <c r="D14" s="29" t="s">
        <v>16</v>
      </c>
      <c r="E14" s="29" t="s">
        <v>17</v>
      </c>
      <c r="F14" s="29" t="s">
        <v>17</v>
      </c>
      <c r="G14" s="29" t="s">
        <v>18</v>
      </c>
      <c r="H14" s="29" t="s">
        <v>18</v>
      </c>
      <c r="I14" s="29" t="s">
        <v>18</v>
      </c>
      <c r="J14" s="29" t="s">
        <v>18</v>
      </c>
      <c r="K14" s="29" t="s">
        <v>18</v>
      </c>
      <c r="N14" s="779"/>
      <c r="O14" s="779"/>
      <c r="P14" s="779"/>
      <c r="Q14" s="779"/>
      <c r="R14" s="779"/>
      <c r="S14" s="779"/>
      <c r="T14" s="779"/>
      <c r="U14" s="779"/>
      <c r="V14" s="779"/>
      <c r="X14" s="779"/>
      <c r="Y14" s="779"/>
      <c r="Z14" s="779"/>
      <c r="AA14" s="779"/>
      <c r="AB14" s="779"/>
      <c r="AC14" s="779"/>
      <c r="AD14" s="779"/>
      <c r="AE14" s="779"/>
      <c r="AF14" s="779"/>
      <c r="AH14" s="779"/>
      <c r="AI14" s="779"/>
      <c r="AJ14" s="779"/>
      <c r="AK14" s="779"/>
      <c r="AL14" s="779"/>
      <c r="AM14" s="779"/>
      <c r="AN14" s="779"/>
      <c r="AO14" s="779"/>
      <c r="AP14" s="779"/>
    </row>
    <row r="15" spans="1:42" s="32" customFormat="1" ht="11.85" customHeight="1">
      <c r="A15" s="30" t="s">
        <v>19</v>
      </c>
      <c r="B15" s="31"/>
      <c r="C15" s="49">
        <v>4140</v>
      </c>
      <c r="D15" s="50">
        <v>594</v>
      </c>
      <c r="E15" s="50">
        <v>24600</v>
      </c>
      <c r="F15" s="50">
        <v>22000</v>
      </c>
      <c r="G15" s="50">
        <v>95</v>
      </c>
      <c r="H15" s="50">
        <v>100</v>
      </c>
      <c r="I15" s="50">
        <v>95</v>
      </c>
      <c r="J15" s="50">
        <v>95</v>
      </c>
      <c r="K15" s="50">
        <v>109</v>
      </c>
      <c r="N15" s="32">
        <v>1</v>
      </c>
      <c r="O15" s="5" t="s">
        <v>20</v>
      </c>
      <c r="P15" s="33">
        <f t="shared" ref="P15:P61" si="0">IFERROR(_xlfn.XLOOKUP(O15,$A$29:$A$75,$C$29:$C$75),"-")</f>
        <v>1030</v>
      </c>
      <c r="Q15" s="34">
        <f>IFERROR(_xlfn.RANK.EQ(P15,$P$15:$P$61,0)+COUNTIF($P$15:P15,P15)-1,"-")</f>
        <v>1</v>
      </c>
      <c r="S15" s="35">
        <f>IFERROR(RANK(U15,$U$15:$U$61,0),"-")</f>
        <v>1</v>
      </c>
      <c r="T15" s="35" t="str">
        <f>IFERROR(INDEX($O$15:$O$61,MATCH(N15,$Q$15:$Q$61,0)),"-")</f>
        <v>北海道</v>
      </c>
      <c r="U15" s="35">
        <f>IFERROR(LARGE($P$15:$P$61,N15),"-")</f>
        <v>1030</v>
      </c>
      <c r="V15" s="36">
        <f>IFERROR(ROUND(U15/$C$15*100,1),"-")</f>
        <v>24.9</v>
      </c>
      <c r="X15" s="32">
        <v>1</v>
      </c>
      <c r="Y15" s="5" t="s">
        <v>20</v>
      </c>
      <c r="Z15" s="33">
        <f t="shared" ref="Z15:Z61" si="1">IFERROR(_xlfn.XLOOKUP(Y15,$A$29:$A$75,$D$29:$D$75),"-")</f>
        <v>341</v>
      </c>
      <c r="AA15" s="34">
        <f>IFERROR(_xlfn.RANK.EQ(Z15,$Z$15:$Z$61,0)+COUNTIF($Z$15:Z15,Z15)-1,"-")</f>
        <v>13</v>
      </c>
      <c r="AC15" s="35">
        <f>IFERROR(RANK(AE15,$AE$15:$AE$61,0),"-")</f>
        <v>1</v>
      </c>
      <c r="AD15" s="35" t="str">
        <f>IFERROR(INDEX($Y$15:$Y$61,MATCH(X15,$AA$15:$AA$61,0)),"-")</f>
        <v>熊本</v>
      </c>
      <c r="AE15" s="35">
        <f>IFERROR(LARGE($Z$15:$Z$61,X15),"-")</f>
        <v>2270</v>
      </c>
      <c r="AF15" s="36">
        <f>IFERROR(ROUND(AE15/$D$15*100,1),"-")</f>
        <v>382.2</v>
      </c>
      <c r="AG15" s="37"/>
      <c r="AH15" s="32">
        <v>1</v>
      </c>
      <c r="AI15" s="5" t="s">
        <v>83</v>
      </c>
      <c r="AJ15" s="33">
        <f t="shared" ref="AJ15:AJ61" si="2">IFERROR(_xlfn.XLOOKUP(AI15,$A$29:$A$75,$E$29:$E$75),"-")</f>
        <v>3510</v>
      </c>
      <c r="AK15" s="34">
        <f>IFERROR(_xlfn.RANK.EQ(AJ15,$AJ$15:$AJ$61,0)+COUNTIF($AJ$15:AJ15,AJ15)-1,"-")</f>
        <v>1</v>
      </c>
      <c r="AM15" s="35">
        <f>IFERROR(RANK(AO15,$AO$15:$AO$61,0),"-")</f>
        <v>1</v>
      </c>
      <c r="AN15" s="35" t="str">
        <f>IFERROR(INDEX($AI$15:$AI$61,MATCH(AH15,$AK$15:$AK$61,0)),"-")</f>
        <v>北海道</v>
      </c>
      <c r="AO15" s="35">
        <f>IFERROR(LARGE($AJ$15:$AJ$61,AH15),"-")</f>
        <v>3510</v>
      </c>
      <c r="AP15" s="36">
        <f>IFERROR(ROUND(AO15/$E$15*100,1),"-")</f>
        <v>14.3</v>
      </c>
    </row>
    <row r="16" spans="1:42" ht="11.85" customHeight="1">
      <c r="A16" s="40" t="s">
        <v>22</v>
      </c>
      <c r="B16" s="39"/>
      <c r="C16" s="51"/>
      <c r="D16" s="52"/>
      <c r="E16" s="52"/>
      <c r="F16" s="52"/>
      <c r="G16" s="52"/>
      <c r="H16" s="52"/>
      <c r="I16" s="52"/>
      <c r="J16" s="52"/>
      <c r="K16" s="52"/>
      <c r="N16" s="32">
        <v>2</v>
      </c>
      <c r="O16" s="5" t="s">
        <v>21</v>
      </c>
      <c r="P16" s="33">
        <f t="shared" si="0"/>
        <v>114</v>
      </c>
      <c r="Q16" s="34">
        <f>IFERROR(_xlfn.RANK.EQ(P16,$P$15:$P$61,0)+COUNTIF($P$15:P16,P16)-1,"-")</f>
        <v>8</v>
      </c>
      <c r="S16" s="35">
        <f t="shared" ref="S16:S61" si="3">IFERROR(RANK(U16,$U$15:$U$61,0),"-")</f>
        <v>2</v>
      </c>
      <c r="T16" s="35" t="str">
        <f t="shared" ref="T16:T61" si="4">IFERROR(INDEX($O$15:$O$61,MATCH(N16,$Q$15:$Q$61,0)),"-")</f>
        <v>長野</v>
      </c>
      <c r="U16" s="35">
        <f t="shared" ref="U16:U61" si="5">IFERROR(LARGE($P$15:$P$61,N16),"-")</f>
        <v>545</v>
      </c>
      <c r="V16" s="36">
        <f t="shared" ref="V16:V61" si="6">IFERROR(ROUND(U16/$C$15*100,1),"-")</f>
        <v>13.2</v>
      </c>
      <c r="X16" s="32">
        <v>2</v>
      </c>
      <c r="Y16" s="5" t="s">
        <v>21</v>
      </c>
      <c r="Z16" s="33">
        <f t="shared" si="1"/>
        <v>319</v>
      </c>
      <c r="AA16" s="34">
        <f>IFERROR(_xlfn.RANK.EQ(Z16,$Z$15:$Z$61,0)+COUNTIF($Z$15:Z16,Z16)-1,"-")</f>
        <v>16</v>
      </c>
      <c r="AC16" s="35">
        <f t="shared" ref="AC16:AC61" si="7">IFERROR(RANK(AE16,$AE$15:$AE$61,0),"-")</f>
        <v>2</v>
      </c>
      <c r="AD16" s="35" t="str">
        <f t="shared" ref="AD16:AD61" si="8">IFERROR(INDEX($Y$15:$Y$61,MATCH(X16,$AA$15:$AA$61,0)),"-")</f>
        <v>佐賀</v>
      </c>
      <c r="AE16" s="35">
        <f t="shared" ref="AE16:AE61" si="9">IFERROR(LARGE($Z$15:$Z$61,X16),"-")</f>
        <v>1990</v>
      </c>
      <c r="AF16" s="36">
        <f t="shared" ref="AF16:AF61" si="10">IFERROR(ROUND(AE16/$D$15*100,1),"-")</f>
        <v>335</v>
      </c>
      <c r="AG16" s="37"/>
      <c r="AH16" s="32">
        <v>2</v>
      </c>
      <c r="AI16" s="5" t="s">
        <v>21</v>
      </c>
      <c r="AJ16" s="33">
        <f t="shared" si="2"/>
        <v>364</v>
      </c>
      <c r="AK16" s="34">
        <f>IFERROR(_xlfn.RANK.EQ(AJ16,$AJ$15:$AJ$61,0)+COUNTIF($AJ$15:AJ16,AJ16)-1,"-")</f>
        <v>16</v>
      </c>
      <c r="AM16" s="35">
        <f t="shared" ref="AM16:AM61" si="11">IFERROR(RANK(AO16,$AO$15:$AO$61,0),"-")</f>
        <v>2</v>
      </c>
      <c r="AN16" s="35" t="str">
        <f t="shared" ref="AN16:AN61" si="12">IFERROR(INDEX($AI$15:$AI$61,MATCH(AH16,$AK$15:$AK$61,0)),"-")</f>
        <v>熊本</v>
      </c>
      <c r="AO16" s="35">
        <f t="shared" ref="AO16:AO61" si="13">IFERROR(LARGE($AJ$15:$AJ$61,AH16),"-")</f>
        <v>2270</v>
      </c>
      <c r="AP16" s="36">
        <f t="shared" ref="AP16:AP61" si="14">IFERROR(ROUND(AO16/$E$15*100,1),"-")</f>
        <v>9.1999999999999993</v>
      </c>
    </row>
    <row r="17" spans="1:42" ht="11.85" customHeight="1">
      <c r="A17" s="41" t="s">
        <v>20</v>
      </c>
      <c r="B17" s="39"/>
      <c r="C17" s="51">
        <v>1030</v>
      </c>
      <c r="D17" s="52">
        <v>341</v>
      </c>
      <c r="E17" s="52">
        <v>3510</v>
      </c>
      <c r="F17" s="52">
        <v>3190</v>
      </c>
      <c r="G17" s="52">
        <v>94</v>
      </c>
      <c r="H17" s="52">
        <v>107</v>
      </c>
      <c r="I17" s="52">
        <v>100</v>
      </c>
      <c r="J17" s="52">
        <v>100</v>
      </c>
      <c r="K17" s="52">
        <v>118</v>
      </c>
      <c r="N17" s="32">
        <v>3</v>
      </c>
      <c r="O17" s="5" t="s">
        <v>23</v>
      </c>
      <c r="P17" s="33">
        <f t="shared" si="0"/>
        <v>238</v>
      </c>
      <c r="Q17" s="34">
        <f>IFERROR(_xlfn.RANK.EQ(P17,$P$15:$P$61,0)+COUNTIF($P$15:P17,P17)-1,"-")</f>
        <v>6</v>
      </c>
      <c r="S17" s="35">
        <f t="shared" si="3"/>
        <v>3</v>
      </c>
      <c r="T17" s="35" t="str">
        <f t="shared" si="4"/>
        <v>福島</v>
      </c>
      <c r="U17" s="35">
        <f t="shared" si="5"/>
        <v>330</v>
      </c>
      <c r="V17" s="36">
        <f t="shared" si="6"/>
        <v>8</v>
      </c>
      <c r="X17" s="32">
        <v>3</v>
      </c>
      <c r="Y17" s="5" t="s">
        <v>23</v>
      </c>
      <c r="Z17" s="33">
        <f t="shared" si="1"/>
        <v>180</v>
      </c>
      <c r="AA17" s="34">
        <f>IFERROR(_xlfn.RANK.EQ(Z17,$Z$15:$Z$61,0)+COUNTIF($Z$15:Z17,Z17)-1,"-")</f>
        <v>18</v>
      </c>
      <c r="AC17" s="35">
        <f t="shared" si="7"/>
        <v>3</v>
      </c>
      <c r="AD17" s="35" t="str">
        <f t="shared" si="8"/>
        <v>福岡</v>
      </c>
      <c r="AE17" s="35">
        <f t="shared" si="9"/>
        <v>1910</v>
      </c>
      <c r="AF17" s="36">
        <f t="shared" si="10"/>
        <v>321.5</v>
      </c>
      <c r="AG17" s="37"/>
      <c r="AH17" s="32">
        <v>3</v>
      </c>
      <c r="AI17" s="5" t="s">
        <v>23</v>
      </c>
      <c r="AJ17" s="33">
        <f t="shared" si="2"/>
        <v>428</v>
      </c>
      <c r="AK17" s="34">
        <f>IFERROR(_xlfn.RANK.EQ(AJ17,$AJ$15:$AJ$61,0)+COUNTIF($AJ$15:AJ17,AJ17)-1,"-")</f>
        <v>14</v>
      </c>
      <c r="AM17" s="35">
        <f t="shared" si="11"/>
        <v>3</v>
      </c>
      <c r="AN17" s="35" t="str">
        <f t="shared" si="12"/>
        <v>佐賀</v>
      </c>
      <c r="AO17" s="35">
        <f t="shared" si="13"/>
        <v>2250</v>
      </c>
      <c r="AP17" s="36">
        <f t="shared" si="14"/>
        <v>9.1</v>
      </c>
    </row>
    <row r="18" spans="1:42" ht="11.85" customHeight="1">
      <c r="A18" s="41" t="s">
        <v>25</v>
      </c>
      <c r="B18" s="39"/>
      <c r="C18" s="51" t="s">
        <v>924</v>
      </c>
      <c r="D18" s="52" t="s">
        <v>924</v>
      </c>
      <c r="E18" s="52" t="s">
        <v>924</v>
      </c>
      <c r="F18" s="52" t="s">
        <v>924</v>
      </c>
      <c r="G18" s="52" t="s">
        <v>26</v>
      </c>
      <c r="H18" s="52" t="s">
        <v>26</v>
      </c>
      <c r="I18" s="52" t="s">
        <v>26</v>
      </c>
      <c r="J18" s="52" t="s">
        <v>26</v>
      </c>
      <c r="K18" s="52" t="s">
        <v>26</v>
      </c>
      <c r="N18" s="32">
        <v>4</v>
      </c>
      <c r="O18" s="5" t="s">
        <v>24</v>
      </c>
      <c r="P18" s="33" t="str">
        <f t="shared" si="0"/>
        <v>…</v>
      </c>
      <c r="Q18" s="34" t="str">
        <f>IFERROR(_xlfn.RANK.EQ(P18,$P$15:$P$61,0)+COUNTIF($P$15:P18,P18)-1,"-")</f>
        <v>-</v>
      </c>
      <c r="S18" s="35">
        <f t="shared" si="3"/>
        <v>4</v>
      </c>
      <c r="T18" s="35" t="str">
        <f t="shared" si="4"/>
        <v>秋田</v>
      </c>
      <c r="U18" s="35">
        <f t="shared" si="5"/>
        <v>318</v>
      </c>
      <c r="V18" s="36">
        <f t="shared" si="6"/>
        <v>7.7</v>
      </c>
      <c r="X18" s="32">
        <v>4</v>
      </c>
      <c r="Y18" s="5" t="s">
        <v>24</v>
      </c>
      <c r="Z18" s="33" t="str">
        <f t="shared" si="1"/>
        <v>…</v>
      </c>
      <c r="AA18" s="34" t="str">
        <f>IFERROR(_xlfn.RANK.EQ(Z18,$Z$15:$Z$61,0)+COUNTIF($Z$15:Z18,Z18)-1,"-")</f>
        <v>-</v>
      </c>
      <c r="AC18" s="35">
        <f t="shared" si="7"/>
        <v>4</v>
      </c>
      <c r="AD18" s="35" t="str">
        <f t="shared" si="8"/>
        <v>長崎</v>
      </c>
      <c r="AE18" s="35">
        <f t="shared" si="9"/>
        <v>1780</v>
      </c>
      <c r="AF18" s="36">
        <f t="shared" si="10"/>
        <v>299.7</v>
      </c>
      <c r="AG18" s="37"/>
      <c r="AH18" s="32">
        <v>4</v>
      </c>
      <c r="AI18" s="5" t="s">
        <v>24</v>
      </c>
      <c r="AJ18" s="33" t="str">
        <f t="shared" si="2"/>
        <v>…</v>
      </c>
      <c r="AK18" s="34" t="str">
        <f>IFERROR(_xlfn.RANK.EQ(AJ18,$AJ$15:$AJ$61,0)+COUNTIF($AJ$15:AJ18,AJ18)-1,"-")</f>
        <v>-</v>
      </c>
      <c r="AM18" s="35">
        <f t="shared" si="11"/>
        <v>4</v>
      </c>
      <c r="AN18" s="35" t="str">
        <f t="shared" si="12"/>
        <v>栃木</v>
      </c>
      <c r="AO18" s="35">
        <f t="shared" si="13"/>
        <v>1700</v>
      </c>
      <c r="AP18" s="36">
        <f t="shared" si="14"/>
        <v>6.9</v>
      </c>
    </row>
    <row r="19" spans="1:42" ht="11.85" customHeight="1">
      <c r="A19" s="41" t="s">
        <v>28</v>
      </c>
      <c r="B19" s="39"/>
      <c r="C19" s="51" t="s">
        <v>924</v>
      </c>
      <c r="D19" s="52" t="s">
        <v>924</v>
      </c>
      <c r="E19" s="52" t="s">
        <v>924</v>
      </c>
      <c r="F19" s="52" t="s">
        <v>924</v>
      </c>
      <c r="G19" s="52" t="s">
        <v>26</v>
      </c>
      <c r="H19" s="52" t="s">
        <v>26</v>
      </c>
      <c r="I19" s="52" t="s">
        <v>26</v>
      </c>
      <c r="J19" s="52" t="s">
        <v>26</v>
      </c>
      <c r="K19" s="52" t="s">
        <v>26</v>
      </c>
      <c r="N19" s="32">
        <v>5</v>
      </c>
      <c r="O19" s="5" t="s">
        <v>27</v>
      </c>
      <c r="P19" s="33">
        <f t="shared" si="0"/>
        <v>318</v>
      </c>
      <c r="Q19" s="34">
        <f>IFERROR(_xlfn.RANK.EQ(P19,$P$15:$P$61,0)+COUNTIF($P$15:P19,P19)-1,"-")</f>
        <v>4</v>
      </c>
      <c r="S19" s="35">
        <f t="shared" si="3"/>
        <v>5</v>
      </c>
      <c r="T19" s="35" t="str">
        <f t="shared" si="4"/>
        <v>山形</v>
      </c>
      <c r="U19" s="35">
        <f t="shared" si="5"/>
        <v>310</v>
      </c>
      <c r="V19" s="36">
        <f t="shared" si="6"/>
        <v>7.5</v>
      </c>
      <c r="X19" s="32">
        <v>5</v>
      </c>
      <c r="Y19" s="5" t="s">
        <v>27</v>
      </c>
      <c r="Z19" s="33">
        <f t="shared" si="1"/>
        <v>335</v>
      </c>
      <c r="AA19" s="34">
        <f>IFERROR(_xlfn.RANK.EQ(Z19,$Z$15:$Z$61,0)+COUNTIF($Z$15:Z19,Z19)-1,"-")</f>
        <v>14</v>
      </c>
      <c r="AC19" s="42">
        <f t="shared" si="7"/>
        <v>5</v>
      </c>
      <c r="AD19" s="42" t="str">
        <f t="shared" si="8"/>
        <v>栃木</v>
      </c>
      <c r="AE19" s="42">
        <f t="shared" si="9"/>
        <v>1530</v>
      </c>
      <c r="AF19" s="37">
        <f t="shared" si="10"/>
        <v>257.60000000000002</v>
      </c>
      <c r="AG19" s="37"/>
      <c r="AH19" s="32">
        <v>5</v>
      </c>
      <c r="AI19" s="5" t="s">
        <v>27</v>
      </c>
      <c r="AJ19" s="33">
        <f t="shared" si="2"/>
        <v>1070</v>
      </c>
      <c r="AK19" s="34">
        <f>IFERROR(_xlfn.RANK.EQ(AJ19,$AJ$15:$AJ$61,0)+COUNTIF($AJ$15:AJ19,AJ19)-1,"-")</f>
        <v>10</v>
      </c>
      <c r="AM19" s="35">
        <f t="shared" si="11"/>
        <v>5</v>
      </c>
      <c r="AN19" s="35" t="str">
        <f t="shared" si="12"/>
        <v>長崎</v>
      </c>
      <c r="AO19" s="35">
        <f t="shared" si="13"/>
        <v>1640</v>
      </c>
      <c r="AP19" s="36">
        <f t="shared" si="14"/>
        <v>6.7</v>
      </c>
    </row>
    <row r="20" spans="1:42" ht="11.85" customHeight="1">
      <c r="A20" s="41" t="s">
        <v>30</v>
      </c>
      <c r="B20" s="39"/>
      <c r="C20" s="51" t="s">
        <v>924</v>
      </c>
      <c r="D20" s="52" t="s">
        <v>924</v>
      </c>
      <c r="E20" s="52" t="s">
        <v>924</v>
      </c>
      <c r="F20" s="52" t="s">
        <v>924</v>
      </c>
      <c r="G20" s="52" t="s">
        <v>26</v>
      </c>
      <c r="H20" s="52" t="s">
        <v>26</v>
      </c>
      <c r="I20" s="52" t="s">
        <v>26</v>
      </c>
      <c r="J20" s="52" t="s">
        <v>26</v>
      </c>
      <c r="K20" s="52" t="s">
        <v>26</v>
      </c>
      <c r="N20" s="32">
        <v>6</v>
      </c>
      <c r="O20" s="5" t="s">
        <v>29</v>
      </c>
      <c r="P20" s="33">
        <f t="shared" si="0"/>
        <v>310</v>
      </c>
      <c r="Q20" s="34">
        <f>IFERROR(_xlfn.RANK.EQ(P20,$P$15:$P$61,0)+COUNTIF($P$15:P20,P20)-1,"-")</f>
        <v>5</v>
      </c>
      <c r="S20" s="42">
        <f t="shared" si="3"/>
        <v>6</v>
      </c>
      <c r="T20" s="42" t="str">
        <f t="shared" si="4"/>
        <v>岩手</v>
      </c>
      <c r="U20" s="42">
        <f t="shared" si="5"/>
        <v>238</v>
      </c>
      <c r="V20" s="37">
        <f t="shared" si="6"/>
        <v>5.7</v>
      </c>
      <c r="X20" s="32">
        <v>6</v>
      </c>
      <c r="Y20" s="5" t="s">
        <v>29</v>
      </c>
      <c r="Z20" s="33">
        <f t="shared" si="1"/>
        <v>525</v>
      </c>
      <c r="AA20" s="34">
        <f>IFERROR(_xlfn.RANK.EQ(Z20,$Z$15:$Z$61,0)+COUNTIF($Z$15:Z20,Z20)-1,"-")</f>
        <v>10</v>
      </c>
      <c r="AC20" s="42">
        <f t="shared" si="7"/>
        <v>6</v>
      </c>
      <c r="AD20" s="42" t="str">
        <f t="shared" si="8"/>
        <v>愛媛</v>
      </c>
      <c r="AE20" s="42">
        <f t="shared" si="9"/>
        <v>1170</v>
      </c>
      <c r="AF20" s="37">
        <f t="shared" si="10"/>
        <v>197</v>
      </c>
      <c r="AG20" s="37"/>
      <c r="AH20" s="32">
        <v>6</v>
      </c>
      <c r="AI20" s="5" t="s">
        <v>29</v>
      </c>
      <c r="AJ20" s="33">
        <f t="shared" si="2"/>
        <v>1630</v>
      </c>
      <c r="AK20" s="34">
        <f>IFERROR(_xlfn.RANK.EQ(AJ20,$AJ$15:$AJ$61,0)+COUNTIF($AJ$15:AJ20,AJ20)-1,"-")</f>
        <v>6</v>
      </c>
      <c r="AM20" s="42">
        <f t="shared" si="11"/>
        <v>6</v>
      </c>
      <c r="AN20" s="42" t="str">
        <f t="shared" si="12"/>
        <v>山形</v>
      </c>
      <c r="AO20" s="42">
        <f t="shared" si="13"/>
        <v>1630</v>
      </c>
      <c r="AP20" s="37">
        <f t="shared" si="14"/>
        <v>6.6</v>
      </c>
    </row>
    <row r="21" spans="1:42" ht="11.85" customHeight="1">
      <c r="A21" s="41" t="s">
        <v>32</v>
      </c>
      <c r="B21" s="39"/>
      <c r="C21" s="51" t="s">
        <v>924</v>
      </c>
      <c r="D21" s="52" t="s">
        <v>924</v>
      </c>
      <c r="E21" s="52" t="s">
        <v>924</v>
      </c>
      <c r="F21" s="52" t="s">
        <v>924</v>
      </c>
      <c r="G21" s="52" t="s">
        <v>26</v>
      </c>
      <c r="H21" s="52" t="s">
        <v>26</v>
      </c>
      <c r="I21" s="52" t="s">
        <v>26</v>
      </c>
      <c r="J21" s="52" t="s">
        <v>26</v>
      </c>
      <c r="K21" s="52" t="s">
        <v>26</v>
      </c>
      <c r="N21" s="32">
        <v>7</v>
      </c>
      <c r="O21" s="5" t="s">
        <v>31</v>
      </c>
      <c r="P21" s="33">
        <f t="shared" si="0"/>
        <v>330</v>
      </c>
      <c r="Q21" s="34">
        <f>IFERROR(_xlfn.RANK.EQ(P21,$P$15:$P$61,0)+COUNTIF($P$15:P21,P21)-1,"-")</f>
        <v>3</v>
      </c>
      <c r="S21" s="42">
        <f t="shared" si="3"/>
        <v>7</v>
      </c>
      <c r="T21" s="42" t="str">
        <f t="shared" si="4"/>
        <v>新潟</v>
      </c>
      <c r="U21" s="42">
        <f t="shared" si="5"/>
        <v>185</v>
      </c>
      <c r="V21" s="37">
        <f t="shared" si="6"/>
        <v>4.5</v>
      </c>
      <c r="X21" s="32">
        <v>7</v>
      </c>
      <c r="Y21" s="5" t="s">
        <v>31</v>
      </c>
      <c r="Z21" s="33">
        <f t="shared" si="1"/>
        <v>406</v>
      </c>
      <c r="AA21" s="34">
        <f>IFERROR(_xlfn.RANK.EQ(Z21,$Z$15:$Z$61,0)+COUNTIF($Z$15:Z21,Z21)-1,"-")</f>
        <v>12</v>
      </c>
      <c r="AC21" s="42">
        <f t="shared" si="7"/>
        <v>7</v>
      </c>
      <c r="AD21" s="42" t="str">
        <f t="shared" si="8"/>
        <v>島根</v>
      </c>
      <c r="AE21" s="42">
        <f t="shared" si="9"/>
        <v>1110</v>
      </c>
      <c r="AF21" s="37">
        <f t="shared" si="10"/>
        <v>186.9</v>
      </c>
      <c r="AG21" s="37"/>
      <c r="AH21" s="32">
        <v>7</v>
      </c>
      <c r="AI21" s="5" t="s">
        <v>31</v>
      </c>
      <c r="AJ21" s="33">
        <f t="shared" si="2"/>
        <v>1340</v>
      </c>
      <c r="AK21" s="34">
        <f>IFERROR(_xlfn.RANK.EQ(AJ21,$AJ$15:$AJ$61,0)+COUNTIF($AJ$15:AJ21,AJ21)-1,"-")</f>
        <v>9</v>
      </c>
      <c r="AM21" s="42">
        <f t="shared" si="11"/>
        <v>7</v>
      </c>
      <c r="AN21" s="42" t="str">
        <f t="shared" si="12"/>
        <v>福岡</v>
      </c>
      <c r="AO21" s="42">
        <f t="shared" si="13"/>
        <v>1620</v>
      </c>
      <c r="AP21" s="37">
        <f t="shared" si="14"/>
        <v>6.6</v>
      </c>
    </row>
    <row r="22" spans="1:42" ht="11.85" customHeight="1">
      <c r="A22" s="41" t="s">
        <v>34</v>
      </c>
      <c r="B22" s="39"/>
      <c r="C22" s="51" t="s">
        <v>924</v>
      </c>
      <c r="D22" s="52" t="s">
        <v>924</v>
      </c>
      <c r="E22" s="52" t="s">
        <v>924</v>
      </c>
      <c r="F22" s="52" t="s">
        <v>924</v>
      </c>
      <c r="G22" s="52" t="s">
        <v>26</v>
      </c>
      <c r="H22" s="52" t="s">
        <v>26</v>
      </c>
      <c r="I22" s="52" t="s">
        <v>26</v>
      </c>
      <c r="J22" s="52" t="s">
        <v>26</v>
      </c>
      <c r="K22" s="52" t="s">
        <v>26</v>
      </c>
      <c r="N22" s="32">
        <v>8</v>
      </c>
      <c r="O22" s="5" t="s">
        <v>33</v>
      </c>
      <c r="P22" s="33" t="str">
        <f t="shared" si="0"/>
        <v>…</v>
      </c>
      <c r="Q22" s="34" t="str">
        <f>IFERROR(_xlfn.RANK.EQ(P22,$P$15:$P$61,0)+COUNTIF($P$15:P22,P22)-1,"-")</f>
        <v>-</v>
      </c>
      <c r="S22" s="42">
        <f t="shared" si="3"/>
        <v>8</v>
      </c>
      <c r="T22" s="42" t="str">
        <f t="shared" si="4"/>
        <v>青森</v>
      </c>
      <c r="U22" s="42">
        <f t="shared" si="5"/>
        <v>114</v>
      </c>
      <c r="V22" s="37">
        <f t="shared" si="6"/>
        <v>2.8</v>
      </c>
      <c r="X22" s="32">
        <v>8</v>
      </c>
      <c r="Y22" s="5" t="s">
        <v>33</v>
      </c>
      <c r="Z22" s="33" t="str">
        <f t="shared" si="1"/>
        <v>…</v>
      </c>
      <c r="AA22" s="34" t="str">
        <f>IFERROR(_xlfn.RANK.EQ(Z22,$Z$15:$Z$61,0)+COUNTIF($Z$15:Z22,Z22)-1,"-")</f>
        <v>-</v>
      </c>
      <c r="AC22" s="42">
        <f t="shared" si="7"/>
        <v>8</v>
      </c>
      <c r="AD22" s="42" t="str">
        <f t="shared" si="8"/>
        <v>香川</v>
      </c>
      <c r="AE22" s="42">
        <f t="shared" si="9"/>
        <v>1010</v>
      </c>
      <c r="AF22" s="37">
        <f t="shared" si="10"/>
        <v>170</v>
      </c>
      <c r="AG22" s="37"/>
      <c r="AH22" s="32">
        <v>8</v>
      </c>
      <c r="AI22" s="5" t="s">
        <v>33</v>
      </c>
      <c r="AJ22" s="33" t="str">
        <f t="shared" si="2"/>
        <v>…</v>
      </c>
      <c r="AK22" s="34" t="str">
        <f>IFERROR(_xlfn.RANK.EQ(AJ22,$AJ$15:$AJ$61,0)+COUNTIF($AJ$15:AJ22,AJ22)-1,"-")</f>
        <v>-</v>
      </c>
      <c r="AM22" s="42">
        <f t="shared" si="11"/>
        <v>8</v>
      </c>
      <c r="AN22" s="42" t="str">
        <f t="shared" si="12"/>
        <v>長野</v>
      </c>
      <c r="AO22" s="42">
        <f t="shared" si="13"/>
        <v>1420</v>
      </c>
      <c r="AP22" s="37">
        <f t="shared" si="14"/>
        <v>5.8</v>
      </c>
    </row>
    <row r="23" spans="1:42" ht="11.85" customHeight="1">
      <c r="A23" s="41" t="s">
        <v>36</v>
      </c>
      <c r="B23" s="39"/>
      <c r="C23" s="51" t="s">
        <v>924</v>
      </c>
      <c r="D23" s="52" t="s">
        <v>924</v>
      </c>
      <c r="E23" s="52" t="s">
        <v>924</v>
      </c>
      <c r="F23" s="52" t="s">
        <v>924</v>
      </c>
      <c r="G23" s="52" t="s">
        <v>26</v>
      </c>
      <c r="H23" s="52" t="s">
        <v>26</v>
      </c>
      <c r="I23" s="52" t="s">
        <v>26</v>
      </c>
      <c r="J23" s="52" t="s">
        <v>26</v>
      </c>
      <c r="K23" s="52" t="s">
        <v>26</v>
      </c>
      <c r="N23" s="32">
        <v>9</v>
      </c>
      <c r="O23" s="5" t="s">
        <v>35</v>
      </c>
      <c r="P23" s="33">
        <f t="shared" si="0"/>
        <v>111</v>
      </c>
      <c r="Q23" s="34">
        <f>IFERROR(_xlfn.RANK.EQ(P23,$P$15:$P$61,0)+COUNTIF($P$15:P23,P23)-1,"-")</f>
        <v>10</v>
      </c>
      <c r="S23" s="42">
        <f t="shared" si="3"/>
        <v>9</v>
      </c>
      <c r="T23" s="42" t="str">
        <f t="shared" si="4"/>
        <v>佐賀</v>
      </c>
      <c r="U23" s="42">
        <f t="shared" si="5"/>
        <v>113</v>
      </c>
      <c r="V23" s="37">
        <f t="shared" si="6"/>
        <v>2.7</v>
      </c>
      <c r="X23" s="32">
        <v>9</v>
      </c>
      <c r="Y23" s="5" t="s">
        <v>35</v>
      </c>
      <c r="Z23" s="33">
        <f t="shared" si="1"/>
        <v>1530</v>
      </c>
      <c r="AA23" s="34">
        <f>IFERROR(_xlfn.RANK.EQ(Z23,$Z$15:$Z$61,0)+COUNTIF($Z$15:Z23,Z23)-1,"-")</f>
        <v>5</v>
      </c>
      <c r="AC23" s="42">
        <f t="shared" si="7"/>
        <v>9</v>
      </c>
      <c r="AD23" s="42" t="str">
        <f t="shared" si="8"/>
        <v>広島</v>
      </c>
      <c r="AE23" s="42">
        <f t="shared" si="9"/>
        <v>853</v>
      </c>
      <c r="AF23" s="37">
        <f t="shared" si="10"/>
        <v>143.6</v>
      </c>
      <c r="AG23" s="37"/>
      <c r="AH23" s="32">
        <v>9</v>
      </c>
      <c r="AI23" s="5" t="s">
        <v>35</v>
      </c>
      <c r="AJ23" s="33">
        <f t="shared" si="2"/>
        <v>1700</v>
      </c>
      <c r="AK23" s="34">
        <f>IFERROR(_xlfn.RANK.EQ(AJ23,$AJ$15:$AJ$61,0)+COUNTIF($AJ$15:AJ23,AJ23)-1,"-")</f>
        <v>4</v>
      </c>
      <c r="AM23" s="42">
        <f t="shared" si="11"/>
        <v>9</v>
      </c>
      <c r="AN23" s="42" t="str">
        <f t="shared" si="12"/>
        <v>福島</v>
      </c>
      <c r="AO23" s="42">
        <f t="shared" si="13"/>
        <v>1340</v>
      </c>
      <c r="AP23" s="37">
        <f t="shared" si="14"/>
        <v>5.4</v>
      </c>
    </row>
    <row r="24" spans="1:42" ht="11.85" customHeight="1">
      <c r="A24" s="38" t="s">
        <v>38</v>
      </c>
      <c r="B24" s="39"/>
      <c r="C24" s="51" t="s">
        <v>924</v>
      </c>
      <c r="D24" s="52" t="s">
        <v>924</v>
      </c>
      <c r="E24" s="52" t="s">
        <v>924</v>
      </c>
      <c r="F24" s="52" t="s">
        <v>924</v>
      </c>
      <c r="G24" s="52" t="s">
        <v>26</v>
      </c>
      <c r="H24" s="52" t="s">
        <v>26</v>
      </c>
      <c r="I24" s="52" t="s">
        <v>26</v>
      </c>
      <c r="J24" s="52" t="s">
        <v>26</v>
      </c>
      <c r="K24" s="52" t="s">
        <v>26</v>
      </c>
      <c r="N24" s="32">
        <v>10</v>
      </c>
      <c r="O24" s="5" t="s">
        <v>37</v>
      </c>
      <c r="P24" s="33" t="str">
        <f t="shared" si="0"/>
        <v>…</v>
      </c>
      <c r="Q24" s="34" t="str">
        <f>IFERROR(_xlfn.RANK.EQ(P24,$P$15:$P$61,0)+COUNTIF($P$15:P24,P24)-1,"-")</f>
        <v>-</v>
      </c>
      <c r="S24" s="42">
        <f t="shared" si="3"/>
        <v>10</v>
      </c>
      <c r="T24" s="42" t="str">
        <f t="shared" si="4"/>
        <v>栃木</v>
      </c>
      <c r="U24" s="42">
        <f t="shared" si="5"/>
        <v>111</v>
      </c>
      <c r="V24" s="37">
        <f t="shared" si="6"/>
        <v>2.7</v>
      </c>
      <c r="X24" s="32">
        <v>10</v>
      </c>
      <c r="Y24" s="5" t="s">
        <v>37</v>
      </c>
      <c r="Z24" s="33" t="str">
        <f t="shared" si="1"/>
        <v>…</v>
      </c>
      <c r="AA24" s="34" t="str">
        <f>IFERROR(_xlfn.RANK.EQ(Z24,$Z$15:$Z$61,0)+COUNTIF($Z$15:Z24,Z24)-1,"-")</f>
        <v>-</v>
      </c>
      <c r="AC24" s="42">
        <f t="shared" si="7"/>
        <v>10</v>
      </c>
      <c r="AD24" s="42" t="str">
        <f t="shared" si="8"/>
        <v>山形</v>
      </c>
      <c r="AE24" s="42">
        <f t="shared" si="9"/>
        <v>525</v>
      </c>
      <c r="AF24" s="37">
        <f t="shared" si="10"/>
        <v>88.4</v>
      </c>
      <c r="AG24" s="37"/>
      <c r="AH24" s="32">
        <v>10</v>
      </c>
      <c r="AI24" s="5" t="s">
        <v>37</v>
      </c>
      <c r="AJ24" s="33" t="str">
        <f t="shared" si="2"/>
        <v>…</v>
      </c>
      <c r="AK24" s="34" t="str">
        <f>IFERROR(_xlfn.RANK.EQ(AJ24,$AJ$15:$AJ$61,0)+COUNTIF($AJ$15:AJ24,AJ24)-1,"-")</f>
        <v>-</v>
      </c>
      <c r="AM24" s="42">
        <f t="shared" si="11"/>
        <v>10</v>
      </c>
      <c r="AN24" s="42" t="str">
        <f t="shared" si="12"/>
        <v>秋田</v>
      </c>
      <c r="AO24" s="42">
        <f t="shared" si="13"/>
        <v>1070</v>
      </c>
      <c r="AP24" s="37">
        <f t="shared" si="14"/>
        <v>4.3</v>
      </c>
    </row>
    <row r="25" spans="1:42" ht="11.85" customHeight="1">
      <c r="A25" s="41" t="s">
        <v>40</v>
      </c>
      <c r="B25" s="39"/>
      <c r="C25" s="51" t="s">
        <v>924</v>
      </c>
      <c r="D25" s="52" t="s">
        <v>924</v>
      </c>
      <c r="E25" s="52" t="s">
        <v>924</v>
      </c>
      <c r="F25" s="52" t="s">
        <v>924</v>
      </c>
      <c r="G25" s="52" t="s">
        <v>26</v>
      </c>
      <c r="H25" s="52" t="s">
        <v>26</v>
      </c>
      <c r="I25" s="52" t="s">
        <v>26</v>
      </c>
      <c r="J25" s="52" t="s">
        <v>26</v>
      </c>
      <c r="K25" s="52" t="s">
        <v>26</v>
      </c>
      <c r="N25" s="32">
        <v>11</v>
      </c>
      <c r="O25" s="5" t="s">
        <v>39</v>
      </c>
      <c r="P25" s="33" t="str">
        <f t="shared" si="0"/>
        <v>…</v>
      </c>
      <c r="Q25" s="34" t="str">
        <f>IFERROR(_xlfn.RANK.EQ(P25,$P$15:$P$61,0)+COUNTIF($P$15:P25,P25)-1,"-")</f>
        <v>-</v>
      </c>
      <c r="S25" s="42">
        <f t="shared" si="3"/>
        <v>11</v>
      </c>
      <c r="T25" s="42" t="str">
        <f t="shared" si="4"/>
        <v>広島</v>
      </c>
      <c r="U25" s="42">
        <f t="shared" si="5"/>
        <v>107</v>
      </c>
      <c r="V25" s="37">
        <f t="shared" si="6"/>
        <v>2.6</v>
      </c>
      <c r="X25" s="32">
        <v>11</v>
      </c>
      <c r="Y25" s="5" t="s">
        <v>39</v>
      </c>
      <c r="Z25" s="33" t="str">
        <f t="shared" si="1"/>
        <v>…</v>
      </c>
      <c r="AA25" s="34" t="str">
        <f>IFERROR(_xlfn.RANK.EQ(Z25,$Z$15:$Z$61,0)+COUNTIF($Z$15:Z25,Z25)-1,"-")</f>
        <v>-</v>
      </c>
      <c r="AC25" s="42">
        <f t="shared" si="7"/>
        <v>11</v>
      </c>
      <c r="AD25" s="42" t="str">
        <f t="shared" si="8"/>
        <v>岡山</v>
      </c>
      <c r="AE25" s="42">
        <f t="shared" si="9"/>
        <v>513</v>
      </c>
      <c r="AF25" s="37">
        <f t="shared" si="10"/>
        <v>86.4</v>
      </c>
      <c r="AG25" s="37"/>
      <c r="AH25" s="32">
        <v>11</v>
      </c>
      <c r="AI25" s="5" t="s">
        <v>39</v>
      </c>
      <c r="AJ25" s="33" t="str">
        <f t="shared" si="2"/>
        <v>…</v>
      </c>
      <c r="AK25" s="34" t="str">
        <f>IFERROR(_xlfn.RANK.EQ(AJ25,$AJ$15:$AJ$61,0)+COUNTIF($AJ$15:AJ25,AJ25)-1,"-")</f>
        <v>-</v>
      </c>
      <c r="AM25" s="42">
        <f t="shared" si="11"/>
        <v>11</v>
      </c>
      <c r="AN25" s="42" t="str">
        <f t="shared" si="12"/>
        <v>広島</v>
      </c>
      <c r="AO25" s="42">
        <f t="shared" si="13"/>
        <v>913</v>
      </c>
      <c r="AP25" s="37">
        <f t="shared" si="14"/>
        <v>3.7</v>
      </c>
    </row>
    <row r="26" spans="1:42" ht="11.85" customHeight="1">
      <c r="A26" s="41" t="s">
        <v>42</v>
      </c>
      <c r="B26" s="39"/>
      <c r="C26" s="51" t="s">
        <v>924</v>
      </c>
      <c r="D26" s="52" t="s">
        <v>924</v>
      </c>
      <c r="E26" s="52" t="s">
        <v>924</v>
      </c>
      <c r="F26" s="52" t="s">
        <v>924</v>
      </c>
      <c r="G26" s="52" t="s">
        <v>26</v>
      </c>
      <c r="H26" s="52" t="s">
        <v>26</v>
      </c>
      <c r="I26" s="52" t="s">
        <v>26</v>
      </c>
      <c r="J26" s="52" t="s">
        <v>26</v>
      </c>
      <c r="K26" s="52" t="s">
        <v>26</v>
      </c>
      <c r="N26" s="32">
        <v>12</v>
      </c>
      <c r="O26" s="5" t="s">
        <v>41</v>
      </c>
      <c r="P26" s="33" t="str">
        <f t="shared" si="0"/>
        <v>…</v>
      </c>
      <c r="Q26" s="34" t="str">
        <f>IFERROR(_xlfn.RANK.EQ(P26,$P$15:$P$61,0)+COUNTIF($P$15:P26,P26)-1,"-")</f>
        <v>-</v>
      </c>
      <c r="S26" s="42">
        <f t="shared" si="3"/>
        <v>12</v>
      </c>
      <c r="T26" s="42" t="str">
        <f t="shared" si="4"/>
        <v>熊本</v>
      </c>
      <c r="U26" s="42">
        <f t="shared" si="5"/>
        <v>100</v>
      </c>
      <c r="V26" s="37">
        <f t="shared" si="6"/>
        <v>2.4</v>
      </c>
      <c r="X26" s="32">
        <v>12</v>
      </c>
      <c r="Y26" s="5" t="s">
        <v>41</v>
      </c>
      <c r="Z26" s="33" t="str">
        <f t="shared" si="1"/>
        <v>…</v>
      </c>
      <c r="AA26" s="34" t="str">
        <f>IFERROR(_xlfn.RANK.EQ(Z26,$Z$15:$Z$61,0)+COUNTIF($Z$15:Z26,Z26)-1,"-")</f>
        <v>-</v>
      </c>
      <c r="AC26" s="42">
        <f t="shared" si="7"/>
        <v>12</v>
      </c>
      <c r="AD26" s="42" t="str">
        <f t="shared" si="8"/>
        <v>福島</v>
      </c>
      <c r="AE26" s="42">
        <f t="shared" si="9"/>
        <v>406</v>
      </c>
      <c r="AF26" s="37">
        <f t="shared" si="10"/>
        <v>68.400000000000006</v>
      </c>
      <c r="AG26" s="37"/>
      <c r="AH26" s="32">
        <v>12</v>
      </c>
      <c r="AI26" s="5" t="s">
        <v>41</v>
      </c>
      <c r="AJ26" s="33" t="str">
        <f t="shared" si="2"/>
        <v>…</v>
      </c>
      <c r="AK26" s="34" t="str">
        <f>IFERROR(_xlfn.RANK.EQ(AJ26,$AJ$15:$AJ$61,0)+COUNTIF($AJ$15:AJ26,AJ26)-1,"-")</f>
        <v>-</v>
      </c>
      <c r="AM26" s="42">
        <f t="shared" si="11"/>
        <v>12</v>
      </c>
      <c r="AN26" s="42" t="str">
        <f t="shared" si="12"/>
        <v>香川</v>
      </c>
      <c r="AO26" s="42">
        <f t="shared" si="13"/>
        <v>889</v>
      </c>
      <c r="AP26" s="37">
        <f t="shared" si="14"/>
        <v>3.6</v>
      </c>
    </row>
    <row r="27" spans="1:42" ht="11.85" customHeight="1">
      <c r="A27" s="41" t="s">
        <v>44</v>
      </c>
      <c r="B27" s="39"/>
      <c r="C27" s="51" t="s">
        <v>924</v>
      </c>
      <c r="D27" s="52" t="s">
        <v>924</v>
      </c>
      <c r="E27" s="52" t="s">
        <v>924</v>
      </c>
      <c r="F27" s="52" t="s">
        <v>924</v>
      </c>
      <c r="G27" s="52" t="s">
        <v>26</v>
      </c>
      <c r="H27" s="52" t="s">
        <v>26</v>
      </c>
      <c r="I27" s="52" t="s">
        <v>26</v>
      </c>
      <c r="J27" s="367" t="s">
        <v>26</v>
      </c>
      <c r="K27" s="367" t="s">
        <v>26</v>
      </c>
      <c r="N27" s="32">
        <v>13</v>
      </c>
      <c r="O27" s="5" t="s">
        <v>43</v>
      </c>
      <c r="P27" s="33" t="str">
        <f t="shared" si="0"/>
        <v>…</v>
      </c>
      <c r="Q27" s="34" t="str">
        <f>IFERROR(_xlfn.RANK.EQ(P27,$P$15:$P$61,0)+COUNTIF($P$15:P27,P27)-1,"-")</f>
        <v>-</v>
      </c>
      <c r="S27" s="42">
        <f t="shared" si="3"/>
        <v>13</v>
      </c>
      <c r="T27" s="42" t="str">
        <f t="shared" si="4"/>
        <v>長崎</v>
      </c>
      <c r="U27" s="42">
        <f t="shared" si="5"/>
        <v>92</v>
      </c>
      <c r="V27" s="37">
        <f t="shared" si="6"/>
        <v>2.2000000000000002</v>
      </c>
      <c r="X27" s="32">
        <v>13</v>
      </c>
      <c r="Y27" s="5" t="s">
        <v>43</v>
      </c>
      <c r="Z27" s="33" t="str">
        <f t="shared" si="1"/>
        <v>…</v>
      </c>
      <c r="AA27" s="34" t="str">
        <f>IFERROR(_xlfn.RANK.EQ(Z27,$Z$15:$Z$61,0)+COUNTIF($Z$15:Z27,Z27)-1,"-")</f>
        <v>-</v>
      </c>
      <c r="AC27" s="35">
        <f t="shared" si="7"/>
        <v>13</v>
      </c>
      <c r="AD27" s="35" t="str">
        <f t="shared" si="8"/>
        <v>北海道</v>
      </c>
      <c r="AE27" s="35">
        <f t="shared" si="9"/>
        <v>341</v>
      </c>
      <c r="AF27" s="36">
        <f t="shared" si="10"/>
        <v>57.4</v>
      </c>
      <c r="AG27" s="37"/>
      <c r="AH27" s="32">
        <v>13</v>
      </c>
      <c r="AI27" s="5" t="s">
        <v>43</v>
      </c>
      <c r="AJ27" s="33" t="str">
        <f t="shared" si="2"/>
        <v>…</v>
      </c>
      <c r="AK27" s="34" t="str">
        <f>IFERROR(_xlfn.RANK.EQ(AJ27,$AJ$15:$AJ$61,0)+COUNTIF($AJ$15:AJ27,AJ27)-1,"-")</f>
        <v>-</v>
      </c>
      <c r="AM27" s="42">
        <f t="shared" si="11"/>
        <v>13</v>
      </c>
      <c r="AN27" s="42" t="str">
        <f t="shared" si="12"/>
        <v>新潟</v>
      </c>
      <c r="AO27" s="42">
        <f t="shared" si="13"/>
        <v>596</v>
      </c>
      <c r="AP27" s="37">
        <f t="shared" si="14"/>
        <v>2.4</v>
      </c>
    </row>
    <row r="28" spans="1:42" ht="11.85" customHeight="1">
      <c r="A28" s="38" t="s">
        <v>47</v>
      </c>
      <c r="B28" s="39"/>
      <c r="C28" s="51"/>
      <c r="D28" s="52"/>
      <c r="E28" s="52"/>
      <c r="F28" s="52"/>
      <c r="G28" s="52"/>
      <c r="H28" s="52"/>
      <c r="I28" s="52"/>
      <c r="J28" s="52"/>
      <c r="K28" s="52"/>
      <c r="N28" s="32">
        <v>14</v>
      </c>
      <c r="O28" s="5" t="s">
        <v>45</v>
      </c>
      <c r="P28" s="33" t="str">
        <f t="shared" si="0"/>
        <v>…</v>
      </c>
      <c r="Q28" s="34" t="str">
        <f>IFERROR(_xlfn.RANK.EQ(P28,$P$15:$P$61,0)+COUNTIF($P$15:P28,P28)-1,"-")</f>
        <v>-</v>
      </c>
      <c r="S28" s="42">
        <f t="shared" si="3"/>
        <v>14</v>
      </c>
      <c r="T28" s="42" t="str">
        <f t="shared" si="4"/>
        <v>香川</v>
      </c>
      <c r="U28" s="42">
        <f t="shared" si="5"/>
        <v>88</v>
      </c>
      <c r="V28" s="37">
        <f t="shared" si="6"/>
        <v>2.1</v>
      </c>
      <c r="X28" s="32">
        <v>14</v>
      </c>
      <c r="Y28" s="5" t="s">
        <v>45</v>
      </c>
      <c r="Z28" s="33" t="str">
        <f t="shared" si="1"/>
        <v>…</v>
      </c>
      <c r="AA28" s="34" t="str">
        <f>IFERROR(_xlfn.RANK.EQ(Z28,$Z$15:$Z$61,0)+COUNTIF($Z$15:Z28,Z28)-1,"-")</f>
        <v>-</v>
      </c>
      <c r="AC28" s="42">
        <f t="shared" si="7"/>
        <v>14</v>
      </c>
      <c r="AD28" s="42" t="str">
        <f t="shared" si="8"/>
        <v>秋田</v>
      </c>
      <c r="AE28" s="42">
        <f t="shared" si="9"/>
        <v>335</v>
      </c>
      <c r="AF28" s="37">
        <f t="shared" si="10"/>
        <v>56.4</v>
      </c>
      <c r="AG28" s="37"/>
      <c r="AH28" s="32">
        <v>14</v>
      </c>
      <c r="AI28" s="5" t="s">
        <v>45</v>
      </c>
      <c r="AJ28" s="33" t="str">
        <f t="shared" si="2"/>
        <v>…</v>
      </c>
      <c r="AK28" s="34" t="str">
        <f>IFERROR(_xlfn.RANK.EQ(AJ28,$AJ$15:$AJ$61,0)+COUNTIF($AJ$15:AJ28,AJ28)-1,"-")</f>
        <v>-</v>
      </c>
      <c r="AM28" s="42">
        <f t="shared" si="11"/>
        <v>14</v>
      </c>
      <c r="AN28" s="42" t="str">
        <f t="shared" si="12"/>
        <v>岩手</v>
      </c>
      <c r="AO28" s="42">
        <f t="shared" si="13"/>
        <v>428</v>
      </c>
      <c r="AP28" s="37">
        <f t="shared" si="14"/>
        <v>1.7</v>
      </c>
    </row>
    <row r="29" spans="1:42" ht="11.85" customHeight="1">
      <c r="A29" s="43" t="s">
        <v>20</v>
      </c>
      <c r="B29" s="39"/>
      <c r="C29" s="51">
        <v>1030</v>
      </c>
      <c r="D29" s="52">
        <v>341</v>
      </c>
      <c r="E29" s="52">
        <v>3510</v>
      </c>
      <c r="F29" s="52">
        <v>3190</v>
      </c>
      <c r="G29" s="52">
        <v>94</v>
      </c>
      <c r="H29" s="52">
        <v>107</v>
      </c>
      <c r="I29" s="52">
        <v>100</v>
      </c>
      <c r="J29" s="52">
        <v>100</v>
      </c>
      <c r="K29" s="52">
        <v>118</v>
      </c>
      <c r="N29" s="32">
        <v>15</v>
      </c>
      <c r="O29" s="5" t="s">
        <v>46</v>
      </c>
      <c r="P29" s="33">
        <f t="shared" si="0"/>
        <v>185</v>
      </c>
      <c r="Q29" s="34">
        <f>IFERROR(_xlfn.RANK.EQ(P29,$P$15:$P$61,0)+COUNTIF($P$15:P29,P29)-1,"-")</f>
        <v>7</v>
      </c>
      <c r="S29" s="42">
        <f t="shared" si="3"/>
        <v>15</v>
      </c>
      <c r="T29" s="42" t="str">
        <f t="shared" si="4"/>
        <v>福岡</v>
      </c>
      <c r="U29" s="42">
        <f t="shared" si="5"/>
        <v>85</v>
      </c>
      <c r="V29" s="37">
        <f t="shared" si="6"/>
        <v>2.1</v>
      </c>
      <c r="X29" s="32">
        <v>15</v>
      </c>
      <c r="Y29" s="5" t="s">
        <v>46</v>
      </c>
      <c r="Z29" s="33">
        <f t="shared" si="1"/>
        <v>322</v>
      </c>
      <c r="AA29" s="34">
        <f>IFERROR(_xlfn.RANK.EQ(Z29,$Z$15:$Z$61,0)+COUNTIF($Z$15:Z29,Z29)-1,"-")</f>
        <v>15</v>
      </c>
      <c r="AC29" s="42">
        <f t="shared" si="7"/>
        <v>15</v>
      </c>
      <c r="AD29" s="42" t="str">
        <f t="shared" si="8"/>
        <v>新潟</v>
      </c>
      <c r="AE29" s="42">
        <f t="shared" si="9"/>
        <v>322</v>
      </c>
      <c r="AF29" s="37">
        <f t="shared" si="10"/>
        <v>54.2</v>
      </c>
      <c r="AG29" s="37"/>
      <c r="AH29" s="32">
        <v>15</v>
      </c>
      <c r="AI29" s="5" t="s">
        <v>46</v>
      </c>
      <c r="AJ29" s="33">
        <f t="shared" si="2"/>
        <v>596</v>
      </c>
      <c r="AK29" s="34">
        <f>IFERROR(_xlfn.RANK.EQ(AJ29,$AJ$15:$AJ$61,0)+COUNTIF($AJ$15:AJ29,AJ29)-1,"-")</f>
        <v>13</v>
      </c>
      <c r="AM29" s="42">
        <f t="shared" si="11"/>
        <v>15</v>
      </c>
      <c r="AN29" s="42" t="str">
        <f t="shared" si="12"/>
        <v>愛媛</v>
      </c>
      <c r="AO29" s="42">
        <f t="shared" si="13"/>
        <v>421</v>
      </c>
      <c r="AP29" s="37">
        <f t="shared" si="14"/>
        <v>1.7</v>
      </c>
    </row>
    <row r="30" spans="1:42" ht="11.85" customHeight="1">
      <c r="A30" s="41" t="s">
        <v>21</v>
      </c>
      <c r="B30" s="39"/>
      <c r="C30" s="51">
        <v>114</v>
      </c>
      <c r="D30" s="52">
        <v>319</v>
      </c>
      <c r="E30" s="52">
        <v>364</v>
      </c>
      <c r="F30" s="52">
        <v>281</v>
      </c>
      <c r="G30" s="52">
        <v>92</v>
      </c>
      <c r="H30" s="52">
        <v>78</v>
      </c>
      <c r="I30" s="52">
        <v>72</v>
      </c>
      <c r="J30" s="52">
        <v>73</v>
      </c>
      <c r="K30" s="52">
        <v>76</v>
      </c>
      <c r="N30" s="32">
        <v>16</v>
      </c>
      <c r="O30" s="5" t="s">
        <v>48</v>
      </c>
      <c r="P30" s="33" t="str">
        <f t="shared" si="0"/>
        <v>…</v>
      </c>
      <c r="Q30" s="34" t="str">
        <f>IFERROR(_xlfn.RANK.EQ(P30,$P$15:$P$61,0)+COUNTIF($P$15:P30,P30)-1,"-")</f>
        <v>-</v>
      </c>
      <c r="S30" s="42">
        <f t="shared" si="3"/>
        <v>16</v>
      </c>
      <c r="T30" s="42" t="str">
        <f t="shared" si="4"/>
        <v>岡山</v>
      </c>
      <c r="U30" s="42">
        <f t="shared" si="5"/>
        <v>57</v>
      </c>
      <c r="V30" s="37">
        <f t="shared" si="6"/>
        <v>1.4</v>
      </c>
      <c r="X30" s="32">
        <v>16</v>
      </c>
      <c r="Y30" s="5" t="s">
        <v>48</v>
      </c>
      <c r="Z30" s="33" t="str">
        <f t="shared" si="1"/>
        <v>…</v>
      </c>
      <c r="AA30" s="34" t="str">
        <f>IFERROR(_xlfn.RANK.EQ(Z30,$Z$15:$Z$61,0)+COUNTIF($Z$15:Z30,Z30)-1,"-")</f>
        <v>-</v>
      </c>
      <c r="AC30" s="42">
        <f t="shared" si="7"/>
        <v>16</v>
      </c>
      <c r="AD30" s="42" t="str">
        <f t="shared" si="8"/>
        <v>青森</v>
      </c>
      <c r="AE30" s="42">
        <f t="shared" si="9"/>
        <v>319</v>
      </c>
      <c r="AF30" s="37">
        <f t="shared" si="10"/>
        <v>53.7</v>
      </c>
      <c r="AG30" s="37"/>
      <c r="AH30" s="32">
        <v>16</v>
      </c>
      <c r="AI30" s="5" t="s">
        <v>48</v>
      </c>
      <c r="AJ30" s="33" t="str">
        <f t="shared" si="2"/>
        <v>…</v>
      </c>
      <c r="AK30" s="34" t="str">
        <f>IFERROR(_xlfn.RANK.EQ(AJ30,$AJ$15:$AJ$61,0)+COUNTIF($AJ$15:AJ30,AJ30)-1,"-")</f>
        <v>-</v>
      </c>
      <c r="AM30" s="42">
        <f t="shared" si="11"/>
        <v>16</v>
      </c>
      <c r="AN30" s="42" t="str">
        <f t="shared" si="12"/>
        <v>青森</v>
      </c>
      <c r="AO30" s="42">
        <f t="shared" si="13"/>
        <v>364</v>
      </c>
      <c r="AP30" s="37">
        <f t="shared" si="14"/>
        <v>1.5</v>
      </c>
    </row>
    <row r="31" spans="1:42" ht="11.85" customHeight="1">
      <c r="A31" s="41" t="s">
        <v>23</v>
      </c>
      <c r="B31" s="39"/>
      <c r="C31" s="51">
        <v>238</v>
      </c>
      <c r="D31" s="52">
        <v>180</v>
      </c>
      <c r="E31" s="52">
        <v>428</v>
      </c>
      <c r="F31" s="52">
        <v>362</v>
      </c>
      <c r="G31" s="52">
        <v>92</v>
      </c>
      <c r="H31" s="52">
        <v>98</v>
      </c>
      <c r="I31" s="52">
        <v>91</v>
      </c>
      <c r="J31" s="52">
        <v>91</v>
      </c>
      <c r="K31" s="52">
        <v>102</v>
      </c>
      <c r="N31" s="32">
        <v>17</v>
      </c>
      <c r="O31" s="5" t="s">
        <v>49</v>
      </c>
      <c r="P31" s="33" t="str">
        <f t="shared" si="0"/>
        <v>…</v>
      </c>
      <c r="Q31" s="34" t="str">
        <f>IFERROR(_xlfn.RANK.EQ(P31,$P$15:$P$61,0)+COUNTIF($P$15:P31,P31)-1,"-")</f>
        <v>-</v>
      </c>
      <c r="S31" s="42">
        <f t="shared" si="3"/>
        <v>17</v>
      </c>
      <c r="T31" s="42" t="str">
        <f t="shared" si="4"/>
        <v>愛媛</v>
      </c>
      <c r="U31" s="42">
        <f t="shared" si="5"/>
        <v>36</v>
      </c>
      <c r="V31" s="37">
        <f t="shared" si="6"/>
        <v>0.9</v>
      </c>
      <c r="X31" s="32">
        <v>17</v>
      </c>
      <c r="Y31" s="5" t="s">
        <v>49</v>
      </c>
      <c r="Z31" s="33" t="str">
        <f t="shared" si="1"/>
        <v>…</v>
      </c>
      <c r="AA31" s="34" t="str">
        <f>IFERROR(_xlfn.RANK.EQ(Z31,$Z$15:$Z$61,0)+COUNTIF($Z$15:Z31,Z31)-1,"-")</f>
        <v>-</v>
      </c>
      <c r="AC31" s="42">
        <f t="shared" si="7"/>
        <v>17</v>
      </c>
      <c r="AD31" s="42" t="str">
        <f t="shared" si="8"/>
        <v>長野</v>
      </c>
      <c r="AE31" s="42">
        <f t="shared" si="9"/>
        <v>261</v>
      </c>
      <c r="AF31" s="37">
        <f t="shared" si="10"/>
        <v>43.9</v>
      </c>
      <c r="AG31" s="37"/>
      <c r="AH31" s="32">
        <v>17</v>
      </c>
      <c r="AI31" s="5" t="s">
        <v>49</v>
      </c>
      <c r="AJ31" s="33" t="str">
        <f t="shared" si="2"/>
        <v>…</v>
      </c>
      <c r="AK31" s="34" t="str">
        <f>IFERROR(_xlfn.RANK.EQ(AJ31,$AJ$15:$AJ$61,0)+COUNTIF($AJ$15:AJ31,AJ31)-1,"-")</f>
        <v>-</v>
      </c>
      <c r="AM31" s="42">
        <f t="shared" si="11"/>
        <v>17</v>
      </c>
      <c r="AN31" s="42" t="str">
        <f t="shared" si="12"/>
        <v>島根</v>
      </c>
      <c r="AO31" s="42">
        <f t="shared" si="13"/>
        <v>311</v>
      </c>
      <c r="AP31" s="37">
        <f t="shared" si="14"/>
        <v>1.3</v>
      </c>
    </row>
    <row r="32" spans="1:42" ht="11.85" customHeight="1">
      <c r="A32" s="41" t="s">
        <v>24</v>
      </c>
      <c r="B32" s="39"/>
      <c r="C32" s="51" t="s">
        <v>924</v>
      </c>
      <c r="D32" s="52" t="s">
        <v>924</v>
      </c>
      <c r="E32" s="52" t="s">
        <v>924</v>
      </c>
      <c r="F32" s="52" t="s">
        <v>924</v>
      </c>
      <c r="G32" s="52" t="s">
        <v>26</v>
      </c>
      <c r="H32" s="52" t="s">
        <v>26</v>
      </c>
      <c r="I32" s="52" t="s">
        <v>26</v>
      </c>
      <c r="J32" s="52" t="s">
        <v>26</v>
      </c>
      <c r="K32" s="52" t="s">
        <v>26</v>
      </c>
      <c r="N32" s="32">
        <v>18</v>
      </c>
      <c r="O32" s="5" t="s">
        <v>50</v>
      </c>
      <c r="P32" s="33" t="str">
        <f t="shared" si="0"/>
        <v>…</v>
      </c>
      <c r="Q32" s="34" t="str">
        <f>IFERROR(_xlfn.RANK.EQ(P32,$P$15:$P$61,0)+COUNTIF($P$15:P32,P32)-1,"-")</f>
        <v>-</v>
      </c>
      <c r="S32" s="42">
        <f t="shared" si="3"/>
        <v>18</v>
      </c>
      <c r="T32" s="42" t="str">
        <f t="shared" si="4"/>
        <v>島根</v>
      </c>
      <c r="U32" s="42">
        <f t="shared" si="5"/>
        <v>28</v>
      </c>
      <c r="V32" s="37">
        <f t="shared" si="6"/>
        <v>0.7</v>
      </c>
      <c r="X32" s="32">
        <v>18</v>
      </c>
      <c r="Y32" s="5" t="s">
        <v>50</v>
      </c>
      <c r="Z32" s="33" t="str">
        <f t="shared" si="1"/>
        <v>…</v>
      </c>
      <c r="AA32" s="34" t="str">
        <f>IFERROR(_xlfn.RANK.EQ(Z32,$Z$15:$Z$61,0)+COUNTIF($Z$15:Z32,Z32)-1,"-")</f>
        <v>-</v>
      </c>
      <c r="AC32" s="42">
        <f t="shared" si="7"/>
        <v>18</v>
      </c>
      <c r="AD32" s="42" t="str">
        <f t="shared" si="8"/>
        <v>岩手</v>
      </c>
      <c r="AE32" s="42">
        <f t="shared" si="9"/>
        <v>180</v>
      </c>
      <c r="AF32" s="37">
        <f t="shared" si="10"/>
        <v>30.3</v>
      </c>
      <c r="AG32" s="37"/>
      <c r="AH32" s="32">
        <v>18</v>
      </c>
      <c r="AI32" s="5" t="s">
        <v>50</v>
      </c>
      <c r="AJ32" s="33" t="str">
        <f t="shared" si="2"/>
        <v>…</v>
      </c>
      <c r="AK32" s="34" t="str">
        <f>IFERROR(_xlfn.RANK.EQ(AJ32,$AJ$15:$AJ$61,0)+COUNTIF($AJ$15:AJ32,AJ32)-1,"-")</f>
        <v>-</v>
      </c>
      <c r="AM32" s="42">
        <f t="shared" si="11"/>
        <v>18</v>
      </c>
      <c r="AN32" s="42" t="str">
        <f t="shared" si="12"/>
        <v>岡山</v>
      </c>
      <c r="AO32" s="42">
        <f t="shared" si="13"/>
        <v>292</v>
      </c>
      <c r="AP32" s="37">
        <f t="shared" si="14"/>
        <v>1.2</v>
      </c>
    </row>
    <row r="33" spans="1:42" ht="11.85" customHeight="1">
      <c r="A33" s="41" t="s">
        <v>27</v>
      </c>
      <c r="B33" s="39"/>
      <c r="C33" s="51">
        <v>318</v>
      </c>
      <c r="D33" s="52">
        <v>335</v>
      </c>
      <c r="E33" s="52">
        <v>1070</v>
      </c>
      <c r="F33" s="52">
        <v>872</v>
      </c>
      <c r="G33" s="52">
        <v>96</v>
      </c>
      <c r="H33" s="52">
        <v>88</v>
      </c>
      <c r="I33" s="52">
        <v>86</v>
      </c>
      <c r="J33" s="52">
        <v>85</v>
      </c>
      <c r="K33" s="52">
        <v>94</v>
      </c>
      <c r="N33" s="32">
        <v>19</v>
      </c>
      <c r="O33" s="5" t="s">
        <v>51</v>
      </c>
      <c r="P33" s="33" t="str">
        <f t="shared" si="0"/>
        <v>…</v>
      </c>
      <c r="Q33" s="34" t="str">
        <f>IFERROR(_xlfn.RANK.EQ(P33,$P$15:$P$61,0)+COUNTIF($P$15:P33,P33)-1,"-")</f>
        <v>-</v>
      </c>
      <c r="S33" s="42" t="str">
        <f t="shared" si="3"/>
        <v>-</v>
      </c>
      <c r="T33" s="42" t="str">
        <f t="shared" si="4"/>
        <v>-</v>
      </c>
      <c r="U33" s="42" t="str">
        <f t="shared" si="5"/>
        <v>-</v>
      </c>
      <c r="V33" s="37" t="str">
        <f t="shared" si="6"/>
        <v>-</v>
      </c>
      <c r="X33" s="32">
        <v>19</v>
      </c>
      <c r="Y33" s="5" t="s">
        <v>51</v>
      </c>
      <c r="Z33" s="33" t="str">
        <f t="shared" si="1"/>
        <v>…</v>
      </c>
      <c r="AA33" s="34" t="str">
        <f>IFERROR(_xlfn.RANK.EQ(Z33,$Z$15:$Z$61,0)+COUNTIF($Z$15:Z33,Z33)-1,"-")</f>
        <v>-</v>
      </c>
      <c r="AC33" s="42" t="str">
        <f t="shared" si="7"/>
        <v>-</v>
      </c>
      <c r="AD33" s="42" t="str">
        <f t="shared" si="8"/>
        <v>-</v>
      </c>
      <c r="AE33" s="42" t="str">
        <f t="shared" si="9"/>
        <v>-</v>
      </c>
      <c r="AF33" s="37" t="str">
        <f t="shared" si="10"/>
        <v>-</v>
      </c>
      <c r="AG33" s="37"/>
      <c r="AH33" s="32">
        <v>19</v>
      </c>
      <c r="AI33" s="5" t="s">
        <v>51</v>
      </c>
      <c r="AJ33" s="33" t="str">
        <f t="shared" si="2"/>
        <v>…</v>
      </c>
      <c r="AK33" s="34" t="str">
        <f>IFERROR(_xlfn.RANK.EQ(AJ33,$AJ$15:$AJ$61,0)+COUNTIF($AJ$15:AJ33,AJ33)-1,"-")</f>
        <v>-</v>
      </c>
      <c r="AM33" s="42" t="str">
        <f t="shared" si="11"/>
        <v>-</v>
      </c>
      <c r="AN33" s="42" t="str">
        <f t="shared" si="12"/>
        <v>-</v>
      </c>
      <c r="AO33" s="42" t="str">
        <f t="shared" si="13"/>
        <v>-</v>
      </c>
      <c r="AP33" s="37" t="str">
        <f t="shared" si="14"/>
        <v>-</v>
      </c>
    </row>
    <row r="34" spans="1:42" ht="11.85" customHeight="1">
      <c r="A34" s="41" t="s">
        <v>29</v>
      </c>
      <c r="B34" s="39"/>
      <c r="C34" s="51">
        <v>310</v>
      </c>
      <c r="D34" s="52">
        <v>525</v>
      </c>
      <c r="E34" s="52">
        <v>1630</v>
      </c>
      <c r="F34" s="52">
        <v>1420</v>
      </c>
      <c r="G34" s="52">
        <v>94</v>
      </c>
      <c r="H34" s="52">
        <v>89</v>
      </c>
      <c r="I34" s="52">
        <v>84</v>
      </c>
      <c r="J34" s="52">
        <v>84</v>
      </c>
      <c r="K34" s="52">
        <v>111</v>
      </c>
      <c r="N34" s="32">
        <v>20</v>
      </c>
      <c r="O34" s="5" t="s">
        <v>52</v>
      </c>
      <c r="P34" s="33">
        <f t="shared" si="0"/>
        <v>545</v>
      </c>
      <c r="Q34" s="34">
        <f>IFERROR(_xlfn.RANK.EQ(P34,$P$15:$P$61,0)+COUNTIF($P$15:P34,P34)-1,"-")</f>
        <v>2</v>
      </c>
      <c r="S34" s="42" t="str">
        <f t="shared" si="3"/>
        <v>-</v>
      </c>
      <c r="T34" s="42" t="str">
        <f t="shared" si="4"/>
        <v>-</v>
      </c>
      <c r="U34" s="42" t="str">
        <f t="shared" si="5"/>
        <v>-</v>
      </c>
      <c r="V34" s="37" t="str">
        <f t="shared" si="6"/>
        <v>-</v>
      </c>
      <c r="X34" s="32">
        <v>20</v>
      </c>
      <c r="Y34" s="5" t="s">
        <v>52</v>
      </c>
      <c r="Z34" s="33">
        <f t="shared" si="1"/>
        <v>261</v>
      </c>
      <c r="AA34" s="34">
        <f>IFERROR(_xlfn.RANK.EQ(Z34,$Z$15:$Z$61,0)+COUNTIF($Z$15:Z34,Z34)-1,"-")</f>
        <v>17</v>
      </c>
      <c r="AC34" s="42" t="str">
        <f t="shared" si="7"/>
        <v>-</v>
      </c>
      <c r="AD34" s="42" t="str">
        <f t="shared" si="8"/>
        <v>-</v>
      </c>
      <c r="AE34" s="42" t="str">
        <f t="shared" si="9"/>
        <v>-</v>
      </c>
      <c r="AF34" s="37" t="str">
        <f t="shared" si="10"/>
        <v>-</v>
      </c>
      <c r="AG34" s="37"/>
      <c r="AH34" s="32">
        <v>20</v>
      </c>
      <c r="AI34" s="5" t="s">
        <v>52</v>
      </c>
      <c r="AJ34" s="33">
        <f t="shared" si="2"/>
        <v>1420</v>
      </c>
      <c r="AK34" s="34">
        <f>IFERROR(_xlfn.RANK.EQ(AJ34,$AJ$15:$AJ$61,0)+COUNTIF($AJ$15:AJ34,AJ34)-1,"-")</f>
        <v>8</v>
      </c>
      <c r="AM34" s="42" t="str">
        <f t="shared" si="11"/>
        <v>-</v>
      </c>
      <c r="AN34" s="42" t="str">
        <f t="shared" si="12"/>
        <v>-</v>
      </c>
      <c r="AO34" s="42" t="str">
        <f t="shared" si="13"/>
        <v>-</v>
      </c>
      <c r="AP34" s="37" t="str">
        <f t="shared" si="14"/>
        <v>-</v>
      </c>
    </row>
    <row r="35" spans="1:42" ht="11.85" customHeight="1">
      <c r="A35" s="41" t="s">
        <v>31</v>
      </c>
      <c r="B35" s="39"/>
      <c r="C35" s="51">
        <v>330</v>
      </c>
      <c r="D35" s="52">
        <v>406</v>
      </c>
      <c r="E35" s="52">
        <v>1340</v>
      </c>
      <c r="F35" s="52">
        <v>1160</v>
      </c>
      <c r="G35" s="52">
        <v>99</v>
      </c>
      <c r="H35" s="52">
        <v>95</v>
      </c>
      <c r="I35" s="52">
        <v>94</v>
      </c>
      <c r="J35" s="52">
        <v>94</v>
      </c>
      <c r="K35" s="52">
        <v>101</v>
      </c>
      <c r="N35" s="32">
        <v>21</v>
      </c>
      <c r="O35" s="5" t="s">
        <v>53</v>
      </c>
      <c r="P35" s="33" t="str">
        <f t="shared" si="0"/>
        <v>…</v>
      </c>
      <c r="Q35" s="34" t="str">
        <f>IFERROR(_xlfn.RANK.EQ(P35,$P$15:$P$61,0)+COUNTIF($P$15:P35,P35)-1,"-")</f>
        <v>-</v>
      </c>
      <c r="S35" s="42" t="str">
        <f t="shared" si="3"/>
        <v>-</v>
      </c>
      <c r="T35" s="42" t="str">
        <f t="shared" si="4"/>
        <v>-</v>
      </c>
      <c r="U35" s="42" t="str">
        <f t="shared" si="5"/>
        <v>-</v>
      </c>
      <c r="V35" s="37" t="str">
        <f t="shared" si="6"/>
        <v>-</v>
      </c>
      <c r="X35" s="32">
        <v>21</v>
      </c>
      <c r="Y35" s="5" t="s">
        <v>53</v>
      </c>
      <c r="Z35" s="33" t="str">
        <f t="shared" si="1"/>
        <v>…</v>
      </c>
      <c r="AA35" s="34" t="str">
        <f>IFERROR(_xlfn.RANK.EQ(Z35,$Z$15:$Z$61,0)+COUNTIF($Z$15:Z35,Z35)-1,"-")</f>
        <v>-</v>
      </c>
      <c r="AC35" s="42" t="str">
        <f t="shared" si="7"/>
        <v>-</v>
      </c>
      <c r="AD35" s="42" t="str">
        <f t="shared" si="8"/>
        <v>-</v>
      </c>
      <c r="AE35" s="42" t="str">
        <f t="shared" si="9"/>
        <v>-</v>
      </c>
      <c r="AF35" s="37" t="str">
        <f t="shared" si="10"/>
        <v>-</v>
      </c>
      <c r="AG35" s="37"/>
      <c r="AH35" s="32">
        <v>21</v>
      </c>
      <c r="AI35" s="5" t="s">
        <v>53</v>
      </c>
      <c r="AJ35" s="33" t="str">
        <f t="shared" si="2"/>
        <v>…</v>
      </c>
      <c r="AK35" s="34" t="str">
        <f>IFERROR(_xlfn.RANK.EQ(AJ35,$AJ$15:$AJ$61,0)+COUNTIF($AJ$15:AJ35,AJ35)-1,"-")</f>
        <v>-</v>
      </c>
      <c r="AM35" s="42" t="str">
        <f t="shared" si="11"/>
        <v>-</v>
      </c>
      <c r="AN35" s="42" t="str">
        <f t="shared" si="12"/>
        <v>-</v>
      </c>
      <c r="AO35" s="42" t="str">
        <f t="shared" si="13"/>
        <v>-</v>
      </c>
      <c r="AP35" s="37" t="str">
        <f t="shared" si="14"/>
        <v>-</v>
      </c>
    </row>
    <row r="36" spans="1:42" ht="11.85" customHeight="1">
      <c r="A36" s="41" t="s">
        <v>33</v>
      </c>
      <c r="B36" s="39"/>
      <c r="C36" s="51" t="s">
        <v>924</v>
      </c>
      <c r="D36" s="52" t="s">
        <v>924</v>
      </c>
      <c r="E36" s="52" t="s">
        <v>924</v>
      </c>
      <c r="F36" s="52" t="s">
        <v>924</v>
      </c>
      <c r="G36" s="52" t="s">
        <v>26</v>
      </c>
      <c r="H36" s="52" t="s">
        <v>26</v>
      </c>
      <c r="I36" s="52" t="s">
        <v>26</v>
      </c>
      <c r="J36" s="52" t="s">
        <v>26</v>
      </c>
      <c r="K36" s="52" t="s">
        <v>26</v>
      </c>
      <c r="N36" s="32">
        <v>22</v>
      </c>
      <c r="O36" s="5" t="s">
        <v>54</v>
      </c>
      <c r="P36" s="33" t="str">
        <f t="shared" si="0"/>
        <v>…</v>
      </c>
      <c r="Q36" s="34" t="str">
        <f>IFERROR(_xlfn.RANK.EQ(P36,$P$15:$P$61,0)+COUNTIF($P$15:P36,P36)-1,"-")</f>
        <v>-</v>
      </c>
      <c r="S36" s="42" t="str">
        <f t="shared" si="3"/>
        <v>-</v>
      </c>
      <c r="T36" s="42" t="str">
        <f t="shared" si="4"/>
        <v>-</v>
      </c>
      <c r="U36" s="42" t="str">
        <f t="shared" si="5"/>
        <v>-</v>
      </c>
      <c r="V36" s="37" t="str">
        <f t="shared" si="6"/>
        <v>-</v>
      </c>
      <c r="X36" s="32">
        <v>22</v>
      </c>
      <c r="Y36" s="5" t="s">
        <v>54</v>
      </c>
      <c r="Z36" s="33" t="str">
        <f t="shared" si="1"/>
        <v>…</v>
      </c>
      <c r="AA36" s="34" t="str">
        <f>IFERROR(_xlfn.RANK.EQ(Z36,$Z$15:$Z$61,0)+COUNTIF($Z$15:Z36,Z36)-1,"-")</f>
        <v>-</v>
      </c>
      <c r="AC36" s="42" t="str">
        <f t="shared" si="7"/>
        <v>-</v>
      </c>
      <c r="AD36" s="42" t="str">
        <f t="shared" si="8"/>
        <v>-</v>
      </c>
      <c r="AE36" s="42" t="str">
        <f t="shared" si="9"/>
        <v>-</v>
      </c>
      <c r="AF36" s="37" t="str">
        <f t="shared" si="10"/>
        <v>-</v>
      </c>
      <c r="AG36" s="37"/>
      <c r="AH36" s="32">
        <v>22</v>
      </c>
      <c r="AI36" s="5" t="s">
        <v>54</v>
      </c>
      <c r="AJ36" s="33" t="str">
        <f t="shared" si="2"/>
        <v>…</v>
      </c>
      <c r="AK36" s="34" t="str">
        <f>IFERROR(_xlfn.RANK.EQ(AJ36,$AJ$15:$AJ$61,0)+COUNTIF($AJ$15:AJ36,AJ36)-1,"-")</f>
        <v>-</v>
      </c>
      <c r="AM36" s="42" t="str">
        <f t="shared" si="11"/>
        <v>-</v>
      </c>
      <c r="AN36" s="42" t="str">
        <f t="shared" si="12"/>
        <v>-</v>
      </c>
      <c r="AO36" s="42" t="str">
        <f t="shared" si="13"/>
        <v>-</v>
      </c>
      <c r="AP36" s="37" t="str">
        <f t="shared" si="14"/>
        <v>-</v>
      </c>
    </row>
    <row r="37" spans="1:42" ht="11.85" customHeight="1">
      <c r="A37" s="41" t="s">
        <v>35</v>
      </c>
      <c r="B37" s="39"/>
      <c r="C37" s="51">
        <v>111</v>
      </c>
      <c r="D37" s="52">
        <v>1530</v>
      </c>
      <c r="E37" s="52">
        <v>1700</v>
      </c>
      <c r="F37" s="52">
        <v>1610</v>
      </c>
      <c r="G37" s="52">
        <v>103</v>
      </c>
      <c r="H37" s="52">
        <v>99</v>
      </c>
      <c r="I37" s="52">
        <v>102</v>
      </c>
      <c r="J37" s="52">
        <v>103</v>
      </c>
      <c r="K37" s="52">
        <v>96</v>
      </c>
      <c r="N37" s="32">
        <v>23</v>
      </c>
      <c r="O37" s="5" t="s">
        <v>55</v>
      </c>
      <c r="P37" s="33" t="str">
        <f t="shared" si="0"/>
        <v>…</v>
      </c>
      <c r="Q37" s="34" t="str">
        <f>IFERROR(_xlfn.RANK.EQ(P37,$P$15:$P$61,0)+COUNTIF($P$15:P37,P37)-1,"-")</f>
        <v>-</v>
      </c>
      <c r="S37" s="42" t="str">
        <f t="shared" si="3"/>
        <v>-</v>
      </c>
      <c r="T37" s="42" t="str">
        <f t="shared" si="4"/>
        <v>-</v>
      </c>
      <c r="U37" s="42" t="str">
        <f t="shared" si="5"/>
        <v>-</v>
      </c>
      <c r="V37" s="37" t="str">
        <f t="shared" si="6"/>
        <v>-</v>
      </c>
      <c r="X37" s="32">
        <v>23</v>
      </c>
      <c r="Y37" s="5" t="s">
        <v>55</v>
      </c>
      <c r="Z37" s="33" t="str">
        <f t="shared" si="1"/>
        <v>…</v>
      </c>
      <c r="AA37" s="34" t="str">
        <f>IFERROR(_xlfn.RANK.EQ(Z37,$Z$15:$Z$61,0)+COUNTIF($Z$15:Z37,Z37)-1,"-")</f>
        <v>-</v>
      </c>
      <c r="AC37" s="42" t="str">
        <f t="shared" si="7"/>
        <v>-</v>
      </c>
      <c r="AD37" s="42" t="str">
        <f t="shared" si="8"/>
        <v>-</v>
      </c>
      <c r="AE37" s="42" t="str">
        <f t="shared" si="9"/>
        <v>-</v>
      </c>
      <c r="AF37" s="37" t="str">
        <f t="shared" si="10"/>
        <v>-</v>
      </c>
      <c r="AG37" s="37"/>
      <c r="AH37" s="32">
        <v>23</v>
      </c>
      <c r="AI37" s="5" t="s">
        <v>55</v>
      </c>
      <c r="AJ37" s="33" t="str">
        <f t="shared" si="2"/>
        <v>…</v>
      </c>
      <c r="AK37" s="34" t="str">
        <f>IFERROR(_xlfn.RANK.EQ(AJ37,$AJ$15:$AJ$61,0)+COUNTIF($AJ$15:AJ37,AJ37)-1,"-")</f>
        <v>-</v>
      </c>
      <c r="AM37" s="42" t="str">
        <f t="shared" si="11"/>
        <v>-</v>
      </c>
      <c r="AN37" s="42" t="str">
        <f t="shared" si="12"/>
        <v>-</v>
      </c>
      <c r="AO37" s="42" t="str">
        <f t="shared" si="13"/>
        <v>-</v>
      </c>
      <c r="AP37" s="37" t="str">
        <f t="shared" si="14"/>
        <v>-</v>
      </c>
    </row>
    <row r="38" spans="1:42" ht="11.85" customHeight="1">
      <c r="A38" s="41" t="s">
        <v>37</v>
      </c>
      <c r="B38" s="39"/>
      <c r="C38" s="51" t="s">
        <v>924</v>
      </c>
      <c r="D38" s="52" t="s">
        <v>924</v>
      </c>
      <c r="E38" s="52" t="s">
        <v>924</v>
      </c>
      <c r="F38" s="52" t="s">
        <v>924</v>
      </c>
      <c r="G38" s="52" t="s">
        <v>26</v>
      </c>
      <c r="H38" s="52" t="s">
        <v>26</v>
      </c>
      <c r="I38" s="52" t="s">
        <v>26</v>
      </c>
      <c r="J38" s="52" t="s">
        <v>26</v>
      </c>
      <c r="K38" s="52" t="s">
        <v>26</v>
      </c>
      <c r="N38" s="32">
        <v>24</v>
      </c>
      <c r="O38" s="5" t="s">
        <v>56</v>
      </c>
      <c r="P38" s="33" t="str">
        <f t="shared" si="0"/>
        <v>…</v>
      </c>
      <c r="Q38" s="34" t="str">
        <f>IFERROR(_xlfn.RANK.EQ(P38,$P$15:$P$61,0)+COUNTIF($P$15:P38,P38)-1,"-")</f>
        <v>-</v>
      </c>
      <c r="S38" s="42" t="str">
        <f t="shared" si="3"/>
        <v>-</v>
      </c>
      <c r="T38" s="42" t="str">
        <f t="shared" si="4"/>
        <v>-</v>
      </c>
      <c r="U38" s="42" t="str">
        <f t="shared" si="5"/>
        <v>-</v>
      </c>
      <c r="V38" s="37" t="str">
        <f t="shared" si="6"/>
        <v>-</v>
      </c>
      <c r="X38" s="32">
        <v>24</v>
      </c>
      <c r="Y38" s="5" t="s">
        <v>56</v>
      </c>
      <c r="Z38" s="33" t="str">
        <f t="shared" si="1"/>
        <v>…</v>
      </c>
      <c r="AA38" s="34" t="str">
        <f>IFERROR(_xlfn.RANK.EQ(Z38,$Z$15:$Z$61,0)+COUNTIF($Z$15:Z38,Z38)-1,"-")</f>
        <v>-</v>
      </c>
      <c r="AC38" s="42" t="str">
        <f t="shared" si="7"/>
        <v>-</v>
      </c>
      <c r="AD38" s="42" t="str">
        <f t="shared" si="8"/>
        <v>-</v>
      </c>
      <c r="AE38" s="42" t="str">
        <f t="shared" si="9"/>
        <v>-</v>
      </c>
      <c r="AF38" s="37" t="str">
        <f t="shared" si="10"/>
        <v>-</v>
      </c>
      <c r="AG38" s="37"/>
      <c r="AH38" s="32">
        <v>24</v>
      </c>
      <c r="AI38" s="5" t="s">
        <v>56</v>
      </c>
      <c r="AJ38" s="33" t="str">
        <f t="shared" si="2"/>
        <v>…</v>
      </c>
      <c r="AK38" s="34" t="str">
        <f>IFERROR(_xlfn.RANK.EQ(AJ38,$AJ$15:$AJ$61,0)+COUNTIF($AJ$15:AJ38,AJ38)-1,"-")</f>
        <v>-</v>
      </c>
      <c r="AM38" s="42" t="str">
        <f t="shared" si="11"/>
        <v>-</v>
      </c>
      <c r="AN38" s="42" t="str">
        <f t="shared" si="12"/>
        <v>-</v>
      </c>
      <c r="AO38" s="42" t="str">
        <f t="shared" si="13"/>
        <v>-</v>
      </c>
      <c r="AP38" s="37" t="str">
        <f t="shared" si="14"/>
        <v>-</v>
      </c>
    </row>
    <row r="39" spans="1:42" ht="11.85" customHeight="1">
      <c r="A39" s="41" t="s">
        <v>39</v>
      </c>
      <c r="B39" s="39"/>
      <c r="C39" s="51" t="s">
        <v>924</v>
      </c>
      <c r="D39" s="52" t="s">
        <v>924</v>
      </c>
      <c r="E39" s="52" t="s">
        <v>924</v>
      </c>
      <c r="F39" s="52" t="s">
        <v>924</v>
      </c>
      <c r="G39" s="52" t="s">
        <v>26</v>
      </c>
      <c r="H39" s="52" t="s">
        <v>26</v>
      </c>
      <c r="I39" s="52" t="s">
        <v>26</v>
      </c>
      <c r="J39" s="52" t="s">
        <v>26</v>
      </c>
      <c r="K39" s="52" t="s">
        <v>26</v>
      </c>
      <c r="N39" s="32">
        <v>25</v>
      </c>
      <c r="O39" s="5" t="s">
        <v>57</v>
      </c>
      <c r="P39" s="33" t="str">
        <f t="shared" si="0"/>
        <v>…</v>
      </c>
      <c r="Q39" s="34" t="str">
        <f>IFERROR(_xlfn.RANK.EQ(P39,$P$15:$P$61,0)+COUNTIF($P$15:P39,P39)-1,"-")</f>
        <v>-</v>
      </c>
      <c r="S39" s="42" t="str">
        <f t="shared" si="3"/>
        <v>-</v>
      </c>
      <c r="T39" s="42" t="str">
        <f t="shared" si="4"/>
        <v>-</v>
      </c>
      <c r="U39" s="42" t="str">
        <f t="shared" si="5"/>
        <v>-</v>
      </c>
      <c r="V39" s="37" t="str">
        <f t="shared" si="6"/>
        <v>-</v>
      </c>
      <c r="X39" s="32">
        <v>25</v>
      </c>
      <c r="Y39" s="5" t="s">
        <v>57</v>
      </c>
      <c r="Z39" s="33" t="str">
        <f t="shared" si="1"/>
        <v>…</v>
      </c>
      <c r="AA39" s="34" t="str">
        <f>IFERROR(_xlfn.RANK.EQ(Z39,$Z$15:$Z$61,0)+COUNTIF($Z$15:Z39,Z39)-1,"-")</f>
        <v>-</v>
      </c>
      <c r="AC39" s="42" t="str">
        <f t="shared" si="7"/>
        <v>-</v>
      </c>
      <c r="AD39" s="42" t="str">
        <f t="shared" si="8"/>
        <v>-</v>
      </c>
      <c r="AE39" s="42" t="str">
        <f t="shared" si="9"/>
        <v>-</v>
      </c>
      <c r="AF39" s="37" t="str">
        <f t="shared" si="10"/>
        <v>-</v>
      </c>
      <c r="AG39" s="37"/>
      <c r="AH39" s="32">
        <v>25</v>
      </c>
      <c r="AI39" s="5" t="s">
        <v>57</v>
      </c>
      <c r="AJ39" s="33" t="str">
        <f t="shared" si="2"/>
        <v>…</v>
      </c>
      <c r="AK39" s="34" t="str">
        <f>IFERROR(_xlfn.RANK.EQ(AJ39,$AJ$15:$AJ$61,0)+COUNTIF($AJ$15:AJ39,AJ39)-1,"-")</f>
        <v>-</v>
      </c>
      <c r="AM39" s="42" t="str">
        <f t="shared" si="11"/>
        <v>-</v>
      </c>
      <c r="AN39" s="42" t="str">
        <f t="shared" si="12"/>
        <v>-</v>
      </c>
      <c r="AO39" s="42" t="str">
        <f t="shared" si="13"/>
        <v>-</v>
      </c>
      <c r="AP39" s="37" t="str">
        <f t="shared" si="14"/>
        <v>-</v>
      </c>
    </row>
    <row r="40" spans="1:42" ht="11.85" customHeight="1">
      <c r="A40" s="41" t="s">
        <v>41</v>
      </c>
      <c r="B40" s="39"/>
      <c r="C40" s="51" t="s">
        <v>924</v>
      </c>
      <c r="D40" s="52" t="s">
        <v>924</v>
      </c>
      <c r="E40" s="52" t="s">
        <v>924</v>
      </c>
      <c r="F40" s="52" t="s">
        <v>924</v>
      </c>
      <c r="G40" s="52" t="s">
        <v>26</v>
      </c>
      <c r="H40" s="52" t="s">
        <v>26</v>
      </c>
      <c r="I40" s="52" t="s">
        <v>26</v>
      </c>
      <c r="J40" s="52" t="s">
        <v>26</v>
      </c>
      <c r="K40" s="52" t="s">
        <v>26</v>
      </c>
      <c r="N40" s="32">
        <v>26</v>
      </c>
      <c r="O40" s="5" t="s">
        <v>58</v>
      </c>
      <c r="P40" s="33" t="str">
        <f t="shared" si="0"/>
        <v>…</v>
      </c>
      <c r="Q40" s="34" t="str">
        <f>IFERROR(_xlfn.RANK.EQ(P40,$P$15:$P$61,0)+COUNTIF($P$15:P40,P40)-1,"-")</f>
        <v>-</v>
      </c>
      <c r="S40" s="42" t="str">
        <f t="shared" si="3"/>
        <v>-</v>
      </c>
      <c r="T40" s="42" t="str">
        <f t="shared" si="4"/>
        <v>-</v>
      </c>
      <c r="U40" s="42" t="str">
        <f t="shared" si="5"/>
        <v>-</v>
      </c>
      <c r="V40" s="37" t="str">
        <f t="shared" si="6"/>
        <v>-</v>
      </c>
      <c r="X40" s="32">
        <v>26</v>
      </c>
      <c r="Y40" s="5" t="s">
        <v>58</v>
      </c>
      <c r="Z40" s="33" t="str">
        <f t="shared" si="1"/>
        <v>…</v>
      </c>
      <c r="AA40" s="34" t="str">
        <f>IFERROR(_xlfn.RANK.EQ(Z40,$Z$15:$Z$61,0)+COUNTIF($Z$15:Z40,Z40)-1,"-")</f>
        <v>-</v>
      </c>
      <c r="AC40" s="42" t="str">
        <f t="shared" si="7"/>
        <v>-</v>
      </c>
      <c r="AD40" s="42" t="str">
        <f t="shared" si="8"/>
        <v>-</v>
      </c>
      <c r="AE40" s="42" t="str">
        <f t="shared" si="9"/>
        <v>-</v>
      </c>
      <c r="AF40" s="37" t="str">
        <f t="shared" si="10"/>
        <v>-</v>
      </c>
      <c r="AG40" s="37"/>
      <c r="AH40" s="32">
        <v>26</v>
      </c>
      <c r="AI40" s="5" t="s">
        <v>58</v>
      </c>
      <c r="AJ40" s="33" t="str">
        <f t="shared" si="2"/>
        <v>…</v>
      </c>
      <c r="AK40" s="34" t="str">
        <f>IFERROR(_xlfn.RANK.EQ(AJ40,$AJ$15:$AJ$61,0)+COUNTIF($AJ$15:AJ40,AJ40)-1,"-")</f>
        <v>-</v>
      </c>
      <c r="AM40" s="42" t="str">
        <f t="shared" si="11"/>
        <v>-</v>
      </c>
      <c r="AN40" s="42" t="str">
        <f t="shared" si="12"/>
        <v>-</v>
      </c>
      <c r="AO40" s="42" t="str">
        <f t="shared" si="13"/>
        <v>-</v>
      </c>
      <c r="AP40" s="37" t="str">
        <f t="shared" si="14"/>
        <v>-</v>
      </c>
    </row>
    <row r="41" spans="1:42" ht="11.85" customHeight="1">
      <c r="A41" s="41" t="s">
        <v>43</v>
      </c>
      <c r="B41" s="39"/>
      <c r="C41" s="51" t="s">
        <v>924</v>
      </c>
      <c r="D41" s="52" t="s">
        <v>924</v>
      </c>
      <c r="E41" s="52" t="s">
        <v>924</v>
      </c>
      <c r="F41" s="52" t="s">
        <v>924</v>
      </c>
      <c r="G41" s="52" t="s">
        <v>26</v>
      </c>
      <c r="H41" s="52" t="s">
        <v>26</v>
      </c>
      <c r="I41" s="52" t="s">
        <v>26</v>
      </c>
      <c r="J41" s="52" t="s">
        <v>26</v>
      </c>
      <c r="K41" s="52" t="s">
        <v>26</v>
      </c>
      <c r="N41" s="32">
        <v>27</v>
      </c>
      <c r="O41" s="5" t="s">
        <v>59</v>
      </c>
      <c r="P41" s="33" t="str">
        <f t="shared" si="0"/>
        <v>…</v>
      </c>
      <c r="Q41" s="34" t="str">
        <f>IFERROR(_xlfn.RANK.EQ(P41,$P$15:$P$61,0)+COUNTIF($P$15:P41,P41)-1,"-")</f>
        <v>-</v>
      </c>
      <c r="S41" s="42" t="str">
        <f t="shared" si="3"/>
        <v>-</v>
      </c>
      <c r="T41" s="42" t="str">
        <f t="shared" si="4"/>
        <v>-</v>
      </c>
      <c r="U41" s="42" t="str">
        <f t="shared" si="5"/>
        <v>-</v>
      </c>
      <c r="V41" s="37" t="str">
        <f t="shared" si="6"/>
        <v>-</v>
      </c>
      <c r="X41" s="32">
        <v>27</v>
      </c>
      <c r="Y41" s="5" t="s">
        <v>59</v>
      </c>
      <c r="Z41" s="33" t="str">
        <f t="shared" si="1"/>
        <v>…</v>
      </c>
      <c r="AA41" s="34" t="str">
        <f>IFERROR(_xlfn.RANK.EQ(Z41,$Z$15:$Z$61,0)+COUNTIF($Z$15:Z41,Z41)-1,"-")</f>
        <v>-</v>
      </c>
      <c r="AC41" s="42" t="str">
        <f t="shared" si="7"/>
        <v>-</v>
      </c>
      <c r="AD41" s="42" t="str">
        <f t="shared" si="8"/>
        <v>-</v>
      </c>
      <c r="AE41" s="42" t="str">
        <f t="shared" si="9"/>
        <v>-</v>
      </c>
      <c r="AF41" s="37" t="str">
        <f t="shared" si="10"/>
        <v>-</v>
      </c>
      <c r="AG41" s="37"/>
      <c r="AH41" s="32">
        <v>27</v>
      </c>
      <c r="AI41" s="5" t="s">
        <v>59</v>
      </c>
      <c r="AJ41" s="33" t="str">
        <f t="shared" si="2"/>
        <v>…</v>
      </c>
      <c r="AK41" s="34" t="str">
        <f>IFERROR(_xlfn.RANK.EQ(AJ41,$AJ$15:$AJ$61,0)+COUNTIF($AJ$15:AJ41,AJ41)-1,"-")</f>
        <v>-</v>
      </c>
      <c r="AM41" s="42" t="str">
        <f t="shared" si="11"/>
        <v>-</v>
      </c>
      <c r="AN41" s="42" t="str">
        <f t="shared" si="12"/>
        <v>-</v>
      </c>
      <c r="AO41" s="42" t="str">
        <f t="shared" si="13"/>
        <v>-</v>
      </c>
      <c r="AP41" s="37" t="str">
        <f t="shared" si="14"/>
        <v>-</v>
      </c>
    </row>
    <row r="42" spans="1:42" ht="11.85" customHeight="1">
      <c r="A42" s="41" t="s">
        <v>45</v>
      </c>
      <c r="B42" s="39"/>
      <c r="C42" s="51" t="s">
        <v>924</v>
      </c>
      <c r="D42" s="52" t="s">
        <v>924</v>
      </c>
      <c r="E42" s="52" t="s">
        <v>924</v>
      </c>
      <c r="F42" s="52" t="s">
        <v>924</v>
      </c>
      <c r="G42" s="52" t="s">
        <v>26</v>
      </c>
      <c r="H42" s="52" t="s">
        <v>26</v>
      </c>
      <c r="I42" s="52" t="s">
        <v>26</v>
      </c>
      <c r="J42" s="52" t="s">
        <v>26</v>
      </c>
      <c r="K42" s="52" t="s">
        <v>26</v>
      </c>
      <c r="N42" s="32">
        <v>28</v>
      </c>
      <c r="O42" s="5" t="s">
        <v>60</v>
      </c>
      <c r="P42" s="33" t="str">
        <f t="shared" si="0"/>
        <v>…</v>
      </c>
      <c r="Q42" s="34" t="str">
        <f>IFERROR(_xlfn.RANK.EQ(P42,$P$15:$P$61,0)+COUNTIF($P$15:P42,P42)-1,"-")</f>
        <v>-</v>
      </c>
      <c r="S42" s="42" t="str">
        <f t="shared" si="3"/>
        <v>-</v>
      </c>
      <c r="T42" s="42" t="str">
        <f t="shared" si="4"/>
        <v>-</v>
      </c>
      <c r="U42" s="42" t="str">
        <f t="shared" si="5"/>
        <v>-</v>
      </c>
      <c r="V42" s="37" t="str">
        <f t="shared" si="6"/>
        <v>-</v>
      </c>
      <c r="X42" s="32">
        <v>28</v>
      </c>
      <c r="Y42" s="5" t="s">
        <v>60</v>
      </c>
      <c r="Z42" s="33" t="str">
        <f t="shared" si="1"/>
        <v>…</v>
      </c>
      <c r="AA42" s="34" t="str">
        <f>IFERROR(_xlfn.RANK.EQ(Z42,$Z$15:$Z$61,0)+COUNTIF($Z$15:Z42,Z42)-1,"-")</f>
        <v>-</v>
      </c>
      <c r="AC42" s="42" t="str">
        <f t="shared" si="7"/>
        <v>-</v>
      </c>
      <c r="AD42" s="42" t="str">
        <f t="shared" si="8"/>
        <v>-</v>
      </c>
      <c r="AE42" s="42" t="str">
        <f t="shared" si="9"/>
        <v>-</v>
      </c>
      <c r="AF42" s="37" t="str">
        <f t="shared" si="10"/>
        <v>-</v>
      </c>
      <c r="AG42" s="37"/>
      <c r="AH42" s="32">
        <v>28</v>
      </c>
      <c r="AI42" s="5" t="s">
        <v>60</v>
      </c>
      <c r="AJ42" s="33" t="str">
        <f t="shared" si="2"/>
        <v>…</v>
      </c>
      <c r="AK42" s="34" t="str">
        <f>IFERROR(_xlfn.RANK.EQ(AJ42,$AJ$15:$AJ$61,0)+COUNTIF($AJ$15:AJ42,AJ42)-1,"-")</f>
        <v>-</v>
      </c>
      <c r="AM42" s="42" t="str">
        <f t="shared" si="11"/>
        <v>-</v>
      </c>
      <c r="AN42" s="42" t="str">
        <f t="shared" si="12"/>
        <v>-</v>
      </c>
      <c r="AO42" s="42" t="str">
        <f t="shared" si="13"/>
        <v>-</v>
      </c>
      <c r="AP42" s="37" t="str">
        <f t="shared" si="14"/>
        <v>-</v>
      </c>
    </row>
    <row r="43" spans="1:42" ht="11.85" customHeight="1">
      <c r="A43" s="41" t="s">
        <v>46</v>
      </c>
      <c r="B43" s="39"/>
      <c r="C43" s="51">
        <v>185</v>
      </c>
      <c r="D43" s="52">
        <v>322</v>
      </c>
      <c r="E43" s="52">
        <v>596</v>
      </c>
      <c r="F43" s="52">
        <v>512</v>
      </c>
      <c r="G43" s="52">
        <v>95</v>
      </c>
      <c r="H43" s="52">
        <v>98</v>
      </c>
      <c r="I43" s="52">
        <v>93</v>
      </c>
      <c r="J43" s="52">
        <v>92</v>
      </c>
      <c r="K43" s="52">
        <v>110</v>
      </c>
      <c r="N43" s="32">
        <v>29</v>
      </c>
      <c r="O43" s="5" t="s">
        <v>61</v>
      </c>
      <c r="P43" s="33" t="str">
        <f t="shared" si="0"/>
        <v>…</v>
      </c>
      <c r="Q43" s="34" t="str">
        <f>IFERROR(_xlfn.RANK.EQ(P43,$P$15:$P$61,0)+COUNTIF($P$15:P43,P43)-1,"-")</f>
        <v>-</v>
      </c>
      <c r="S43" s="42" t="str">
        <f t="shared" si="3"/>
        <v>-</v>
      </c>
      <c r="T43" s="42" t="str">
        <f t="shared" si="4"/>
        <v>-</v>
      </c>
      <c r="U43" s="42" t="str">
        <f t="shared" si="5"/>
        <v>-</v>
      </c>
      <c r="V43" s="37" t="str">
        <f t="shared" si="6"/>
        <v>-</v>
      </c>
      <c r="X43" s="32">
        <v>29</v>
      </c>
      <c r="Y43" s="5" t="s">
        <v>61</v>
      </c>
      <c r="Z43" s="33" t="str">
        <f t="shared" si="1"/>
        <v>…</v>
      </c>
      <c r="AA43" s="34" t="str">
        <f>IFERROR(_xlfn.RANK.EQ(Z43,$Z$15:$Z$61,0)+COUNTIF($Z$15:Z43,Z43)-1,"-")</f>
        <v>-</v>
      </c>
      <c r="AC43" s="42" t="str">
        <f t="shared" si="7"/>
        <v>-</v>
      </c>
      <c r="AD43" s="42" t="str">
        <f t="shared" si="8"/>
        <v>-</v>
      </c>
      <c r="AE43" s="42" t="str">
        <f t="shared" si="9"/>
        <v>-</v>
      </c>
      <c r="AF43" s="37" t="str">
        <f t="shared" si="10"/>
        <v>-</v>
      </c>
      <c r="AG43" s="37"/>
      <c r="AH43" s="32">
        <v>29</v>
      </c>
      <c r="AI43" s="5" t="s">
        <v>61</v>
      </c>
      <c r="AJ43" s="33" t="str">
        <f t="shared" si="2"/>
        <v>…</v>
      </c>
      <c r="AK43" s="34" t="str">
        <f>IFERROR(_xlfn.RANK.EQ(AJ43,$AJ$15:$AJ$61,0)+COUNTIF($AJ$15:AJ43,AJ43)-1,"-")</f>
        <v>-</v>
      </c>
      <c r="AM43" s="42" t="str">
        <f t="shared" si="11"/>
        <v>-</v>
      </c>
      <c r="AN43" s="42" t="str">
        <f t="shared" si="12"/>
        <v>-</v>
      </c>
      <c r="AO43" s="42" t="str">
        <f t="shared" si="13"/>
        <v>-</v>
      </c>
      <c r="AP43" s="37" t="str">
        <f t="shared" si="14"/>
        <v>-</v>
      </c>
    </row>
    <row r="44" spans="1:42" ht="11.85" customHeight="1">
      <c r="A44" s="41" t="s">
        <v>48</v>
      </c>
      <c r="B44" s="39"/>
      <c r="C44" s="51" t="s">
        <v>924</v>
      </c>
      <c r="D44" s="52" t="s">
        <v>924</v>
      </c>
      <c r="E44" s="52" t="s">
        <v>924</v>
      </c>
      <c r="F44" s="52" t="s">
        <v>924</v>
      </c>
      <c r="G44" s="52" t="s">
        <v>26</v>
      </c>
      <c r="H44" s="52" t="s">
        <v>26</v>
      </c>
      <c r="I44" s="52" t="s">
        <v>26</v>
      </c>
      <c r="J44" s="52" t="s">
        <v>26</v>
      </c>
      <c r="K44" s="52" t="s">
        <v>26</v>
      </c>
      <c r="N44" s="32">
        <v>30</v>
      </c>
      <c r="O44" s="5" t="s">
        <v>62</v>
      </c>
      <c r="P44" s="33" t="str">
        <f t="shared" si="0"/>
        <v>…</v>
      </c>
      <c r="Q44" s="34" t="str">
        <f>IFERROR(_xlfn.RANK.EQ(P44,$P$15:$P$61,0)+COUNTIF($P$15:P44,P44)-1,"-")</f>
        <v>-</v>
      </c>
      <c r="S44" s="42" t="str">
        <f t="shared" si="3"/>
        <v>-</v>
      </c>
      <c r="T44" s="42" t="str">
        <f t="shared" si="4"/>
        <v>-</v>
      </c>
      <c r="U44" s="42" t="str">
        <f t="shared" si="5"/>
        <v>-</v>
      </c>
      <c r="V44" s="37" t="str">
        <f t="shared" si="6"/>
        <v>-</v>
      </c>
      <c r="X44" s="32">
        <v>30</v>
      </c>
      <c r="Y44" s="5" t="s">
        <v>62</v>
      </c>
      <c r="Z44" s="33" t="str">
        <f t="shared" si="1"/>
        <v>…</v>
      </c>
      <c r="AA44" s="34" t="str">
        <f>IFERROR(_xlfn.RANK.EQ(Z44,$Z$15:$Z$61,0)+COUNTIF($Z$15:Z44,Z44)-1,"-")</f>
        <v>-</v>
      </c>
      <c r="AC44" s="42" t="str">
        <f t="shared" si="7"/>
        <v>-</v>
      </c>
      <c r="AD44" s="42" t="str">
        <f t="shared" si="8"/>
        <v>-</v>
      </c>
      <c r="AE44" s="42" t="str">
        <f t="shared" si="9"/>
        <v>-</v>
      </c>
      <c r="AF44" s="37" t="str">
        <f t="shared" si="10"/>
        <v>-</v>
      </c>
      <c r="AG44" s="37"/>
      <c r="AH44" s="32">
        <v>30</v>
      </c>
      <c r="AI44" s="5" t="s">
        <v>62</v>
      </c>
      <c r="AJ44" s="33" t="str">
        <f t="shared" si="2"/>
        <v>…</v>
      </c>
      <c r="AK44" s="34" t="str">
        <f>IFERROR(_xlfn.RANK.EQ(AJ44,$AJ$15:$AJ$61,0)+COUNTIF($AJ$15:AJ44,AJ44)-1,"-")</f>
        <v>-</v>
      </c>
      <c r="AM44" s="42" t="str">
        <f t="shared" si="11"/>
        <v>-</v>
      </c>
      <c r="AN44" s="42" t="str">
        <f t="shared" si="12"/>
        <v>-</v>
      </c>
      <c r="AO44" s="42" t="str">
        <f t="shared" si="13"/>
        <v>-</v>
      </c>
      <c r="AP44" s="37" t="str">
        <f t="shared" si="14"/>
        <v>-</v>
      </c>
    </row>
    <row r="45" spans="1:42" ht="11.85" customHeight="1">
      <c r="A45" s="41" t="s">
        <v>49</v>
      </c>
      <c r="B45" s="39"/>
      <c r="C45" s="51" t="s">
        <v>924</v>
      </c>
      <c r="D45" s="52" t="s">
        <v>924</v>
      </c>
      <c r="E45" s="52" t="s">
        <v>924</v>
      </c>
      <c r="F45" s="52" t="s">
        <v>924</v>
      </c>
      <c r="G45" s="52" t="s">
        <v>26</v>
      </c>
      <c r="H45" s="52" t="s">
        <v>26</v>
      </c>
      <c r="I45" s="52" t="s">
        <v>26</v>
      </c>
      <c r="J45" s="52" t="s">
        <v>26</v>
      </c>
      <c r="K45" s="52" t="s">
        <v>26</v>
      </c>
      <c r="N45" s="32">
        <v>31</v>
      </c>
      <c r="O45" s="5" t="s">
        <v>63</v>
      </c>
      <c r="P45" s="33" t="str">
        <f t="shared" si="0"/>
        <v>…</v>
      </c>
      <c r="Q45" s="34" t="str">
        <f>IFERROR(_xlfn.RANK.EQ(P45,$P$15:$P$61,0)+COUNTIF($P$15:P45,P45)-1,"-")</f>
        <v>-</v>
      </c>
      <c r="S45" s="42" t="str">
        <f t="shared" si="3"/>
        <v>-</v>
      </c>
      <c r="T45" s="42" t="str">
        <f t="shared" si="4"/>
        <v>-</v>
      </c>
      <c r="U45" s="42" t="str">
        <f t="shared" si="5"/>
        <v>-</v>
      </c>
      <c r="V45" s="37" t="str">
        <f t="shared" si="6"/>
        <v>-</v>
      </c>
      <c r="X45" s="32">
        <v>31</v>
      </c>
      <c r="Y45" s="5" t="s">
        <v>63</v>
      </c>
      <c r="Z45" s="33" t="str">
        <f t="shared" si="1"/>
        <v>…</v>
      </c>
      <c r="AA45" s="34" t="str">
        <f>IFERROR(_xlfn.RANK.EQ(Z45,$Z$15:$Z$61,0)+COUNTIF($Z$15:Z45,Z45)-1,"-")</f>
        <v>-</v>
      </c>
      <c r="AC45" s="42" t="str">
        <f t="shared" si="7"/>
        <v>-</v>
      </c>
      <c r="AD45" s="42" t="str">
        <f t="shared" si="8"/>
        <v>-</v>
      </c>
      <c r="AE45" s="42" t="str">
        <f t="shared" si="9"/>
        <v>-</v>
      </c>
      <c r="AF45" s="37" t="str">
        <f t="shared" si="10"/>
        <v>-</v>
      </c>
      <c r="AG45" s="37"/>
      <c r="AH45" s="32">
        <v>31</v>
      </c>
      <c r="AI45" s="5" t="s">
        <v>63</v>
      </c>
      <c r="AJ45" s="33" t="str">
        <f t="shared" si="2"/>
        <v>…</v>
      </c>
      <c r="AK45" s="34" t="str">
        <f>IFERROR(_xlfn.RANK.EQ(AJ45,$AJ$15:$AJ$61,0)+COUNTIF($AJ$15:AJ45,AJ45)-1,"-")</f>
        <v>-</v>
      </c>
      <c r="AM45" s="42" t="str">
        <f t="shared" si="11"/>
        <v>-</v>
      </c>
      <c r="AN45" s="42" t="str">
        <f t="shared" si="12"/>
        <v>-</v>
      </c>
      <c r="AO45" s="42" t="str">
        <f t="shared" si="13"/>
        <v>-</v>
      </c>
      <c r="AP45" s="37" t="str">
        <f t="shared" si="14"/>
        <v>-</v>
      </c>
    </row>
    <row r="46" spans="1:42" ht="11.85" customHeight="1">
      <c r="A46" s="41" t="s">
        <v>50</v>
      </c>
      <c r="B46" s="39"/>
      <c r="C46" s="51" t="s">
        <v>924</v>
      </c>
      <c r="D46" s="52" t="s">
        <v>924</v>
      </c>
      <c r="E46" s="52" t="s">
        <v>924</v>
      </c>
      <c r="F46" s="52" t="s">
        <v>924</v>
      </c>
      <c r="G46" s="52" t="s">
        <v>26</v>
      </c>
      <c r="H46" s="52" t="s">
        <v>26</v>
      </c>
      <c r="I46" s="52" t="s">
        <v>26</v>
      </c>
      <c r="J46" s="52" t="s">
        <v>26</v>
      </c>
      <c r="K46" s="52" t="s">
        <v>26</v>
      </c>
      <c r="N46" s="32">
        <v>32</v>
      </c>
      <c r="O46" s="5" t="s">
        <v>64</v>
      </c>
      <c r="P46" s="33">
        <f t="shared" si="0"/>
        <v>28</v>
      </c>
      <c r="Q46" s="34">
        <f>IFERROR(_xlfn.RANK.EQ(P46,$P$15:$P$61,0)+COUNTIF($P$15:P46,P46)-1,"-")</f>
        <v>18</v>
      </c>
      <c r="S46" s="42" t="str">
        <f t="shared" si="3"/>
        <v>-</v>
      </c>
      <c r="T46" s="42" t="str">
        <f t="shared" si="4"/>
        <v>-</v>
      </c>
      <c r="U46" s="42" t="str">
        <f t="shared" si="5"/>
        <v>-</v>
      </c>
      <c r="V46" s="37" t="str">
        <f t="shared" si="6"/>
        <v>-</v>
      </c>
      <c r="X46" s="32">
        <v>32</v>
      </c>
      <c r="Y46" s="5" t="s">
        <v>64</v>
      </c>
      <c r="Z46" s="33">
        <f t="shared" si="1"/>
        <v>1110</v>
      </c>
      <c r="AA46" s="34">
        <f>IFERROR(_xlfn.RANK.EQ(Z46,$Z$15:$Z$61,0)+COUNTIF($Z$15:Z46,Z46)-1,"-")</f>
        <v>7</v>
      </c>
      <c r="AC46" s="42" t="str">
        <f t="shared" si="7"/>
        <v>-</v>
      </c>
      <c r="AD46" s="42" t="str">
        <f t="shared" si="8"/>
        <v>-</v>
      </c>
      <c r="AE46" s="42" t="str">
        <f t="shared" si="9"/>
        <v>-</v>
      </c>
      <c r="AF46" s="37" t="str">
        <f t="shared" si="10"/>
        <v>-</v>
      </c>
      <c r="AG46" s="37"/>
      <c r="AH46" s="32">
        <v>32</v>
      </c>
      <c r="AI46" s="5" t="s">
        <v>64</v>
      </c>
      <c r="AJ46" s="33">
        <f t="shared" si="2"/>
        <v>311</v>
      </c>
      <c r="AK46" s="34">
        <f>IFERROR(_xlfn.RANK.EQ(AJ46,$AJ$15:$AJ$61,0)+COUNTIF($AJ$15:AJ46,AJ46)-1,"-")</f>
        <v>17</v>
      </c>
      <c r="AM46" s="42" t="str">
        <f t="shared" si="11"/>
        <v>-</v>
      </c>
      <c r="AN46" s="42" t="str">
        <f t="shared" si="12"/>
        <v>-</v>
      </c>
      <c r="AO46" s="42" t="str">
        <f t="shared" si="13"/>
        <v>-</v>
      </c>
      <c r="AP46" s="37" t="str">
        <f t="shared" si="14"/>
        <v>-</v>
      </c>
    </row>
    <row r="47" spans="1:42" ht="11.85" customHeight="1">
      <c r="A47" s="41" t="s">
        <v>51</v>
      </c>
      <c r="B47" s="39"/>
      <c r="C47" s="51" t="s">
        <v>924</v>
      </c>
      <c r="D47" s="52" t="s">
        <v>924</v>
      </c>
      <c r="E47" s="52" t="s">
        <v>924</v>
      </c>
      <c r="F47" s="52" t="s">
        <v>924</v>
      </c>
      <c r="G47" s="52" t="s">
        <v>26</v>
      </c>
      <c r="H47" s="52" t="s">
        <v>26</v>
      </c>
      <c r="I47" s="52" t="s">
        <v>26</v>
      </c>
      <c r="J47" s="52" t="s">
        <v>26</v>
      </c>
      <c r="K47" s="52" t="s">
        <v>26</v>
      </c>
      <c r="N47" s="32">
        <v>33</v>
      </c>
      <c r="O47" s="5" t="s">
        <v>65</v>
      </c>
      <c r="P47" s="33">
        <f t="shared" si="0"/>
        <v>57</v>
      </c>
      <c r="Q47" s="34">
        <f>IFERROR(_xlfn.RANK.EQ(P47,$P$15:$P$61,0)+COUNTIF($P$15:P47,P47)-1,"-")</f>
        <v>16</v>
      </c>
      <c r="S47" s="42" t="str">
        <f t="shared" si="3"/>
        <v>-</v>
      </c>
      <c r="T47" s="42" t="str">
        <f t="shared" si="4"/>
        <v>-</v>
      </c>
      <c r="U47" s="42" t="str">
        <f t="shared" si="5"/>
        <v>-</v>
      </c>
      <c r="V47" s="37" t="str">
        <f t="shared" si="6"/>
        <v>-</v>
      </c>
      <c r="X47" s="32">
        <v>33</v>
      </c>
      <c r="Y47" s="5" t="s">
        <v>65</v>
      </c>
      <c r="Z47" s="33">
        <f t="shared" si="1"/>
        <v>513</v>
      </c>
      <c r="AA47" s="34">
        <f>IFERROR(_xlfn.RANK.EQ(Z47,$Z$15:$Z$61,0)+COUNTIF($Z$15:Z47,Z47)-1,"-")</f>
        <v>11</v>
      </c>
      <c r="AC47" s="42" t="str">
        <f t="shared" si="7"/>
        <v>-</v>
      </c>
      <c r="AD47" s="42" t="str">
        <f t="shared" si="8"/>
        <v>-</v>
      </c>
      <c r="AE47" s="42" t="str">
        <f t="shared" si="9"/>
        <v>-</v>
      </c>
      <c r="AF47" s="37" t="str">
        <f t="shared" si="10"/>
        <v>-</v>
      </c>
      <c r="AG47" s="37"/>
      <c r="AH47" s="32">
        <v>33</v>
      </c>
      <c r="AI47" s="5" t="s">
        <v>65</v>
      </c>
      <c r="AJ47" s="33">
        <f t="shared" si="2"/>
        <v>292</v>
      </c>
      <c r="AK47" s="34">
        <f>IFERROR(_xlfn.RANK.EQ(AJ47,$AJ$15:$AJ$61,0)+COUNTIF($AJ$15:AJ47,AJ47)-1,"-")</f>
        <v>18</v>
      </c>
      <c r="AM47" s="42" t="str">
        <f t="shared" si="11"/>
        <v>-</v>
      </c>
      <c r="AN47" s="42" t="str">
        <f t="shared" si="12"/>
        <v>-</v>
      </c>
      <c r="AO47" s="42" t="str">
        <f t="shared" si="13"/>
        <v>-</v>
      </c>
      <c r="AP47" s="37" t="str">
        <f t="shared" si="14"/>
        <v>-</v>
      </c>
    </row>
    <row r="48" spans="1:42" ht="11.85" customHeight="1">
      <c r="A48" s="41" t="s">
        <v>52</v>
      </c>
      <c r="B48" s="39"/>
      <c r="C48" s="51">
        <v>545</v>
      </c>
      <c r="D48" s="52">
        <v>261</v>
      </c>
      <c r="E48" s="52">
        <v>1420</v>
      </c>
      <c r="F48" s="52">
        <v>1260</v>
      </c>
      <c r="G48" s="52">
        <v>93</v>
      </c>
      <c r="H48" s="52">
        <v>106</v>
      </c>
      <c r="I48" s="52">
        <v>99</v>
      </c>
      <c r="J48" s="52">
        <v>98</v>
      </c>
      <c r="K48" s="52">
        <v>99</v>
      </c>
      <c r="N48" s="32">
        <v>34</v>
      </c>
      <c r="O48" s="5" t="s">
        <v>66</v>
      </c>
      <c r="P48" s="33">
        <f t="shared" si="0"/>
        <v>107</v>
      </c>
      <c r="Q48" s="34">
        <f>IFERROR(_xlfn.RANK.EQ(P48,$P$15:$P$61,0)+COUNTIF($P$15:P48,P48)-1,"-")</f>
        <v>11</v>
      </c>
      <c r="S48" s="42" t="str">
        <f t="shared" si="3"/>
        <v>-</v>
      </c>
      <c r="T48" s="42" t="str">
        <f t="shared" si="4"/>
        <v>-</v>
      </c>
      <c r="U48" s="42" t="str">
        <f t="shared" si="5"/>
        <v>-</v>
      </c>
      <c r="V48" s="37" t="str">
        <f t="shared" si="6"/>
        <v>-</v>
      </c>
      <c r="X48" s="32">
        <v>34</v>
      </c>
      <c r="Y48" s="5" t="s">
        <v>66</v>
      </c>
      <c r="Z48" s="33">
        <f t="shared" si="1"/>
        <v>853</v>
      </c>
      <c r="AA48" s="34">
        <f>IFERROR(_xlfn.RANK.EQ(Z48,$Z$15:$Z$61,0)+COUNTIF($Z$15:Z48,Z48)-1,"-")</f>
        <v>9</v>
      </c>
      <c r="AC48" s="42" t="str">
        <f t="shared" si="7"/>
        <v>-</v>
      </c>
      <c r="AD48" s="42" t="str">
        <f t="shared" si="8"/>
        <v>-</v>
      </c>
      <c r="AE48" s="42" t="str">
        <f t="shared" si="9"/>
        <v>-</v>
      </c>
      <c r="AF48" s="37" t="str">
        <f t="shared" si="10"/>
        <v>-</v>
      </c>
      <c r="AG48" s="37"/>
      <c r="AH48" s="32">
        <v>34</v>
      </c>
      <c r="AI48" s="5" t="s">
        <v>66</v>
      </c>
      <c r="AJ48" s="33">
        <f t="shared" si="2"/>
        <v>913</v>
      </c>
      <c r="AK48" s="34">
        <f>IFERROR(_xlfn.RANK.EQ(AJ48,$AJ$15:$AJ$61,0)+COUNTIF($AJ$15:AJ48,AJ48)-1,"-")</f>
        <v>11</v>
      </c>
      <c r="AM48" s="42" t="str">
        <f t="shared" si="11"/>
        <v>-</v>
      </c>
      <c r="AN48" s="42" t="str">
        <f t="shared" si="12"/>
        <v>-</v>
      </c>
      <c r="AO48" s="42" t="str">
        <f t="shared" si="13"/>
        <v>-</v>
      </c>
      <c r="AP48" s="37" t="str">
        <f t="shared" si="14"/>
        <v>-</v>
      </c>
    </row>
    <row r="49" spans="1:42" ht="11.85" customHeight="1">
      <c r="A49" s="41" t="s">
        <v>53</v>
      </c>
      <c r="B49" s="39"/>
      <c r="C49" s="51" t="s">
        <v>924</v>
      </c>
      <c r="D49" s="52" t="s">
        <v>924</v>
      </c>
      <c r="E49" s="52" t="s">
        <v>924</v>
      </c>
      <c r="F49" s="52" t="s">
        <v>924</v>
      </c>
      <c r="G49" s="52" t="s">
        <v>26</v>
      </c>
      <c r="H49" s="52" t="s">
        <v>26</v>
      </c>
      <c r="I49" s="52" t="s">
        <v>26</v>
      </c>
      <c r="J49" s="52" t="s">
        <v>26</v>
      </c>
      <c r="K49" s="52" t="s">
        <v>26</v>
      </c>
      <c r="N49" s="32">
        <v>35</v>
      </c>
      <c r="O49" s="5" t="s">
        <v>67</v>
      </c>
      <c r="P49" s="33" t="str">
        <f t="shared" si="0"/>
        <v>…</v>
      </c>
      <c r="Q49" s="34" t="str">
        <f>IFERROR(_xlfn.RANK.EQ(P49,$P$15:$P$61,0)+COUNTIF($P$15:P49,P49)-1,"-")</f>
        <v>-</v>
      </c>
      <c r="S49" s="42" t="str">
        <f t="shared" si="3"/>
        <v>-</v>
      </c>
      <c r="T49" s="42" t="str">
        <f t="shared" si="4"/>
        <v>-</v>
      </c>
      <c r="U49" s="42" t="str">
        <f t="shared" si="5"/>
        <v>-</v>
      </c>
      <c r="V49" s="37" t="str">
        <f t="shared" si="6"/>
        <v>-</v>
      </c>
      <c r="X49" s="32">
        <v>35</v>
      </c>
      <c r="Y49" s="5" t="s">
        <v>67</v>
      </c>
      <c r="Z49" s="33" t="str">
        <f t="shared" si="1"/>
        <v>…</v>
      </c>
      <c r="AA49" s="34" t="str">
        <f>IFERROR(_xlfn.RANK.EQ(Z49,$Z$15:$Z$61,0)+COUNTIF($Z$15:Z49,Z49)-1,"-")</f>
        <v>-</v>
      </c>
      <c r="AC49" s="42" t="str">
        <f t="shared" si="7"/>
        <v>-</v>
      </c>
      <c r="AD49" s="42" t="str">
        <f t="shared" si="8"/>
        <v>-</v>
      </c>
      <c r="AE49" s="42" t="str">
        <f t="shared" si="9"/>
        <v>-</v>
      </c>
      <c r="AF49" s="37" t="str">
        <f t="shared" si="10"/>
        <v>-</v>
      </c>
      <c r="AG49" s="37"/>
      <c r="AH49" s="32">
        <v>35</v>
      </c>
      <c r="AI49" s="5" t="s">
        <v>67</v>
      </c>
      <c r="AJ49" s="33" t="str">
        <f t="shared" si="2"/>
        <v>…</v>
      </c>
      <c r="AK49" s="34" t="str">
        <f>IFERROR(_xlfn.RANK.EQ(AJ49,$AJ$15:$AJ$61,0)+COUNTIF($AJ$15:AJ49,AJ49)-1,"-")</f>
        <v>-</v>
      </c>
      <c r="AM49" s="42" t="str">
        <f t="shared" si="11"/>
        <v>-</v>
      </c>
      <c r="AN49" s="42" t="str">
        <f t="shared" si="12"/>
        <v>-</v>
      </c>
      <c r="AO49" s="42" t="str">
        <f t="shared" si="13"/>
        <v>-</v>
      </c>
      <c r="AP49" s="37" t="str">
        <f t="shared" si="14"/>
        <v>-</v>
      </c>
    </row>
    <row r="50" spans="1:42" ht="11.85" customHeight="1">
      <c r="A50" s="41" t="s">
        <v>54</v>
      </c>
      <c r="B50" s="39"/>
      <c r="C50" s="51" t="s">
        <v>924</v>
      </c>
      <c r="D50" s="52" t="s">
        <v>924</v>
      </c>
      <c r="E50" s="52" t="s">
        <v>924</v>
      </c>
      <c r="F50" s="52" t="s">
        <v>924</v>
      </c>
      <c r="G50" s="52" t="s">
        <v>26</v>
      </c>
      <c r="H50" s="52" t="s">
        <v>26</v>
      </c>
      <c r="I50" s="52" t="s">
        <v>26</v>
      </c>
      <c r="J50" s="52" t="s">
        <v>26</v>
      </c>
      <c r="K50" s="52" t="s">
        <v>26</v>
      </c>
      <c r="N50" s="32">
        <v>36</v>
      </c>
      <c r="O50" s="5" t="s">
        <v>68</v>
      </c>
      <c r="P50" s="33" t="str">
        <f t="shared" si="0"/>
        <v>…</v>
      </c>
      <c r="Q50" s="34" t="str">
        <f>IFERROR(_xlfn.RANK.EQ(P50,$P$15:$P$61,0)+COUNTIF($P$15:P50,P50)-1,"-")</f>
        <v>-</v>
      </c>
      <c r="S50" s="42" t="str">
        <f t="shared" si="3"/>
        <v>-</v>
      </c>
      <c r="T50" s="42" t="str">
        <f t="shared" si="4"/>
        <v>-</v>
      </c>
      <c r="U50" s="42" t="str">
        <f t="shared" si="5"/>
        <v>-</v>
      </c>
      <c r="V50" s="37" t="str">
        <f t="shared" si="6"/>
        <v>-</v>
      </c>
      <c r="X50" s="32">
        <v>36</v>
      </c>
      <c r="Y50" s="5" t="s">
        <v>68</v>
      </c>
      <c r="Z50" s="33" t="str">
        <f t="shared" si="1"/>
        <v>…</v>
      </c>
      <c r="AA50" s="34" t="str">
        <f>IFERROR(_xlfn.RANK.EQ(Z50,$Z$15:$Z$61,0)+COUNTIF($Z$15:Z50,Z50)-1,"-")</f>
        <v>-</v>
      </c>
      <c r="AC50" s="42" t="str">
        <f t="shared" si="7"/>
        <v>-</v>
      </c>
      <c r="AD50" s="42" t="str">
        <f t="shared" si="8"/>
        <v>-</v>
      </c>
      <c r="AE50" s="42" t="str">
        <f t="shared" si="9"/>
        <v>-</v>
      </c>
      <c r="AF50" s="37" t="str">
        <f t="shared" si="10"/>
        <v>-</v>
      </c>
      <c r="AG50" s="37"/>
      <c r="AH50" s="32">
        <v>36</v>
      </c>
      <c r="AI50" s="5" t="s">
        <v>68</v>
      </c>
      <c r="AJ50" s="33" t="str">
        <f t="shared" si="2"/>
        <v>…</v>
      </c>
      <c r="AK50" s="34" t="str">
        <f>IFERROR(_xlfn.RANK.EQ(AJ50,$AJ$15:$AJ$61,0)+COUNTIF($AJ$15:AJ50,AJ50)-1,"-")</f>
        <v>-</v>
      </c>
      <c r="AM50" s="42" t="str">
        <f t="shared" si="11"/>
        <v>-</v>
      </c>
      <c r="AN50" s="42" t="str">
        <f t="shared" si="12"/>
        <v>-</v>
      </c>
      <c r="AO50" s="42" t="str">
        <f t="shared" si="13"/>
        <v>-</v>
      </c>
      <c r="AP50" s="37" t="str">
        <f t="shared" si="14"/>
        <v>-</v>
      </c>
    </row>
    <row r="51" spans="1:42" ht="11.85" customHeight="1">
      <c r="A51" s="41" t="s">
        <v>55</v>
      </c>
      <c r="B51" s="39"/>
      <c r="C51" s="51" t="s">
        <v>924</v>
      </c>
      <c r="D51" s="52" t="s">
        <v>924</v>
      </c>
      <c r="E51" s="52" t="s">
        <v>924</v>
      </c>
      <c r="F51" s="52" t="s">
        <v>924</v>
      </c>
      <c r="G51" s="52" t="s">
        <v>26</v>
      </c>
      <c r="H51" s="52" t="s">
        <v>26</v>
      </c>
      <c r="I51" s="52" t="s">
        <v>26</v>
      </c>
      <c r="J51" s="52" t="s">
        <v>26</v>
      </c>
      <c r="K51" s="52" t="s">
        <v>26</v>
      </c>
      <c r="N51" s="32">
        <v>37</v>
      </c>
      <c r="O51" s="5" t="s">
        <v>69</v>
      </c>
      <c r="P51" s="33">
        <f t="shared" si="0"/>
        <v>88</v>
      </c>
      <c r="Q51" s="34">
        <f>IFERROR(_xlfn.RANK.EQ(P51,$P$15:$P$61,0)+COUNTIF($P$15:P51,P51)-1,"-")</f>
        <v>14</v>
      </c>
      <c r="S51" s="42" t="str">
        <f t="shared" si="3"/>
        <v>-</v>
      </c>
      <c r="T51" s="42" t="str">
        <f t="shared" si="4"/>
        <v>-</v>
      </c>
      <c r="U51" s="42" t="str">
        <f t="shared" si="5"/>
        <v>-</v>
      </c>
      <c r="V51" s="37" t="str">
        <f t="shared" si="6"/>
        <v>-</v>
      </c>
      <c r="X51" s="32">
        <v>37</v>
      </c>
      <c r="Y51" s="5" t="s">
        <v>69</v>
      </c>
      <c r="Z51" s="33">
        <f t="shared" si="1"/>
        <v>1010</v>
      </c>
      <c r="AA51" s="34">
        <f>IFERROR(_xlfn.RANK.EQ(Z51,$Z$15:$Z$61,0)+COUNTIF($Z$15:Z51,Z51)-1,"-")</f>
        <v>8</v>
      </c>
      <c r="AC51" s="42" t="str">
        <f t="shared" si="7"/>
        <v>-</v>
      </c>
      <c r="AD51" s="42" t="str">
        <f t="shared" si="8"/>
        <v>-</v>
      </c>
      <c r="AE51" s="42" t="str">
        <f t="shared" si="9"/>
        <v>-</v>
      </c>
      <c r="AF51" s="37" t="str">
        <f t="shared" si="10"/>
        <v>-</v>
      </c>
      <c r="AG51" s="37"/>
      <c r="AH51" s="32">
        <v>37</v>
      </c>
      <c r="AI51" s="5" t="s">
        <v>69</v>
      </c>
      <c r="AJ51" s="33">
        <f t="shared" si="2"/>
        <v>889</v>
      </c>
      <c r="AK51" s="34">
        <f>IFERROR(_xlfn.RANK.EQ(AJ51,$AJ$15:$AJ$61,0)+COUNTIF($AJ$15:AJ51,AJ51)-1,"-")</f>
        <v>12</v>
      </c>
      <c r="AM51" s="42" t="str">
        <f t="shared" si="11"/>
        <v>-</v>
      </c>
      <c r="AN51" s="42" t="str">
        <f t="shared" si="12"/>
        <v>-</v>
      </c>
      <c r="AO51" s="42" t="str">
        <f t="shared" si="13"/>
        <v>-</v>
      </c>
      <c r="AP51" s="37" t="str">
        <f t="shared" si="14"/>
        <v>-</v>
      </c>
    </row>
    <row r="52" spans="1:42" ht="11.85" customHeight="1">
      <c r="A52" s="41" t="s">
        <v>56</v>
      </c>
      <c r="B52" s="39"/>
      <c r="C52" s="51" t="s">
        <v>924</v>
      </c>
      <c r="D52" s="52" t="s">
        <v>924</v>
      </c>
      <c r="E52" s="52" t="s">
        <v>924</v>
      </c>
      <c r="F52" s="52" t="s">
        <v>924</v>
      </c>
      <c r="G52" s="52" t="s">
        <v>26</v>
      </c>
      <c r="H52" s="52" t="s">
        <v>26</v>
      </c>
      <c r="I52" s="52" t="s">
        <v>26</v>
      </c>
      <c r="J52" s="52" t="s">
        <v>26</v>
      </c>
      <c r="K52" s="52" t="s">
        <v>26</v>
      </c>
      <c r="N52" s="32">
        <v>38</v>
      </c>
      <c r="O52" s="5" t="s">
        <v>70</v>
      </c>
      <c r="P52" s="33">
        <f t="shared" si="0"/>
        <v>36</v>
      </c>
      <c r="Q52" s="34">
        <f>IFERROR(_xlfn.RANK.EQ(P52,$P$15:$P$61,0)+COUNTIF($P$15:P52,P52)-1,"-")</f>
        <v>17</v>
      </c>
      <c r="S52" s="42" t="str">
        <f t="shared" si="3"/>
        <v>-</v>
      </c>
      <c r="T52" s="42" t="str">
        <f t="shared" si="4"/>
        <v>-</v>
      </c>
      <c r="U52" s="42" t="str">
        <f t="shared" si="5"/>
        <v>-</v>
      </c>
      <c r="V52" s="37" t="str">
        <f t="shared" si="6"/>
        <v>-</v>
      </c>
      <c r="X52" s="32">
        <v>38</v>
      </c>
      <c r="Y52" s="5" t="s">
        <v>70</v>
      </c>
      <c r="Z52" s="33">
        <f t="shared" si="1"/>
        <v>1170</v>
      </c>
      <c r="AA52" s="34">
        <f>IFERROR(_xlfn.RANK.EQ(Z52,$Z$15:$Z$61,0)+COUNTIF($Z$15:Z52,Z52)-1,"-")</f>
        <v>6</v>
      </c>
      <c r="AC52" s="42" t="str">
        <f t="shared" si="7"/>
        <v>-</v>
      </c>
      <c r="AD52" s="42" t="str">
        <f t="shared" si="8"/>
        <v>-</v>
      </c>
      <c r="AE52" s="42" t="str">
        <f t="shared" si="9"/>
        <v>-</v>
      </c>
      <c r="AF52" s="37" t="str">
        <f t="shared" si="10"/>
        <v>-</v>
      </c>
      <c r="AG52" s="37"/>
      <c r="AH52" s="32">
        <v>38</v>
      </c>
      <c r="AI52" s="5" t="s">
        <v>70</v>
      </c>
      <c r="AJ52" s="33">
        <f t="shared" si="2"/>
        <v>421</v>
      </c>
      <c r="AK52" s="34">
        <f>IFERROR(_xlfn.RANK.EQ(AJ52,$AJ$15:$AJ$61,0)+COUNTIF($AJ$15:AJ52,AJ52)-1,"-")</f>
        <v>15</v>
      </c>
      <c r="AM52" s="42" t="str">
        <f t="shared" si="11"/>
        <v>-</v>
      </c>
      <c r="AN52" s="42" t="str">
        <f t="shared" si="12"/>
        <v>-</v>
      </c>
      <c r="AO52" s="42" t="str">
        <f t="shared" si="13"/>
        <v>-</v>
      </c>
      <c r="AP52" s="37" t="str">
        <f t="shared" si="14"/>
        <v>-</v>
      </c>
    </row>
    <row r="53" spans="1:42" ht="11.85" customHeight="1">
      <c r="A53" s="41" t="s">
        <v>57</v>
      </c>
      <c r="B53" s="39"/>
      <c r="C53" s="51" t="s">
        <v>924</v>
      </c>
      <c r="D53" s="52" t="s">
        <v>924</v>
      </c>
      <c r="E53" s="52" t="s">
        <v>924</v>
      </c>
      <c r="F53" s="52" t="s">
        <v>924</v>
      </c>
      <c r="G53" s="52" t="s">
        <v>26</v>
      </c>
      <c r="H53" s="52" t="s">
        <v>26</v>
      </c>
      <c r="I53" s="52" t="s">
        <v>26</v>
      </c>
      <c r="J53" s="52" t="s">
        <v>26</v>
      </c>
      <c r="K53" s="52" t="s">
        <v>26</v>
      </c>
      <c r="N53" s="32">
        <v>39</v>
      </c>
      <c r="O53" s="5" t="s">
        <v>71</v>
      </c>
      <c r="P53" s="33" t="str">
        <f t="shared" si="0"/>
        <v>…</v>
      </c>
      <c r="Q53" s="34" t="str">
        <f>IFERROR(_xlfn.RANK.EQ(P53,$P$15:$P$61,0)+COUNTIF($P$15:P53,P53)-1,"-")</f>
        <v>-</v>
      </c>
      <c r="S53" s="42" t="str">
        <f t="shared" si="3"/>
        <v>-</v>
      </c>
      <c r="T53" s="42" t="str">
        <f t="shared" si="4"/>
        <v>-</v>
      </c>
      <c r="U53" s="42" t="str">
        <f t="shared" si="5"/>
        <v>-</v>
      </c>
      <c r="V53" s="37" t="str">
        <f t="shared" si="6"/>
        <v>-</v>
      </c>
      <c r="X53" s="32">
        <v>39</v>
      </c>
      <c r="Y53" s="5" t="s">
        <v>71</v>
      </c>
      <c r="Z53" s="33" t="str">
        <f t="shared" si="1"/>
        <v>…</v>
      </c>
      <c r="AA53" s="34" t="str">
        <f>IFERROR(_xlfn.RANK.EQ(Z53,$Z$15:$Z$61,0)+COUNTIF($Z$15:Z53,Z53)-1,"-")</f>
        <v>-</v>
      </c>
      <c r="AC53" s="42" t="str">
        <f t="shared" si="7"/>
        <v>-</v>
      </c>
      <c r="AD53" s="42" t="str">
        <f t="shared" si="8"/>
        <v>-</v>
      </c>
      <c r="AE53" s="42" t="str">
        <f t="shared" si="9"/>
        <v>-</v>
      </c>
      <c r="AF53" s="37" t="str">
        <f t="shared" si="10"/>
        <v>-</v>
      </c>
      <c r="AG53" s="37"/>
      <c r="AH53" s="32">
        <v>39</v>
      </c>
      <c r="AI53" s="5" t="s">
        <v>71</v>
      </c>
      <c r="AJ53" s="33" t="str">
        <f t="shared" si="2"/>
        <v>…</v>
      </c>
      <c r="AK53" s="34" t="str">
        <f>IFERROR(_xlfn.RANK.EQ(AJ53,$AJ$15:$AJ$61,0)+COUNTIF($AJ$15:AJ53,AJ53)-1,"-")</f>
        <v>-</v>
      </c>
      <c r="AM53" s="42" t="str">
        <f t="shared" si="11"/>
        <v>-</v>
      </c>
      <c r="AN53" s="42" t="str">
        <f t="shared" si="12"/>
        <v>-</v>
      </c>
      <c r="AO53" s="42" t="str">
        <f t="shared" si="13"/>
        <v>-</v>
      </c>
      <c r="AP53" s="37" t="str">
        <f t="shared" si="14"/>
        <v>-</v>
      </c>
    </row>
    <row r="54" spans="1:42" ht="11.85" customHeight="1">
      <c r="A54" s="41" t="s">
        <v>58</v>
      </c>
      <c r="B54" s="39"/>
      <c r="C54" s="51" t="s">
        <v>924</v>
      </c>
      <c r="D54" s="52" t="s">
        <v>924</v>
      </c>
      <c r="E54" s="52" t="s">
        <v>924</v>
      </c>
      <c r="F54" s="52" t="s">
        <v>924</v>
      </c>
      <c r="G54" s="52" t="s">
        <v>26</v>
      </c>
      <c r="H54" s="52" t="s">
        <v>26</v>
      </c>
      <c r="I54" s="52" t="s">
        <v>26</v>
      </c>
      <c r="J54" s="52" t="s">
        <v>26</v>
      </c>
      <c r="K54" s="52" t="s">
        <v>26</v>
      </c>
      <c r="N54" s="32">
        <v>40</v>
      </c>
      <c r="O54" s="5" t="s">
        <v>72</v>
      </c>
      <c r="P54" s="33">
        <f t="shared" si="0"/>
        <v>85</v>
      </c>
      <c r="Q54" s="34">
        <f>IFERROR(_xlfn.RANK.EQ(P54,$P$15:$P$61,0)+COUNTIF($P$15:P54,P54)-1,"-")</f>
        <v>15</v>
      </c>
      <c r="S54" s="42" t="str">
        <f t="shared" si="3"/>
        <v>-</v>
      </c>
      <c r="T54" s="42" t="str">
        <f t="shared" si="4"/>
        <v>-</v>
      </c>
      <c r="U54" s="42" t="str">
        <f t="shared" si="5"/>
        <v>-</v>
      </c>
      <c r="V54" s="37" t="str">
        <f t="shared" si="6"/>
        <v>-</v>
      </c>
      <c r="X54" s="32">
        <v>40</v>
      </c>
      <c r="Y54" s="5" t="s">
        <v>72</v>
      </c>
      <c r="Z54" s="33">
        <f t="shared" si="1"/>
        <v>1910</v>
      </c>
      <c r="AA54" s="34">
        <f>IFERROR(_xlfn.RANK.EQ(Z54,$Z$15:$Z$61,0)+COUNTIF($Z$15:Z54,Z54)-1,"-")</f>
        <v>3</v>
      </c>
      <c r="AC54" s="42" t="str">
        <f t="shared" si="7"/>
        <v>-</v>
      </c>
      <c r="AD54" s="42" t="str">
        <f t="shared" si="8"/>
        <v>-</v>
      </c>
      <c r="AE54" s="42" t="str">
        <f t="shared" si="9"/>
        <v>-</v>
      </c>
      <c r="AF54" s="37" t="str">
        <f t="shared" si="10"/>
        <v>-</v>
      </c>
      <c r="AG54" s="37"/>
      <c r="AH54" s="32">
        <v>40</v>
      </c>
      <c r="AI54" s="5" t="s">
        <v>72</v>
      </c>
      <c r="AJ54" s="33">
        <f t="shared" si="2"/>
        <v>1620</v>
      </c>
      <c r="AK54" s="34">
        <f>IFERROR(_xlfn.RANK.EQ(AJ54,$AJ$15:$AJ$61,0)+COUNTIF($AJ$15:AJ54,AJ54)-1,"-")</f>
        <v>7</v>
      </c>
      <c r="AM54" s="42" t="str">
        <f t="shared" si="11"/>
        <v>-</v>
      </c>
      <c r="AN54" s="42" t="str">
        <f t="shared" si="12"/>
        <v>-</v>
      </c>
      <c r="AO54" s="42" t="str">
        <f t="shared" si="13"/>
        <v>-</v>
      </c>
      <c r="AP54" s="37" t="str">
        <f t="shared" si="14"/>
        <v>-</v>
      </c>
    </row>
    <row r="55" spans="1:42" ht="11.85" customHeight="1">
      <c r="A55" s="41" t="s">
        <v>59</v>
      </c>
      <c r="B55" s="39"/>
      <c r="C55" s="51" t="s">
        <v>924</v>
      </c>
      <c r="D55" s="52" t="s">
        <v>924</v>
      </c>
      <c r="E55" s="52" t="s">
        <v>924</v>
      </c>
      <c r="F55" s="52" t="s">
        <v>924</v>
      </c>
      <c r="G55" s="52" t="s">
        <v>26</v>
      </c>
      <c r="H55" s="52" t="s">
        <v>26</v>
      </c>
      <c r="I55" s="52" t="s">
        <v>26</v>
      </c>
      <c r="J55" s="52" t="s">
        <v>26</v>
      </c>
      <c r="K55" s="52" t="s">
        <v>26</v>
      </c>
      <c r="N55" s="32">
        <v>41</v>
      </c>
      <c r="O55" s="5" t="s">
        <v>73</v>
      </c>
      <c r="P55" s="33">
        <f t="shared" si="0"/>
        <v>113</v>
      </c>
      <c r="Q55" s="34">
        <f>IFERROR(_xlfn.RANK.EQ(P55,$P$15:$P$61,0)+COUNTIF($P$15:P55,P55)-1,"-")</f>
        <v>9</v>
      </c>
      <c r="S55" s="42" t="str">
        <f t="shared" si="3"/>
        <v>-</v>
      </c>
      <c r="T55" s="42" t="str">
        <f t="shared" si="4"/>
        <v>-</v>
      </c>
      <c r="U55" s="42" t="str">
        <f t="shared" si="5"/>
        <v>-</v>
      </c>
      <c r="V55" s="37" t="str">
        <f t="shared" si="6"/>
        <v>-</v>
      </c>
      <c r="X55" s="32">
        <v>41</v>
      </c>
      <c r="Y55" s="5" t="s">
        <v>73</v>
      </c>
      <c r="Z55" s="33">
        <f t="shared" si="1"/>
        <v>1990</v>
      </c>
      <c r="AA55" s="34">
        <f>IFERROR(_xlfn.RANK.EQ(Z55,$Z$15:$Z$61,0)+COUNTIF($Z$15:Z55,Z55)-1,"-")</f>
        <v>2</v>
      </c>
      <c r="AC55" s="42" t="str">
        <f t="shared" si="7"/>
        <v>-</v>
      </c>
      <c r="AD55" s="42" t="str">
        <f t="shared" si="8"/>
        <v>-</v>
      </c>
      <c r="AE55" s="42" t="str">
        <f t="shared" si="9"/>
        <v>-</v>
      </c>
      <c r="AF55" s="37" t="str">
        <f t="shared" si="10"/>
        <v>-</v>
      </c>
      <c r="AG55" s="37"/>
      <c r="AH55" s="32">
        <v>41</v>
      </c>
      <c r="AI55" s="5" t="s">
        <v>73</v>
      </c>
      <c r="AJ55" s="33">
        <f t="shared" si="2"/>
        <v>2250</v>
      </c>
      <c r="AK55" s="34">
        <f>IFERROR(_xlfn.RANK.EQ(AJ55,$AJ$15:$AJ$61,0)+COUNTIF($AJ$15:AJ55,AJ55)-1,"-")</f>
        <v>3</v>
      </c>
      <c r="AM55" s="42" t="str">
        <f t="shared" si="11"/>
        <v>-</v>
      </c>
      <c r="AN55" s="42" t="str">
        <f t="shared" si="12"/>
        <v>-</v>
      </c>
      <c r="AO55" s="42" t="str">
        <f t="shared" si="13"/>
        <v>-</v>
      </c>
      <c r="AP55" s="37" t="str">
        <f t="shared" si="14"/>
        <v>-</v>
      </c>
    </row>
    <row r="56" spans="1:42" ht="11.85" customHeight="1">
      <c r="A56" s="41" t="s">
        <v>60</v>
      </c>
      <c r="B56" s="39"/>
      <c r="C56" s="51" t="s">
        <v>924</v>
      </c>
      <c r="D56" s="52" t="s">
        <v>924</v>
      </c>
      <c r="E56" s="52" t="s">
        <v>924</v>
      </c>
      <c r="F56" s="52" t="s">
        <v>924</v>
      </c>
      <c r="G56" s="52" t="s">
        <v>26</v>
      </c>
      <c r="H56" s="52" t="s">
        <v>26</v>
      </c>
      <c r="I56" s="52" t="s">
        <v>26</v>
      </c>
      <c r="J56" s="52" t="s">
        <v>26</v>
      </c>
      <c r="K56" s="52" t="s">
        <v>26</v>
      </c>
      <c r="N56" s="32">
        <v>42</v>
      </c>
      <c r="O56" s="5" t="s">
        <v>74</v>
      </c>
      <c r="P56" s="33">
        <f t="shared" si="0"/>
        <v>92</v>
      </c>
      <c r="Q56" s="34">
        <f>IFERROR(_xlfn.RANK.EQ(P56,$P$15:$P$61,0)+COUNTIF($P$15:P56,P56)-1,"-")</f>
        <v>13</v>
      </c>
      <c r="S56" s="42" t="str">
        <f t="shared" si="3"/>
        <v>-</v>
      </c>
      <c r="T56" s="42" t="str">
        <f t="shared" si="4"/>
        <v>-</v>
      </c>
      <c r="U56" s="42" t="str">
        <f t="shared" si="5"/>
        <v>-</v>
      </c>
      <c r="V56" s="37" t="str">
        <f t="shared" si="6"/>
        <v>-</v>
      </c>
      <c r="X56" s="32">
        <v>42</v>
      </c>
      <c r="Y56" s="5" t="s">
        <v>74</v>
      </c>
      <c r="Z56" s="33">
        <f t="shared" si="1"/>
        <v>1780</v>
      </c>
      <c r="AA56" s="34">
        <f>IFERROR(_xlfn.RANK.EQ(Z56,$Z$15:$Z$61,0)+COUNTIF($Z$15:Z56,Z56)-1,"-")</f>
        <v>4</v>
      </c>
      <c r="AC56" s="42" t="str">
        <f t="shared" si="7"/>
        <v>-</v>
      </c>
      <c r="AD56" s="42" t="str">
        <f t="shared" si="8"/>
        <v>-</v>
      </c>
      <c r="AE56" s="42" t="str">
        <f t="shared" si="9"/>
        <v>-</v>
      </c>
      <c r="AF56" s="37" t="str">
        <f t="shared" si="10"/>
        <v>-</v>
      </c>
      <c r="AG56" s="37"/>
      <c r="AH56" s="32">
        <v>42</v>
      </c>
      <c r="AI56" s="5" t="s">
        <v>74</v>
      </c>
      <c r="AJ56" s="33">
        <f t="shared" si="2"/>
        <v>1640</v>
      </c>
      <c r="AK56" s="34">
        <f>IFERROR(_xlfn.RANK.EQ(AJ56,$AJ$15:$AJ$61,0)+COUNTIF($AJ$15:AJ56,AJ56)-1,"-")</f>
        <v>5</v>
      </c>
      <c r="AM56" s="42" t="str">
        <f t="shared" si="11"/>
        <v>-</v>
      </c>
      <c r="AN56" s="42" t="str">
        <f t="shared" si="12"/>
        <v>-</v>
      </c>
      <c r="AO56" s="42" t="str">
        <f t="shared" si="13"/>
        <v>-</v>
      </c>
      <c r="AP56" s="37" t="str">
        <f t="shared" si="14"/>
        <v>-</v>
      </c>
    </row>
    <row r="57" spans="1:42" ht="11.85" customHeight="1">
      <c r="A57" s="41" t="s">
        <v>61</v>
      </c>
      <c r="B57" s="39"/>
      <c r="C57" s="51" t="s">
        <v>924</v>
      </c>
      <c r="D57" s="52" t="s">
        <v>924</v>
      </c>
      <c r="E57" s="52" t="s">
        <v>924</v>
      </c>
      <c r="F57" s="52" t="s">
        <v>924</v>
      </c>
      <c r="G57" s="52" t="s">
        <v>26</v>
      </c>
      <c r="H57" s="52" t="s">
        <v>26</v>
      </c>
      <c r="I57" s="52" t="s">
        <v>26</v>
      </c>
      <c r="J57" s="52" t="s">
        <v>26</v>
      </c>
      <c r="K57" s="52" t="s">
        <v>26</v>
      </c>
      <c r="N57" s="32">
        <v>43</v>
      </c>
      <c r="O57" s="5" t="s">
        <v>75</v>
      </c>
      <c r="P57" s="33">
        <f t="shared" si="0"/>
        <v>100</v>
      </c>
      <c r="Q57" s="34">
        <f>IFERROR(_xlfn.RANK.EQ(P57,$P$15:$P$61,0)+COUNTIF($P$15:P57,P57)-1,"-")</f>
        <v>12</v>
      </c>
      <c r="S57" s="42" t="str">
        <f t="shared" si="3"/>
        <v>-</v>
      </c>
      <c r="T57" s="42" t="str">
        <f t="shared" si="4"/>
        <v>-</v>
      </c>
      <c r="U57" s="42" t="str">
        <f t="shared" si="5"/>
        <v>-</v>
      </c>
      <c r="V57" s="37" t="str">
        <f t="shared" si="6"/>
        <v>-</v>
      </c>
      <c r="X57" s="32">
        <v>43</v>
      </c>
      <c r="Y57" s="5" t="s">
        <v>75</v>
      </c>
      <c r="Z57" s="33">
        <f t="shared" si="1"/>
        <v>2270</v>
      </c>
      <c r="AA57" s="34">
        <f>IFERROR(_xlfn.RANK.EQ(Z57,$Z$15:$Z$61,0)+COUNTIF($Z$15:Z57,Z57)-1,"-")</f>
        <v>1</v>
      </c>
      <c r="AC57" s="35" t="str">
        <f t="shared" si="7"/>
        <v>-</v>
      </c>
      <c r="AD57" s="35" t="str">
        <f t="shared" si="8"/>
        <v>-</v>
      </c>
      <c r="AE57" s="35" t="str">
        <f t="shared" si="9"/>
        <v>-</v>
      </c>
      <c r="AF57" s="36" t="str">
        <f t="shared" si="10"/>
        <v>-</v>
      </c>
      <c r="AG57" s="37"/>
      <c r="AH57" s="32">
        <v>43</v>
      </c>
      <c r="AI57" s="5" t="s">
        <v>75</v>
      </c>
      <c r="AJ57" s="33">
        <f t="shared" si="2"/>
        <v>2270</v>
      </c>
      <c r="AK57" s="34">
        <f>IFERROR(_xlfn.RANK.EQ(AJ57,$AJ$15:$AJ$61,0)+COUNTIF($AJ$15:AJ57,AJ57)-1,"-")</f>
        <v>2</v>
      </c>
      <c r="AM57" s="42" t="str">
        <f t="shared" si="11"/>
        <v>-</v>
      </c>
      <c r="AN57" s="42" t="str">
        <f t="shared" si="12"/>
        <v>-</v>
      </c>
      <c r="AO57" s="42" t="str">
        <f t="shared" si="13"/>
        <v>-</v>
      </c>
      <c r="AP57" s="37" t="str">
        <f t="shared" si="14"/>
        <v>-</v>
      </c>
    </row>
    <row r="58" spans="1:42" ht="11.85" customHeight="1">
      <c r="A58" s="41" t="s">
        <v>62</v>
      </c>
      <c r="B58" s="39"/>
      <c r="C58" s="51" t="s">
        <v>924</v>
      </c>
      <c r="D58" s="52" t="s">
        <v>924</v>
      </c>
      <c r="E58" s="52" t="s">
        <v>924</v>
      </c>
      <c r="F58" s="52" t="s">
        <v>924</v>
      </c>
      <c r="G58" s="52" t="s">
        <v>26</v>
      </c>
      <c r="H58" s="52" t="s">
        <v>26</v>
      </c>
      <c r="I58" s="52" t="s">
        <v>26</v>
      </c>
      <c r="J58" s="52" t="s">
        <v>26</v>
      </c>
      <c r="K58" s="52" t="s">
        <v>26</v>
      </c>
      <c r="N58" s="32">
        <v>44</v>
      </c>
      <c r="O58" s="5" t="s">
        <v>76</v>
      </c>
      <c r="P58" s="33" t="str">
        <f t="shared" si="0"/>
        <v>…</v>
      </c>
      <c r="Q58" s="34" t="str">
        <f>IFERROR(_xlfn.RANK.EQ(P58,$P$15:$P$61,0)+COUNTIF($P$15:P58,P58)-1,"-")</f>
        <v>-</v>
      </c>
      <c r="S58" s="42" t="str">
        <f t="shared" si="3"/>
        <v>-</v>
      </c>
      <c r="T58" s="42" t="str">
        <f t="shared" si="4"/>
        <v>-</v>
      </c>
      <c r="U58" s="42" t="str">
        <f t="shared" si="5"/>
        <v>-</v>
      </c>
      <c r="V58" s="37" t="str">
        <f t="shared" si="6"/>
        <v>-</v>
      </c>
      <c r="X58" s="32">
        <v>44</v>
      </c>
      <c r="Y58" s="5" t="s">
        <v>76</v>
      </c>
      <c r="Z58" s="33" t="str">
        <f t="shared" si="1"/>
        <v>…</v>
      </c>
      <c r="AA58" s="34" t="str">
        <f>IFERROR(_xlfn.RANK.EQ(Z58,$Z$15:$Z$61,0)+COUNTIF($Z$15:Z58,Z58)-1,"-")</f>
        <v>-</v>
      </c>
      <c r="AC58" s="42" t="str">
        <f t="shared" si="7"/>
        <v>-</v>
      </c>
      <c r="AD58" s="42" t="str">
        <f t="shared" si="8"/>
        <v>-</v>
      </c>
      <c r="AE58" s="42" t="str">
        <f t="shared" si="9"/>
        <v>-</v>
      </c>
      <c r="AF58" s="37" t="str">
        <f t="shared" si="10"/>
        <v>-</v>
      </c>
      <c r="AG58" s="37"/>
      <c r="AH58" s="32">
        <v>44</v>
      </c>
      <c r="AI58" s="5" t="s">
        <v>76</v>
      </c>
      <c r="AJ58" s="33" t="str">
        <f t="shared" si="2"/>
        <v>…</v>
      </c>
      <c r="AK58" s="34" t="str">
        <f>IFERROR(_xlfn.RANK.EQ(AJ58,$AJ$15:$AJ$61,0)+COUNTIF($AJ$15:AJ58,AJ58)-1,"-")</f>
        <v>-</v>
      </c>
      <c r="AM58" s="42" t="str">
        <f t="shared" si="11"/>
        <v>-</v>
      </c>
      <c r="AN58" s="42" t="str">
        <f t="shared" si="12"/>
        <v>-</v>
      </c>
      <c r="AO58" s="42" t="str">
        <f t="shared" si="13"/>
        <v>-</v>
      </c>
      <c r="AP58" s="37" t="str">
        <f t="shared" si="14"/>
        <v>-</v>
      </c>
    </row>
    <row r="59" spans="1:42" ht="11.85" customHeight="1">
      <c r="A59" s="41" t="s">
        <v>63</v>
      </c>
      <c r="B59" s="39"/>
      <c r="C59" s="51" t="s">
        <v>924</v>
      </c>
      <c r="D59" s="52" t="s">
        <v>924</v>
      </c>
      <c r="E59" s="52" t="s">
        <v>924</v>
      </c>
      <c r="F59" s="52" t="s">
        <v>924</v>
      </c>
      <c r="G59" s="52" t="s">
        <v>26</v>
      </c>
      <c r="H59" s="52" t="s">
        <v>26</v>
      </c>
      <c r="I59" s="52" t="s">
        <v>26</v>
      </c>
      <c r="J59" s="52" t="s">
        <v>26</v>
      </c>
      <c r="K59" s="52" t="s">
        <v>26</v>
      </c>
      <c r="N59" s="32">
        <v>45</v>
      </c>
      <c r="O59" s="5" t="s">
        <v>77</v>
      </c>
      <c r="P59" s="33" t="str">
        <f t="shared" si="0"/>
        <v>…</v>
      </c>
      <c r="Q59" s="34" t="str">
        <f>IFERROR(_xlfn.RANK.EQ(P59,$P$15:$P$61,0)+COUNTIF($P$15:P59,P59)-1,"-")</f>
        <v>-</v>
      </c>
      <c r="S59" s="42" t="str">
        <f t="shared" si="3"/>
        <v>-</v>
      </c>
      <c r="T59" s="42" t="str">
        <f t="shared" si="4"/>
        <v>-</v>
      </c>
      <c r="U59" s="42" t="str">
        <f t="shared" si="5"/>
        <v>-</v>
      </c>
      <c r="V59" s="37" t="str">
        <f t="shared" si="6"/>
        <v>-</v>
      </c>
      <c r="X59" s="32">
        <v>45</v>
      </c>
      <c r="Y59" s="5" t="s">
        <v>77</v>
      </c>
      <c r="Z59" s="33" t="str">
        <f t="shared" si="1"/>
        <v>…</v>
      </c>
      <c r="AA59" s="34" t="str">
        <f>IFERROR(_xlfn.RANK.EQ(Z59,$Z$15:$Z$61,0)+COUNTIF($Z$15:Z59,Z59)-1,"-")</f>
        <v>-</v>
      </c>
      <c r="AC59" s="42" t="str">
        <f t="shared" si="7"/>
        <v>-</v>
      </c>
      <c r="AD59" s="42" t="str">
        <f t="shared" si="8"/>
        <v>-</v>
      </c>
      <c r="AE59" s="42" t="str">
        <f t="shared" si="9"/>
        <v>-</v>
      </c>
      <c r="AF59" s="37" t="str">
        <f t="shared" si="10"/>
        <v>-</v>
      </c>
      <c r="AG59" s="37"/>
      <c r="AH59" s="32">
        <v>45</v>
      </c>
      <c r="AI59" s="5" t="s">
        <v>77</v>
      </c>
      <c r="AJ59" s="33" t="str">
        <f t="shared" si="2"/>
        <v>…</v>
      </c>
      <c r="AK59" s="34" t="str">
        <f>IFERROR(_xlfn.RANK.EQ(AJ59,$AJ$15:$AJ$61,0)+COUNTIF($AJ$15:AJ59,AJ59)-1,"-")</f>
        <v>-</v>
      </c>
      <c r="AM59" s="42" t="str">
        <f t="shared" si="11"/>
        <v>-</v>
      </c>
      <c r="AN59" s="42" t="str">
        <f t="shared" si="12"/>
        <v>-</v>
      </c>
      <c r="AO59" s="42" t="str">
        <f t="shared" si="13"/>
        <v>-</v>
      </c>
      <c r="AP59" s="37" t="str">
        <f t="shared" si="14"/>
        <v>-</v>
      </c>
    </row>
    <row r="60" spans="1:42" ht="11.85" customHeight="1">
      <c r="A60" s="41" t="s">
        <v>64</v>
      </c>
      <c r="B60" s="39"/>
      <c r="C60" s="51">
        <v>28</v>
      </c>
      <c r="D60" s="52">
        <v>1110</v>
      </c>
      <c r="E60" s="52">
        <v>311</v>
      </c>
      <c r="F60" s="52">
        <v>283</v>
      </c>
      <c r="G60" s="52">
        <v>100</v>
      </c>
      <c r="H60" s="52">
        <v>113</v>
      </c>
      <c r="I60" s="52">
        <v>113</v>
      </c>
      <c r="J60" s="52">
        <v>118</v>
      </c>
      <c r="K60" s="52">
        <v>170</v>
      </c>
      <c r="N60" s="32">
        <v>46</v>
      </c>
      <c r="O60" s="5" t="s">
        <v>78</v>
      </c>
      <c r="P60" s="33" t="str">
        <f t="shared" si="0"/>
        <v>…</v>
      </c>
      <c r="Q60" s="34" t="str">
        <f>IFERROR(_xlfn.RANK.EQ(P60,$P$15:$P$61,0)+COUNTIF($P$15:P60,P60)-1,"-")</f>
        <v>-</v>
      </c>
      <c r="S60" s="42" t="str">
        <f t="shared" si="3"/>
        <v>-</v>
      </c>
      <c r="T60" s="42" t="str">
        <f t="shared" si="4"/>
        <v>-</v>
      </c>
      <c r="U60" s="42" t="str">
        <f t="shared" si="5"/>
        <v>-</v>
      </c>
      <c r="V60" s="37" t="str">
        <f t="shared" si="6"/>
        <v>-</v>
      </c>
      <c r="X60" s="32">
        <v>46</v>
      </c>
      <c r="Y60" s="5" t="s">
        <v>78</v>
      </c>
      <c r="Z60" s="33" t="str">
        <f t="shared" si="1"/>
        <v>…</v>
      </c>
      <c r="AA60" s="34" t="str">
        <f>IFERROR(_xlfn.RANK.EQ(Z60,$Z$15:$Z$61,0)+COUNTIF($Z$15:Z60,Z60)-1,"-")</f>
        <v>-</v>
      </c>
      <c r="AC60" s="42" t="str">
        <f t="shared" si="7"/>
        <v>-</v>
      </c>
      <c r="AD60" s="42" t="str">
        <f t="shared" si="8"/>
        <v>-</v>
      </c>
      <c r="AE60" s="42" t="str">
        <f t="shared" si="9"/>
        <v>-</v>
      </c>
      <c r="AF60" s="37" t="str">
        <f t="shared" si="10"/>
        <v>-</v>
      </c>
      <c r="AG60" s="37"/>
      <c r="AH60" s="32">
        <v>46</v>
      </c>
      <c r="AI60" s="5" t="s">
        <v>78</v>
      </c>
      <c r="AJ60" s="33" t="str">
        <f t="shared" si="2"/>
        <v>…</v>
      </c>
      <c r="AK60" s="34" t="str">
        <f>IFERROR(_xlfn.RANK.EQ(AJ60,$AJ$15:$AJ$61,0)+COUNTIF($AJ$15:AJ60,AJ60)-1,"-")</f>
        <v>-</v>
      </c>
      <c r="AM60" s="42" t="str">
        <f t="shared" si="11"/>
        <v>-</v>
      </c>
      <c r="AN60" s="42" t="str">
        <f t="shared" si="12"/>
        <v>-</v>
      </c>
      <c r="AO60" s="42" t="str">
        <f t="shared" si="13"/>
        <v>-</v>
      </c>
      <c r="AP60" s="37" t="str">
        <f t="shared" si="14"/>
        <v>-</v>
      </c>
    </row>
    <row r="61" spans="1:42" ht="11.85" customHeight="1">
      <c r="A61" s="41" t="s">
        <v>65</v>
      </c>
      <c r="B61" s="39"/>
      <c r="C61" s="51">
        <v>57</v>
      </c>
      <c r="D61" s="52">
        <v>513</v>
      </c>
      <c r="E61" s="52">
        <v>292</v>
      </c>
      <c r="F61" s="52">
        <v>253</v>
      </c>
      <c r="G61" s="52">
        <v>95</v>
      </c>
      <c r="H61" s="52">
        <v>99</v>
      </c>
      <c r="I61" s="52">
        <v>94</v>
      </c>
      <c r="J61" s="52">
        <v>94</v>
      </c>
      <c r="K61" s="52">
        <v>92</v>
      </c>
      <c r="N61" s="32">
        <v>47</v>
      </c>
      <c r="O61" s="5" t="s">
        <v>44</v>
      </c>
      <c r="P61" s="33" t="str">
        <f t="shared" si="0"/>
        <v>…</v>
      </c>
      <c r="Q61" s="34" t="str">
        <f>IFERROR(_xlfn.RANK.EQ(P61,$P$15:$P$61,0)+COUNTIF($P$15:P61,P61)-1,"-")</f>
        <v>-</v>
      </c>
      <c r="S61" s="42" t="str">
        <f t="shared" si="3"/>
        <v>-</v>
      </c>
      <c r="T61" s="42" t="str">
        <f t="shared" si="4"/>
        <v>-</v>
      </c>
      <c r="U61" s="42" t="str">
        <f t="shared" si="5"/>
        <v>-</v>
      </c>
      <c r="V61" s="37" t="str">
        <f t="shared" si="6"/>
        <v>-</v>
      </c>
      <c r="X61" s="32">
        <v>47</v>
      </c>
      <c r="Y61" s="5" t="s">
        <v>44</v>
      </c>
      <c r="Z61" s="33" t="str">
        <f t="shared" si="1"/>
        <v>…</v>
      </c>
      <c r="AA61" s="34" t="str">
        <f>IFERROR(_xlfn.RANK.EQ(Z61,$Z$15:$Z$61,0)+COUNTIF($Z$15:Z61,Z61)-1,"-")</f>
        <v>-</v>
      </c>
      <c r="AC61" s="42" t="str">
        <f t="shared" si="7"/>
        <v>-</v>
      </c>
      <c r="AD61" s="42" t="str">
        <f t="shared" si="8"/>
        <v>-</v>
      </c>
      <c r="AE61" s="42" t="str">
        <f t="shared" si="9"/>
        <v>-</v>
      </c>
      <c r="AF61" s="37" t="str">
        <f t="shared" si="10"/>
        <v>-</v>
      </c>
      <c r="AG61" s="37"/>
      <c r="AH61" s="32">
        <v>47</v>
      </c>
      <c r="AI61" s="5" t="s">
        <v>44</v>
      </c>
      <c r="AJ61" s="33" t="str">
        <f t="shared" si="2"/>
        <v>…</v>
      </c>
      <c r="AK61" s="34" t="str">
        <f>IFERROR(_xlfn.RANK.EQ(AJ61,$AJ$15:$AJ$61,0)+COUNTIF($AJ$15:AJ61,AJ61)-1,"-")</f>
        <v>-</v>
      </c>
      <c r="AM61" s="42" t="str">
        <f t="shared" si="11"/>
        <v>-</v>
      </c>
      <c r="AN61" s="42" t="str">
        <f t="shared" si="12"/>
        <v>-</v>
      </c>
      <c r="AO61" s="42" t="str">
        <f t="shared" si="13"/>
        <v>-</v>
      </c>
      <c r="AP61" s="37" t="str">
        <f t="shared" si="14"/>
        <v>-</v>
      </c>
    </row>
    <row r="62" spans="1:42" ht="11.85" customHeight="1">
      <c r="A62" s="41" t="s">
        <v>66</v>
      </c>
      <c r="B62" s="39"/>
      <c r="C62" s="51">
        <v>107</v>
      </c>
      <c r="D62" s="52">
        <v>853</v>
      </c>
      <c r="E62" s="52">
        <v>913</v>
      </c>
      <c r="F62" s="52">
        <v>742</v>
      </c>
      <c r="G62" s="52">
        <v>95</v>
      </c>
      <c r="H62" s="52">
        <v>91</v>
      </c>
      <c r="I62" s="52">
        <v>86</v>
      </c>
      <c r="J62" s="52">
        <v>86</v>
      </c>
      <c r="K62" s="52">
        <v>109</v>
      </c>
    </row>
    <row r="63" spans="1:42" ht="11.85" customHeight="1">
      <c r="A63" s="41" t="s">
        <v>67</v>
      </c>
      <c r="B63" s="39"/>
      <c r="C63" s="51" t="s">
        <v>924</v>
      </c>
      <c r="D63" s="52" t="s">
        <v>924</v>
      </c>
      <c r="E63" s="52" t="s">
        <v>924</v>
      </c>
      <c r="F63" s="52" t="s">
        <v>924</v>
      </c>
      <c r="G63" s="52" t="s">
        <v>26</v>
      </c>
      <c r="H63" s="52" t="s">
        <v>26</v>
      </c>
      <c r="I63" s="52" t="s">
        <v>26</v>
      </c>
      <c r="J63" s="52" t="s">
        <v>26</v>
      </c>
      <c r="K63" s="52" t="s">
        <v>26</v>
      </c>
    </row>
    <row r="64" spans="1:42" ht="11.85" customHeight="1">
      <c r="A64" s="41" t="s">
        <v>68</v>
      </c>
      <c r="B64" s="39"/>
      <c r="C64" s="51" t="s">
        <v>924</v>
      </c>
      <c r="D64" s="52" t="s">
        <v>924</v>
      </c>
      <c r="E64" s="52" t="s">
        <v>924</v>
      </c>
      <c r="F64" s="52" t="s">
        <v>924</v>
      </c>
      <c r="G64" s="52" t="s">
        <v>26</v>
      </c>
      <c r="H64" s="52" t="s">
        <v>26</v>
      </c>
      <c r="I64" s="52" t="s">
        <v>26</v>
      </c>
      <c r="J64" s="52" t="s">
        <v>26</v>
      </c>
      <c r="K64" s="52" t="s">
        <v>26</v>
      </c>
      <c r="N64" s="780" t="s">
        <v>137</v>
      </c>
      <c r="O64" s="780"/>
      <c r="P64" s="780"/>
      <c r="Q64" s="780"/>
      <c r="R64" s="780"/>
      <c r="S64" s="780"/>
      <c r="T64" s="780"/>
      <c r="U64" s="780"/>
      <c r="V64" s="780"/>
      <c r="W64" s="780"/>
      <c r="X64" s="780"/>
      <c r="Y64" s="780"/>
      <c r="Z64" s="780"/>
      <c r="AA64" s="780"/>
      <c r="AB64" s="780"/>
      <c r="AC64" s="780"/>
      <c r="AD64" s="780"/>
      <c r="AE64" s="780"/>
      <c r="AF64" s="780"/>
      <c r="AG64" s="780"/>
      <c r="AH64" s="780"/>
      <c r="AI64" s="780"/>
      <c r="AJ64" s="780"/>
      <c r="AK64" s="780"/>
      <c r="AL64" s="780"/>
      <c r="AM64" s="780"/>
      <c r="AN64" s="780"/>
      <c r="AO64" s="780"/>
      <c r="AP64" s="780"/>
    </row>
    <row r="65" spans="1:42" ht="11.85" customHeight="1">
      <c r="A65" s="41" t="s">
        <v>69</v>
      </c>
      <c r="B65" s="39"/>
      <c r="C65" s="51">
        <v>88</v>
      </c>
      <c r="D65" s="52">
        <v>1010</v>
      </c>
      <c r="E65" s="52">
        <v>889</v>
      </c>
      <c r="F65" s="52">
        <v>839</v>
      </c>
      <c r="G65" s="52">
        <v>101</v>
      </c>
      <c r="H65" s="52">
        <v>95</v>
      </c>
      <c r="I65" s="52">
        <v>96</v>
      </c>
      <c r="J65" s="52">
        <v>96</v>
      </c>
      <c r="K65" s="52">
        <v>103</v>
      </c>
      <c r="N65" s="780"/>
      <c r="O65" s="780"/>
      <c r="P65" s="780"/>
      <c r="Q65" s="780"/>
      <c r="R65" s="780"/>
      <c r="S65" s="780"/>
      <c r="T65" s="780"/>
      <c r="U65" s="780"/>
      <c r="V65" s="780"/>
      <c r="W65" s="780"/>
      <c r="X65" s="780"/>
      <c r="Y65" s="780"/>
      <c r="Z65" s="780"/>
      <c r="AA65" s="780"/>
      <c r="AB65" s="780"/>
      <c r="AC65" s="780"/>
      <c r="AD65" s="780"/>
      <c r="AE65" s="780"/>
      <c r="AF65" s="780"/>
      <c r="AG65" s="780"/>
      <c r="AH65" s="780"/>
      <c r="AI65" s="780"/>
      <c r="AJ65" s="780"/>
      <c r="AK65" s="780"/>
      <c r="AL65" s="780"/>
      <c r="AM65" s="780"/>
      <c r="AN65" s="780"/>
      <c r="AO65" s="780"/>
      <c r="AP65" s="780"/>
    </row>
    <row r="66" spans="1:42" ht="11.85" customHeight="1">
      <c r="A66" s="41" t="s">
        <v>70</v>
      </c>
      <c r="B66" s="39"/>
      <c r="C66" s="51">
        <v>36</v>
      </c>
      <c r="D66" s="52">
        <v>1170</v>
      </c>
      <c r="E66" s="52">
        <v>421</v>
      </c>
      <c r="F66" s="52">
        <v>352</v>
      </c>
      <c r="G66" s="52">
        <v>92</v>
      </c>
      <c r="H66" s="52">
        <v>104</v>
      </c>
      <c r="I66" s="52">
        <v>95</v>
      </c>
      <c r="J66" s="52">
        <v>94</v>
      </c>
      <c r="K66" s="52">
        <v>103</v>
      </c>
      <c r="N66" s="779" t="s">
        <v>12</v>
      </c>
      <c r="O66" s="779"/>
      <c r="P66" s="779"/>
      <c r="Q66" s="779"/>
      <c r="R66" s="779"/>
      <c r="S66" s="779"/>
      <c r="T66" s="779"/>
      <c r="U66" s="779"/>
      <c r="V66" s="779"/>
      <c r="W66" s="20"/>
      <c r="X66" s="779" t="s">
        <v>13</v>
      </c>
      <c r="Y66" s="779"/>
      <c r="Z66" s="779"/>
      <c r="AA66" s="779"/>
      <c r="AB66" s="779"/>
      <c r="AC66" s="779"/>
      <c r="AD66" s="779"/>
      <c r="AE66" s="779"/>
      <c r="AF66" s="779"/>
      <c r="AG66" s="20"/>
      <c r="AH66" s="779" t="s">
        <v>14</v>
      </c>
      <c r="AI66" s="779"/>
      <c r="AJ66" s="779"/>
      <c r="AK66" s="779"/>
      <c r="AL66" s="779"/>
      <c r="AM66" s="779"/>
      <c r="AN66" s="779"/>
      <c r="AO66" s="779"/>
      <c r="AP66" s="779"/>
    </row>
    <row r="67" spans="1:42" ht="11.85" customHeight="1">
      <c r="A67" s="41" t="s">
        <v>71</v>
      </c>
      <c r="B67" s="39"/>
      <c r="C67" s="51" t="s">
        <v>924</v>
      </c>
      <c r="D67" s="52" t="s">
        <v>924</v>
      </c>
      <c r="E67" s="52" t="s">
        <v>924</v>
      </c>
      <c r="F67" s="52" t="s">
        <v>924</v>
      </c>
      <c r="G67" s="52" t="s">
        <v>26</v>
      </c>
      <c r="H67" s="52" t="s">
        <v>26</v>
      </c>
      <c r="I67" s="52" t="s">
        <v>26</v>
      </c>
      <c r="J67" s="52" t="s">
        <v>26</v>
      </c>
      <c r="K67" s="52" t="s">
        <v>26</v>
      </c>
      <c r="N67" s="779"/>
      <c r="O67" s="779"/>
      <c r="P67" s="779"/>
      <c r="Q67" s="779"/>
      <c r="R67" s="779"/>
      <c r="S67" s="779"/>
      <c r="T67" s="779"/>
      <c r="U67" s="779"/>
      <c r="V67" s="779"/>
      <c r="W67" s="20"/>
      <c r="X67" s="779"/>
      <c r="Y67" s="779"/>
      <c r="Z67" s="779"/>
      <c r="AA67" s="779"/>
      <c r="AB67" s="779"/>
      <c r="AC67" s="779"/>
      <c r="AD67" s="779"/>
      <c r="AE67" s="779"/>
      <c r="AF67" s="779"/>
      <c r="AG67" s="20"/>
      <c r="AH67" s="779"/>
      <c r="AI67" s="779"/>
      <c r="AJ67" s="779"/>
      <c r="AK67" s="779"/>
      <c r="AL67" s="779"/>
      <c r="AM67" s="779"/>
      <c r="AN67" s="779"/>
      <c r="AO67" s="779"/>
      <c r="AP67" s="779"/>
    </row>
    <row r="68" spans="1:42" ht="11.85" customHeight="1">
      <c r="A68" s="41" t="s">
        <v>72</v>
      </c>
      <c r="B68" s="39"/>
      <c r="C68" s="51">
        <v>85</v>
      </c>
      <c r="D68" s="52">
        <v>1910</v>
      </c>
      <c r="E68" s="52">
        <v>1620</v>
      </c>
      <c r="F68" s="52">
        <v>1500</v>
      </c>
      <c r="G68" s="52">
        <v>99</v>
      </c>
      <c r="H68" s="52">
        <v>91</v>
      </c>
      <c r="I68" s="52">
        <v>90</v>
      </c>
      <c r="J68" s="52">
        <v>90</v>
      </c>
      <c r="K68" s="52">
        <v>89</v>
      </c>
      <c r="N68" s="32">
        <v>1</v>
      </c>
      <c r="O68" s="5" t="s">
        <v>20</v>
      </c>
      <c r="P68" s="33">
        <f t="shared" ref="P68:P114" si="15">IFERROR(VLOOKUP(O68,$A$29:$E$75,3,FALSE),"-")</f>
        <v>1030</v>
      </c>
      <c r="Q68" s="34">
        <f>IFERROR(_xlfn.RANK.EQ(P68,$P$68:$P$114,0)+COUNTIF($P$68:P68,P68)-1,"-")</f>
        <v>1</v>
      </c>
      <c r="R68" s="32"/>
      <c r="S68" s="35">
        <f>IFERROR(RANK(U68,$U$68:$U$114,0),"-")</f>
        <v>1</v>
      </c>
      <c r="T68" s="35" t="str">
        <f>IFERROR(INDEX($O$68:$O$114,MATCH(N68,$Q$68:$Q$114,0)),"-")</f>
        <v>北海道</v>
      </c>
      <c r="U68" s="35">
        <f>IFERROR(LARGE($P$68:$P$114,N68),"-")</f>
        <v>1030</v>
      </c>
      <c r="V68" s="36">
        <f>IFERROR(ROUND(U68/$C$15*100,1),"-")</f>
        <v>24.9</v>
      </c>
      <c r="W68" s="32"/>
      <c r="X68" s="32">
        <v>1</v>
      </c>
      <c r="Y68" s="5" t="s">
        <v>20</v>
      </c>
      <c r="Z68" s="33">
        <f t="shared" ref="Z68:Z114" si="16">IFERROR(VLOOKUP(Y68,$A$29:$E$75,4,FALSE),"-")</f>
        <v>341</v>
      </c>
      <c r="AA68" s="34">
        <f>IFERROR(_xlfn.RANK.EQ(Z68,$Z$68:$Z$114,0)+COUNTIF($Z$68:Z68,Z68)-1,"-")</f>
        <v>13</v>
      </c>
      <c r="AB68" s="32"/>
      <c r="AC68" s="35">
        <f>IFERROR(RANK(AE68,$AE$68:$AE$114,0),"-")</f>
        <v>1</v>
      </c>
      <c r="AD68" s="35" t="str">
        <f>IFERROR(INDEX($Y$68:$Y$114,MATCH(X68,$AA$68:$AA$114,0)),"-")</f>
        <v>熊本</v>
      </c>
      <c r="AE68" s="35">
        <f>IFERROR(LARGE($Z$68:$Z$114,X68),"-")</f>
        <v>2270</v>
      </c>
      <c r="AF68" s="36">
        <f>IFERROR(ROUND(AE68/$D$15*100,1),"-")</f>
        <v>382.2</v>
      </c>
      <c r="AG68" s="37"/>
      <c r="AH68" s="32">
        <v>1</v>
      </c>
      <c r="AI68" s="5" t="s">
        <v>20</v>
      </c>
      <c r="AJ68" s="33">
        <f t="shared" ref="AJ68:AJ114" si="17">IFERROR(VLOOKUP(AI68,$A$29:$E$75,5,FALSE),"-")</f>
        <v>3510</v>
      </c>
      <c r="AK68" s="34">
        <f>IFERROR(_xlfn.RANK.EQ(AJ68,$AJ$68:$AJ$114,0)+COUNTIF($AJ$68:AJ68,AJ68)-1,"-")</f>
        <v>1</v>
      </c>
      <c r="AL68" s="32"/>
      <c r="AM68" s="35">
        <f>IFERROR(RANK(AO68,$AO$68:$AO$114,0),"-")</f>
        <v>1</v>
      </c>
      <c r="AN68" s="35" t="str">
        <f>IFERROR(INDEX($AI$68:$AI$114,MATCH(AH68,$AK$68:$AK$114,0)),"-")</f>
        <v>北海道</v>
      </c>
      <c r="AO68" s="35">
        <f>IFERROR(LARGE($AJ$68:$AJ$114,AH68),"-")</f>
        <v>3510</v>
      </c>
      <c r="AP68" s="36">
        <f>IFERROR(ROUND(AO68/$E$15*100,1),"-")</f>
        <v>14.3</v>
      </c>
    </row>
    <row r="69" spans="1:42" ht="11.85" customHeight="1">
      <c r="A69" s="41" t="s">
        <v>73</v>
      </c>
      <c r="B69" s="39"/>
      <c r="C69" s="51">
        <v>113</v>
      </c>
      <c r="D69" s="52">
        <v>1990</v>
      </c>
      <c r="E69" s="52">
        <v>2250</v>
      </c>
      <c r="F69" s="52">
        <v>2090</v>
      </c>
      <c r="G69" s="52">
        <v>97</v>
      </c>
      <c r="H69" s="52">
        <v>102</v>
      </c>
      <c r="I69" s="52">
        <v>99</v>
      </c>
      <c r="J69" s="52">
        <v>99</v>
      </c>
      <c r="K69" s="52">
        <v>97</v>
      </c>
      <c r="N69" s="32">
        <v>2</v>
      </c>
      <c r="O69" s="5" t="s">
        <v>21</v>
      </c>
      <c r="P69" s="33">
        <f t="shared" si="15"/>
        <v>114</v>
      </c>
      <c r="Q69" s="34">
        <f>IFERROR(_xlfn.RANK.EQ(P69,$P$68:$P$114,0)+COUNTIF($P$68:P69,P69)-1,"-")</f>
        <v>8</v>
      </c>
      <c r="S69" s="35">
        <f t="shared" ref="S69:S114" si="18">IFERROR(RANK(U69,$U$68:$U$114,0),"-")</f>
        <v>2</v>
      </c>
      <c r="T69" s="35" t="str">
        <f t="shared" ref="T69:T114" si="19">IFERROR(INDEX($O$68:$O$114,MATCH(N69,$Q$68:$Q$114,0)),"-")</f>
        <v>長野</v>
      </c>
      <c r="U69" s="35">
        <f t="shared" ref="U69:U114" si="20">IFERROR(LARGE($P$68:$P$114,N69),"-")</f>
        <v>545</v>
      </c>
      <c r="V69" s="36">
        <f t="shared" ref="V69:V114" si="21">IFERROR(ROUND(U69/$C$15*100,1),"-")</f>
        <v>13.2</v>
      </c>
      <c r="X69" s="32">
        <v>2</v>
      </c>
      <c r="Y69" s="5" t="s">
        <v>21</v>
      </c>
      <c r="Z69" s="33">
        <f t="shared" si="16"/>
        <v>319</v>
      </c>
      <c r="AA69" s="34">
        <f>IFERROR(_xlfn.RANK.EQ(Z69,$Z$68:$Z$114,0)+COUNTIF($Z$68:Z69,Z69)-1,"-")</f>
        <v>16</v>
      </c>
      <c r="AC69" s="35">
        <f t="shared" ref="AC69:AC114" si="22">IFERROR(RANK(AE69,$AE$68:$AE$114,0),"-")</f>
        <v>2</v>
      </c>
      <c r="AD69" s="35" t="str">
        <f t="shared" ref="AD69:AD114" si="23">IFERROR(INDEX($Y$68:$Y$114,MATCH(X69,$AA$68:$AA$114,0)),"-")</f>
        <v>佐賀</v>
      </c>
      <c r="AE69" s="35">
        <f t="shared" ref="AE69:AE114" si="24">IFERROR(LARGE($Z$68:$Z$114,X69),"-")</f>
        <v>1990</v>
      </c>
      <c r="AF69" s="36">
        <f t="shared" ref="AF69:AF114" si="25">IFERROR(ROUND(AE69/$D$15*100,1),"-")</f>
        <v>335</v>
      </c>
      <c r="AG69" s="37"/>
      <c r="AH69" s="32">
        <v>2</v>
      </c>
      <c r="AI69" s="5" t="s">
        <v>21</v>
      </c>
      <c r="AJ69" s="33">
        <f t="shared" si="17"/>
        <v>364</v>
      </c>
      <c r="AK69" s="34">
        <f>IFERROR(_xlfn.RANK.EQ(AJ69,$AJ$68:$AJ$114,0)+COUNTIF($AJ$68:AJ69,AJ69)-1,"-")</f>
        <v>16</v>
      </c>
      <c r="AM69" s="35">
        <f t="shared" ref="AM69:AM114" si="26">IFERROR(RANK(AO69,$AO$68:$AO$114,0),"-")</f>
        <v>2</v>
      </c>
      <c r="AN69" s="35" t="str">
        <f t="shared" ref="AN69:AN114" si="27">IFERROR(INDEX($AI$68:$AI$114,MATCH(AH69,$AK$68:$AK$114,0)),"-")</f>
        <v>熊本</v>
      </c>
      <c r="AO69" s="35">
        <f t="shared" ref="AO69:AO114" si="28">IFERROR(LARGE($AJ$68:$AJ$114,AH69),"-")</f>
        <v>2270</v>
      </c>
      <c r="AP69" s="36">
        <f t="shared" ref="AP69:AP114" si="29">IFERROR(ROUND(AO69/$E$15*100,1),"-")</f>
        <v>9.1999999999999993</v>
      </c>
    </row>
    <row r="70" spans="1:42" ht="11.85" customHeight="1">
      <c r="A70" s="41" t="s">
        <v>74</v>
      </c>
      <c r="B70" s="39"/>
      <c r="C70" s="51">
        <v>92</v>
      </c>
      <c r="D70" s="52">
        <v>1780</v>
      </c>
      <c r="E70" s="52">
        <v>1640</v>
      </c>
      <c r="F70" s="52">
        <v>1580</v>
      </c>
      <c r="G70" s="52">
        <v>93</v>
      </c>
      <c r="H70" s="52">
        <v>107</v>
      </c>
      <c r="I70" s="52">
        <v>99</v>
      </c>
      <c r="J70" s="52">
        <v>100</v>
      </c>
      <c r="K70" s="52">
        <v>112</v>
      </c>
      <c r="N70" s="32">
        <v>3</v>
      </c>
      <c r="O70" s="5" t="s">
        <v>23</v>
      </c>
      <c r="P70" s="33">
        <f t="shared" si="15"/>
        <v>238</v>
      </c>
      <c r="Q70" s="34">
        <f>IFERROR(_xlfn.RANK.EQ(P70,$P$68:$P$114,0)+COUNTIF($P$68:P70,P70)-1,"-")</f>
        <v>6</v>
      </c>
      <c r="S70" s="35">
        <f t="shared" si="18"/>
        <v>3</v>
      </c>
      <c r="T70" s="35" t="str">
        <f t="shared" si="19"/>
        <v>福島</v>
      </c>
      <c r="U70" s="35">
        <f t="shared" si="20"/>
        <v>330</v>
      </c>
      <c r="V70" s="36">
        <f t="shared" si="21"/>
        <v>8</v>
      </c>
      <c r="X70" s="32">
        <v>3</v>
      </c>
      <c r="Y70" s="5" t="s">
        <v>23</v>
      </c>
      <c r="Z70" s="33">
        <f t="shared" si="16"/>
        <v>180</v>
      </c>
      <c r="AA70" s="34">
        <f>IFERROR(_xlfn.RANK.EQ(Z70,$Z$68:$Z$114,0)+COUNTIF($Z$68:Z70,Z70)-1,"-")</f>
        <v>18</v>
      </c>
      <c r="AC70" s="35">
        <f t="shared" si="22"/>
        <v>3</v>
      </c>
      <c r="AD70" s="35" t="str">
        <f t="shared" si="23"/>
        <v>福岡</v>
      </c>
      <c r="AE70" s="35">
        <f t="shared" si="24"/>
        <v>1910</v>
      </c>
      <c r="AF70" s="36">
        <f t="shared" si="25"/>
        <v>321.5</v>
      </c>
      <c r="AG70" s="37"/>
      <c r="AH70" s="32">
        <v>3</v>
      </c>
      <c r="AI70" s="5" t="s">
        <v>23</v>
      </c>
      <c r="AJ70" s="33">
        <f t="shared" si="17"/>
        <v>428</v>
      </c>
      <c r="AK70" s="34">
        <f>IFERROR(_xlfn.RANK.EQ(AJ70,$AJ$68:$AJ$114,0)+COUNTIF($AJ$68:AJ70,AJ70)-1,"-")</f>
        <v>14</v>
      </c>
      <c r="AM70" s="35">
        <f t="shared" si="26"/>
        <v>3</v>
      </c>
      <c r="AN70" s="35" t="str">
        <f t="shared" si="27"/>
        <v>佐賀</v>
      </c>
      <c r="AO70" s="35">
        <f t="shared" si="28"/>
        <v>2250</v>
      </c>
      <c r="AP70" s="36">
        <f t="shared" si="29"/>
        <v>9.1</v>
      </c>
    </row>
    <row r="71" spans="1:42" ht="11.85" customHeight="1">
      <c r="A71" s="41" t="s">
        <v>75</v>
      </c>
      <c r="B71" s="39"/>
      <c r="C71" s="51">
        <v>100</v>
      </c>
      <c r="D71" s="52">
        <v>2270</v>
      </c>
      <c r="E71" s="52">
        <v>2270</v>
      </c>
      <c r="F71" s="52">
        <v>2130</v>
      </c>
      <c r="G71" s="52">
        <v>100</v>
      </c>
      <c r="H71" s="52">
        <v>98</v>
      </c>
      <c r="I71" s="52">
        <v>98</v>
      </c>
      <c r="J71" s="52">
        <v>98</v>
      </c>
      <c r="K71" s="52">
        <v>107</v>
      </c>
      <c r="N71" s="32">
        <v>4</v>
      </c>
      <c r="O71" s="5" t="s">
        <v>24</v>
      </c>
      <c r="P71" s="33" t="str">
        <f t="shared" si="15"/>
        <v>…</v>
      </c>
      <c r="Q71" s="34" t="str">
        <f>IFERROR(_xlfn.RANK.EQ(P71,$P$68:$P$114,0)+COUNTIF($P$68:P71,P71)-1,"-")</f>
        <v>-</v>
      </c>
      <c r="S71" s="35">
        <f t="shared" si="18"/>
        <v>4</v>
      </c>
      <c r="T71" s="35" t="str">
        <f t="shared" si="19"/>
        <v>秋田</v>
      </c>
      <c r="U71" s="35">
        <f t="shared" si="20"/>
        <v>318</v>
      </c>
      <c r="V71" s="36">
        <f t="shared" si="21"/>
        <v>7.7</v>
      </c>
      <c r="X71" s="32">
        <v>4</v>
      </c>
      <c r="Y71" s="5" t="s">
        <v>24</v>
      </c>
      <c r="Z71" s="33" t="str">
        <f t="shared" si="16"/>
        <v>…</v>
      </c>
      <c r="AA71" s="34" t="str">
        <f>IFERROR(_xlfn.RANK.EQ(Z71,$Z$68:$Z$114,0)+COUNTIF($Z$68:Z71,Z71)-1,"-")</f>
        <v>-</v>
      </c>
      <c r="AC71" s="35">
        <f t="shared" si="22"/>
        <v>4</v>
      </c>
      <c r="AD71" s="35" t="str">
        <f t="shared" si="23"/>
        <v>長崎</v>
      </c>
      <c r="AE71" s="35">
        <f t="shared" si="24"/>
        <v>1780</v>
      </c>
      <c r="AF71" s="36">
        <f t="shared" si="25"/>
        <v>299.7</v>
      </c>
      <c r="AG71" s="37"/>
      <c r="AH71" s="32">
        <v>4</v>
      </c>
      <c r="AI71" s="5" t="s">
        <v>24</v>
      </c>
      <c r="AJ71" s="33" t="str">
        <f t="shared" si="17"/>
        <v>…</v>
      </c>
      <c r="AK71" s="34" t="str">
        <f>IFERROR(_xlfn.RANK.EQ(AJ71,$AJ$68:$AJ$114,0)+COUNTIF($AJ$68:AJ71,AJ71)-1,"-")</f>
        <v>-</v>
      </c>
      <c r="AM71" s="35">
        <f t="shared" si="26"/>
        <v>4</v>
      </c>
      <c r="AN71" s="35" t="str">
        <f t="shared" si="27"/>
        <v>栃木</v>
      </c>
      <c r="AO71" s="35">
        <f t="shared" si="28"/>
        <v>1700</v>
      </c>
      <c r="AP71" s="36">
        <f t="shared" si="29"/>
        <v>6.9</v>
      </c>
    </row>
    <row r="72" spans="1:42" ht="11.85" customHeight="1">
      <c r="A72" s="41" t="s">
        <v>76</v>
      </c>
      <c r="B72" s="39"/>
      <c r="C72" s="51" t="s">
        <v>924</v>
      </c>
      <c r="D72" s="52" t="s">
        <v>924</v>
      </c>
      <c r="E72" s="52" t="s">
        <v>924</v>
      </c>
      <c r="F72" s="52" t="s">
        <v>924</v>
      </c>
      <c r="G72" s="52" t="s">
        <v>26</v>
      </c>
      <c r="H72" s="52" t="s">
        <v>26</v>
      </c>
      <c r="I72" s="52" t="s">
        <v>26</v>
      </c>
      <c r="J72" s="52" t="s">
        <v>26</v>
      </c>
      <c r="K72" s="52" t="s">
        <v>26</v>
      </c>
      <c r="N72" s="32">
        <v>5</v>
      </c>
      <c r="O72" s="5" t="s">
        <v>27</v>
      </c>
      <c r="P72" s="33">
        <f t="shared" si="15"/>
        <v>318</v>
      </c>
      <c r="Q72" s="34">
        <f>IFERROR(_xlfn.RANK.EQ(P72,$P$68:$P$114,0)+COUNTIF($P$68:P72,P72)-1,"-")</f>
        <v>4</v>
      </c>
      <c r="S72" s="35">
        <f t="shared" si="18"/>
        <v>5</v>
      </c>
      <c r="T72" s="35" t="str">
        <f t="shared" si="19"/>
        <v>山形</v>
      </c>
      <c r="U72" s="35">
        <f t="shared" si="20"/>
        <v>310</v>
      </c>
      <c r="V72" s="36">
        <f t="shared" si="21"/>
        <v>7.5</v>
      </c>
      <c r="X72" s="32">
        <v>5</v>
      </c>
      <c r="Y72" s="5" t="s">
        <v>27</v>
      </c>
      <c r="Z72" s="33">
        <f t="shared" si="16"/>
        <v>335</v>
      </c>
      <c r="AA72" s="34">
        <f>IFERROR(_xlfn.RANK.EQ(Z72,$Z$68:$Z$114,0)+COUNTIF($Z$68:Z72,Z72)-1,"-")</f>
        <v>14</v>
      </c>
      <c r="AC72" s="35">
        <f t="shared" si="22"/>
        <v>5</v>
      </c>
      <c r="AD72" s="35" t="str">
        <f t="shared" si="23"/>
        <v>栃木</v>
      </c>
      <c r="AE72" s="35">
        <f t="shared" si="24"/>
        <v>1530</v>
      </c>
      <c r="AF72" s="36">
        <f t="shared" si="25"/>
        <v>257.60000000000002</v>
      </c>
      <c r="AG72" s="37"/>
      <c r="AH72" s="32">
        <v>5</v>
      </c>
      <c r="AI72" s="5" t="s">
        <v>27</v>
      </c>
      <c r="AJ72" s="33">
        <f t="shared" si="17"/>
        <v>1070</v>
      </c>
      <c r="AK72" s="34">
        <f>IFERROR(_xlfn.RANK.EQ(AJ72,$AJ$68:$AJ$114,0)+COUNTIF($AJ$68:AJ72,AJ72)-1,"-")</f>
        <v>10</v>
      </c>
      <c r="AM72" s="35">
        <f t="shared" si="26"/>
        <v>5</v>
      </c>
      <c r="AN72" s="35" t="str">
        <f t="shared" si="27"/>
        <v>長崎</v>
      </c>
      <c r="AO72" s="35">
        <f t="shared" si="28"/>
        <v>1640</v>
      </c>
      <c r="AP72" s="36">
        <f t="shared" si="29"/>
        <v>6.7</v>
      </c>
    </row>
    <row r="73" spans="1:42" ht="11.85" customHeight="1">
      <c r="A73" s="41" t="s">
        <v>77</v>
      </c>
      <c r="B73" s="39"/>
      <c r="C73" s="51" t="s">
        <v>924</v>
      </c>
      <c r="D73" s="52" t="s">
        <v>924</v>
      </c>
      <c r="E73" s="52" t="s">
        <v>924</v>
      </c>
      <c r="F73" s="52" t="s">
        <v>924</v>
      </c>
      <c r="G73" s="52" t="s">
        <v>26</v>
      </c>
      <c r="H73" s="52" t="s">
        <v>26</v>
      </c>
      <c r="I73" s="52" t="s">
        <v>26</v>
      </c>
      <c r="J73" s="52" t="s">
        <v>26</v>
      </c>
      <c r="K73" s="52" t="s">
        <v>26</v>
      </c>
      <c r="N73" s="32">
        <v>6</v>
      </c>
      <c r="O73" s="5" t="s">
        <v>29</v>
      </c>
      <c r="P73" s="33">
        <f t="shared" si="15"/>
        <v>310</v>
      </c>
      <c r="Q73" s="34">
        <f>IFERROR(_xlfn.RANK.EQ(P73,$P$68:$P$114,0)+COUNTIF($P$68:P73,P73)-1,"-")</f>
        <v>5</v>
      </c>
      <c r="S73" s="42">
        <f t="shared" si="18"/>
        <v>6</v>
      </c>
      <c r="T73" s="42" t="str">
        <f t="shared" si="19"/>
        <v>岩手</v>
      </c>
      <c r="U73" s="42">
        <f t="shared" si="20"/>
        <v>238</v>
      </c>
      <c r="V73" s="37">
        <f t="shared" si="21"/>
        <v>5.7</v>
      </c>
      <c r="X73" s="32">
        <v>6</v>
      </c>
      <c r="Y73" s="5" t="s">
        <v>29</v>
      </c>
      <c r="Z73" s="33">
        <f t="shared" si="16"/>
        <v>525</v>
      </c>
      <c r="AA73" s="34">
        <f>IFERROR(_xlfn.RANK.EQ(Z73,$Z$68:$Z$114,0)+COUNTIF($Z$68:Z73,Z73)-1,"-")</f>
        <v>10</v>
      </c>
      <c r="AC73" s="42">
        <f t="shared" si="22"/>
        <v>6</v>
      </c>
      <c r="AD73" s="42" t="str">
        <f t="shared" si="23"/>
        <v>愛媛</v>
      </c>
      <c r="AE73" s="42">
        <f t="shared" si="24"/>
        <v>1170</v>
      </c>
      <c r="AF73" s="37">
        <f t="shared" si="25"/>
        <v>197</v>
      </c>
      <c r="AG73" s="37"/>
      <c r="AH73" s="32">
        <v>6</v>
      </c>
      <c r="AI73" s="5" t="s">
        <v>29</v>
      </c>
      <c r="AJ73" s="33">
        <f t="shared" si="17"/>
        <v>1630</v>
      </c>
      <c r="AK73" s="34">
        <f>IFERROR(_xlfn.RANK.EQ(AJ73,$AJ$68:$AJ$114,0)+COUNTIF($AJ$68:AJ73,AJ73)-1,"-")</f>
        <v>6</v>
      </c>
      <c r="AM73" s="42">
        <f t="shared" si="26"/>
        <v>6</v>
      </c>
      <c r="AN73" s="42" t="str">
        <f t="shared" si="27"/>
        <v>山形</v>
      </c>
      <c r="AO73" s="42">
        <f t="shared" si="28"/>
        <v>1630</v>
      </c>
      <c r="AP73" s="37">
        <f t="shared" si="29"/>
        <v>6.6</v>
      </c>
    </row>
    <row r="74" spans="1:42" ht="11.85" customHeight="1">
      <c r="A74" s="41" t="s">
        <v>78</v>
      </c>
      <c r="B74" s="39"/>
      <c r="C74" s="51" t="s">
        <v>924</v>
      </c>
      <c r="D74" s="52" t="s">
        <v>924</v>
      </c>
      <c r="E74" s="52" t="s">
        <v>924</v>
      </c>
      <c r="F74" s="52" t="s">
        <v>924</v>
      </c>
      <c r="G74" s="52" t="s">
        <v>26</v>
      </c>
      <c r="H74" s="52" t="s">
        <v>26</v>
      </c>
      <c r="I74" s="52" t="s">
        <v>26</v>
      </c>
      <c r="J74" s="52" t="s">
        <v>26</v>
      </c>
      <c r="K74" s="52" t="s">
        <v>26</v>
      </c>
      <c r="N74" s="32">
        <v>7</v>
      </c>
      <c r="O74" s="5" t="s">
        <v>31</v>
      </c>
      <c r="P74" s="33">
        <f t="shared" si="15"/>
        <v>330</v>
      </c>
      <c r="Q74" s="34">
        <f>IFERROR(_xlfn.RANK.EQ(P74,$P$68:$P$114,0)+COUNTIF($P$68:P74,P74)-1,"-")</f>
        <v>3</v>
      </c>
      <c r="S74" s="42">
        <f t="shared" si="18"/>
        <v>7</v>
      </c>
      <c r="T74" s="42" t="str">
        <f t="shared" si="19"/>
        <v>新潟</v>
      </c>
      <c r="U74" s="42">
        <f t="shared" si="20"/>
        <v>185</v>
      </c>
      <c r="V74" s="37">
        <f t="shared" si="21"/>
        <v>4.5</v>
      </c>
      <c r="X74" s="32">
        <v>7</v>
      </c>
      <c r="Y74" s="5" t="s">
        <v>31</v>
      </c>
      <c r="Z74" s="33">
        <f t="shared" si="16"/>
        <v>406</v>
      </c>
      <c r="AA74" s="34">
        <f>IFERROR(_xlfn.RANK.EQ(Z74,$Z$68:$Z$114,0)+COUNTIF($Z$68:Z74,Z74)-1,"-")</f>
        <v>12</v>
      </c>
      <c r="AC74" s="42">
        <f t="shared" si="22"/>
        <v>7</v>
      </c>
      <c r="AD74" s="42" t="str">
        <f t="shared" si="23"/>
        <v>島根</v>
      </c>
      <c r="AE74" s="42">
        <f t="shared" si="24"/>
        <v>1110</v>
      </c>
      <c r="AF74" s="37">
        <f t="shared" si="25"/>
        <v>186.9</v>
      </c>
      <c r="AG74" s="37"/>
      <c r="AH74" s="32">
        <v>7</v>
      </c>
      <c r="AI74" s="5" t="s">
        <v>31</v>
      </c>
      <c r="AJ74" s="33">
        <f t="shared" si="17"/>
        <v>1340</v>
      </c>
      <c r="AK74" s="34">
        <f>IFERROR(_xlfn.RANK.EQ(AJ74,$AJ$68:$AJ$114,0)+COUNTIF($AJ$68:AJ74,AJ74)-1,"-")</f>
        <v>9</v>
      </c>
      <c r="AM74" s="42">
        <f t="shared" si="26"/>
        <v>7</v>
      </c>
      <c r="AN74" s="42" t="str">
        <f t="shared" si="27"/>
        <v>福岡</v>
      </c>
      <c r="AO74" s="42">
        <f t="shared" si="28"/>
        <v>1620</v>
      </c>
      <c r="AP74" s="37">
        <f t="shared" si="29"/>
        <v>6.6</v>
      </c>
    </row>
    <row r="75" spans="1:42" ht="11.85" customHeight="1">
      <c r="A75" s="41" t="s">
        <v>44</v>
      </c>
      <c r="B75" s="39"/>
      <c r="C75" s="51" t="s">
        <v>924</v>
      </c>
      <c r="D75" s="52" t="s">
        <v>924</v>
      </c>
      <c r="E75" s="52" t="s">
        <v>924</v>
      </c>
      <c r="F75" s="52" t="s">
        <v>924</v>
      </c>
      <c r="G75" s="52" t="s">
        <v>26</v>
      </c>
      <c r="H75" s="52" t="s">
        <v>26</v>
      </c>
      <c r="I75" s="52" t="s">
        <v>26</v>
      </c>
      <c r="J75" s="52" t="s">
        <v>26</v>
      </c>
      <c r="K75" s="52" t="s">
        <v>26</v>
      </c>
      <c r="N75" s="32">
        <v>8</v>
      </c>
      <c r="O75" s="5" t="s">
        <v>33</v>
      </c>
      <c r="P75" s="33" t="str">
        <f t="shared" si="15"/>
        <v>…</v>
      </c>
      <c r="Q75" s="34" t="str">
        <f>IFERROR(_xlfn.RANK.EQ(P75,$P$68:$P$114,0)+COUNTIF($P$68:P75,P75)-1,"-")</f>
        <v>-</v>
      </c>
      <c r="S75" s="42">
        <f t="shared" si="18"/>
        <v>8</v>
      </c>
      <c r="T75" s="42" t="str">
        <f t="shared" si="19"/>
        <v>青森</v>
      </c>
      <c r="U75" s="42">
        <f t="shared" si="20"/>
        <v>114</v>
      </c>
      <c r="V75" s="37">
        <f t="shared" si="21"/>
        <v>2.8</v>
      </c>
      <c r="X75" s="32">
        <v>8</v>
      </c>
      <c r="Y75" s="5" t="s">
        <v>33</v>
      </c>
      <c r="Z75" s="33" t="str">
        <f t="shared" si="16"/>
        <v>…</v>
      </c>
      <c r="AA75" s="34" t="str">
        <f>IFERROR(_xlfn.RANK.EQ(Z75,$Z$68:$Z$114,0)+COUNTIF($Z$68:Z75,Z75)-1,"-")</f>
        <v>-</v>
      </c>
      <c r="AC75" s="42">
        <f t="shared" si="22"/>
        <v>8</v>
      </c>
      <c r="AD75" s="42" t="str">
        <f t="shared" si="23"/>
        <v>香川</v>
      </c>
      <c r="AE75" s="42">
        <f t="shared" si="24"/>
        <v>1010</v>
      </c>
      <c r="AF75" s="37">
        <f t="shared" si="25"/>
        <v>170</v>
      </c>
      <c r="AG75" s="37"/>
      <c r="AH75" s="32">
        <v>8</v>
      </c>
      <c r="AI75" s="5" t="s">
        <v>33</v>
      </c>
      <c r="AJ75" s="33" t="str">
        <f t="shared" si="17"/>
        <v>…</v>
      </c>
      <c r="AK75" s="34" t="str">
        <f>IFERROR(_xlfn.RANK.EQ(AJ75,$AJ$68:$AJ$114,0)+COUNTIF($AJ$68:AJ75,AJ75)-1,"-")</f>
        <v>-</v>
      </c>
      <c r="AM75" s="42">
        <f t="shared" si="26"/>
        <v>8</v>
      </c>
      <c r="AN75" s="42" t="str">
        <f t="shared" si="27"/>
        <v>長野</v>
      </c>
      <c r="AO75" s="42">
        <f t="shared" si="28"/>
        <v>1420</v>
      </c>
      <c r="AP75" s="37">
        <f t="shared" si="29"/>
        <v>5.8</v>
      </c>
    </row>
    <row r="76" spans="1:42" ht="11.85" customHeight="1">
      <c r="A76" s="41"/>
      <c r="B76" s="39"/>
      <c r="C76" s="51"/>
      <c r="D76" s="52"/>
      <c r="E76" s="52"/>
      <c r="F76" s="52"/>
      <c r="G76" s="52"/>
      <c r="H76" s="52"/>
      <c r="I76" s="52"/>
      <c r="J76" s="52"/>
      <c r="K76" s="52"/>
      <c r="N76" s="32">
        <v>9</v>
      </c>
      <c r="O76" s="5" t="s">
        <v>35</v>
      </c>
      <c r="P76" s="33">
        <f t="shared" si="15"/>
        <v>111</v>
      </c>
      <c r="Q76" s="34">
        <f>IFERROR(_xlfn.RANK.EQ(P76,$P$68:$P$114,0)+COUNTIF($P$68:P76,P76)-1,"-")</f>
        <v>10</v>
      </c>
      <c r="S76" s="42">
        <f t="shared" si="18"/>
        <v>9</v>
      </c>
      <c r="T76" s="42" t="str">
        <f t="shared" si="19"/>
        <v>佐賀</v>
      </c>
      <c r="U76" s="42">
        <f t="shared" si="20"/>
        <v>113</v>
      </c>
      <c r="V76" s="37">
        <f t="shared" si="21"/>
        <v>2.7</v>
      </c>
      <c r="X76" s="32">
        <v>9</v>
      </c>
      <c r="Y76" s="5" t="s">
        <v>35</v>
      </c>
      <c r="Z76" s="33">
        <f t="shared" si="16"/>
        <v>1530</v>
      </c>
      <c r="AA76" s="34">
        <f>IFERROR(_xlfn.RANK.EQ(Z76,$Z$68:$Z$114,0)+COUNTIF($Z$68:Z76,Z76)-1,"-")</f>
        <v>5</v>
      </c>
      <c r="AC76" s="42">
        <f t="shared" si="22"/>
        <v>9</v>
      </c>
      <c r="AD76" s="42" t="str">
        <f t="shared" si="23"/>
        <v>広島</v>
      </c>
      <c r="AE76" s="42">
        <f t="shared" si="24"/>
        <v>853</v>
      </c>
      <c r="AF76" s="37">
        <f t="shared" si="25"/>
        <v>143.6</v>
      </c>
      <c r="AG76" s="37"/>
      <c r="AH76" s="32">
        <v>9</v>
      </c>
      <c r="AI76" s="5" t="s">
        <v>35</v>
      </c>
      <c r="AJ76" s="33">
        <f t="shared" si="17"/>
        <v>1700</v>
      </c>
      <c r="AK76" s="34">
        <f>IFERROR(_xlfn.RANK.EQ(AJ76,$AJ$68:$AJ$114,0)+COUNTIF($AJ$68:AJ76,AJ76)-1,"-")</f>
        <v>4</v>
      </c>
      <c r="AM76" s="42">
        <f t="shared" si="26"/>
        <v>9</v>
      </c>
      <c r="AN76" s="42" t="str">
        <f t="shared" si="27"/>
        <v>福島</v>
      </c>
      <c r="AO76" s="42">
        <f t="shared" si="28"/>
        <v>1340</v>
      </c>
      <c r="AP76" s="37">
        <f t="shared" si="29"/>
        <v>5.4</v>
      </c>
    </row>
    <row r="77" spans="1:42" ht="11.85" customHeight="1">
      <c r="A77" s="41" t="s">
        <v>79</v>
      </c>
      <c r="B77" s="39"/>
      <c r="C77" s="51" t="s">
        <v>924</v>
      </c>
      <c r="D77" s="52" t="s">
        <v>924</v>
      </c>
      <c r="E77" s="52" t="s">
        <v>924</v>
      </c>
      <c r="F77" s="52" t="s">
        <v>924</v>
      </c>
      <c r="G77" s="52" t="s">
        <v>26</v>
      </c>
      <c r="H77" s="52" t="s">
        <v>26</v>
      </c>
      <c r="I77" s="52" t="s">
        <v>26</v>
      </c>
      <c r="J77" s="52" t="s">
        <v>26</v>
      </c>
      <c r="K77" s="52" t="s">
        <v>26</v>
      </c>
      <c r="N77" s="32">
        <v>10</v>
      </c>
      <c r="O77" s="5" t="s">
        <v>37</v>
      </c>
      <c r="P77" s="33" t="str">
        <f t="shared" si="15"/>
        <v>…</v>
      </c>
      <c r="Q77" s="34" t="str">
        <f>IFERROR(_xlfn.RANK.EQ(P77,$P$68:$P$114,0)+COUNTIF($P$68:P77,P77)-1,"-")</f>
        <v>-</v>
      </c>
      <c r="S77" s="42">
        <f t="shared" si="18"/>
        <v>10</v>
      </c>
      <c r="T77" s="42" t="str">
        <f t="shared" si="19"/>
        <v>栃木</v>
      </c>
      <c r="U77" s="42">
        <f t="shared" si="20"/>
        <v>111</v>
      </c>
      <c r="V77" s="37">
        <f t="shared" si="21"/>
        <v>2.7</v>
      </c>
      <c r="X77" s="32">
        <v>10</v>
      </c>
      <c r="Y77" s="5" t="s">
        <v>37</v>
      </c>
      <c r="Z77" s="33" t="str">
        <f t="shared" si="16"/>
        <v>…</v>
      </c>
      <c r="AA77" s="34" t="str">
        <f>IFERROR(_xlfn.RANK.EQ(Z77,$Z$68:$Z$114,0)+COUNTIF($Z$68:Z77,Z77)-1,"-")</f>
        <v>-</v>
      </c>
      <c r="AC77" s="42">
        <f t="shared" si="22"/>
        <v>10</v>
      </c>
      <c r="AD77" s="42" t="str">
        <f t="shared" si="23"/>
        <v>山形</v>
      </c>
      <c r="AE77" s="42">
        <f t="shared" si="24"/>
        <v>525</v>
      </c>
      <c r="AF77" s="37">
        <f t="shared" si="25"/>
        <v>88.4</v>
      </c>
      <c r="AG77" s="37"/>
      <c r="AH77" s="32">
        <v>10</v>
      </c>
      <c r="AI77" s="5" t="s">
        <v>37</v>
      </c>
      <c r="AJ77" s="33" t="str">
        <f t="shared" si="17"/>
        <v>…</v>
      </c>
      <c r="AK77" s="34" t="str">
        <f>IFERROR(_xlfn.RANK.EQ(AJ77,$AJ$68:$AJ$114,0)+COUNTIF($AJ$68:AJ77,AJ77)-1,"-")</f>
        <v>-</v>
      </c>
      <c r="AM77" s="42">
        <f t="shared" si="26"/>
        <v>10</v>
      </c>
      <c r="AN77" s="42" t="str">
        <f t="shared" si="27"/>
        <v>秋田</v>
      </c>
      <c r="AO77" s="42">
        <f t="shared" si="28"/>
        <v>1070</v>
      </c>
      <c r="AP77" s="37">
        <f t="shared" si="29"/>
        <v>4.3</v>
      </c>
    </row>
    <row r="78" spans="1:42" ht="11.85" customHeight="1">
      <c r="A78" s="41" t="s">
        <v>80</v>
      </c>
      <c r="B78" s="39"/>
      <c r="C78" s="51" t="s">
        <v>924</v>
      </c>
      <c r="D78" s="52" t="s">
        <v>924</v>
      </c>
      <c r="E78" s="52" t="s">
        <v>924</v>
      </c>
      <c r="F78" s="52" t="s">
        <v>924</v>
      </c>
      <c r="G78" s="52" t="s">
        <v>26</v>
      </c>
      <c r="H78" s="52" t="s">
        <v>26</v>
      </c>
      <c r="I78" s="52" t="s">
        <v>26</v>
      </c>
      <c r="J78" s="52" t="s">
        <v>26</v>
      </c>
      <c r="K78" s="52" t="s">
        <v>26</v>
      </c>
      <c r="N78" s="32">
        <v>11</v>
      </c>
      <c r="O78" s="5" t="s">
        <v>39</v>
      </c>
      <c r="P78" s="33" t="str">
        <f t="shared" si="15"/>
        <v>…</v>
      </c>
      <c r="Q78" s="34" t="str">
        <f>IFERROR(_xlfn.RANK.EQ(P78,$P$68:$P$114,0)+COUNTIF($P$68:P78,P78)-1,"-")</f>
        <v>-</v>
      </c>
      <c r="S78" s="42">
        <f t="shared" si="18"/>
        <v>11</v>
      </c>
      <c r="T78" s="42" t="str">
        <f t="shared" si="19"/>
        <v>広島</v>
      </c>
      <c r="U78" s="42">
        <f t="shared" si="20"/>
        <v>107</v>
      </c>
      <c r="V78" s="37">
        <f t="shared" si="21"/>
        <v>2.6</v>
      </c>
      <c r="X78" s="32">
        <v>11</v>
      </c>
      <c r="Y78" s="5" t="s">
        <v>39</v>
      </c>
      <c r="Z78" s="33" t="str">
        <f t="shared" si="16"/>
        <v>…</v>
      </c>
      <c r="AA78" s="34" t="str">
        <f>IFERROR(_xlfn.RANK.EQ(Z78,$Z$68:$Z$114,0)+COUNTIF($Z$68:Z78,Z78)-1,"-")</f>
        <v>-</v>
      </c>
      <c r="AC78" s="42">
        <f t="shared" si="22"/>
        <v>11</v>
      </c>
      <c r="AD78" s="42" t="str">
        <f t="shared" si="23"/>
        <v>岡山</v>
      </c>
      <c r="AE78" s="42">
        <f t="shared" si="24"/>
        <v>513</v>
      </c>
      <c r="AF78" s="37">
        <f t="shared" si="25"/>
        <v>86.4</v>
      </c>
      <c r="AG78" s="37"/>
      <c r="AH78" s="32">
        <v>11</v>
      </c>
      <c r="AI78" s="5" t="s">
        <v>39</v>
      </c>
      <c r="AJ78" s="33" t="str">
        <f t="shared" si="17"/>
        <v>…</v>
      </c>
      <c r="AK78" s="34" t="str">
        <f>IFERROR(_xlfn.RANK.EQ(AJ78,$AJ$68:$AJ$114,0)+COUNTIF($AJ$68:AJ78,AJ78)-1,"-")</f>
        <v>-</v>
      </c>
      <c r="AM78" s="42">
        <f t="shared" si="26"/>
        <v>11</v>
      </c>
      <c r="AN78" s="42" t="str">
        <f t="shared" si="27"/>
        <v>広島</v>
      </c>
      <c r="AO78" s="42">
        <f t="shared" si="28"/>
        <v>913</v>
      </c>
      <c r="AP78" s="37">
        <f t="shared" si="29"/>
        <v>3.7</v>
      </c>
    </row>
    <row r="79" spans="1:42" ht="11.85" customHeight="1">
      <c r="A79" s="44" t="s">
        <v>81</v>
      </c>
      <c r="B79" s="39"/>
      <c r="C79" s="51" t="s">
        <v>924</v>
      </c>
      <c r="D79" s="52" t="s">
        <v>924</v>
      </c>
      <c r="E79" s="52" t="s">
        <v>924</v>
      </c>
      <c r="F79" s="52" t="s">
        <v>924</v>
      </c>
      <c r="G79" s="52" t="s">
        <v>26</v>
      </c>
      <c r="H79" s="52" t="s">
        <v>26</v>
      </c>
      <c r="I79" s="52" t="s">
        <v>26</v>
      </c>
      <c r="J79" s="52" t="s">
        <v>26</v>
      </c>
      <c r="K79" s="52" t="s">
        <v>26</v>
      </c>
      <c r="N79" s="32">
        <v>12</v>
      </c>
      <c r="O79" s="5" t="s">
        <v>41</v>
      </c>
      <c r="P79" s="33" t="str">
        <f t="shared" si="15"/>
        <v>…</v>
      </c>
      <c r="Q79" s="34" t="str">
        <f>IFERROR(_xlfn.RANK.EQ(P79,$P$68:$P$114,0)+COUNTIF($P$68:P79,P79)-1,"-")</f>
        <v>-</v>
      </c>
      <c r="S79" s="42">
        <f t="shared" si="18"/>
        <v>12</v>
      </c>
      <c r="T79" s="42" t="str">
        <f t="shared" si="19"/>
        <v>熊本</v>
      </c>
      <c r="U79" s="42">
        <f t="shared" si="20"/>
        <v>100</v>
      </c>
      <c r="V79" s="37">
        <f t="shared" si="21"/>
        <v>2.4</v>
      </c>
      <c r="X79" s="32">
        <v>12</v>
      </c>
      <c r="Y79" s="5" t="s">
        <v>41</v>
      </c>
      <c r="Z79" s="33" t="str">
        <f t="shared" si="16"/>
        <v>…</v>
      </c>
      <c r="AA79" s="34" t="str">
        <f>IFERROR(_xlfn.RANK.EQ(Z79,$Z$68:$Z$114,0)+COUNTIF($Z$68:Z79,Z79)-1,"-")</f>
        <v>-</v>
      </c>
      <c r="AC79" s="42">
        <f t="shared" si="22"/>
        <v>12</v>
      </c>
      <c r="AD79" s="42" t="str">
        <f t="shared" si="23"/>
        <v>福島</v>
      </c>
      <c r="AE79" s="42">
        <f t="shared" si="24"/>
        <v>406</v>
      </c>
      <c r="AF79" s="37">
        <f t="shared" si="25"/>
        <v>68.400000000000006</v>
      </c>
      <c r="AG79" s="37"/>
      <c r="AH79" s="32">
        <v>12</v>
      </c>
      <c r="AI79" s="5" t="s">
        <v>41</v>
      </c>
      <c r="AJ79" s="33" t="str">
        <f t="shared" si="17"/>
        <v>…</v>
      </c>
      <c r="AK79" s="34" t="str">
        <f>IFERROR(_xlfn.RANK.EQ(AJ79,$AJ$68:$AJ$114,0)+COUNTIF($AJ$68:AJ79,AJ79)-1,"-")</f>
        <v>-</v>
      </c>
      <c r="AM79" s="42">
        <f t="shared" si="26"/>
        <v>12</v>
      </c>
      <c r="AN79" s="42" t="str">
        <f t="shared" si="27"/>
        <v>香川</v>
      </c>
      <c r="AO79" s="42">
        <f t="shared" si="28"/>
        <v>889</v>
      </c>
      <c r="AP79" s="37">
        <f t="shared" si="29"/>
        <v>3.6</v>
      </c>
    </row>
    <row r="80" spans="1:42" ht="11.85" customHeight="1">
      <c r="A80" s="45"/>
      <c r="B80" s="46"/>
      <c r="C80" s="47"/>
      <c r="D80" s="48"/>
      <c r="E80" s="48"/>
      <c r="F80" s="48"/>
      <c r="G80" s="48"/>
      <c r="H80" s="48"/>
      <c r="I80" s="48"/>
      <c r="J80" s="48"/>
      <c r="K80" s="48"/>
      <c r="N80" s="32">
        <v>13</v>
      </c>
      <c r="O80" s="5" t="s">
        <v>43</v>
      </c>
      <c r="P80" s="33" t="str">
        <f t="shared" si="15"/>
        <v>…</v>
      </c>
      <c r="Q80" s="34" t="str">
        <f>IFERROR(_xlfn.RANK.EQ(P80,$P$68:$P$114,0)+COUNTIF($P$68:P80,P80)-1,"-")</f>
        <v>-</v>
      </c>
      <c r="S80" s="42">
        <f t="shared" si="18"/>
        <v>13</v>
      </c>
      <c r="T80" s="42" t="str">
        <f t="shared" si="19"/>
        <v>長崎</v>
      </c>
      <c r="U80" s="42">
        <f t="shared" si="20"/>
        <v>92</v>
      </c>
      <c r="V80" s="37">
        <f t="shared" si="21"/>
        <v>2.2000000000000002</v>
      </c>
      <c r="X80" s="32">
        <v>13</v>
      </c>
      <c r="Y80" s="5" t="s">
        <v>43</v>
      </c>
      <c r="Z80" s="33" t="str">
        <f t="shared" si="16"/>
        <v>…</v>
      </c>
      <c r="AA80" s="34" t="str">
        <f>IFERROR(_xlfn.RANK.EQ(Z80,$Z$68:$Z$114,0)+COUNTIF($Z$68:Z80,Z80)-1,"-")</f>
        <v>-</v>
      </c>
      <c r="AC80" s="42">
        <f t="shared" si="22"/>
        <v>13</v>
      </c>
      <c r="AD80" s="42" t="str">
        <f t="shared" si="23"/>
        <v>北海道</v>
      </c>
      <c r="AE80" s="42">
        <f t="shared" si="24"/>
        <v>341</v>
      </c>
      <c r="AF80" s="37">
        <f t="shared" si="25"/>
        <v>57.4</v>
      </c>
      <c r="AG80" s="37"/>
      <c r="AH80" s="32">
        <v>13</v>
      </c>
      <c r="AI80" s="5" t="s">
        <v>43</v>
      </c>
      <c r="AJ80" s="33" t="str">
        <f t="shared" si="17"/>
        <v>…</v>
      </c>
      <c r="AK80" s="34" t="str">
        <f>IFERROR(_xlfn.RANK.EQ(AJ80,$AJ$68:$AJ$114,0)+COUNTIF($AJ$68:AJ80,AJ80)-1,"-")</f>
        <v>-</v>
      </c>
      <c r="AM80" s="42">
        <f t="shared" si="26"/>
        <v>13</v>
      </c>
      <c r="AN80" s="42" t="str">
        <f t="shared" si="27"/>
        <v>新潟</v>
      </c>
      <c r="AO80" s="42">
        <f t="shared" si="28"/>
        <v>596</v>
      </c>
      <c r="AP80" s="37">
        <f t="shared" si="29"/>
        <v>2.4</v>
      </c>
    </row>
    <row r="81" spans="1:42" ht="11.85" customHeight="1">
      <c r="A81" s="596" t="s">
        <v>943</v>
      </c>
      <c r="N81" s="32">
        <v>14</v>
      </c>
      <c r="O81" s="5" t="s">
        <v>45</v>
      </c>
      <c r="P81" s="33" t="str">
        <f t="shared" si="15"/>
        <v>…</v>
      </c>
      <c r="Q81" s="34" t="str">
        <f>IFERROR(_xlfn.RANK.EQ(P81,$P$68:$P$114,0)+COUNTIF($P$68:P81,P81)-1,"-")</f>
        <v>-</v>
      </c>
      <c r="S81" s="42">
        <f t="shared" si="18"/>
        <v>14</v>
      </c>
      <c r="T81" s="42" t="str">
        <f t="shared" si="19"/>
        <v>香川</v>
      </c>
      <c r="U81" s="42">
        <f t="shared" si="20"/>
        <v>88</v>
      </c>
      <c r="V81" s="37">
        <f t="shared" si="21"/>
        <v>2.1</v>
      </c>
      <c r="X81" s="32">
        <v>14</v>
      </c>
      <c r="Y81" s="5" t="s">
        <v>45</v>
      </c>
      <c r="Z81" s="33" t="str">
        <f t="shared" si="16"/>
        <v>…</v>
      </c>
      <c r="AA81" s="34" t="str">
        <f>IFERROR(_xlfn.RANK.EQ(Z81,$Z$68:$Z$114,0)+COUNTIF($Z$68:Z81,Z81)-1,"-")</f>
        <v>-</v>
      </c>
      <c r="AC81" s="42">
        <f t="shared" si="22"/>
        <v>14</v>
      </c>
      <c r="AD81" s="42" t="str">
        <f t="shared" si="23"/>
        <v>秋田</v>
      </c>
      <c r="AE81" s="42">
        <f t="shared" si="24"/>
        <v>335</v>
      </c>
      <c r="AF81" s="37">
        <f t="shared" si="25"/>
        <v>56.4</v>
      </c>
      <c r="AG81" s="37"/>
      <c r="AH81" s="32">
        <v>14</v>
      </c>
      <c r="AI81" s="5" t="s">
        <v>45</v>
      </c>
      <c r="AJ81" s="33" t="str">
        <f t="shared" si="17"/>
        <v>…</v>
      </c>
      <c r="AK81" s="34" t="str">
        <f>IFERROR(_xlfn.RANK.EQ(AJ81,$AJ$68:$AJ$114,0)+COUNTIF($AJ$68:AJ81,AJ81)-1,"-")</f>
        <v>-</v>
      </c>
      <c r="AM81" s="42">
        <f t="shared" si="26"/>
        <v>14</v>
      </c>
      <c r="AN81" s="42" t="str">
        <f t="shared" si="27"/>
        <v>岩手</v>
      </c>
      <c r="AO81" s="42">
        <f t="shared" si="28"/>
        <v>428</v>
      </c>
      <c r="AP81" s="37">
        <f t="shared" si="29"/>
        <v>1.7</v>
      </c>
    </row>
    <row r="82" spans="1:42" ht="11.85" customHeight="1">
      <c r="A82" s="599" t="s">
        <v>944</v>
      </c>
      <c r="N82" s="32">
        <v>15</v>
      </c>
      <c r="O82" s="5" t="s">
        <v>46</v>
      </c>
      <c r="P82" s="33">
        <f t="shared" si="15"/>
        <v>185</v>
      </c>
      <c r="Q82" s="34">
        <f>IFERROR(_xlfn.RANK.EQ(P82,$P$68:$P$114,0)+COUNTIF($P$68:P82,P82)-1,"-")</f>
        <v>7</v>
      </c>
      <c r="S82" s="42">
        <f t="shared" si="18"/>
        <v>15</v>
      </c>
      <c r="T82" s="42" t="str">
        <f t="shared" si="19"/>
        <v>福岡</v>
      </c>
      <c r="U82" s="42">
        <f t="shared" si="20"/>
        <v>85</v>
      </c>
      <c r="V82" s="37">
        <f t="shared" si="21"/>
        <v>2.1</v>
      </c>
      <c r="X82" s="32">
        <v>15</v>
      </c>
      <c r="Y82" s="5" t="s">
        <v>46</v>
      </c>
      <c r="Z82" s="33">
        <f t="shared" si="16"/>
        <v>322</v>
      </c>
      <c r="AA82" s="34">
        <f>IFERROR(_xlfn.RANK.EQ(Z82,$Z$68:$Z$114,0)+COUNTIF($Z$68:Z82,Z82)-1,"-")</f>
        <v>15</v>
      </c>
      <c r="AC82" s="42">
        <f t="shared" si="22"/>
        <v>15</v>
      </c>
      <c r="AD82" s="42" t="str">
        <f t="shared" si="23"/>
        <v>新潟</v>
      </c>
      <c r="AE82" s="42">
        <f t="shared" si="24"/>
        <v>322</v>
      </c>
      <c r="AF82" s="37">
        <f t="shared" si="25"/>
        <v>54.2</v>
      </c>
      <c r="AG82" s="37"/>
      <c r="AH82" s="32">
        <v>15</v>
      </c>
      <c r="AI82" s="5" t="s">
        <v>46</v>
      </c>
      <c r="AJ82" s="33">
        <f t="shared" si="17"/>
        <v>596</v>
      </c>
      <c r="AK82" s="34">
        <f>IFERROR(_xlfn.RANK.EQ(AJ82,$AJ$68:$AJ$114,0)+COUNTIF($AJ$68:AJ82,AJ82)-1,"-")</f>
        <v>13</v>
      </c>
      <c r="AM82" s="42">
        <f t="shared" si="26"/>
        <v>15</v>
      </c>
      <c r="AN82" s="42" t="str">
        <f t="shared" si="27"/>
        <v>愛媛</v>
      </c>
      <c r="AO82" s="42">
        <f t="shared" si="28"/>
        <v>421</v>
      </c>
      <c r="AP82" s="37">
        <f t="shared" si="29"/>
        <v>1.7</v>
      </c>
    </row>
    <row r="83" spans="1:42" ht="11.85" customHeight="1">
      <c r="A83" s="596" t="s">
        <v>945</v>
      </c>
      <c r="N83" s="32">
        <v>16</v>
      </c>
      <c r="O83" s="5" t="s">
        <v>48</v>
      </c>
      <c r="P83" s="33" t="str">
        <f t="shared" si="15"/>
        <v>…</v>
      </c>
      <c r="Q83" s="34" t="str">
        <f>IFERROR(_xlfn.RANK.EQ(P83,$P$68:$P$114,0)+COUNTIF($P$68:P83,P83)-1,"-")</f>
        <v>-</v>
      </c>
      <c r="S83" s="42">
        <f t="shared" si="18"/>
        <v>16</v>
      </c>
      <c r="T83" s="42" t="str">
        <f t="shared" si="19"/>
        <v>岡山</v>
      </c>
      <c r="U83" s="42">
        <f t="shared" si="20"/>
        <v>57</v>
      </c>
      <c r="V83" s="37">
        <f t="shared" si="21"/>
        <v>1.4</v>
      </c>
      <c r="X83" s="32">
        <v>16</v>
      </c>
      <c r="Y83" s="5" t="s">
        <v>48</v>
      </c>
      <c r="Z83" s="33" t="str">
        <f t="shared" si="16"/>
        <v>…</v>
      </c>
      <c r="AA83" s="34" t="str">
        <f>IFERROR(_xlfn.RANK.EQ(Z83,$Z$68:$Z$114,0)+COUNTIF($Z$68:Z83,Z83)-1,"-")</f>
        <v>-</v>
      </c>
      <c r="AC83" s="42">
        <f t="shared" si="22"/>
        <v>16</v>
      </c>
      <c r="AD83" s="42" t="str">
        <f t="shared" si="23"/>
        <v>青森</v>
      </c>
      <c r="AE83" s="42">
        <f t="shared" si="24"/>
        <v>319</v>
      </c>
      <c r="AF83" s="37">
        <f t="shared" si="25"/>
        <v>53.7</v>
      </c>
      <c r="AG83" s="37"/>
      <c r="AH83" s="32">
        <v>16</v>
      </c>
      <c r="AI83" s="5" t="s">
        <v>48</v>
      </c>
      <c r="AJ83" s="33" t="str">
        <f t="shared" si="17"/>
        <v>…</v>
      </c>
      <c r="AK83" s="34" t="str">
        <f>IFERROR(_xlfn.RANK.EQ(AJ83,$AJ$68:$AJ$114,0)+COUNTIF($AJ$68:AJ83,AJ83)-1,"-")</f>
        <v>-</v>
      </c>
      <c r="AM83" s="42">
        <f t="shared" si="26"/>
        <v>16</v>
      </c>
      <c r="AN83" s="42" t="str">
        <f t="shared" si="27"/>
        <v>青森</v>
      </c>
      <c r="AO83" s="42">
        <f t="shared" si="28"/>
        <v>364</v>
      </c>
      <c r="AP83" s="37">
        <f t="shared" si="29"/>
        <v>1.5</v>
      </c>
    </row>
    <row r="84" spans="1:42" ht="11.85" customHeight="1">
      <c r="N84" s="32">
        <v>17</v>
      </c>
      <c r="O84" s="5" t="s">
        <v>49</v>
      </c>
      <c r="P84" s="33" t="str">
        <f t="shared" si="15"/>
        <v>…</v>
      </c>
      <c r="Q84" s="34" t="str">
        <f>IFERROR(_xlfn.RANK.EQ(P84,$P$68:$P$114,0)+COUNTIF($P$68:P84,P84)-1,"-")</f>
        <v>-</v>
      </c>
      <c r="S84" s="42">
        <f t="shared" si="18"/>
        <v>17</v>
      </c>
      <c r="T84" s="42" t="str">
        <f t="shared" si="19"/>
        <v>愛媛</v>
      </c>
      <c r="U84" s="42">
        <f t="shared" si="20"/>
        <v>36</v>
      </c>
      <c r="V84" s="37">
        <f t="shared" si="21"/>
        <v>0.9</v>
      </c>
      <c r="X84" s="32">
        <v>17</v>
      </c>
      <c r="Y84" s="5" t="s">
        <v>49</v>
      </c>
      <c r="Z84" s="33" t="str">
        <f t="shared" si="16"/>
        <v>…</v>
      </c>
      <c r="AA84" s="34" t="str">
        <f>IFERROR(_xlfn.RANK.EQ(Z84,$Z$68:$Z$114,0)+COUNTIF($Z$68:Z84,Z84)-1,"-")</f>
        <v>-</v>
      </c>
      <c r="AC84" s="42">
        <f t="shared" si="22"/>
        <v>17</v>
      </c>
      <c r="AD84" s="42" t="str">
        <f t="shared" si="23"/>
        <v>長野</v>
      </c>
      <c r="AE84" s="42">
        <f t="shared" si="24"/>
        <v>261</v>
      </c>
      <c r="AF84" s="37">
        <f t="shared" si="25"/>
        <v>43.9</v>
      </c>
      <c r="AG84" s="37"/>
      <c r="AH84" s="32">
        <v>17</v>
      </c>
      <c r="AI84" s="5" t="s">
        <v>49</v>
      </c>
      <c r="AJ84" s="33" t="str">
        <f t="shared" si="17"/>
        <v>…</v>
      </c>
      <c r="AK84" s="34" t="str">
        <f>IFERROR(_xlfn.RANK.EQ(AJ84,$AJ$68:$AJ$114,0)+COUNTIF($AJ$68:AJ84,AJ84)-1,"-")</f>
        <v>-</v>
      </c>
      <c r="AM84" s="42">
        <f t="shared" si="26"/>
        <v>17</v>
      </c>
      <c r="AN84" s="42" t="str">
        <f t="shared" si="27"/>
        <v>島根</v>
      </c>
      <c r="AO84" s="42">
        <f t="shared" si="28"/>
        <v>311</v>
      </c>
      <c r="AP84" s="37">
        <f t="shared" si="29"/>
        <v>1.3</v>
      </c>
    </row>
    <row r="85" spans="1:42" ht="11.85" customHeight="1">
      <c r="N85" s="32">
        <v>18</v>
      </c>
      <c r="O85" s="5" t="s">
        <v>50</v>
      </c>
      <c r="P85" s="33" t="str">
        <f t="shared" si="15"/>
        <v>…</v>
      </c>
      <c r="Q85" s="34" t="str">
        <f>IFERROR(_xlfn.RANK.EQ(P85,$P$68:$P$114,0)+COUNTIF($P$68:P85,P85)-1,"-")</f>
        <v>-</v>
      </c>
      <c r="S85" s="42">
        <f t="shared" si="18"/>
        <v>18</v>
      </c>
      <c r="T85" s="42" t="str">
        <f t="shared" si="19"/>
        <v>島根</v>
      </c>
      <c r="U85" s="42">
        <f t="shared" si="20"/>
        <v>28</v>
      </c>
      <c r="V85" s="37">
        <f t="shared" si="21"/>
        <v>0.7</v>
      </c>
      <c r="X85" s="32">
        <v>18</v>
      </c>
      <c r="Y85" s="5" t="s">
        <v>50</v>
      </c>
      <c r="Z85" s="33" t="str">
        <f t="shared" si="16"/>
        <v>…</v>
      </c>
      <c r="AA85" s="34" t="str">
        <f>IFERROR(_xlfn.RANK.EQ(Z85,$Z$68:$Z$114,0)+COUNTIF($Z$68:Z85,Z85)-1,"-")</f>
        <v>-</v>
      </c>
      <c r="AC85" s="42">
        <f t="shared" si="22"/>
        <v>18</v>
      </c>
      <c r="AD85" s="42" t="str">
        <f t="shared" si="23"/>
        <v>岩手</v>
      </c>
      <c r="AE85" s="42">
        <f t="shared" si="24"/>
        <v>180</v>
      </c>
      <c r="AF85" s="37">
        <f t="shared" si="25"/>
        <v>30.3</v>
      </c>
      <c r="AG85" s="37"/>
      <c r="AH85" s="32">
        <v>18</v>
      </c>
      <c r="AI85" s="5" t="s">
        <v>50</v>
      </c>
      <c r="AJ85" s="33" t="str">
        <f t="shared" si="17"/>
        <v>…</v>
      </c>
      <c r="AK85" s="34" t="str">
        <f>IFERROR(_xlfn.RANK.EQ(AJ85,$AJ$68:$AJ$114,0)+COUNTIF($AJ$68:AJ85,AJ85)-1,"-")</f>
        <v>-</v>
      </c>
      <c r="AM85" s="42">
        <f t="shared" si="26"/>
        <v>18</v>
      </c>
      <c r="AN85" s="42" t="str">
        <f t="shared" si="27"/>
        <v>岡山</v>
      </c>
      <c r="AO85" s="42">
        <f t="shared" si="28"/>
        <v>292</v>
      </c>
      <c r="AP85" s="37">
        <f t="shared" si="29"/>
        <v>1.2</v>
      </c>
    </row>
    <row r="86" spans="1:42" ht="11.85" customHeight="1">
      <c r="N86" s="32">
        <v>19</v>
      </c>
      <c r="O86" s="5" t="s">
        <v>51</v>
      </c>
      <c r="P86" s="33" t="str">
        <f t="shared" si="15"/>
        <v>…</v>
      </c>
      <c r="Q86" s="34" t="str">
        <f>IFERROR(_xlfn.RANK.EQ(P86,$P$68:$P$114,0)+COUNTIF($P$68:P86,P86)-1,"-")</f>
        <v>-</v>
      </c>
      <c r="S86" s="42" t="str">
        <f t="shared" si="18"/>
        <v>-</v>
      </c>
      <c r="T86" s="42" t="str">
        <f t="shared" si="19"/>
        <v>-</v>
      </c>
      <c r="U86" s="42" t="str">
        <f t="shared" si="20"/>
        <v>-</v>
      </c>
      <c r="V86" s="37" t="str">
        <f t="shared" si="21"/>
        <v>-</v>
      </c>
      <c r="X86" s="32">
        <v>19</v>
      </c>
      <c r="Y86" s="5" t="s">
        <v>51</v>
      </c>
      <c r="Z86" s="33" t="str">
        <f t="shared" si="16"/>
        <v>…</v>
      </c>
      <c r="AA86" s="34" t="str">
        <f>IFERROR(_xlfn.RANK.EQ(Z86,$Z$68:$Z$114,0)+COUNTIF($Z$68:Z86,Z86)-1,"-")</f>
        <v>-</v>
      </c>
      <c r="AC86" s="42" t="str">
        <f t="shared" si="22"/>
        <v>-</v>
      </c>
      <c r="AD86" s="42" t="str">
        <f t="shared" si="23"/>
        <v>-</v>
      </c>
      <c r="AE86" s="42" t="str">
        <f t="shared" si="24"/>
        <v>-</v>
      </c>
      <c r="AF86" s="37" t="str">
        <f t="shared" si="25"/>
        <v>-</v>
      </c>
      <c r="AG86" s="37"/>
      <c r="AH86" s="32">
        <v>19</v>
      </c>
      <c r="AI86" s="5" t="s">
        <v>51</v>
      </c>
      <c r="AJ86" s="33" t="str">
        <f t="shared" si="17"/>
        <v>…</v>
      </c>
      <c r="AK86" s="34" t="str">
        <f>IFERROR(_xlfn.RANK.EQ(AJ86,$AJ$68:$AJ$114,0)+COUNTIF($AJ$68:AJ86,AJ86)-1,"-")</f>
        <v>-</v>
      </c>
      <c r="AM86" s="42" t="str">
        <f t="shared" si="26"/>
        <v>-</v>
      </c>
      <c r="AN86" s="42" t="str">
        <f t="shared" si="27"/>
        <v>-</v>
      </c>
      <c r="AO86" s="42" t="str">
        <f t="shared" si="28"/>
        <v>-</v>
      </c>
      <c r="AP86" s="37" t="str">
        <f t="shared" si="29"/>
        <v>-</v>
      </c>
    </row>
    <row r="87" spans="1:42" ht="11.85" customHeight="1">
      <c r="N87" s="32">
        <v>20</v>
      </c>
      <c r="O87" s="5" t="s">
        <v>52</v>
      </c>
      <c r="P87" s="33">
        <f t="shared" si="15"/>
        <v>545</v>
      </c>
      <c r="Q87" s="34">
        <f>IFERROR(_xlfn.RANK.EQ(P87,$P$68:$P$114,0)+COUNTIF($P$68:P87,P87)-1,"-")</f>
        <v>2</v>
      </c>
      <c r="S87" s="42" t="str">
        <f t="shared" si="18"/>
        <v>-</v>
      </c>
      <c r="T87" s="42" t="str">
        <f t="shared" si="19"/>
        <v>-</v>
      </c>
      <c r="U87" s="42" t="str">
        <f t="shared" si="20"/>
        <v>-</v>
      </c>
      <c r="V87" s="37" t="str">
        <f t="shared" si="21"/>
        <v>-</v>
      </c>
      <c r="X87" s="32">
        <v>20</v>
      </c>
      <c r="Y87" s="5" t="s">
        <v>52</v>
      </c>
      <c r="Z87" s="33">
        <f t="shared" si="16"/>
        <v>261</v>
      </c>
      <c r="AA87" s="34">
        <f>IFERROR(_xlfn.RANK.EQ(Z87,$Z$68:$Z$114,0)+COUNTIF($Z$68:Z87,Z87)-1,"-")</f>
        <v>17</v>
      </c>
      <c r="AC87" s="42" t="str">
        <f t="shared" si="22"/>
        <v>-</v>
      </c>
      <c r="AD87" s="42" t="str">
        <f t="shared" si="23"/>
        <v>-</v>
      </c>
      <c r="AE87" s="42" t="str">
        <f t="shared" si="24"/>
        <v>-</v>
      </c>
      <c r="AF87" s="37" t="str">
        <f t="shared" si="25"/>
        <v>-</v>
      </c>
      <c r="AG87" s="37"/>
      <c r="AH87" s="32">
        <v>20</v>
      </c>
      <c r="AI87" s="5" t="s">
        <v>52</v>
      </c>
      <c r="AJ87" s="33">
        <f t="shared" si="17"/>
        <v>1420</v>
      </c>
      <c r="AK87" s="34">
        <f>IFERROR(_xlfn.RANK.EQ(AJ87,$AJ$68:$AJ$114,0)+COUNTIF($AJ$68:AJ87,AJ87)-1,"-")</f>
        <v>8</v>
      </c>
      <c r="AM87" s="42" t="str">
        <f t="shared" si="26"/>
        <v>-</v>
      </c>
      <c r="AN87" s="42" t="str">
        <f t="shared" si="27"/>
        <v>-</v>
      </c>
      <c r="AO87" s="42" t="str">
        <f t="shared" si="28"/>
        <v>-</v>
      </c>
      <c r="AP87" s="37" t="str">
        <f t="shared" si="29"/>
        <v>-</v>
      </c>
    </row>
    <row r="88" spans="1:42" ht="11.85" customHeight="1">
      <c r="N88" s="32">
        <v>21</v>
      </c>
      <c r="O88" s="5" t="s">
        <v>53</v>
      </c>
      <c r="P88" s="33" t="str">
        <f t="shared" si="15"/>
        <v>…</v>
      </c>
      <c r="Q88" s="34" t="str">
        <f>IFERROR(_xlfn.RANK.EQ(P88,$P$68:$P$114,0)+COUNTIF($P$68:P88,P88)-1,"-")</f>
        <v>-</v>
      </c>
      <c r="S88" s="42" t="str">
        <f t="shared" si="18"/>
        <v>-</v>
      </c>
      <c r="T88" s="42" t="str">
        <f t="shared" si="19"/>
        <v>-</v>
      </c>
      <c r="U88" s="42" t="str">
        <f t="shared" si="20"/>
        <v>-</v>
      </c>
      <c r="V88" s="37" t="str">
        <f t="shared" si="21"/>
        <v>-</v>
      </c>
      <c r="X88" s="32">
        <v>21</v>
      </c>
      <c r="Y88" s="5" t="s">
        <v>53</v>
      </c>
      <c r="Z88" s="33" t="str">
        <f t="shared" si="16"/>
        <v>…</v>
      </c>
      <c r="AA88" s="34" t="str">
        <f>IFERROR(_xlfn.RANK.EQ(Z88,$Z$68:$Z$114,0)+COUNTIF($Z$68:Z88,Z88)-1,"-")</f>
        <v>-</v>
      </c>
      <c r="AC88" s="42" t="str">
        <f t="shared" si="22"/>
        <v>-</v>
      </c>
      <c r="AD88" s="42" t="str">
        <f t="shared" si="23"/>
        <v>-</v>
      </c>
      <c r="AE88" s="42" t="str">
        <f t="shared" si="24"/>
        <v>-</v>
      </c>
      <c r="AF88" s="37" t="str">
        <f t="shared" si="25"/>
        <v>-</v>
      </c>
      <c r="AG88" s="37"/>
      <c r="AH88" s="32">
        <v>21</v>
      </c>
      <c r="AI88" s="5" t="s">
        <v>53</v>
      </c>
      <c r="AJ88" s="33" t="str">
        <f t="shared" si="17"/>
        <v>…</v>
      </c>
      <c r="AK88" s="34" t="str">
        <f>IFERROR(_xlfn.RANK.EQ(AJ88,$AJ$68:$AJ$114,0)+COUNTIF($AJ$68:AJ88,AJ88)-1,"-")</f>
        <v>-</v>
      </c>
      <c r="AM88" s="42" t="str">
        <f t="shared" si="26"/>
        <v>-</v>
      </c>
      <c r="AN88" s="42" t="str">
        <f t="shared" si="27"/>
        <v>-</v>
      </c>
      <c r="AO88" s="42" t="str">
        <f t="shared" si="28"/>
        <v>-</v>
      </c>
      <c r="AP88" s="37" t="str">
        <f t="shared" si="29"/>
        <v>-</v>
      </c>
    </row>
    <row r="89" spans="1:42" ht="11.85" customHeight="1">
      <c r="N89" s="32">
        <v>22</v>
      </c>
      <c r="O89" s="5" t="s">
        <v>54</v>
      </c>
      <c r="P89" s="33" t="str">
        <f t="shared" si="15"/>
        <v>…</v>
      </c>
      <c r="Q89" s="34" t="str">
        <f>IFERROR(_xlfn.RANK.EQ(P89,$P$68:$P$114,0)+COUNTIF($P$68:P89,P89)-1,"-")</f>
        <v>-</v>
      </c>
      <c r="S89" s="42" t="str">
        <f t="shared" si="18"/>
        <v>-</v>
      </c>
      <c r="T89" s="42" t="str">
        <f t="shared" si="19"/>
        <v>-</v>
      </c>
      <c r="U89" s="42" t="str">
        <f t="shared" si="20"/>
        <v>-</v>
      </c>
      <c r="V89" s="37" t="str">
        <f t="shared" si="21"/>
        <v>-</v>
      </c>
      <c r="X89" s="32">
        <v>22</v>
      </c>
      <c r="Y89" s="5" t="s">
        <v>54</v>
      </c>
      <c r="Z89" s="33" t="str">
        <f t="shared" si="16"/>
        <v>…</v>
      </c>
      <c r="AA89" s="34" t="str">
        <f>IFERROR(_xlfn.RANK.EQ(Z89,$Z$68:$Z$114,0)+COUNTIF($Z$68:Z89,Z89)-1,"-")</f>
        <v>-</v>
      </c>
      <c r="AC89" s="42" t="str">
        <f t="shared" si="22"/>
        <v>-</v>
      </c>
      <c r="AD89" s="42" t="str">
        <f t="shared" si="23"/>
        <v>-</v>
      </c>
      <c r="AE89" s="42" t="str">
        <f t="shared" si="24"/>
        <v>-</v>
      </c>
      <c r="AF89" s="37" t="str">
        <f t="shared" si="25"/>
        <v>-</v>
      </c>
      <c r="AG89" s="37"/>
      <c r="AH89" s="32">
        <v>22</v>
      </c>
      <c r="AI89" s="5" t="s">
        <v>54</v>
      </c>
      <c r="AJ89" s="33" t="str">
        <f t="shared" si="17"/>
        <v>…</v>
      </c>
      <c r="AK89" s="34" t="str">
        <f>IFERROR(_xlfn.RANK.EQ(AJ89,$AJ$68:$AJ$114,0)+COUNTIF($AJ$68:AJ89,AJ89)-1,"-")</f>
        <v>-</v>
      </c>
      <c r="AM89" s="42" t="str">
        <f t="shared" si="26"/>
        <v>-</v>
      </c>
      <c r="AN89" s="42" t="str">
        <f t="shared" si="27"/>
        <v>-</v>
      </c>
      <c r="AO89" s="42" t="str">
        <f t="shared" si="28"/>
        <v>-</v>
      </c>
      <c r="AP89" s="37" t="str">
        <f t="shared" si="29"/>
        <v>-</v>
      </c>
    </row>
    <row r="90" spans="1:42" ht="11.85" customHeight="1">
      <c r="N90" s="32">
        <v>23</v>
      </c>
      <c r="O90" s="5" t="s">
        <v>55</v>
      </c>
      <c r="P90" s="33" t="str">
        <f t="shared" si="15"/>
        <v>…</v>
      </c>
      <c r="Q90" s="34" t="str">
        <f>IFERROR(_xlfn.RANK.EQ(P90,$P$68:$P$114,0)+COUNTIF($P$68:P90,P90)-1,"-")</f>
        <v>-</v>
      </c>
      <c r="S90" s="42" t="str">
        <f t="shared" si="18"/>
        <v>-</v>
      </c>
      <c r="T90" s="42" t="str">
        <f t="shared" si="19"/>
        <v>-</v>
      </c>
      <c r="U90" s="42" t="str">
        <f t="shared" si="20"/>
        <v>-</v>
      </c>
      <c r="V90" s="37" t="str">
        <f t="shared" si="21"/>
        <v>-</v>
      </c>
      <c r="X90" s="32">
        <v>23</v>
      </c>
      <c r="Y90" s="5" t="s">
        <v>55</v>
      </c>
      <c r="Z90" s="33" t="str">
        <f t="shared" si="16"/>
        <v>…</v>
      </c>
      <c r="AA90" s="34" t="str">
        <f>IFERROR(_xlfn.RANK.EQ(Z90,$Z$68:$Z$114,0)+COUNTIF($Z$68:Z90,Z90)-1,"-")</f>
        <v>-</v>
      </c>
      <c r="AC90" s="42" t="str">
        <f t="shared" si="22"/>
        <v>-</v>
      </c>
      <c r="AD90" s="42" t="str">
        <f t="shared" si="23"/>
        <v>-</v>
      </c>
      <c r="AE90" s="42" t="str">
        <f t="shared" si="24"/>
        <v>-</v>
      </c>
      <c r="AF90" s="37" t="str">
        <f t="shared" si="25"/>
        <v>-</v>
      </c>
      <c r="AG90" s="37"/>
      <c r="AH90" s="32">
        <v>23</v>
      </c>
      <c r="AI90" s="5" t="s">
        <v>55</v>
      </c>
      <c r="AJ90" s="33" t="str">
        <f t="shared" si="17"/>
        <v>…</v>
      </c>
      <c r="AK90" s="34" t="str">
        <f>IFERROR(_xlfn.RANK.EQ(AJ90,$AJ$68:$AJ$114,0)+COUNTIF($AJ$68:AJ90,AJ90)-1,"-")</f>
        <v>-</v>
      </c>
      <c r="AM90" s="42" t="str">
        <f t="shared" si="26"/>
        <v>-</v>
      </c>
      <c r="AN90" s="42" t="str">
        <f t="shared" si="27"/>
        <v>-</v>
      </c>
      <c r="AO90" s="42" t="str">
        <f t="shared" si="28"/>
        <v>-</v>
      </c>
      <c r="AP90" s="37" t="str">
        <f t="shared" si="29"/>
        <v>-</v>
      </c>
    </row>
    <row r="91" spans="1:42" ht="11.85" customHeight="1">
      <c r="N91" s="32">
        <v>24</v>
      </c>
      <c r="O91" s="5" t="s">
        <v>56</v>
      </c>
      <c r="P91" s="33" t="str">
        <f t="shared" si="15"/>
        <v>…</v>
      </c>
      <c r="Q91" s="34" t="str">
        <f>IFERROR(_xlfn.RANK.EQ(P91,$P$68:$P$114,0)+COUNTIF($P$68:P91,P91)-1,"-")</f>
        <v>-</v>
      </c>
      <c r="S91" s="42" t="str">
        <f t="shared" si="18"/>
        <v>-</v>
      </c>
      <c r="T91" s="42" t="str">
        <f t="shared" si="19"/>
        <v>-</v>
      </c>
      <c r="U91" s="42" t="str">
        <f t="shared" si="20"/>
        <v>-</v>
      </c>
      <c r="V91" s="37" t="str">
        <f t="shared" si="21"/>
        <v>-</v>
      </c>
      <c r="X91" s="32">
        <v>24</v>
      </c>
      <c r="Y91" s="5" t="s">
        <v>56</v>
      </c>
      <c r="Z91" s="33" t="str">
        <f t="shared" si="16"/>
        <v>…</v>
      </c>
      <c r="AA91" s="34" t="str">
        <f>IFERROR(_xlfn.RANK.EQ(Z91,$Z$68:$Z$114,0)+COUNTIF($Z$68:Z91,Z91)-1,"-")</f>
        <v>-</v>
      </c>
      <c r="AC91" s="42" t="str">
        <f t="shared" si="22"/>
        <v>-</v>
      </c>
      <c r="AD91" s="42" t="str">
        <f t="shared" si="23"/>
        <v>-</v>
      </c>
      <c r="AE91" s="42" t="str">
        <f t="shared" si="24"/>
        <v>-</v>
      </c>
      <c r="AF91" s="37" t="str">
        <f t="shared" si="25"/>
        <v>-</v>
      </c>
      <c r="AG91" s="37"/>
      <c r="AH91" s="32">
        <v>24</v>
      </c>
      <c r="AI91" s="5" t="s">
        <v>56</v>
      </c>
      <c r="AJ91" s="33" t="str">
        <f t="shared" si="17"/>
        <v>…</v>
      </c>
      <c r="AK91" s="34" t="str">
        <f>IFERROR(_xlfn.RANK.EQ(AJ91,$AJ$68:$AJ$114,0)+COUNTIF($AJ$68:AJ91,AJ91)-1,"-")</f>
        <v>-</v>
      </c>
      <c r="AM91" s="42" t="str">
        <f t="shared" si="26"/>
        <v>-</v>
      </c>
      <c r="AN91" s="42" t="str">
        <f t="shared" si="27"/>
        <v>-</v>
      </c>
      <c r="AO91" s="42" t="str">
        <f t="shared" si="28"/>
        <v>-</v>
      </c>
      <c r="AP91" s="37" t="str">
        <f t="shared" si="29"/>
        <v>-</v>
      </c>
    </row>
    <row r="92" spans="1:42" ht="8.1" customHeight="1">
      <c r="N92" s="32">
        <v>25</v>
      </c>
      <c r="O92" s="5" t="s">
        <v>57</v>
      </c>
      <c r="P92" s="33" t="str">
        <f t="shared" si="15"/>
        <v>…</v>
      </c>
      <c r="Q92" s="34" t="str">
        <f>IFERROR(_xlfn.RANK.EQ(P92,$P$68:$P$114,0)+COUNTIF($P$68:P92,P92)-1,"-")</f>
        <v>-</v>
      </c>
      <c r="S92" s="42" t="str">
        <f t="shared" si="18"/>
        <v>-</v>
      </c>
      <c r="T92" s="42" t="str">
        <f t="shared" si="19"/>
        <v>-</v>
      </c>
      <c r="U92" s="42" t="str">
        <f t="shared" si="20"/>
        <v>-</v>
      </c>
      <c r="V92" s="37" t="str">
        <f t="shared" si="21"/>
        <v>-</v>
      </c>
      <c r="X92" s="32">
        <v>25</v>
      </c>
      <c r="Y92" s="5" t="s">
        <v>57</v>
      </c>
      <c r="Z92" s="33" t="str">
        <f t="shared" si="16"/>
        <v>…</v>
      </c>
      <c r="AA92" s="34" t="str">
        <f>IFERROR(_xlfn.RANK.EQ(Z92,$Z$68:$Z$114,0)+COUNTIF($Z$68:Z92,Z92)-1,"-")</f>
        <v>-</v>
      </c>
      <c r="AC92" s="42" t="str">
        <f t="shared" si="22"/>
        <v>-</v>
      </c>
      <c r="AD92" s="42" t="str">
        <f t="shared" si="23"/>
        <v>-</v>
      </c>
      <c r="AE92" s="42" t="str">
        <f t="shared" si="24"/>
        <v>-</v>
      </c>
      <c r="AF92" s="37" t="str">
        <f t="shared" si="25"/>
        <v>-</v>
      </c>
      <c r="AG92" s="37"/>
      <c r="AH92" s="32">
        <v>25</v>
      </c>
      <c r="AI92" s="5" t="s">
        <v>57</v>
      </c>
      <c r="AJ92" s="33" t="str">
        <f t="shared" si="17"/>
        <v>…</v>
      </c>
      <c r="AK92" s="34" t="str">
        <f>IFERROR(_xlfn.RANK.EQ(AJ92,$AJ$68:$AJ$114,0)+COUNTIF($AJ$68:AJ92,AJ92)-1,"-")</f>
        <v>-</v>
      </c>
      <c r="AM92" s="42" t="str">
        <f t="shared" si="26"/>
        <v>-</v>
      </c>
      <c r="AN92" s="42" t="str">
        <f t="shared" si="27"/>
        <v>-</v>
      </c>
      <c r="AO92" s="42" t="str">
        <f t="shared" si="28"/>
        <v>-</v>
      </c>
      <c r="AP92" s="37" t="str">
        <f t="shared" si="29"/>
        <v>-</v>
      </c>
    </row>
    <row r="93" spans="1:42" ht="11.85" customHeight="1">
      <c r="N93" s="32">
        <v>26</v>
      </c>
      <c r="O93" s="5" t="s">
        <v>58</v>
      </c>
      <c r="P93" s="33" t="str">
        <f t="shared" si="15"/>
        <v>…</v>
      </c>
      <c r="Q93" s="34" t="str">
        <f>IFERROR(_xlfn.RANK.EQ(P93,$P$68:$P$114,0)+COUNTIF($P$68:P93,P93)-1,"-")</f>
        <v>-</v>
      </c>
      <c r="S93" s="42" t="str">
        <f t="shared" si="18"/>
        <v>-</v>
      </c>
      <c r="T93" s="42" t="str">
        <f t="shared" si="19"/>
        <v>-</v>
      </c>
      <c r="U93" s="42" t="str">
        <f t="shared" si="20"/>
        <v>-</v>
      </c>
      <c r="V93" s="37" t="str">
        <f t="shared" si="21"/>
        <v>-</v>
      </c>
      <c r="X93" s="32">
        <v>26</v>
      </c>
      <c r="Y93" s="5" t="s">
        <v>58</v>
      </c>
      <c r="Z93" s="33" t="str">
        <f t="shared" si="16"/>
        <v>…</v>
      </c>
      <c r="AA93" s="34" t="str">
        <f>IFERROR(_xlfn.RANK.EQ(Z93,$Z$68:$Z$114,0)+COUNTIF($Z$68:Z93,Z93)-1,"-")</f>
        <v>-</v>
      </c>
      <c r="AC93" s="42" t="str">
        <f t="shared" si="22"/>
        <v>-</v>
      </c>
      <c r="AD93" s="42" t="str">
        <f t="shared" si="23"/>
        <v>-</v>
      </c>
      <c r="AE93" s="42" t="str">
        <f t="shared" si="24"/>
        <v>-</v>
      </c>
      <c r="AF93" s="37" t="str">
        <f t="shared" si="25"/>
        <v>-</v>
      </c>
      <c r="AG93" s="37"/>
      <c r="AH93" s="32">
        <v>26</v>
      </c>
      <c r="AI93" s="5" t="s">
        <v>58</v>
      </c>
      <c r="AJ93" s="33" t="str">
        <f t="shared" si="17"/>
        <v>…</v>
      </c>
      <c r="AK93" s="34" t="str">
        <f>IFERROR(_xlfn.RANK.EQ(AJ93,$AJ$68:$AJ$114,0)+COUNTIF($AJ$68:AJ93,AJ93)-1,"-")</f>
        <v>-</v>
      </c>
      <c r="AM93" s="42" t="str">
        <f t="shared" si="26"/>
        <v>-</v>
      </c>
      <c r="AN93" s="42" t="str">
        <f t="shared" si="27"/>
        <v>-</v>
      </c>
      <c r="AO93" s="42" t="str">
        <f t="shared" si="28"/>
        <v>-</v>
      </c>
      <c r="AP93" s="37" t="str">
        <f t="shared" si="29"/>
        <v>-</v>
      </c>
    </row>
    <row r="94" spans="1:42">
      <c r="N94" s="32">
        <v>27</v>
      </c>
      <c r="O94" s="5" t="s">
        <v>59</v>
      </c>
      <c r="P94" s="33" t="str">
        <f t="shared" si="15"/>
        <v>…</v>
      </c>
      <c r="Q94" s="34" t="str">
        <f>IFERROR(_xlfn.RANK.EQ(P94,$P$68:$P$114,0)+COUNTIF($P$68:P94,P94)-1,"-")</f>
        <v>-</v>
      </c>
      <c r="S94" s="42" t="str">
        <f t="shared" si="18"/>
        <v>-</v>
      </c>
      <c r="T94" s="42" t="str">
        <f t="shared" si="19"/>
        <v>-</v>
      </c>
      <c r="U94" s="42" t="str">
        <f t="shared" si="20"/>
        <v>-</v>
      </c>
      <c r="V94" s="37" t="str">
        <f t="shared" si="21"/>
        <v>-</v>
      </c>
      <c r="X94" s="32">
        <v>27</v>
      </c>
      <c r="Y94" s="5" t="s">
        <v>59</v>
      </c>
      <c r="Z94" s="33" t="str">
        <f t="shared" si="16"/>
        <v>…</v>
      </c>
      <c r="AA94" s="34" t="str">
        <f>IFERROR(_xlfn.RANK.EQ(Z94,$Z$68:$Z$114,0)+COUNTIF($Z$68:Z94,Z94)-1,"-")</f>
        <v>-</v>
      </c>
      <c r="AC94" s="42" t="str">
        <f t="shared" si="22"/>
        <v>-</v>
      </c>
      <c r="AD94" s="42" t="str">
        <f t="shared" si="23"/>
        <v>-</v>
      </c>
      <c r="AE94" s="42" t="str">
        <f t="shared" si="24"/>
        <v>-</v>
      </c>
      <c r="AF94" s="37" t="str">
        <f t="shared" si="25"/>
        <v>-</v>
      </c>
      <c r="AG94" s="37"/>
      <c r="AH94" s="32">
        <v>27</v>
      </c>
      <c r="AI94" s="5" t="s">
        <v>59</v>
      </c>
      <c r="AJ94" s="33" t="str">
        <f t="shared" si="17"/>
        <v>…</v>
      </c>
      <c r="AK94" s="34" t="str">
        <f>IFERROR(_xlfn.RANK.EQ(AJ94,$AJ$68:$AJ$114,0)+COUNTIF($AJ$68:AJ94,AJ94)-1,"-")</f>
        <v>-</v>
      </c>
      <c r="AM94" s="42" t="str">
        <f t="shared" si="26"/>
        <v>-</v>
      </c>
      <c r="AN94" s="42" t="str">
        <f t="shared" si="27"/>
        <v>-</v>
      </c>
      <c r="AO94" s="42" t="str">
        <f t="shared" si="28"/>
        <v>-</v>
      </c>
      <c r="AP94" s="37" t="str">
        <f t="shared" si="29"/>
        <v>-</v>
      </c>
    </row>
    <row r="95" spans="1:42">
      <c r="N95" s="32">
        <v>28</v>
      </c>
      <c r="O95" s="5" t="s">
        <v>60</v>
      </c>
      <c r="P95" s="33" t="str">
        <f t="shared" si="15"/>
        <v>…</v>
      </c>
      <c r="Q95" s="34" t="str">
        <f>IFERROR(_xlfn.RANK.EQ(P95,$P$68:$P$114,0)+COUNTIF($P$68:P95,P95)-1,"-")</f>
        <v>-</v>
      </c>
      <c r="S95" s="42" t="str">
        <f t="shared" si="18"/>
        <v>-</v>
      </c>
      <c r="T95" s="42" t="str">
        <f t="shared" si="19"/>
        <v>-</v>
      </c>
      <c r="U95" s="42" t="str">
        <f t="shared" si="20"/>
        <v>-</v>
      </c>
      <c r="V95" s="37" t="str">
        <f t="shared" si="21"/>
        <v>-</v>
      </c>
      <c r="X95" s="32">
        <v>28</v>
      </c>
      <c r="Y95" s="5" t="s">
        <v>60</v>
      </c>
      <c r="Z95" s="33" t="str">
        <f t="shared" si="16"/>
        <v>…</v>
      </c>
      <c r="AA95" s="34" t="str">
        <f>IFERROR(_xlfn.RANK.EQ(Z95,$Z$68:$Z$114,0)+COUNTIF($Z$68:Z95,Z95)-1,"-")</f>
        <v>-</v>
      </c>
      <c r="AC95" s="42" t="str">
        <f t="shared" si="22"/>
        <v>-</v>
      </c>
      <c r="AD95" s="42" t="str">
        <f t="shared" si="23"/>
        <v>-</v>
      </c>
      <c r="AE95" s="42" t="str">
        <f t="shared" si="24"/>
        <v>-</v>
      </c>
      <c r="AF95" s="37" t="str">
        <f t="shared" si="25"/>
        <v>-</v>
      </c>
      <c r="AG95" s="37"/>
      <c r="AH95" s="32">
        <v>28</v>
      </c>
      <c r="AI95" s="5" t="s">
        <v>60</v>
      </c>
      <c r="AJ95" s="33" t="str">
        <f t="shared" si="17"/>
        <v>…</v>
      </c>
      <c r="AK95" s="34" t="str">
        <f>IFERROR(_xlfn.RANK.EQ(AJ95,$AJ$68:$AJ$114,0)+COUNTIF($AJ$68:AJ95,AJ95)-1,"-")</f>
        <v>-</v>
      </c>
      <c r="AM95" s="42" t="str">
        <f t="shared" si="26"/>
        <v>-</v>
      </c>
      <c r="AN95" s="42" t="str">
        <f t="shared" si="27"/>
        <v>-</v>
      </c>
      <c r="AO95" s="42" t="str">
        <f t="shared" si="28"/>
        <v>-</v>
      </c>
      <c r="AP95" s="37" t="str">
        <f t="shared" si="29"/>
        <v>-</v>
      </c>
    </row>
    <row r="96" spans="1:42">
      <c r="N96" s="32">
        <v>29</v>
      </c>
      <c r="O96" s="5" t="s">
        <v>61</v>
      </c>
      <c r="P96" s="33" t="str">
        <f t="shared" si="15"/>
        <v>…</v>
      </c>
      <c r="Q96" s="34" t="str">
        <f>IFERROR(_xlfn.RANK.EQ(P96,$P$68:$P$114,0)+COUNTIF($P$68:P96,P96)-1,"-")</f>
        <v>-</v>
      </c>
      <c r="S96" s="42" t="str">
        <f t="shared" si="18"/>
        <v>-</v>
      </c>
      <c r="T96" s="42" t="str">
        <f t="shared" si="19"/>
        <v>-</v>
      </c>
      <c r="U96" s="42" t="str">
        <f t="shared" si="20"/>
        <v>-</v>
      </c>
      <c r="V96" s="37" t="str">
        <f t="shared" si="21"/>
        <v>-</v>
      </c>
      <c r="X96" s="32">
        <v>29</v>
      </c>
      <c r="Y96" s="5" t="s">
        <v>61</v>
      </c>
      <c r="Z96" s="33" t="str">
        <f t="shared" si="16"/>
        <v>…</v>
      </c>
      <c r="AA96" s="34" t="str">
        <f>IFERROR(_xlfn.RANK.EQ(Z96,$Z$68:$Z$114,0)+COUNTIF($Z$68:Z96,Z96)-1,"-")</f>
        <v>-</v>
      </c>
      <c r="AC96" s="42" t="str">
        <f t="shared" si="22"/>
        <v>-</v>
      </c>
      <c r="AD96" s="42" t="str">
        <f t="shared" si="23"/>
        <v>-</v>
      </c>
      <c r="AE96" s="42" t="str">
        <f t="shared" si="24"/>
        <v>-</v>
      </c>
      <c r="AF96" s="37" t="str">
        <f t="shared" si="25"/>
        <v>-</v>
      </c>
      <c r="AG96" s="37"/>
      <c r="AH96" s="32">
        <v>29</v>
      </c>
      <c r="AI96" s="5" t="s">
        <v>61</v>
      </c>
      <c r="AJ96" s="33" t="str">
        <f t="shared" si="17"/>
        <v>…</v>
      </c>
      <c r="AK96" s="34" t="str">
        <f>IFERROR(_xlfn.RANK.EQ(AJ96,$AJ$68:$AJ$114,0)+COUNTIF($AJ$68:AJ96,AJ96)-1,"-")</f>
        <v>-</v>
      </c>
      <c r="AM96" s="42" t="str">
        <f t="shared" si="26"/>
        <v>-</v>
      </c>
      <c r="AN96" s="42" t="str">
        <f t="shared" si="27"/>
        <v>-</v>
      </c>
      <c r="AO96" s="42" t="str">
        <f t="shared" si="28"/>
        <v>-</v>
      </c>
      <c r="AP96" s="37" t="str">
        <f t="shared" si="29"/>
        <v>-</v>
      </c>
    </row>
    <row r="97" spans="14:42">
      <c r="N97" s="32">
        <v>30</v>
      </c>
      <c r="O97" s="5" t="s">
        <v>62</v>
      </c>
      <c r="P97" s="33" t="str">
        <f t="shared" si="15"/>
        <v>…</v>
      </c>
      <c r="Q97" s="34" t="str">
        <f>IFERROR(_xlfn.RANK.EQ(P97,$P$68:$P$114,0)+COUNTIF($P$68:P97,P97)-1,"-")</f>
        <v>-</v>
      </c>
      <c r="S97" s="42" t="str">
        <f t="shared" si="18"/>
        <v>-</v>
      </c>
      <c r="T97" s="42" t="str">
        <f t="shared" si="19"/>
        <v>-</v>
      </c>
      <c r="U97" s="42" t="str">
        <f t="shared" si="20"/>
        <v>-</v>
      </c>
      <c r="V97" s="37" t="str">
        <f t="shared" si="21"/>
        <v>-</v>
      </c>
      <c r="X97" s="32">
        <v>30</v>
      </c>
      <c r="Y97" s="5" t="s">
        <v>62</v>
      </c>
      <c r="Z97" s="33" t="str">
        <f t="shared" si="16"/>
        <v>…</v>
      </c>
      <c r="AA97" s="34" t="str">
        <f>IFERROR(_xlfn.RANK.EQ(Z97,$Z$68:$Z$114,0)+COUNTIF($Z$68:Z97,Z97)-1,"-")</f>
        <v>-</v>
      </c>
      <c r="AC97" s="42" t="str">
        <f t="shared" si="22"/>
        <v>-</v>
      </c>
      <c r="AD97" s="42" t="str">
        <f t="shared" si="23"/>
        <v>-</v>
      </c>
      <c r="AE97" s="42" t="str">
        <f t="shared" si="24"/>
        <v>-</v>
      </c>
      <c r="AF97" s="37" t="str">
        <f t="shared" si="25"/>
        <v>-</v>
      </c>
      <c r="AG97" s="37"/>
      <c r="AH97" s="32">
        <v>30</v>
      </c>
      <c r="AI97" s="5" t="s">
        <v>62</v>
      </c>
      <c r="AJ97" s="33" t="str">
        <f t="shared" si="17"/>
        <v>…</v>
      </c>
      <c r="AK97" s="34" t="str">
        <f>IFERROR(_xlfn.RANK.EQ(AJ97,$AJ$68:$AJ$114,0)+COUNTIF($AJ$68:AJ97,AJ97)-1,"-")</f>
        <v>-</v>
      </c>
      <c r="AM97" s="42" t="str">
        <f t="shared" si="26"/>
        <v>-</v>
      </c>
      <c r="AN97" s="42" t="str">
        <f t="shared" si="27"/>
        <v>-</v>
      </c>
      <c r="AO97" s="42" t="str">
        <f t="shared" si="28"/>
        <v>-</v>
      </c>
      <c r="AP97" s="37" t="str">
        <f t="shared" si="29"/>
        <v>-</v>
      </c>
    </row>
    <row r="98" spans="14:42">
      <c r="N98" s="32">
        <v>31</v>
      </c>
      <c r="O98" s="5" t="s">
        <v>63</v>
      </c>
      <c r="P98" s="33" t="str">
        <f t="shared" si="15"/>
        <v>…</v>
      </c>
      <c r="Q98" s="34" t="str">
        <f>IFERROR(_xlfn.RANK.EQ(P98,$P$68:$P$114,0)+COUNTIF($P$68:P98,P98)-1,"-")</f>
        <v>-</v>
      </c>
      <c r="S98" s="42" t="str">
        <f t="shared" si="18"/>
        <v>-</v>
      </c>
      <c r="T98" s="42" t="str">
        <f t="shared" si="19"/>
        <v>-</v>
      </c>
      <c r="U98" s="42" t="str">
        <f t="shared" si="20"/>
        <v>-</v>
      </c>
      <c r="V98" s="37" t="str">
        <f t="shared" si="21"/>
        <v>-</v>
      </c>
      <c r="X98" s="32">
        <v>31</v>
      </c>
      <c r="Y98" s="5" t="s">
        <v>63</v>
      </c>
      <c r="Z98" s="33" t="str">
        <f t="shared" si="16"/>
        <v>…</v>
      </c>
      <c r="AA98" s="34" t="str">
        <f>IFERROR(_xlfn.RANK.EQ(Z98,$Z$68:$Z$114,0)+COUNTIF($Z$68:Z98,Z98)-1,"-")</f>
        <v>-</v>
      </c>
      <c r="AC98" s="42" t="str">
        <f t="shared" si="22"/>
        <v>-</v>
      </c>
      <c r="AD98" s="42" t="str">
        <f t="shared" si="23"/>
        <v>-</v>
      </c>
      <c r="AE98" s="42" t="str">
        <f t="shared" si="24"/>
        <v>-</v>
      </c>
      <c r="AF98" s="37" t="str">
        <f t="shared" si="25"/>
        <v>-</v>
      </c>
      <c r="AG98" s="37"/>
      <c r="AH98" s="32">
        <v>31</v>
      </c>
      <c r="AI98" s="5" t="s">
        <v>63</v>
      </c>
      <c r="AJ98" s="33" t="str">
        <f t="shared" si="17"/>
        <v>…</v>
      </c>
      <c r="AK98" s="34" t="str">
        <f>IFERROR(_xlfn.RANK.EQ(AJ98,$AJ$68:$AJ$114,0)+COUNTIF($AJ$68:AJ98,AJ98)-1,"-")</f>
        <v>-</v>
      </c>
      <c r="AM98" s="42" t="str">
        <f t="shared" si="26"/>
        <v>-</v>
      </c>
      <c r="AN98" s="42" t="str">
        <f t="shared" si="27"/>
        <v>-</v>
      </c>
      <c r="AO98" s="42" t="str">
        <f t="shared" si="28"/>
        <v>-</v>
      </c>
      <c r="AP98" s="37" t="str">
        <f t="shared" si="29"/>
        <v>-</v>
      </c>
    </row>
    <row r="99" spans="14:42">
      <c r="N99" s="32">
        <v>32</v>
      </c>
      <c r="O99" s="5" t="s">
        <v>64</v>
      </c>
      <c r="P99" s="33">
        <f t="shared" si="15"/>
        <v>28</v>
      </c>
      <c r="Q99" s="34">
        <f>IFERROR(_xlfn.RANK.EQ(P99,$P$68:$P$114,0)+COUNTIF($P$68:P99,P99)-1,"-")</f>
        <v>18</v>
      </c>
      <c r="S99" s="42" t="str">
        <f t="shared" si="18"/>
        <v>-</v>
      </c>
      <c r="T99" s="42" t="str">
        <f t="shared" si="19"/>
        <v>-</v>
      </c>
      <c r="U99" s="42" t="str">
        <f t="shared" si="20"/>
        <v>-</v>
      </c>
      <c r="V99" s="37" t="str">
        <f t="shared" si="21"/>
        <v>-</v>
      </c>
      <c r="X99" s="32">
        <v>32</v>
      </c>
      <c r="Y99" s="5" t="s">
        <v>64</v>
      </c>
      <c r="Z99" s="33">
        <f t="shared" si="16"/>
        <v>1110</v>
      </c>
      <c r="AA99" s="34">
        <f>IFERROR(_xlfn.RANK.EQ(Z99,$Z$68:$Z$114,0)+COUNTIF($Z$68:Z99,Z99)-1,"-")</f>
        <v>7</v>
      </c>
      <c r="AC99" s="42" t="str">
        <f t="shared" si="22"/>
        <v>-</v>
      </c>
      <c r="AD99" s="42" t="str">
        <f t="shared" si="23"/>
        <v>-</v>
      </c>
      <c r="AE99" s="42" t="str">
        <f t="shared" si="24"/>
        <v>-</v>
      </c>
      <c r="AF99" s="37" t="str">
        <f t="shared" si="25"/>
        <v>-</v>
      </c>
      <c r="AG99" s="37"/>
      <c r="AH99" s="32">
        <v>32</v>
      </c>
      <c r="AI99" s="5" t="s">
        <v>64</v>
      </c>
      <c r="AJ99" s="33">
        <f t="shared" si="17"/>
        <v>311</v>
      </c>
      <c r="AK99" s="34">
        <f>IFERROR(_xlfn.RANK.EQ(AJ99,$AJ$68:$AJ$114,0)+COUNTIF($AJ$68:AJ99,AJ99)-1,"-")</f>
        <v>17</v>
      </c>
      <c r="AM99" s="42" t="str">
        <f t="shared" si="26"/>
        <v>-</v>
      </c>
      <c r="AN99" s="42" t="str">
        <f t="shared" si="27"/>
        <v>-</v>
      </c>
      <c r="AO99" s="42" t="str">
        <f t="shared" si="28"/>
        <v>-</v>
      </c>
      <c r="AP99" s="37" t="str">
        <f t="shared" si="29"/>
        <v>-</v>
      </c>
    </row>
    <row r="100" spans="14:42">
      <c r="N100" s="32">
        <v>33</v>
      </c>
      <c r="O100" s="5" t="s">
        <v>65</v>
      </c>
      <c r="P100" s="33">
        <f t="shared" si="15"/>
        <v>57</v>
      </c>
      <c r="Q100" s="34">
        <f>IFERROR(_xlfn.RANK.EQ(P100,$P$68:$P$114,0)+COUNTIF($P$68:P100,P100)-1,"-")</f>
        <v>16</v>
      </c>
      <c r="S100" s="42" t="str">
        <f t="shared" si="18"/>
        <v>-</v>
      </c>
      <c r="T100" s="42" t="str">
        <f t="shared" si="19"/>
        <v>-</v>
      </c>
      <c r="U100" s="42" t="str">
        <f t="shared" si="20"/>
        <v>-</v>
      </c>
      <c r="V100" s="37" t="str">
        <f t="shared" si="21"/>
        <v>-</v>
      </c>
      <c r="X100" s="32">
        <v>33</v>
      </c>
      <c r="Y100" s="5" t="s">
        <v>65</v>
      </c>
      <c r="Z100" s="33">
        <f t="shared" si="16"/>
        <v>513</v>
      </c>
      <c r="AA100" s="34">
        <f>IFERROR(_xlfn.RANK.EQ(Z100,$Z$68:$Z$114,0)+COUNTIF($Z$68:Z100,Z100)-1,"-")</f>
        <v>11</v>
      </c>
      <c r="AC100" s="42" t="str">
        <f t="shared" si="22"/>
        <v>-</v>
      </c>
      <c r="AD100" s="42" t="str">
        <f t="shared" si="23"/>
        <v>-</v>
      </c>
      <c r="AE100" s="42" t="str">
        <f t="shared" si="24"/>
        <v>-</v>
      </c>
      <c r="AF100" s="37" t="str">
        <f t="shared" si="25"/>
        <v>-</v>
      </c>
      <c r="AG100" s="37"/>
      <c r="AH100" s="32">
        <v>33</v>
      </c>
      <c r="AI100" s="5" t="s">
        <v>65</v>
      </c>
      <c r="AJ100" s="33">
        <f t="shared" si="17"/>
        <v>292</v>
      </c>
      <c r="AK100" s="34">
        <f>IFERROR(_xlfn.RANK.EQ(AJ100,$AJ$68:$AJ$114,0)+COUNTIF($AJ$68:AJ100,AJ100)-1,"-")</f>
        <v>18</v>
      </c>
      <c r="AM100" s="42" t="str">
        <f t="shared" si="26"/>
        <v>-</v>
      </c>
      <c r="AN100" s="42" t="str">
        <f t="shared" si="27"/>
        <v>-</v>
      </c>
      <c r="AO100" s="42" t="str">
        <f t="shared" si="28"/>
        <v>-</v>
      </c>
      <c r="AP100" s="37" t="str">
        <f t="shared" si="29"/>
        <v>-</v>
      </c>
    </row>
    <row r="101" spans="14:42">
      <c r="N101" s="32">
        <v>34</v>
      </c>
      <c r="O101" s="5" t="s">
        <v>66</v>
      </c>
      <c r="P101" s="33">
        <f t="shared" si="15"/>
        <v>107</v>
      </c>
      <c r="Q101" s="34">
        <f>IFERROR(_xlfn.RANK.EQ(P101,$P$68:$P$114,0)+COUNTIF($P$68:P101,P101)-1,"-")</f>
        <v>11</v>
      </c>
      <c r="S101" s="42" t="str">
        <f t="shared" si="18"/>
        <v>-</v>
      </c>
      <c r="T101" s="42" t="str">
        <f t="shared" si="19"/>
        <v>-</v>
      </c>
      <c r="U101" s="42" t="str">
        <f t="shared" si="20"/>
        <v>-</v>
      </c>
      <c r="V101" s="37" t="str">
        <f t="shared" si="21"/>
        <v>-</v>
      </c>
      <c r="X101" s="32">
        <v>34</v>
      </c>
      <c r="Y101" s="5" t="s">
        <v>66</v>
      </c>
      <c r="Z101" s="33">
        <f t="shared" si="16"/>
        <v>853</v>
      </c>
      <c r="AA101" s="34">
        <f>IFERROR(_xlfn.RANK.EQ(Z101,$Z$68:$Z$114,0)+COUNTIF($Z$68:Z101,Z101)-1,"-")</f>
        <v>9</v>
      </c>
      <c r="AC101" s="42" t="str">
        <f t="shared" si="22"/>
        <v>-</v>
      </c>
      <c r="AD101" s="42" t="str">
        <f t="shared" si="23"/>
        <v>-</v>
      </c>
      <c r="AE101" s="42" t="str">
        <f t="shared" si="24"/>
        <v>-</v>
      </c>
      <c r="AF101" s="37" t="str">
        <f t="shared" si="25"/>
        <v>-</v>
      </c>
      <c r="AG101" s="37"/>
      <c r="AH101" s="32">
        <v>34</v>
      </c>
      <c r="AI101" s="5" t="s">
        <v>66</v>
      </c>
      <c r="AJ101" s="33">
        <f t="shared" si="17"/>
        <v>913</v>
      </c>
      <c r="AK101" s="34">
        <f>IFERROR(_xlfn.RANK.EQ(AJ101,$AJ$68:$AJ$114,0)+COUNTIF($AJ$68:AJ101,AJ101)-1,"-")</f>
        <v>11</v>
      </c>
      <c r="AM101" s="42" t="str">
        <f t="shared" si="26"/>
        <v>-</v>
      </c>
      <c r="AN101" s="42" t="str">
        <f t="shared" si="27"/>
        <v>-</v>
      </c>
      <c r="AO101" s="42" t="str">
        <f t="shared" si="28"/>
        <v>-</v>
      </c>
      <c r="AP101" s="37" t="str">
        <f t="shared" si="29"/>
        <v>-</v>
      </c>
    </row>
    <row r="102" spans="14:42">
      <c r="N102" s="32">
        <v>35</v>
      </c>
      <c r="O102" s="5" t="s">
        <v>67</v>
      </c>
      <c r="P102" s="33" t="str">
        <f t="shared" si="15"/>
        <v>…</v>
      </c>
      <c r="Q102" s="34" t="str">
        <f>IFERROR(_xlfn.RANK.EQ(P102,$P$68:$P$114,0)+COUNTIF($P$68:P102,P102)-1,"-")</f>
        <v>-</v>
      </c>
      <c r="S102" s="42" t="str">
        <f t="shared" si="18"/>
        <v>-</v>
      </c>
      <c r="T102" s="42" t="str">
        <f t="shared" si="19"/>
        <v>-</v>
      </c>
      <c r="U102" s="42" t="str">
        <f t="shared" si="20"/>
        <v>-</v>
      </c>
      <c r="V102" s="37" t="str">
        <f t="shared" si="21"/>
        <v>-</v>
      </c>
      <c r="X102" s="32">
        <v>35</v>
      </c>
      <c r="Y102" s="5" t="s">
        <v>67</v>
      </c>
      <c r="Z102" s="33" t="str">
        <f t="shared" si="16"/>
        <v>…</v>
      </c>
      <c r="AA102" s="34" t="str">
        <f>IFERROR(_xlfn.RANK.EQ(Z102,$Z$68:$Z$114,0)+COUNTIF($Z$68:Z102,Z102)-1,"-")</f>
        <v>-</v>
      </c>
      <c r="AC102" s="42" t="str">
        <f t="shared" si="22"/>
        <v>-</v>
      </c>
      <c r="AD102" s="42" t="str">
        <f t="shared" si="23"/>
        <v>-</v>
      </c>
      <c r="AE102" s="42" t="str">
        <f t="shared" si="24"/>
        <v>-</v>
      </c>
      <c r="AF102" s="37" t="str">
        <f t="shared" si="25"/>
        <v>-</v>
      </c>
      <c r="AG102" s="37"/>
      <c r="AH102" s="32">
        <v>35</v>
      </c>
      <c r="AI102" s="5" t="s">
        <v>67</v>
      </c>
      <c r="AJ102" s="33" t="str">
        <f t="shared" si="17"/>
        <v>…</v>
      </c>
      <c r="AK102" s="34" t="str">
        <f>IFERROR(_xlfn.RANK.EQ(AJ102,$AJ$68:$AJ$114,0)+COUNTIF($AJ$68:AJ102,AJ102)-1,"-")</f>
        <v>-</v>
      </c>
      <c r="AM102" s="42" t="str">
        <f t="shared" si="26"/>
        <v>-</v>
      </c>
      <c r="AN102" s="42" t="str">
        <f t="shared" si="27"/>
        <v>-</v>
      </c>
      <c r="AO102" s="42" t="str">
        <f t="shared" si="28"/>
        <v>-</v>
      </c>
      <c r="AP102" s="37" t="str">
        <f t="shared" si="29"/>
        <v>-</v>
      </c>
    </row>
    <row r="103" spans="14:42">
      <c r="N103" s="32">
        <v>36</v>
      </c>
      <c r="O103" s="5" t="s">
        <v>68</v>
      </c>
      <c r="P103" s="33" t="str">
        <f t="shared" si="15"/>
        <v>…</v>
      </c>
      <c r="Q103" s="34" t="str">
        <f>IFERROR(_xlfn.RANK.EQ(P103,$P$68:$P$114,0)+COUNTIF($P$68:P103,P103)-1,"-")</f>
        <v>-</v>
      </c>
      <c r="S103" s="42" t="str">
        <f t="shared" si="18"/>
        <v>-</v>
      </c>
      <c r="T103" s="42" t="str">
        <f t="shared" si="19"/>
        <v>-</v>
      </c>
      <c r="U103" s="42" t="str">
        <f t="shared" si="20"/>
        <v>-</v>
      </c>
      <c r="V103" s="37" t="str">
        <f t="shared" si="21"/>
        <v>-</v>
      </c>
      <c r="X103" s="32">
        <v>36</v>
      </c>
      <c r="Y103" s="5" t="s">
        <v>68</v>
      </c>
      <c r="Z103" s="33" t="str">
        <f t="shared" si="16"/>
        <v>…</v>
      </c>
      <c r="AA103" s="34" t="str">
        <f>IFERROR(_xlfn.RANK.EQ(Z103,$Z$68:$Z$114,0)+COUNTIF($Z$68:Z103,Z103)-1,"-")</f>
        <v>-</v>
      </c>
      <c r="AC103" s="42" t="str">
        <f t="shared" si="22"/>
        <v>-</v>
      </c>
      <c r="AD103" s="42" t="str">
        <f t="shared" si="23"/>
        <v>-</v>
      </c>
      <c r="AE103" s="42" t="str">
        <f t="shared" si="24"/>
        <v>-</v>
      </c>
      <c r="AF103" s="37" t="str">
        <f t="shared" si="25"/>
        <v>-</v>
      </c>
      <c r="AG103" s="37"/>
      <c r="AH103" s="32">
        <v>36</v>
      </c>
      <c r="AI103" s="5" t="s">
        <v>68</v>
      </c>
      <c r="AJ103" s="33" t="str">
        <f t="shared" si="17"/>
        <v>…</v>
      </c>
      <c r="AK103" s="34" t="str">
        <f>IFERROR(_xlfn.RANK.EQ(AJ103,$AJ$68:$AJ$114,0)+COUNTIF($AJ$68:AJ103,AJ103)-1,"-")</f>
        <v>-</v>
      </c>
      <c r="AM103" s="42" t="str">
        <f t="shared" si="26"/>
        <v>-</v>
      </c>
      <c r="AN103" s="42" t="str">
        <f t="shared" si="27"/>
        <v>-</v>
      </c>
      <c r="AO103" s="42" t="str">
        <f t="shared" si="28"/>
        <v>-</v>
      </c>
      <c r="AP103" s="37" t="str">
        <f t="shared" si="29"/>
        <v>-</v>
      </c>
    </row>
    <row r="104" spans="14:42">
      <c r="N104" s="32">
        <v>37</v>
      </c>
      <c r="O104" s="5" t="s">
        <v>69</v>
      </c>
      <c r="P104" s="33">
        <f t="shared" si="15"/>
        <v>88</v>
      </c>
      <c r="Q104" s="34">
        <f>IFERROR(_xlfn.RANK.EQ(P104,$P$68:$P$114,0)+COUNTIF($P$68:P104,P104)-1,"-")</f>
        <v>14</v>
      </c>
      <c r="S104" s="42" t="str">
        <f t="shared" si="18"/>
        <v>-</v>
      </c>
      <c r="T104" s="42" t="str">
        <f t="shared" si="19"/>
        <v>-</v>
      </c>
      <c r="U104" s="42" t="str">
        <f t="shared" si="20"/>
        <v>-</v>
      </c>
      <c r="V104" s="37" t="str">
        <f t="shared" si="21"/>
        <v>-</v>
      </c>
      <c r="X104" s="32">
        <v>37</v>
      </c>
      <c r="Y104" s="5" t="s">
        <v>69</v>
      </c>
      <c r="Z104" s="33">
        <f t="shared" si="16"/>
        <v>1010</v>
      </c>
      <c r="AA104" s="34">
        <f>IFERROR(_xlfn.RANK.EQ(Z104,$Z$68:$Z$114,0)+COUNTIF($Z$68:Z104,Z104)-1,"-")</f>
        <v>8</v>
      </c>
      <c r="AC104" s="42" t="str">
        <f t="shared" si="22"/>
        <v>-</v>
      </c>
      <c r="AD104" s="42" t="str">
        <f t="shared" si="23"/>
        <v>-</v>
      </c>
      <c r="AE104" s="42" t="str">
        <f t="shared" si="24"/>
        <v>-</v>
      </c>
      <c r="AF104" s="37" t="str">
        <f t="shared" si="25"/>
        <v>-</v>
      </c>
      <c r="AG104" s="37"/>
      <c r="AH104" s="32">
        <v>37</v>
      </c>
      <c r="AI104" s="5" t="s">
        <v>69</v>
      </c>
      <c r="AJ104" s="33">
        <f t="shared" si="17"/>
        <v>889</v>
      </c>
      <c r="AK104" s="34">
        <f>IFERROR(_xlfn.RANK.EQ(AJ104,$AJ$68:$AJ$114,0)+COUNTIF($AJ$68:AJ104,AJ104)-1,"-")</f>
        <v>12</v>
      </c>
      <c r="AM104" s="42" t="str">
        <f t="shared" si="26"/>
        <v>-</v>
      </c>
      <c r="AN104" s="42" t="str">
        <f t="shared" si="27"/>
        <v>-</v>
      </c>
      <c r="AO104" s="42" t="str">
        <f t="shared" si="28"/>
        <v>-</v>
      </c>
      <c r="AP104" s="37" t="str">
        <f t="shared" si="29"/>
        <v>-</v>
      </c>
    </row>
    <row r="105" spans="14:42">
      <c r="N105" s="32">
        <v>38</v>
      </c>
      <c r="O105" s="5" t="s">
        <v>70</v>
      </c>
      <c r="P105" s="33">
        <f t="shared" si="15"/>
        <v>36</v>
      </c>
      <c r="Q105" s="34">
        <f>IFERROR(_xlfn.RANK.EQ(P105,$P$68:$P$114,0)+COUNTIF($P$68:P105,P105)-1,"-")</f>
        <v>17</v>
      </c>
      <c r="S105" s="42" t="str">
        <f t="shared" si="18"/>
        <v>-</v>
      </c>
      <c r="T105" s="42" t="str">
        <f t="shared" si="19"/>
        <v>-</v>
      </c>
      <c r="U105" s="42" t="str">
        <f t="shared" si="20"/>
        <v>-</v>
      </c>
      <c r="V105" s="37" t="str">
        <f t="shared" si="21"/>
        <v>-</v>
      </c>
      <c r="X105" s="32">
        <v>38</v>
      </c>
      <c r="Y105" s="5" t="s">
        <v>70</v>
      </c>
      <c r="Z105" s="33">
        <f t="shared" si="16"/>
        <v>1170</v>
      </c>
      <c r="AA105" s="34">
        <f>IFERROR(_xlfn.RANK.EQ(Z105,$Z$68:$Z$114,0)+COUNTIF($Z$68:Z105,Z105)-1,"-")</f>
        <v>6</v>
      </c>
      <c r="AC105" s="42" t="str">
        <f t="shared" si="22"/>
        <v>-</v>
      </c>
      <c r="AD105" s="42" t="str">
        <f t="shared" si="23"/>
        <v>-</v>
      </c>
      <c r="AE105" s="42" t="str">
        <f t="shared" si="24"/>
        <v>-</v>
      </c>
      <c r="AF105" s="37" t="str">
        <f t="shared" si="25"/>
        <v>-</v>
      </c>
      <c r="AG105" s="37"/>
      <c r="AH105" s="32">
        <v>38</v>
      </c>
      <c r="AI105" s="5" t="s">
        <v>70</v>
      </c>
      <c r="AJ105" s="33">
        <f t="shared" si="17"/>
        <v>421</v>
      </c>
      <c r="AK105" s="34">
        <f>IFERROR(_xlfn.RANK.EQ(AJ105,$AJ$68:$AJ$114,0)+COUNTIF($AJ$68:AJ105,AJ105)-1,"-")</f>
        <v>15</v>
      </c>
      <c r="AM105" s="42" t="str">
        <f t="shared" si="26"/>
        <v>-</v>
      </c>
      <c r="AN105" s="42" t="str">
        <f t="shared" si="27"/>
        <v>-</v>
      </c>
      <c r="AO105" s="42" t="str">
        <f t="shared" si="28"/>
        <v>-</v>
      </c>
      <c r="AP105" s="37" t="str">
        <f t="shared" si="29"/>
        <v>-</v>
      </c>
    </row>
    <row r="106" spans="14:42">
      <c r="N106" s="32">
        <v>39</v>
      </c>
      <c r="O106" s="5" t="s">
        <v>71</v>
      </c>
      <c r="P106" s="33" t="str">
        <f t="shared" si="15"/>
        <v>…</v>
      </c>
      <c r="Q106" s="34" t="str">
        <f>IFERROR(_xlfn.RANK.EQ(P106,$P$68:$P$114,0)+COUNTIF($P$68:P106,P106)-1,"-")</f>
        <v>-</v>
      </c>
      <c r="S106" s="42" t="str">
        <f t="shared" si="18"/>
        <v>-</v>
      </c>
      <c r="T106" s="42" t="str">
        <f t="shared" si="19"/>
        <v>-</v>
      </c>
      <c r="U106" s="42" t="str">
        <f t="shared" si="20"/>
        <v>-</v>
      </c>
      <c r="V106" s="37" t="str">
        <f t="shared" si="21"/>
        <v>-</v>
      </c>
      <c r="X106" s="32">
        <v>39</v>
      </c>
      <c r="Y106" s="5" t="s">
        <v>71</v>
      </c>
      <c r="Z106" s="33" t="str">
        <f t="shared" si="16"/>
        <v>…</v>
      </c>
      <c r="AA106" s="34" t="str">
        <f>IFERROR(_xlfn.RANK.EQ(Z106,$Z$68:$Z$114,0)+COUNTIF($Z$68:Z106,Z106)-1,"-")</f>
        <v>-</v>
      </c>
      <c r="AC106" s="42" t="str">
        <f t="shared" si="22"/>
        <v>-</v>
      </c>
      <c r="AD106" s="42" t="str">
        <f t="shared" si="23"/>
        <v>-</v>
      </c>
      <c r="AE106" s="42" t="str">
        <f t="shared" si="24"/>
        <v>-</v>
      </c>
      <c r="AF106" s="37" t="str">
        <f t="shared" si="25"/>
        <v>-</v>
      </c>
      <c r="AG106" s="37"/>
      <c r="AH106" s="32">
        <v>39</v>
      </c>
      <c r="AI106" s="5" t="s">
        <v>71</v>
      </c>
      <c r="AJ106" s="33" t="str">
        <f t="shared" si="17"/>
        <v>…</v>
      </c>
      <c r="AK106" s="34" t="str">
        <f>IFERROR(_xlfn.RANK.EQ(AJ106,$AJ$68:$AJ$114,0)+COUNTIF($AJ$68:AJ106,AJ106)-1,"-")</f>
        <v>-</v>
      </c>
      <c r="AM106" s="42" t="str">
        <f t="shared" si="26"/>
        <v>-</v>
      </c>
      <c r="AN106" s="42" t="str">
        <f t="shared" si="27"/>
        <v>-</v>
      </c>
      <c r="AO106" s="42" t="str">
        <f t="shared" si="28"/>
        <v>-</v>
      </c>
      <c r="AP106" s="37" t="str">
        <f t="shared" si="29"/>
        <v>-</v>
      </c>
    </row>
    <row r="107" spans="14:42">
      <c r="N107" s="32">
        <v>40</v>
      </c>
      <c r="O107" s="5" t="s">
        <v>72</v>
      </c>
      <c r="P107" s="33">
        <f t="shared" si="15"/>
        <v>85</v>
      </c>
      <c r="Q107" s="34">
        <f>IFERROR(_xlfn.RANK.EQ(P107,$P$68:$P$114,0)+COUNTIF($P$68:P107,P107)-1,"-")</f>
        <v>15</v>
      </c>
      <c r="S107" s="42" t="str">
        <f t="shared" si="18"/>
        <v>-</v>
      </c>
      <c r="T107" s="42" t="str">
        <f t="shared" si="19"/>
        <v>-</v>
      </c>
      <c r="U107" s="42" t="str">
        <f t="shared" si="20"/>
        <v>-</v>
      </c>
      <c r="V107" s="37" t="str">
        <f t="shared" si="21"/>
        <v>-</v>
      </c>
      <c r="X107" s="32">
        <v>40</v>
      </c>
      <c r="Y107" s="5" t="s">
        <v>72</v>
      </c>
      <c r="Z107" s="33">
        <f t="shared" si="16"/>
        <v>1910</v>
      </c>
      <c r="AA107" s="34">
        <f>IFERROR(_xlfn.RANK.EQ(Z107,$Z$68:$Z$114,0)+COUNTIF($Z$68:Z107,Z107)-1,"-")</f>
        <v>3</v>
      </c>
      <c r="AC107" s="42" t="str">
        <f t="shared" si="22"/>
        <v>-</v>
      </c>
      <c r="AD107" s="42" t="str">
        <f t="shared" si="23"/>
        <v>-</v>
      </c>
      <c r="AE107" s="42" t="str">
        <f t="shared" si="24"/>
        <v>-</v>
      </c>
      <c r="AF107" s="37" t="str">
        <f t="shared" si="25"/>
        <v>-</v>
      </c>
      <c r="AG107" s="37"/>
      <c r="AH107" s="32">
        <v>40</v>
      </c>
      <c r="AI107" s="5" t="s">
        <v>72</v>
      </c>
      <c r="AJ107" s="33">
        <f t="shared" si="17"/>
        <v>1620</v>
      </c>
      <c r="AK107" s="34">
        <f>IFERROR(_xlfn.RANK.EQ(AJ107,$AJ$68:$AJ$114,0)+COUNTIF($AJ$68:AJ107,AJ107)-1,"-")</f>
        <v>7</v>
      </c>
      <c r="AM107" s="42" t="str">
        <f t="shared" si="26"/>
        <v>-</v>
      </c>
      <c r="AN107" s="42" t="str">
        <f t="shared" si="27"/>
        <v>-</v>
      </c>
      <c r="AO107" s="42" t="str">
        <f t="shared" si="28"/>
        <v>-</v>
      </c>
      <c r="AP107" s="37" t="str">
        <f t="shared" si="29"/>
        <v>-</v>
      </c>
    </row>
    <row r="108" spans="14:42">
      <c r="N108" s="32">
        <v>41</v>
      </c>
      <c r="O108" s="5" t="s">
        <v>73</v>
      </c>
      <c r="P108" s="33">
        <f t="shared" si="15"/>
        <v>113</v>
      </c>
      <c r="Q108" s="34">
        <f>IFERROR(_xlfn.RANK.EQ(P108,$P$68:$P$114,0)+COUNTIF($P$68:P108,P108)-1,"-")</f>
        <v>9</v>
      </c>
      <c r="S108" s="42" t="str">
        <f t="shared" si="18"/>
        <v>-</v>
      </c>
      <c r="T108" s="42" t="str">
        <f t="shared" si="19"/>
        <v>-</v>
      </c>
      <c r="U108" s="42" t="str">
        <f t="shared" si="20"/>
        <v>-</v>
      </c>
      <c r="V108" s="37" t="str">
        <f t="shared" si="21"/>
        <v>-</v>
      </c>
      <c r="X108" s="32">
        <v>41</v>
      </c>
      <c r="Y108" s="5" t="s">
        <v>73</v>
      </c>
      <c r="Z108" s="33">
        <f t="shared" si="16"/>
        <v>1990</v>
      </c>
      <c r="AA108" s="34">
        <f>IFERROR(_xlfn.RANK.EQ(Z108,$Z$68:$Z$114,0)+COUNTIF($Z$68:Z108,Z108)-1,"-")</f>
        <v>2</v>
      </c>
      <c r="AC108" s="42" t="str">
        <f t="shared" si="22"/>
        <v>-</v>
      </c>
      <c r="AD108" s="42" t="str">
        <f t="shared" si="23"/>
        <v>-</v>
      </c>
      <c r="AE108" s="42" t="str">
        <f t="shared" si="24"/>
        <v>-</v>
      </c>
      <c r="AF108" s="37" t="str">
        <f t="shared" si="25"/>
        <v>-</v>
      </c>
      <c r="AG108" s="37"/>
      <c r="AH108" s="32">
        <v>41</v>
      </c>
      <c r="AI108" s="5" t="s">
        <v>73</v>
      </c>
      <c r="AJ108" s="33">
        <f t="shared" si="17"/>
        <v>2250</v>
      </c>
      <c r="AK108" s="34">
        <f>IFERROR(_xlfn.RANK.EQ(AJ108,$AJ$68:$AJ$114,0)+COUNTIF($AJ$68:AJ108,AJ108)-1,"-")</f>
        <v>3</v>
      </c>
      <c r="AM108" s="42" t="str">
        <f t="shared" si="26"/>
        <v>-</v>
      </c>
      <c r="AN108" s="42" t="str">
        <f t="shared" si="27"/>
        <v>-</v>
      </c>
      <c r="AO108" s="42" t="str">
        <f t="shared" si="28"/>
        <v>-</v>
      </c>
      <c r="AP108" s="37" t="str">
        <f t="shared" si="29"/>
        <v>-</v>
      </c>
    </row>
    <row r="109" spans="14:42">
      <c r="N109" s="32">
        <v>42</v>
      </c>
      <c r="O109" s="5" t="s">
        <v>74</v>
      </c>
      <c r="P109" s="33">
        <f t="shared" si="15"/>
        <v>92</v>
      </c>
      <c r="Q109" s="34">
        <f>IFERROR(_xlfn.RANK.EQ(P109,$P$68:$P$114,0)+COUNTIF($P$68:P109,P109)-1,"-")</f>
        <v>13</v>
      </c>
      <c r="S109" s="42" t="str">
        <f t="shared" si="18"/>
        <v>-</v>
      </c>
      <c r="T109" s="42" t="str">
        <f t="shared" si="19"/>
        <v>-</v>
      </c>
      <c r="U109" s="42" t="str">
        <f t="shared" si="20"/>
        <v>-</v>
      </c>
      <c r="V109" s="37" t="str">
        <f t="shared" si="21"/>
        <v>-</v>
      </c>
      <c r="X109" s="32">
        <v>42</v>
      </c>
      <c r="Y109" s="5" t="s">
        <v>74</v>
      </c>
      <c r="Z109" s="33">
        <f t="shared" si="16"/>
        <v>1780</v>
      </c>
      <c r="AA109" s="34">
        <f>IFERROR(_xlfn.RANK.EQ(Z109,$Z$68:$Z$114,0)+COUNTIF($Z$68:Z109,Z109)-1,"-")</f>
        <v>4</v>
      </c>
      <c r="AC109" s="42" t="str">
        <f t="shared" si="22"/>
        <v>-</v>
      </c>
      <c r="AD109" s="42" t="str">
        <f t="shared" si="23"/>
        <v>-</v>
      </c>
      <c r="AE109" s="42" t="str">
        <f t="shared" si="24"/>
        <v>-</v>
      </c>
      <c r="AF109" s="37" t="str">
        <f t="shared" si="25"/>
        <v>-</v>
      </c>
      <c r="AG109" s="37"/>
      <c r="AH109" s="32">
        <v>42</v>
      </c>
      <c r="AI109" s="5" t="s">
        <v>74</v>
      </c>
      <c r="AJ109" s="33">
        <f t="shared" si="17"/>
        <v>1640</v>
      </c>
      <c r="AK109" s="34">
        <f>IFERROR(_xlfn.RANK.EQ(AJ109,$AJ$68:$AJ$114,0)+COUNTIF($AJ$68:AJ109,AJ109)-1,"-")</f>
        <v>5</v>
      </c>
      <c r="AM109" s="42" t="str">
        <f t="shared" si="26"/>
        <v>-</v>
      </c>
      <c r="AN109" s="42" t="str">
        <f t="shared" si="27"/>
        <v>-</v>
      </c>
      <c r="AO109" s="42" t="str">
        <f t="shared" si="28"/>
        <v>-</v>
      </c>
      <c r="AP109" s="37" t="str">
        <f t="shared" si="29"/>
        <v>-</v>
      </c>
    </row>
    <row r="110" spans="14:42">
      <c r="N110" s="32">
        <v>43</v>
      </c>
      <c r="O110" s="5" t="s">
        <v>75</v>
      </c>
      <c r="P110" s="33">
        <f t="shared" si="15"/>
        <v>100</v>
      </c>
      <c r="Q110" s="34">
        <f>IFERROR(_xlfn.RANK.EQ(P110,$P$68:$P$114,0)+COUNTIF($P$68:P110,P110)-1,"-")</f>
        <v>12</v>
      </c>
      <c r="S110" s="42" t="str">
        <f t="shared" si="18"/>
        <v>-</v>
      </c>
      <c r="T110" s="42" t="str">
        <f t="shared" si="19"/>
        <v>-</v>
      </c>
      <c r="U110" s="42" t="str">
        <f t="shared" si="20"/>
        <v>-</v>
      </c>
      <c r="V110" s="37" t="str">
        <f t="shared" si="21"/>
        <v>-</v>
      </c>
      <c r="X110" s="32">
        <v>43</v>
      </c>
      <c r="Y110" s="5" t="s">
        <v>75</v>
      </c>
      <c r="Z110" s="33">
        <f t="shared" si="16"/>
        <v>2270</v>
      </c>
      <c r="AA110" s="34">
        <f>IFERROR(_xlfn.RANK.EQ(Z110,$Z$68:$Z$114,0)+COUNTIF($Z$68:Z110,Z110)-1,"-")</f>
        <v>1</v>
      </c>
      <c r="AC110" s="42" t="str">
        <f t="shared" si="22"/>
        <v>-</v>
      </c>
      <c r="AD110" s="42" t="str">
        <f t="shared" si="23"/>
        <v>-</v>
      </c>
      <c r="AE110" s="42" t="str">
        <f t="shared" si="24"/>
        <v>-</v>
      </c>
      <c r="AF110" s="37" t="str">
        <f t="shared" si="25"/>
        <v>-</v>
      </c>
      <c r="AG110" s="37"/>
      <c r="AH110" s="32">
        <v>43</v>
      </c>
      <c r="AI110" s="5" t="s">
        <v>75</v>
      </c>
      <c r="AJ110" s="33">
        <f t="shared" si="17"/>
        <v>2270</v>
      </c>
      <c r="AK110" s="34">
        <f>IFERROR(_xlfn.RANK.EQ(AJ110,$AJ$68:$AJ$114,0)+COUNTIF($AJ$68:AJ110,AJ110)-1,"-")</f>
        <v>2</v>
      </c>
      <c r="AM110" s="42" t="str">
        <f t="shared" si="26"/>
        <v>-</v>
      </c>
      <c r="AN110" s="42" t="str">
        <f t="shared" si="27"/>
        <v>-</v>
      </c>
      <c r="AO110" s="42" t="str">
        <f t="shared" si="28"/>
        <v>-</v>
      </c>
      <c r="AP110" s="37" t="str">
        <f t="shared" si="29"/>
        <v>-</v>
      </c>
    </row>
    <row r="111" spans="14:42">
      <c r="N111" s="32">
        <v>44</v>
      </c>
      <c r="O111" s="5" t="s">
        <v>76</v>
      </c>
      <c r="P111" s="33" t="str">
        <f t="shared" si="15"/>
        <v>…</v>
      </c>
      <c r="Q111" s="34" t="str">
        <f>IFERROR(_xlfn.RANK.EQ(P111,$P$68:$P$114,0)+COUNTIF($P$68:P111,P111)-1,"-")</f>
        <v>-</v>
      </c>
      <c r="S111" s="42" t="str">
        <f t="shared" si="18"/>
        <v>-</v>
      </c>
      <c r="T111" s="42" t="str">
        <f t="shared" si="19"/>
        <v>-</v>
      </c>
      <c r="U111" s="42" t="str">
        <f t="shared" si="20"/>
        <v>-</v>
      </c>
      <c r="V111" s="37" t="str">
        <f t="shared" si="21"/>
        <v>-</v>
      </c>
      <c r="X111" s="32">
        <v>44</v>
      </c>
      <c r="Y111" s="5" t="s">
        <v>76</v>
      </c>
      <c r="Z111" s="33" t="str">
        <f t="shared" si="16"/>
        <v>…</v>
      </c>
      <c r="AA111" s="34" t="str">
        <f>IFERROR(_xlfn.RANK.EQ(Z111,$Z$68:$Z$114,0)+COUNTIF($Z$68:Z111,Z111)-1,"-")</f>
        <v>-</v>
      </c>
      <c r="AC111" s="42" t="str">
        <f t="shared" si="22"/>
        <v>-</v>
      </c>
      <c r="AD111" s="42" t="str">
        <f t="shared" si="23"/>
        <v>-</v>
      </c>
      <c r="AE111" s="42" t="str">
        <f t="shared" si="24"/>
        <v>-</v>
      </c>
      <c r="AF111" s="37" t="str">
        <f t="shared" si="25"/>
        <v>-</v>
      </c>
      <c r="AG111" s="37"/>
      <c r="AH111" s="32">
        <v>44</v>
      </c>
      <c r="AI111" s="5" t="s">
        <v>76</v>
      </c>
      <c r="AJ111" s="33" t="str">
        <f t="shared" si="17"/>
        <v>…</v>
      </c>
      <c r="AK111" s="34" t="str">
        <f>IFERROR(_xlfn.RANK.EQ(AJ111,$AJ$68:$AJ$114,0)+COUNTIF($AJ$68:AJ111,AJ111)-1,"-")</f>
        <v>-</v>
      </c>
      <c r="AM111" s="42" t="str">
        <f t="shared" si="26"/>
        <v>-</v>
      </c>
      <c r="AN111" s="42" t="str">
        <f t="shared" si="27"/>
        <v>-</v>
      </c>
      <c r="AO111" s="42" t="str">
        <f t="shared" si="28"/>
        <v>-</v>
      </c>
      <c r="AP111" s="37" t="str">
        <f t="shared" si="29"/>
        <v>-</v>
      </c>
    </row>
    <row r="112" spans="14:42">
      <c r="N112" s="32">
        <v>45</v>
      </c>
      <c r="O112" s="5" t="s">
        <v>77</v>
      </c>
      <c r="P112" s="33" t="str">
        <f t="shared" si="15"/>
        <v>…</v>
      </c>
      <c r="Q112" s="34" t="str">
        <f>IFERROR(_xlfn.RANK.EQ(P112,$P$68:$P$114,0)+COUNTIF($P$68:P112,P112)-1,"-")</f>
        <v>-</v>
      </c>
      <c r="S112" s="42" t="str">
        <f t="shared" si="18"/>
        <v>-</v>
      </c>
      <c r="T112" s="42" t="str">
        <f t="shared" si="19"/>
        <v>-</v>
      </c>
      <c r="U112" s="42" t="str">
        <f t="shared" si="20"/>
        <v>-</v>
      </c>
      <c r="V112" s="37" t="str">
        <f t="shared" si="21"/>
        <v>-</v>
      </c>
      <c r="X112" s="32">
        <v>45</v>
      </c>
      <c r="Y112" s="5" t="s">
        <v>77</v>
      </c>
      <c r="Z112" s="33" t="str">
        <f t="shared" si="16"/>
        <v>…</v>
      </c>
      <c r="AA112" s="34" t="str">
        <f>IFERROR(_xlfn.RANK.EQ(Z112,$Z$68:$Z$114,0)+COUNTIF($Z$68:Z112,Z112)-1,"-")</f>
        <v>-</v>
      </c>
      <c r="AC112" s="42" t="str">
        <f t="shared" si="22"/>
        <v>-</v>
      </c>
      <c r="AD112" s="42" t="str">
        <f t="shared" si="23"/>
        <v>-</v>
      </c>
      <c r="AE112" s="42" t="str">
        <f t="shared" si="24"/>
        <v>-</v>
      </c>
      <c r="AF112" s="37" t="str">
        <f t="shared" si="25"/>
        <v>-</v>
      </c>
      <c r="AG112" s="37"/>
      <c r="AH112" s="32">
        <v>45</v>
      </c>
      <c r="AI112" s="5" t="s">
        <v>77</v>
      </c>
      <c r="AJ112" s="33" t="str">
        <f t="shared" si="17"/>
        <v>…</v>
      </c>
      <c r="AK112" s="34" t="str">
        <f>IFERROR(_xlfn.RANK.EQ(AJ112,$AJ$68:$AJ$114,0)+COUNTIF($AJ$68:AJ112,AJ112)-1,"-")</f>
        <v>-</v>
      </c>
      <c r="AM112" s="42" t="str">
        <f t="shared" si="26"/>
        <v>-</v>
      </c>
      <c r="AN112" s="42" t="str">
        <f t="shared" si="27"/>
        <v>-</v>
      </c>
      <c r="AO112" s="42" t="str">
        <f t="shared" si="28"/>
        <v>-</v>
      </c>
      <c r="AP112" s="37" t="str">
        <f t="shared" si="29"/>
        <v>-</v>
      </c>
    </row>
    <row r="113" spans="14:42">
      <c r="N113" s="32">
        <v>46</v>
      </c>
      <c r="O113" s="5" t="s">
        <v>78</v>
      </c>
      <c r="P113" s="33" t="str">
        <f t="shared" si="15"/>
        <v>…</v>
      </c>
      <c r="Q113" s="34" t="str">
        <f>IFERROR(_xlfn.RANK.EQ(P113,$P$68:$P$114,0)+COUNTIF($P$68:P113,P113)-1,"-")</f>
        <v>-</v>
      </c>
      <c r="S113" s="42" t="str">
        <f t="shared" si="18"/>
        <v>-</v>
      </c>
      <c r="T113" s="42" t="str">
        <f t="shared" si="19"/>
        <v>-</v>
      </c>
      <c r="U113" s="42" t="str">
        <f t="shared" si="20"/>
        <v>-</v>
      </c>
      <c r="V113" s="37" t="str">
        <f t="shared" si="21"/>
        <v>-</v>
      </c>
      <c r="X113" s="32">
        <v>46</v>
      </c>
      <c r="Y113" s="5" t="s">
        <v>78</v>
      </c>
      <c r="Z113" s="33" t="str">
        <f t="shared" si="16"/>
        <v>…</v>
      </c>
      <c r="AA113" s="34" t="str">
        <f>IFERROR(_xlfn.RANK.EQ(Z113,$Z$68:$Z$114,0)+COUNTIF($Z$68:Z113,Z113)-1,"-")</f>
        <v>-</v>
      </c>
      <c r="AC113" s="42" t="str">
        <f t="shared" si="22"/>
        <v>-</v>
      </c>
      <c r="AD113" s="42" t="str">
        <f t="shared" si="23"/>
        <v>-</v>
      </c>
      <c r="AE113" s="42" t="str">
        <f t="shared" si="24"/>
        <v>-</v>
      </c>
      <c r="AF113" s="37" t="str">
        <f t="shared" si="25"/>
        <v>-</v>
      </c>
      <c r="AG113" s="37"/>
      <c r="AH113" s="32">
        <v>46</v>
      </c>
      <c r="AI113" s="5" t="s">
        <v>78</v>
      </c>
      <c r="AJ113" s="33" t="str">
        <f t="shared" si="17"/>
        <v>…</v>
      </c>
      <c r="AK113" s="34" t="str">
        <f>IFERROR(_xlfn.RANK.EQ(AJ113,$AJ$68:$AJ$114,0)+COUNTIF($AJ$68:AJ113,AJ113)-1,"-")</f>
        <v>-</v>
      </c>
      <c r="AM113" s="42" t="str">
        <f t="shared" si="26"/>
        <v>-</v>
      </c>
      <c r="AN113" s="42" t="str">
        <f t="shared" si="27"/>
        <v>-</v>
      </c>
      <c r="AO113" s="42" t="str">
        <f t="shared" si="28"/>
        <v>-</v>
      </c>
      <c r="AP113" s="37" t="str">
        <f t="shared" si="29"/>
        <v>-</v>
      </c>
    </row>
    <row r="114" spans="14:42">
      <c r="N114" s="32">
        <v>47</v>
      </c>
      <c r="O114" s="5" t="s">
        <v>44</v>
      </c>
      <c r="P114" s="33" t="str">
        <f t="shared" si="15"/>
        <v>…</v>
      </c>
      <c r="Q114" s="34" t="str">
        <f>IFERROR(_xlfn.RANK.EQ(P114,$P$68:$P$114,0)+COUNTIF($P$68:P114,P114)-1,"-")</f>
        <v>-</v>
      </c>
      <c r="S114" s="42" t="str">
        <f t="shared" si="18"/>
        <v>-</v>
      </c>
      <c r="T114" s="42" t="str">
        <f t="shared" si="19"/>
        <v>-</v>
      </c>
      <c r="U114" s="42" t="str">
        <f t="shared" si="20"/>
        <v>-</v>
      </c>
      <c r="V114" s="37" t="str">
        <f t="shared" si="21"/>
        <v>-</v>
      </c>
      <c r="X114" s="32">
        <v>47</v>
      </c>
      <c r="Y114" s="5" t="s">
        <v>44</v>
      </c>
      <c r="Z114" s="33" t="str">
        <f t="shared" si="16"/>
        <v>…</v>
      </c>
      <c r="AA114" s="34" t="str">
        <f>IFERROR(_xlfn.RANK.EQ(Z114,$Z$68:$Z$114,0)+COUNTIF($Z$68:Z114,Z114)-1,"-")</f>
        <v>-</v>
      </c>
      <c r="AC114" s="42" t="str">
        <f t="shared" si="22"/>
        <v>-</v>
      </c>
      <c r="AD114" s="42" t="str">
        <f t="shared" si="23"/>
        <v>-</v>
      </c>
      <c r="AE114" s="42" t="str">
        <f t="shared" si="24"/>
        <v>-</v>
      </c>
      <c r="AF114" s="37" t="str">
        <f t="shared" si="25"/>
        <v>-</v>
      </c>
      <c r="AG114" s="37"/>
      <c r="AH114" s="32">
        <v>47</v>
      </c>
      <c r="AI114" s="5" t="s">
        <v>44</v>
      </c>
      <c r="AJ114" s="33" t="str">
        <f t="shared" si="17"/>
        <v>…</v>
      </c>
      <c r="AK114" s="34" t="str">
        <f>IFERROR(_xlfn.RANK.EQ(AJ114,$AJ$68:$AJ$114,0)+COUNTIF($AJ$68:AJ114,AJ114)-1,"-")</f>
        <v>-</v>
      </c>
      <c r="AM114" s="42" t="str">
        <f t="shared" si="26"/>
        <v>-</v>
      </c>
      <c r="AN114" s="42" t="str">
        <f t="shared" si="27"/>
        <v>-</v>
      </c>
      <c r="AO114" s="42" t="str">
        <f t="shared" si="28"/>
        <v>-</v>
      </c>
      <c r="AP114" s="37" t="str">
        <f t="shared" si="29"/>
        <v>-</v>
      </c>
    </row>
    <row r="117" spans="14:42">
      <c r="N117" s="780" t="s">
        <v>138</v>
      </c>
      <c r="O117" s="780"/>
      <c r="P117" s="780"/>
      <c r="Q117" s="780"/>
      <c r="R117" s="780"/>
      <c r="S117" s="780"/>
      <c r="T117" s="780"/>
      <c r="U117" s="780"/>
      <c r="V117" s="780"/>
      <c r="W117" s="780"/>
      <c r="X117" s="780"/>
      <c r="Y117" s="780"/>
      <c r="Z117" s="780"/>
      <c r="AA117" s="780"/>
      <c r="AB117" s="780"/>
      <c r="AC117" s="780"/>
      <c r="AD117" s="780"/>
      <c r="AE117" s="780"/>
      <c r="AF117" s="780"/>
      <c r="AG117" s="780"/>
      <c r="AH117" s="780"/>
      <c r="AI117" s="780"/>
      <c r="AJ117" s="780"/>
      <c r="AK117" s="780"/>
      <c r="AL117" s="780"/>
      <c r="AM117" s="780"/>
      <c r="AN117" s="780"/>
      <c r="AO117" s="780"/>
      <c r="AP117" s="780"/>
    </row>
    <row r="118" spans="14:42">
      <c r="N118" s="780"/>
      <c r="O118" s="780"/>
      <c r="P118" s="780"/>
      <c r="Q118" s="780"/>
      <c r="R118" s="780"/>
      <c r="S118" s="780"/>
      <c r="T118" s="780"/>
      <c r="U118" s="780"/>
      <c r="V118" s="780"/>
      <c r="W118" s="780"/>
      <c r="X118" s="780"/>
      <c r="Y118" s="780"/>
      <c r="Z118" s="780"/>
      <c r="AA118" s="780"/>
      <c r="AB118" s="780"/>
      <c r="AC118" s="780"/>
      <c r="AD118" s="780"/>
      <c r="AE118" s="780"/>
      <c r="AF118" s="780"/>
      <c r="AG118" s="780"/>
      <c r="AH118" s="780"/>
      <c r="AI118" s="780"/>
      <c r="AJ118" s="780"/>
      <c r="AK118" s="780"/>
      <c r="AL118" s="780"/>
      <c r="AM118" s="780"/>
      <c r="AN118" s="780"/>
      <c r="AO118" s="780"/>
      <c r="AP118" s="780"/>
    </row>
    <row r="119" spans="14:42">
      <c r="N119" s="779" t="s">
        <v>12</v>
      </c>
      <c r="O119" s="779"/>
      <c r="P119" s="779"/>
      <c r="Q119" s="779"/>
      <c r="R119" s="779"/>
      <c r="S119" s="779"/>
      <c r="T119" s="779"/>
      <c r="U119" s="779"/>
      <c r="V119" s="779"/>
      <c r="W119" s="20"/>
      <c r="X119" s="779" t="s">
        <v>13</v>
      </c>
      <c r="Y119" s="779"/>
      <c r="Z119" s="779"/>
      <c r="AA119" s="779"/>
      <c r="AB119" s="779"/>
      <c r="AC119" s="779"/>
      <c r="AD119" s="779"/>
      <c r="AE119" s="779"/>
      <c r="AF119" s="779"/>
      <c r="AG119" s="20"/>
      <c r="AH119" s="779" t="s">
        <v>14</v>
      </c>
      <c r="AI119" s="779"/>
      <c r="AJ119" s="779"/>
      <c r="AK119" s="779"/>
      <c r="AL119" s="779"/>
      <c r="AM119" s="779"/>
      <c r="AN119" s="779"/>
      <c r="AO119" s="779"/>
      <c r="AP119" s="779"/>
    </row>
    <row r="120" spans="14:42">
      <c r="N120" s="779"/>
      <c r="O120" s="779"/>
      <c r="P120" s="779"/>
      <c r="Q120" s="779"/>
      <c r="R120" s="779"/>
      <c r="S120" s="779"/>
      <c r="T120" s="779"/>
      <c r="U120" s="779"/>
      <c r="V120" s="779"/>
      <c r="W120" s="20"/>
      <c r="X120" s="779"/>
      <c r="Y120" s="779"/>
      <c r="Z120" s="779"/>
      <c r="AA120" s="779"/>
      <c r="AB120" s="779"/>
      <c r="AC120" s="779"/>
      <c r="AD120" s="779"/>
      <c r="AE120" s="779"/>
      <c r="AF120" s="779"/>
      <c r="AG120" s="20"/>
      <c r="AH120" s="779"/>
      <c r="AI120" s="779"/>
      <c r="AJ120" s="779"/>
      <c r="AK120" s="779"/>
      <c r="AL120" s="779"/>
      <c r="AM120" s="779"/>
      <c r="AN120" s="779"/>
      <c r="AO120" s="779"/>
      <c r="AP120" s="779"/>
    </row>
    <row r="121" spans="14:42">
      <c r="N121" s="32" t="str">
        <f>IF(EXACT(N15,N68),"〇","NG")</f>
        <v>〇</v>
      </c>
      <c r="O121" s="32" t="str">
        <f t="shared" ref="O121:AP121" si="30">IF(EXACT(O15,O68),"〇","NG")</f>
        <v>〇</v>
      </c>
      <c r="P121" s="32" t="str">
        <f t="shared" si="30"/>
        <v>〇</v>
      </c>
      <c r="Q121" s="32" t="str">
        <f t="shared" si="30"/>
        <v>〇</v>
      </c>
      <c r="R121" s="32" t="str">
        <f t="shared" si="30"/>
        <v>〇</v>
      </c>
      <c r="S121" s="32" t="str">
        <f t="shared" si="30"/>
        <v>〇</v>
      </c>
      <c r="T121" s="32" t="str">
        <f t="shared" si="30"/>
        <v>〇</v>
      </c>
      <c r="U121" s="32" t="str">
        <f t="shared" si="30"/>
        <v>〇</v>
      </c>
      <c r="V121" s="32" t="str">
        <f t="shared" si="30"/>
        <v>〇</v>
      </c>
      <c r="W121" s="32" t="str">
        <f t="shared" si="30"/>
        <v>〇</v>
      </c>
      <c r="X121" s="32" t="str">
        <f t="shared" si="30"/>
        <v>〇</v>
      </c>
      <c r="Y121" s="32" t="str">
        <f t="shared" si="30"/>
        <v>〇</v>
      </c>
      <c r="Z121" s="32" t="str">
        <f t="shared" si="30"/>
        <v>〇</v>
      </c>
      <c r="AA121" s="32" t="str">
        <f t="shared" si="30"/>
        <v>〇</v>
      </c>
      <c r="AB121" s="32" t="str">
        <f t="shared" si="30"/>
        <v>〇</v>
      </c>
      <c r="AC121" s="32" t="str">
        <f t="shared" si="30"/>
        <v>〇</v>
      </c>
      <c r="AD121" s="32" t="str">
        <f t="shared" si="30"/>
        <v>〇</v>
      </c>
      <c r="AE121" s="32" t="str">
        <f t="shared" si="30"/>
        <v>〇</v>
      </c>
      <c r="AF121" s="32" t="str">
        <f t="shared" si="30"/>
        <v>〇</v>
      </c>
      <c r="AG121" s="32" t="str">
        <f t="shared" si="30"/>
        <v>〇</v>
      </c>
      <c r="AH121" s="32" t="str">
        <f t="shared" si="30"/>
        <v>〇</v>
      </c>
      <c r="AI121" s="32" t="str">
        <f t="shared" si="30"/>
        <v>〇</v>
      </c>
      <c r="AJ121" s="32" t="str">
        <f t="shared" si="30"/>
        <v>〇</v>
      </c>
      <c r="AK121" s="32" t="str">
        <f t="shared" si="30"/>
        <v>〇</v>
      </c>
      <c r="AL121" s="32" t="str">
        <f t="shared" si="30"/>
        <v>〇</v>
      </c>
      <c r="AM121" s="32" t="str">
        <f t="shared" si="30"/>
        <v>〇</v>
      </c>
      <c r="AN121" s="32" t="str">
        <f t="shared" si="30"/>
        <v>〇</v>
      </c>
      <c r="AO121" s="32" t="str">
        <f t="shared" si="30"/>
        <v>〇</v>
      </c>
      <c r="AP121" s="32" t="str">
        <f t="shared" si="30"/>
        <v>〇</v>
      </c>
    </row>
    <row r="122" spans="14:42">
      <c r="N122" s="32" t="str">
        <f t="shared" ref="N122:AP130" si="31">IF(EXACT(N16,N69),"〇","NG")</f>
        <v>〇</v>
      </c>
      <c r="O122" s="32" t="str">
        <f t="shared" si="31"/>
        <v>〇</v>
      </c>
      <c r="P122" s="32" t="str">
        <f t="shared" si="31"/>
        <v>〇</v>
      </c>
      <c r="Q122" s="32" t="str">
        <f t="shared" si="31"/>
        <v>〇</v>
      </c>
      <c r="R122" s="32" t="str">
        <f t="shared" si="31"/>
        <v>〇</v>
      </c>
      <c r="S122" s="32" t="str">
        <f t="shared" si="31"/>
        <v>〇</v>
      </c>
      <c r="T122" s="32" t="str">
        <f t="shared" si="31"/>
        <v>〇</v>
      </c>
      <c r="U122" s="32" t="str">
        <f t="shared" si="31"/>
        <v>〇</v>
      </c>
      <c r="V122" s="32" t="str">
        <f t="shared" si="31"/>
        <v>〇</v>
      </c>
      <c r="W122" s="32" t="str">
        <f t="shared" si="31"/>
        <v>〇</v>
      </c>
      <c r="X122" s="32" t="str">
        <f t="shared" si="31"/>
        <v>〇</v>
      </c>
      <c r="Y122" s="32" t="str">
        <f t="shared" si="31"/>
        <v>〇</v>
      </c>
      <c r="Z122" s="32" t="str">
        <f t="shared" si="31"/>
        <v>〇</v>
      </c>
      <c r="AA122" s="32" t="str">
        <f t="shared" si="31"/>
        <v>〇</v>
      </c>
      <c r="AB122" s="32" t="str">
        <f t="shared" si="31"/>
        <v>〇</v>
      </c>
      <c r="AC122" s="32" t="str">
        <f t="shared" si="31"/>
        <v>〇</v>
      </c>
      <c r="AD122" s="32" t="str">
        <f t="shared" si="31"/>
        <v>〇</v>
      </c>
      <c r="AE122" s="32" t="str">
        <f t="shared" si="31"/>
        <v>〇</v>
      </c>
      <c r="AF122" s="32" t="str">
        <f t="shared" si="31"/>
        <v>〇</v>
      </c>
      <c r="AG122" s="32" t="str">
        <f t="shared" si="31"/>
        <v>〇</v>
      </c>
      <c r="AH122" s="32" t="str">
        <f t="shared" si="31"/>
        <v>〇</v>
      </c>
      <c r="AI122" s="32" t="str">
        <f t="shared" si="31"/>
        <v>〇</v>
      </c>
      <c r="AJ122" s="32" t="str">
        <f t="shared" si="31"/>
        <v>〇</v>
      </c>
      <c r="AK122" s="32" t="str">
        <f t="shared" si="31"/>
        <v>〇</v>
      </c>
      <c r="AL122" s="32" t="str">
        <f t="shared" si="31"/>
        <v>〇</v>
      </c>
      <c r="AM122" s="32" t="str">
        <f t="shared" si="31"/>
        <v>〇</v>
      </c>
      <c r="AN122" s="32" t="str">
        <f t="shared" si="31"/>
        <v>〇</v>
      </c>
      <c r="AO122" s="32" t="str">
        <f t="shared" si="31"/>
        <v>〇</v>
      </c>
      <c r="AP122" s="32" t="str">
        <f t="shared" si="31"/>
        <v>〇</v>
      </c>
    </row>
    <row r="123" spans="14:42">
      <c r="N123" s="32" t="str">
        <f t="shared" si="31"/>
        <v>〇</v>
      </c>
      <c r="O123" s="32" t="str">
        <f t="shared" si="31"/>
        <v>〇</v>
      </c>
      <c r="P123" s="32" t="str">
        <f t="shared" si="31"/>
        <v>〇</v>
      </c>
      <c r="Q123" s="32" t="str">
        <f t="shared" si="31"/>
        <v>〇</v>
      </c>
      <c r="R123" s="32" t="str">
        <f t="shared" si="31"/>
        <v>〇</v>
      </c>
      <c r="S123" s="32" t="str">
        <f t="shared" si="31"/>
        <v>〇</v>
      </c>
      <c r="T123" s="32" t="str">
        <f t="shared" si="31"/>
        <v>〇</v>
      </c>
      <c r="U123" s="32" t="str">
        <f t="shared" si="31"/>
        <v>〇</v>
      </c>
      <c r="V123" s="32" t="str">
        <f t="shared" si="31"/>
        <v>〇</v>
      </c>
      <c r="W123" s="32" t="str">
        <f t="shared" si="31"/>
        <v>〇</v>
      </c>
      <c r="X123" s="32" t="str">
        <f t="shared" si="31"/>
        <v>〇</v>
      </c>
      <c r="Y123" s="32" t="str">
        <f t="shared" si="31"/>
        <v>〇</v>
      </c>
      <c r="Z123" s="32" t="str">
        <f t="shared" si="31"/>
        <v>〇</v>
      </c>
      <c r="AA123" s="32" t="str">
        <f t="shared" si="31"/>
        <v>〇</v>
      </c>
      <c r="AB123" s="32" t="str">
        <f t="shared" si="31"/>
        <v>〇</v>
      </c>
      <c r="AC123" s="32" t="str">
        <f t="shared" si="31"/>
        <v>〇</v>
      </c>
      <c r="AD123" s="32" t="str">
        <f t="shared" si="31"/>
        <v>〇</v>
      </c>
      <c r="AE123" s="32" t="str">
        <f t="shared" si="31"/>
        <v>〇</v>
      </c>
      <c r="AF123" s="32" t="str">
        <f t="shared" si="31"/>
        <v>〇</v>
      </c>
      <c r="AG123" s="32" t="str">
        <f t="shared" si="31"/>
        <v>〇</v>
      </c>
      <c r="AH123" s="32" t="str">
        <f t="shared" si="31"/>
        <v>〇</v>
      </c>
      <c r="AI123" s="32" t="str">
        <f t="shared" si="31"/>
        <v>〇</v>
      </c>
      <c r="AJ123" s="32" t="str">
        <f t="shared" si="31"/>
        <v>〇</v>
      </c>
      <c r="AK123" s="32" t="str">
        <f t="shared" si="31"/>
        <v>〇</v>
      </c>
      <c r="AL123" s="32" t="str">
        <f t="shared" si="31"/>
        <v>〇</v>
      </c>
      <c r="AM123" s="32" t="str">
        <f t="shared" si="31"/>
        <v>〇</v>
      </c>
      <c r="AN123" s="32" t="str">
        <f t="shared" si="31"/>
        <v>〇</v>
      </c>
      <c r="AO123" s="32" t="str">
        <f t="shared" si="31"/>
        <v>〇</v>
      </c>
      <c r="AP123" s="32" t="str">
        <f t="shared" si="31"/>
        <v>〇</v>
      </c>
    </row>
    <row r="124" spans="14:42">
      <c r="N124" s="32" t="str">
        <f t="shared" si="31"/>
        <v>〇</v>
      </c>
      <c r="O124" s="32" t="str">
        <f t="shared" si="31"/>
        <v>〇</v>
      </c>
      <c r="P124" s="32" t="str">
        <f t="shared" si="31"/>
        <v>〇</v>
      </c>
      <c r="Q124" s="32" t="str">
        <f t="shared" si="31"/>
        <v>〇</v>
      </c>
      <c r="R124" s="32" t="str">
        <f t="shared" si="31"/>
        <v>〇</v>
      </c>
      <c r="S124" s="32" t="str">
        <f t="shared" si="31"/>
        <v>〇</v>
      </c>
      <c r="T124" s="32" t="str">
        <f t="shared" si="31"/>
        <v>〇</v>
      </c>
      <c r="U124" s="32" t="str">
        <f t="shared" si="31"/>
        <v>〇</v>
      </c>
      <c r="V124" s="32" t="str">
        <f t="shared" si="31"/>
        <v>〇</v>
      </c>
      <c r="W124" s="32" t="str">
        <f t="shared" si="31"/>
        <v>〇</v>
      </c>
      <c r="X124" s="32" t="str">
        <f t="shared" si="31"/>
        <v>〇</v>
      </c>
      <c r="Y124" s="32" t="str">
        <f t="shared" si="31"/>
        <v>〇</v>
      </c>
      <c r="Z124" s="32" t="str">
        <f t="shared" si="31"/>
        <v>〇</v>
      </c>
      <c r="AA124" s="32" t="str">
        <f t="shared" si="31"/>
        <v>〇</v>
      </c>
      <c r="AB124" s="32" t="str">
        <f t="shared" si="31"/>
        <v>〇</v>
      </c>
      <c r="AC124" s="32" t="str">
        <f t="shared" si="31"/>
        <v>〇</v>
      </c>
      <c r="AD124" s="32" t="str">
        <f t="shared" si="31"/>
        <v>〇</v>
      </c>
      <c r="AE124" s="32" t="str">
        <f t="shared" si="31"/>
        <v>〇</v>
      </c>
      <c r="AF124" s="32" t="str">
        <f t="shared" si="31"/>
        <v>〇</v>
      </c>
      <c r="AG124" s="32" t="str">
        <f t="shared" si="31"/>
        <v>〇</v>
      </c>
      <c r="AH124" s="32" t="str">
        <f t="shared" si="31"/>
        <v>〇</v>
      </c>
      <c r="AI124" s="32" t="str">
        <f t="shared" si="31"/>
        <v>〇</v>
      </c>
      <c r="AJ124" s="32" t="str">
        <f t="shared" si="31"/>
        <v>〇</v>
      </c>
      <c r="AK124" s="32" t="str">
        <f t="shared" si="31"/>
        <v>〇</v>
      </c>
      <c r="AL124" s="32" t="str">
        <f t="shared" si="31"/>
        <v>〇</v>
      </c>
      <c r="AM124" s="32" t="str">
        <f t="shared" si="31"/>
        <v>〇</v>
      </c>
      <c r="AN124" s="32" t="str">
        <f t="shared" si="31"/>
        <v>〇</v>
      </c>
      <c r="AO124" s="32" t="str">
        <f t="shared" si="31"/>
        <v>〇</v>
      </c>
      <c r="AP124" s="32" t="str">
        <f t="shared" si="31"/>
        <v>〇</v>
      </c>
    </row>
    <row r="125" spans="14:42">
      <c r="N125" s="32" t="str">
        <f t="shared" si="31"/>
        <v>〇</v>
      </c>
      <c r="O125" s="32" t="str">
        <f t="shared" si="31"/>
        <v>〇</v>
      </c>
      <c r="P125" s="32" t="str">
        <f t="shared" si="31"/>
        <v>〇</v>
      </c>
      <c r="Q125" s="32" t="str">
        <f t="shared" si="31"/>
        <v>〇</v>
      </c>
      <c r="R125" s="32" t="str">
        <f t="shared" si="31"/>
        <v>〇</v>
      </c>
      <c r="S125" s="32" t="str">
        <f t="shared" si="31"/>
        <v>〇</v>
      </c>
      <c r="T125" s="32" t="str">
        <f t="shared" si="31"/>
        <v>〇</v>
      </c>
      <c r="U125" s="32" t="str">
        <f t="shared" si="31"/>
        <v>〇</v>
      </c>
      <c r="V125" s="32" t="str">
        <f t="shared" si="31"/>
        <v>〇</v>
      </c>
      <c r="W125" s="32" t="str">
        <f t="shared" si="31"/>
        <v>〇</v>
      </c>
      <c r="X125" s="32" t="str">
        <f t="shared" si="31"/>
        <v>〇</v>
      </c>
      <c r="Y125" s="32" t="str">
        <f t="shared" si="31"/>
        <v>〇</v>
      </c>
      <c r="Z125" s="32" t="str">
        <f t="shared" si="31"/>
        <v>〇</v>
      </c>
      <c r="AA125" s="32" t="str">
        <f t="shared" si="31"/>
        <v>〇</v>
      </c>
      <c r="AB125" s="32" t="str">
        <f t="shared" si="31"/>
        <v>〇</v>
      </c>
      <c r="AC125" s="32" t="str">
        <f t="shared" si="31"/>
        <v>〇</v>
      </c>
      <c r="AD125" s="32" t="str">
        <f t="shared" si="31"/>
        <v>〇</v>
      </c>
      <c r="AE125" s="32" t="str">
        <f t="shared" si="31"/>
        <v>〇</v>
      </c>
      <c r="AF125" s="32" t="str">
        <f t="shared" si="31"/>
        <v>〇</v>
      </c>
      <c r="AG125" s="32" t="str">
        <f t="shared" si="31"/>
        <v>〇</v>
      </c>
      <c r="AH125" s="32" t="str">
        <f t="shared" si="31"/>
        <v>〇</v>
      </c>
      <c r="AI125" s="32" t="str">
        <f t="shared" si="31"/>
        <v>〇</v>
      </c>
      <c r="AJ125" s="32" t="str">
        <f t="shared" si="31"/>
        <v>〇</v>
      </c>
      <c r="AK125" s="32" t="str">
        <f t="shared" si="31"/>
        <v>〇</v>
      </c>
      <c r="AL125" s="32" t="str">
        <f t="shared" si="31"/>
        <v>〇</v>
      </c>
      <c r="AM125" s="32" t="str">
        <f t="shared" si="31"/>
        <v>〇</v>
      </c>
      <c r="AN125" s="32" t="str">
        <f t="shared" si="31"/>
        <v>〇</v>
      </c>
      <c r="AO125" s="32" t="str">
        <f t="shared" si="31"/>
        <v>〇</v>
      </c>
      <c r="AP125" s="32" t="str">
        <f t="shared" si="31"/>
        <v>〇</v>
      </c>
    </row>
    <row r="126" spans="14:42">
      <c r="N126" s="32" t="str">
        <f t="shared" si="31"/>
        <v>〇</v>
      </c>
      <c r="O126" s="32" t="str">
        <f t="shared" si="31"/>
        <v>〇</v>
      </c>
      <c r="P126" s="32" t="str">
        <f t="shared" si="31"/>
        <v>〇</v>
      </c>
      <c r="Q126" s="32" t="str">
        <f t="shared" si="31"/>
        <v>〇</v>
      </c>
      <c r="R126" s="32" t="str">
        <f t="shared" si="31"/>
        <v>〇</v>
      </c>
      <c r="S126" s="32" t="str">
        <f t="shared" si="31"/>
        <v>〇</v>
      </c>
      <c r="T126" s="32" t="str">
        <f t="shared" si="31"/>
        <v>〇</v>
      </c>
      <c r="U126" s="32" t="str">
        <f t="shared" si="31"/>
        <v>〇</v>
      </c>
      <c r="V126" s="32" t="str">
        <f t="shared" si="31"/>
        <v>〇</v>
      </c>
      <c r="W126" s="32" t="str">
        <f t="shared" si="31"/>
        <v>〇</v>
      </c>
      <c r="X126" s="32" t="str">
        <f t="shared" si="31"/>
        <v>〇</v>
      </c>
      <c r="Y126" s="32" t="str">
        <f t="shared" si="31"/>
        <v>〇</v>
      </c>
      <c r="Z126" s="32" t="str">
        <f t="shared" si="31"/>
        <v>〇</v>
      </c>
      <c r="AA126" s="32" t="str">
        <f t="shared" si="31"/>
        <v>〇</v>
      </c>
      <c r="AB126" s="32" t="str">
        <f t="shared" si="31"/>
        <v>〇</v>
      </c>
      <c r="AC126" s="32" t="str">
        <f t="shared" si="31"/>
        <v>〇</v>
      </c>
      <c r="AD126" s="32" t="str">
        <f t="shared" si="31"/>
        <v>〇</v>
      </c>
      <c r="AE126" s="32" t="str">
        <f t="shared" si="31"/>
        <v>〇</v>
      </c>
      <c r="AF126" s="32" t="str">
        <f t="shared" si="31"/>
        <v>〇</v>
      </c>
      <c r="AG126" s="32" t="str">
        <f t="shared" si="31"/>
        <v>〇</v>
      </c>
      <c r="AH126" s="32" t="str">
        <f t="shared" si="31"/>
        <v>〇</v>
      </c>
      <c r="AI126" s="32" t="str">
        <f t="shared" si="31"/>
        <v>〇</v>
      </c>
      <c r="AJ126" s="32" t="str">
        <f t="shared" si="31"/>
        <v>〇</v>
      </c>
      <c r="AK126" s="32" t="str">
        <f t="shared" si="31"/>
        <v>〇</v>
      </c>
      <c r="AL126" s="32" t="str">
        <f t="shared" si="31"/>
        <v>〇</v>
      </c>
      <c r="AM126" s="32" t="str">
        <f t="shared" si="31"/>
        <v>〇</v>
      </c>
      <c r="AN126" s="32" t="str">
        <f t="shared" si="31"/>
        <v>〇</v>
      </c>
      <c r="AO126" s="32" t="str">
        <f t="shared" si="31"/>
        <v>〇</v>
      </c>
      <c r="AP126" s="32" t="str">
        <f t="shared" si="31"/>
        <v>〇</v>
      </c>
    </row>
    <row r="127" spans="14:42">
      <c r="N127" s="32" t="str">
        <f t="shared" si="31"/>
        <v>〇</v>
      </c>
      <c r="O127" s="32" t="str">
        <f t="shared" si="31"/>
        <v>〇</v>
      </c>
      <c r="P127" s="32" t="str">
        <f t="shared" si="31"/>
        <v>〇</v>
      </c>
      <c r="Q127" s="32" t="str">
        <f t="shared" si="31"/>
        <v>〇</v>
      </c>
      <c r="R127" s="32" t="str">
        <f t="shared" si="31"/>
        <v>〇</v>
      </c>
      <c r="S127" s="32" t="str">
        <f t="shared" si="31"/>
        <v>〇</v>
      </c>
      <c r="T127" s="32" t="str">
        <f t="shared" si="31"/>
        <v>〇</v>
      </c>
      <c r="U127" s="32" t="str">
        <f t="shared" si="31"/>
        <v>〇</v>
      </c>
      <c r="V127" s="32" t="str">
        <f t="shared" si="31"/>
        <v>〇</v>
      </c>
      <c r="W127" s="32" t="str">
        <f t="shared" si="31"/>
        <v>〇</v>
      </c>
      <c r="X127" s="32" t="str">
        <f t="shared" si="31"/>
        <v>〇</v>
      </c>
      <c r="Y127" s="32" t="str">
        <f t="shared" si="31"/>
        <v>〇</v>
      </c>
      <c r="Z127" s="32" t="str">
        <f t="shared" si="31"/>
        <v>〇</v>
      </c>
      <c r="AA127" s="32" t="str">
        <f t="shared" si="31"/>
        <v>〇</v>
      </c>
      <c r="AB127" s="32" t="str">
        <f t="shared" si="31"/>
        <v>〇</v>
      </c>
      <c r="AC127" s="32" t="str">
        <f t="shared" si="31"/>
        <v>〇</v>
      </c>
      <c r="AD127" s="32" t="str">
        <f t="shared" si="31"/>
        <v>〇</v>
      </c>
      <c r="AE127" s="32" t="str">
        <f t="shared" si="31"/>
        <v>〇</v>
      </c>
      <c r="AF127" s="32" t="str">
        <f t="shared" si="31"/>
        <v>〇</v>
      </c>
      <c r="AG127" s="32" t="str">
        <f t="shared" si="31"/>
        <v>〇</v>
      </c>
      <c r="AH127" s="32" t="str">
        <f t="shared" si="31"/>
        <v>〇</v>
      </c>
      <c r="AI127" s="32" t="str">
        <f t="shared" si="31"/>
        <v>〇</v>
      </c>
      <c r="AJ127" s="32" t="str">
        <f t="shared" si="31"/>
        <v>〇</v>
      </c>
      <c r="AK127" s="32" t="str">
        <f t="shared" si="31"/>
        <v>〇</v>
      </c>
      <c r="AL127" s="32" t="str">
        <f t="shared" si="31"/>
        <v>〇</v>
      </c>
      <c r="AM127" s="32" t="str">
        <f t="shared" si="31"/>
        <v>〇</v>
      </c>
      <c r="AN127" s="32" t="str">
        <f t="shared" si="31"/>
        <v>〇</v>
      </c>
      <c r="AO127" s="32" t="str">
        <f t="shared" si="31"/>
        <v>〇</v>
      </c>
      <c r="AP127" s="32" t="str">
        <f t="shared" si="31"/>
        <v>〇</v>
      </c>
    </row>
    <row r="128" spans="14:42">
      <c r="N128" s="32" t="str">
        <f t="shared" si="31"/>
        <v>〇</v>
      </c>
      <c r="O128" s="32" t="str">
        <f t="shared" si="31"/>
        <v>〇</v>
      </c>
      <c r="P128" s="32" t="str">
        <f t="shared" si="31"/>
        <v>〇</v>
      </c>
      <c r="Q128" s="32" t="str">
        <f t="shared" si="31"/>
        <v>〇</v>
      </c>
      <c r="R128" s="32" t="str">
        <f t="shared" si="31"/>
        <v>〇</v>
      </c>
      <c r="S128" s="32" t="str">
        <f t="shared" si="31"/>
        <v>〇</v>
      </c>
      <c r="T128" s="32" t="str">
        <f t="shared" si="31"/>
        <v>〇</v>
      </c>
      <c r="U128" s="32" t="str">
        <f t="shared" si="31"/>
        <v>〇</v>
      </c>
      <c r="V128" s="32" t="str">
        <f t="shared" si="31"/>
        <v>〇</v>
      </c>
      <c r="W128" s="32" t="str">
        <f t="shared" si="31"/>
        <v>〇</v>
      </c>
      <c r="X128" s="32" t="str">
        <f t="shared" si="31"/>
        <v>〇</v>
      </c>
      <c r="Y128" s="32" t="str">
        <f t="shared" si="31"/>
        <v>〇</v>
      </c>
      <c r="Z128" s="32" t="str">
        <f t="shared" si="31"/>
        <v>〇</v>
      </c>
      <c r="AA128" s="32" t="str">
        <f t="shared" si="31"/>
        <v>〇</v>
      </c>
      <c r="AB128" s="32" t="str">
        <f t="shared" si="31"/>
        <v>〇</v>
      </c>
      <c r="AC128" s="32" t="str">
        <f t="shared" si="31"/>
        <v>〇</v>
      </c>
      <c r="AD128" s="32" t="str">
        <f t="shared" si="31"/>
        <v>〇</v>
      </c>
      <c r="AE128" s="32" t="str">
        <f t="shared" si="31"/>
        <v>〇</v>
      </c>
      <c r="AF128" s="32" t="str">
        <f t="shared" si="31"/>
        <v>〇</v>
      </c>
      <c r="AG128" s="32" t="str">
        <f t="shared" si="31"/>
        <v>〇</v>
      </c>
      <c r="AH128" s="32" t="str">
        <f t="shared" si="31"/>
        <v>〇</v>
      </c>
      <c r="AI128" s="32" t="str">
        <f t="shared" si="31"/>
        <v>〇</v>
      </c>
      <c r="AJ128" s="32" t="str">
        <f t="shared" si="31"/>
        <v>〇</v>
      </c>
      <c r="AK128" s="32" t="str">
        <f t="shared" si="31"/>
        <v>〇</v>
      </c>
      <c r="AL128" s="32" t="str">
        <f t="shared" si="31"/>
        <v>〇</v>
      </c>
      <c r="AM128" s="32" t="str">
        <f t="shared" si="31"/>
        <v>〇</v>
      </c>
      <c r="AN128" s="32" t="str">
        <f t="shared" si="31"/>
        <v>〇</v>
      </c>
      <c r="AO128" s="32" t="str">
        <f t="shared" si="31"/>
        <v>〇</v>
      </c>
      <c r="AP128" s="32" t="str">
        <f t="shared" si="31"/>
        <v>〇</v>
      </c>
    </row>
    <row r="129" spans="14:42">
      <c r="N129" s="32" t="str">
        <f t="shared" si="31"/>
        <v>〇</v>
      </c>
      <c r="O129" s="32" t="str">
        <f t="shared" si="31"/>
        <v>〇</v>
      </c>
      <c r="P129" s="32" t="str">
        <f t="shared" si="31"/>
        <v>〇</v>
      </c>
      <c r="Q129" s="32" t="str">
        <f t="shared" si="31"/>
        <v>〇</v>
      </c>
      <c r="R129" s="32" t="str">
        <f t="shared" si="31"/>
        <v>〇</v>
      </c>
      <c r="S129" s="32" t="str">
        <f t="shared" si="31"/>
        <v>〇</v>
      </c>
      <c r="T129" s="32" t="str">
        <f t="shared" si="31"/>
        <v>〇</v>
      </c>
      <c r="U129" s="32" t="str">
        <f t="shared" si="31"/>
        <v>〇</v>
      </c>
      <c r="V129" s="32" t="str">
        <f t="shared" si="31"/>
        <v>〇</v>
      </c>
      <c r="W129" s="32" t="str">
        <f t="shared" si="31"/>
        <v>〇</v>
      </c>
      <c r="X129" s="32" t="str">
        <f t="shared" si="31"/>
        <v>〇</v>
      </c>
      <c r="Y129" s="32" t="str">
        <f t="shared" si="31"/>
        <v>〇</v>
      </c>
      <c r="Z129" s="32" t="str">
        <f t="shared" si="31"/>
        <v>〇</v>
      </c>
      <c r="AA129" s="32" t="str">
        <f t="shared" si="31"/>
        <v>〇</v>
      </c>
      <c r="AB129" s="32" t="str">
        <f t="shared" si="31"/>
        <v>〇</v>
      </c>
      <c r="AC129" s="32" t="str">
        <f t="shared" si="31"/>
        <v>〇</v>
      </c>
      <c r="AD129" s="32" t="str">
        <f t="shared" si="31"/>
        <v>〇</v>
      </c>
      <c r="AE129" s="32" t="str">
        <f t="shared" si="31"/>
        <v>〇</v>
      </c>
      <c r="AF129" s="32" t="str">
        <f t="shared" si="31"/>
        <v>〇</v>
      </c>
      <c r="AG129" s="32" t="str">
        <f t="shared" si="31"/>
        <v>〇</v>
      </c>
      <c r="AH129" s="32" t="str">
        <f t="shared" si="31"/>
        <v>〇</v>
      </c>
      <c r="AI129" s="32" t="str">
        <f t="shared" si="31"/>
        <v>〇</v>
      </c>
      <c r="AJ129" s="32" t="str">
        <f t="shared" si="31"/>
        <v>〇</v>
      </c>
      <c r="AK129" s="32" t="str">
        <f t="shared" si="31"/>
        <v>〇</v>
      </c>
      <c r="AL129" s="32" t="str">
        <f t="shared" si="31"/>
        <v>〇</v>
      </c>
      <c r="AM129" s="32" t="str">
        <f t="shared" si="31"/>
        <v>〇</v>
      </c>
      <c r="AN129" s="32" t="str">
        <f t="shared" si="31"/>
        <v>〇</v>
      </c>
      <c r="AO129" s="32" t="str">
        <f t="shared" si="31"/>
        <v>〇</v>
      </c>
      <c r="AP129" s="32" t="str">
        <f t="shared" si="31"/>
        <v>〇</v>
      </c>
    </row>
    <row r="130" spans="14:42">
      <c r="N130" s="32" t="str">
        <f t="shared" si="31"/>
        <v>〇</v>
      </c>
      <c r="O130" s="32" t="str">
        <f t="shared" si="31"/>
        <v>〇</v>
      </c>
      <c r="P130" s="32" t="str">
        <f t="shared" si="31"/>
        <v>〇</v>
      </c>
      <c r="Q130" s="32" t="str">
        <f t="shared" si="31"/>
        <v>〇</v>
      </c>
      <c r="R130" s="32" t="str">
        <f t="shared" si="31"/>
        <v>〇</v>
      </c>
      <c r="S130" s="32" t="str">
        <f t="shared" si="31"/>
        <v>〇</v>
      </c>
      <c r="T130" s="32" t="str">
        <f t="shared" si="31"/>
        <v>〇</v>
      </c>
      <c r="U130" s="32" t="str">
        <f t="shared" si="31"/>
        <v>〇</v>
      </c>
      <c r="V130" s="32" t="str">
        <f t="shared" si="31"/>
        <v>〇</v>
      </c>
      <c r="W130" s="32" t="str">
        <f t="shared" si="31"/>
        <v>〇</v>
      </c>
      <c r="X130" s="32" t="str">
        <f t="shared" si="31"/>
        <v>〇</v>
      </c>
      <c r="Y130" s="32" t="str">
        <f t="shared" si="31"/>
        <v>〇</v>
      </c>
      <c r="Z130" s="32" t="str">
        <f t="shared" si="31"/>
        <v>〇</v>
      </c>
      <c r="AA130" s="32" t="str">
        <f t="shared" si="31"/>
        <v>〇</v>
      </c>
      <c r="AB130" s="32" t="str">
        <f t="shared" si="31"/>
        <v>〇</v>
      </c>
      <c r="AC130" s="32" t="str">
        <f t="shared" si="31"/>
        <v>〇</v>
      </c>
      <c r="AD130" s="32" t="str">
        <f t="shared" si="31"/>
        <v>〇</v>
      </c>
      <c r="AE130" s="32" t="str">
        <f t="shared" si="31"/>
        <v>〇</v>
      </c>
      <c r="AF130" s="32" t="str">
        <f t="shared" si="31"/>
        <v>〇</v>
      </c>
      <c r="AG130" s="32" t="str">
        <f t="shared" si="31"/>
        <v>〇</v>
      </c>
      <c r="AH130" s="32" t="str">
        <f t="shared" si="31"/>
        <v>〇</v>
      </c>
      <c r="AI130" s="32" t="str">
        <f t="shared" si="31"/>
        <v>〇</v>
      </c>
      <c r="AJ130" s="32" t="str">
        <f t="shared" si="31"/>
        <v>〇</v>
      </c>
      <c r="AK130" s="32" t="str">
        <f t="shared" ref="AK130:AP130" si="32">IF(EXACT(AK24,AK77),"〇","NG")</f>
        <v>〇</v>
      </c>
      <c r="AL130" s="32" t="str">
        <f t="shared" si="32"/>
        <v>〇</v>
      </c>
      <c r="AM130" s="32" t="str">
        <f t="shared" si="32"/>
        <v>〇</v>
      </c>
      <c r="AN130" s="32" t="str">
        <f t="shared" si="32"/>
        <v>〇</v>
      </c>
      <c r="AO130" s="32" t="str">
        <f t="shared" si="32"/>
        <v>〇</v>
      </c>
      <c r="AP130" s="32" t="str">
        <f t="shared" si="32"/>
        <v>〇</v>
      </c>
    </row>
    <row r="131" spans="14:42">
      <c r="N131" s="32" t="str">
        <f t="shared" ref="N131:AP139" si="33">IF(EXACT(N25,N78),"〇","NG")</f>
        <v>〇</v>
      </c>
      <c r="O131" s="32" t="str">
        <f t="shared" si="33"/>
        <v>〇</v>
      </c>
      <c r="P131" s="32" t="str">
        <f t="shared" si="33"/>
        <v>〇</v>
      </c>
      <c r="Q131" s="32" t="str">
        <f t="shared" si="33"/>
        <v>〇</v>
      </c>
      <c r="R131" s="32" t="str">
        <f t="shared" si="33"/>
        <v>〇</v>
      </c>
      <c r="S131" s="32" t="str">
        <f t="shared" si="33"/>
        <v>〇</v>
      </c>
      <c r="T131" s="32" t="str">
        <f t="shared" si="33"/>
        <v>〇</v>
      </c>
      <c r="U131" s="32" t="str">
        <f t="shared" si="33"/>
        <v>〇</v>
      </c>
      <c r="V131" s="32" t="str">
        <f t="shared" si="33"/>
        <v>〇</v>
      </c>
      <c r="W131" s="32" t="str">
        <f t="shared" si="33"/>
        <v>〇</v>
      </c>
      <c r="X131" s="32" t="str">
        <f t="shared" si="33"/>
        <v>〇</v>
      </c>
      <c r="Y131" s="32" t="str">
        <f t="shared" si="33"/>
        <v>〇</v>
      </c>
      <c r="Z131" s="32" t="str">
        <f t="shared" si="33"/>
        <v>〇</v>
      </c>
      <c r="AA131" s="32" t="str">
        <f t="shared" si="33"/>
        <v>〇</v>
      </c>
      <c r="AB131" s="32" t="str">
        <f t="shared" si="33"/>
        <v>〇</v>
      </c>
      <c r="AC131" s="32" t="str">
        <f t="shared" si="33"/>
        <v>〇</v>
      </c>
      <c r="AD131" s="32" t="str">
        <f t="shared" si="33"/>
        <v>〇</v>
      </c>
      <c r="AE131" s="32" t="str">
        <f t="shared" si="33"/>
        <v>〇</v>
      </c>
      <c r="AF131" s="32" t="str">
        <f t="shared" si="33"/>
        <v>〇</v>
      </c>
      <c r="AG131" s="32" t="str">
        <f t="shared" si="33"/>
        <v>〇</v>
      </c>
      <c r="AH131" s="32" t="str">
        <f t="shared" si="33"/>
        <v>〇</v>
      </c>
      <c r="AI131" s="32" t="str">
        <f t="shared" si="33"/>
        <v>〇</v>
      </c>
      <c r="AJ131" s="32" t="str">
        <f t="shared" si="33"/>
        <v>〇</v>
      </c>
      <c r="AK131" s="32" t="str">
        <f t="shared" si="33"/>
        <v>〇</v>
      </c>
      <c r="AL131" s="32" t="str">
        <f t="shared" si="33"/>
        <v>〇</v>
      </c>
      <c r="AM131" s="32" t="str">
        <f t="shared" si="33"/>
        <v>〇</v>
      </c>
      <c r="AN131" s="32" t="str">
        <f t="shared" si="33"/>
        <v>〇</v>
      </c>
      <c r="AO131" s="32" t="str">
        <f t="shared" si="33"/>
        <v>〇</v>
      </c>
      <c r="AP131" s="32" t="str">
        <f t="shared" si="33"/>
        <v>〇</v>
      </c>
    </row>
    <row r="132" spans="14:42">
      <c r="N132" s="32" t="str">
        <f t="shared" si="33"/>
        <v>〇</v>
      </c>
      <c r="O132" s="32" t="str">
        <f t="shared" si="33"/>
        <v>〇</v>
      </c>
      <c r="P132" s="32" t="str">
        <f t="shared" si="33"/>
        <v>〇</v>
      </c>
      <c r="Q132" s="32" t="str">
        <f t="shared" si="33"/>
        <v>〇</v>
      </c>
      <c r="R132" s="32" t="str">
        <f t="shared" si="33"/>
        <v>〇</v>
      </c>
      <c r="S132" s="32" t="str">
        <f t="shared" si="33"/>
        <v>〇</v>
      </c>
      <c r="T132" s="32" t="str">
        <f t="shared" si="33"/>
        <v>〇</v>
      </c>
      <c r="U132" s="32" t="str">
        <f t="shared" si="33"/>
        <v>〇</v>
      </c>
      <c r="V132" s="32" t="str">
        <f t="shared" si="33"/>
        <v>〇</v>
      </c>
      <c r="W132" s="32" t="str">
        <f t="shared" si="33"/>
        <v>〇</v>
      </c>
      <c r="X132" s="32" t="str">
        <f t="shared" si="33"/>
        <v>〇</v>
      </c>
      <c r="Y132" s="32" t="str">
        <f t="shared" si="33"/>
        <v>〇</v>
      </c>
      <c r="Z132" s="32" t="str">
        <f t="shared" si="33"/>
        <v>〇</v>
      </c>
      <c r="AA132" s="32" t="str">
        <f t="shared" si="33"/>
        <v>〇</v>
      </c>
      <c r="AB132" s="32" t="str">
        <f t="shared" si="33"/>
        <v>〇</v>
      </c>
      <c r="AC132" s="32" t="str">
        <f t="shared" si="33"/>
        <v>〇</v>
      </c>
      <c r="AD132" s="32" t="str">
        <f t="shared" si="33"/>
        <v>〇</v>
      </c>
      <c r="AE132" s="32" t="str">
        <f t="shared" si="33"/>
        <v>〇</v>
      </c>
      <c r="AF132" s="32" t="str">
        <f t="shared" si="33"/>
        <v>〇</v>
      </c>
      <c r="AG132" s="32" t="str">
        <f t="shared" si="33"/>
        <v>〇</v>
      </c>
      <c r="AH132" s="32" t="str">
        <f t="shared" si="33"/>
        <v>〇</v>
      </c>
      <c r="AI132" s="32" t="str">
        <f t="shared" si="33"/>
        <v>〇</v>
      </c>
      <c r="AJ132" s="32" t="str">
        <f t="shared" si="33"/>
        <v>〇</v>
      </c>
      <c r="AK132" s="32" t="str">
        <f t="shared" si="33"/>
        <v>〇</v>
      </c>
      <c r="AL132" s="32" t="str">
        <f t="shared" si="33"/>
        <v>〇</v>
      </c>
      <c r="AM132" s="32" t="str">
        <f t="shared" si="33"/>
        <v>〇</v>
      </c>
      <c r="AN132" s="32" t="str">
        <f t="shared" si="33"/>
        <v>〇</v>
      </c>
      <c r="AO132" s="32" t="str">
        <f t="shared" si="33"/>
        <v>〇</v>
      </c>
      <c r="AP132" s="32" t="str">
        <f t="shared" si="33"/>
        <v>〇</v>
      </c>
    </row>
    <row r="133" spans="14:42">
      <c r="N133" s="32" t="str">
        <f t="shared" si="33"/>
        <v>〇</v>
      </c>
      <c r="O133" s="32" t="str">
        <f t="shared" si="33"/>
        <v>〇</v>
      </c>
      <c r="P133" s="32" t="str">
        <f t="shared" si="33"/>
        <v>〇</v>
      </c>
      <c r="Q133" s="32" t="str">
        <f t="shared" si="33"/>
        <v>〇</v>
      </c>
      <c r="R133" s="32" t="str">
        <f t="shared" si="33"/>
        <v>〇</v>
      </c>
      <c r="S133" s="32" t="str">
        <f t="shared" si="33"/>
        <v>〇</v>
      </c>
      <c r="T133" s="32" t="str">
        <f t="shared" si="33"/>
        <v>〇</v>
      </c>
      <c r="U133" s="32" t="str">
        <f t="shared" si="33"/>
        <v>〇</v>
      </c>
      <c r="V133" s="32" t="str">
        <f t="shared" si="33"/>
        <v>〇</v>
      </c>
      <c r="W133" s="32" t="str">
        <f t="shared" si="33"/>
        <v>〇</v>
      </c>
      <c r="X133" s="32" t="str">
        <f t="shared" si="33"/>
        <v>〇</v>
      </c>
      <c r="Y133" s="32" t="str">
        <f t="shared" si="33"/>
        <v>〇</v>
      </c>
      <c r="Z133" s="32" t="str">
        <f t="shared" si="33"/>
        <v>〇</v>
      </c>
      <c r="AA133" s="32" t="str">
        <f t="shared" si="33"/>
        <v>〇</v>
      </c>
      <c r="AB133" s="32" t="str">
        <f t="shared" si="33"/>
        <v>〇</v>
      </c>
      <c r="AC133" s="32" t="str">
        <f t="shared" si="33"/>
        <v>〇</v>
      </c>
      <c r="AD133" s="32" t="str">
        <f t="shared" si="33"/>
        <v>〇</v>
      </c>
      <c r="AE133" s="32" t="str">
        <f t="shared" si="33"/>
        <v>〇</v>
      </c>
      <c r="AF133" s="32" t="str">
        <f t="shared" si="33"/>
        <v>〇</v>
      </c>
      <c r="AG133" s="32" t="str">
        <f t="shared" si="33"/>
        <v>〇</v>
      </c>
      <c r="AH133" s="32" t="str">
        <f t="shared" si="33"/>
        <v>〇</v>
      </c>
      <c r="AI133" s="32" t="str">
        <f t="shared" si="33"/>
        <v>〇</v>
      </c>
      <c r="AJ133" s="32" t="str">
        <f t="shared" si="33"/>
        <v>〇</v>
      </c>
      <c r="AK133" s="32" t="str">
        <f t="shared" si="33"/>
        <v>〇</v>
      </c>
      <c r="AL133" s="32" t="str">
        <f t="shared" si="33"/>
        <v>〇</v>
      </c>
      <c r="AM133" s="32" t="str">
        <f t="shared" si="33"/>
        <v>〇</v>
      </c>
      <c r="AN133" s="32" t="str">
        <f t="shared" si="33"/>
        <v>〇</v>
      </c>
      <c r="AO133" s="32" t="str">
        <f t="shared" si="33"/>
        <v>〇</v>
      </c>
      <c r="AP133" s="32" t="str">
        <f t="shared" si="33"/>
        <v>〇</v>
      </c>
    </row>
    <row r="134" spans="14:42">
      <c r="N134" s="32" t="str">
        <f t="shared" si="33"/>
        <v>〇</v>
      </c>
      <c r="O134" s="32" t="str">
        <f t="shared" si="33"/>
        <v>〇</v>
      </c>
      <c r="P134" s="32" t="str">
        <f t="shared" si="33"/>
        <v>〇</v>
      </c>
      <c r="Q134" s="32" t="str">
        <f t="shared" si="33"/>
        <v>〇</v>
      </c>
      <c r="R134" s="32" t="str">
        <f t="shared" si="33"/>
        <v>〇</v>
      </c>
      <c r="S134" s="32" t="str">
        <f t="shared" si="33"/>
        <v>〇</v>
      </c>
      <c r="T134" s="32" t="str">
        <f t="shared" si="33"/>
        <v>〇</v>
      </c>
      <c r="U134" s="32" t="str">
        <f t="shared" si="33"/>
        <v>〇</v>
      </c>
      <c r="V134" s="32" t="str">
        <f t="shared" si="33"/>
        <v>〇</v>
      </c>
      <c r="W134" s="32" t="str">
        <f t="shared" si="33"/>
        <v>〇</v>
      </c>
      <c r="X134" s="32" t="str">
        <f t="shared" si="33"/>
        <v>〇</v>
      </c>
      <c r="Y134" s="32" t="str">
        <f t="shared" si="33"/>
        <v>〇</v>
      </c>
      <c r="Z134" s="32" t="str">
        <f t="shared" si="33"/>
        <v>〇</v>
      </c>
      <c r="AA134" s="32" t="str">
        <f t="shared" si="33"/>
        <v>〇</v>
      </c>
      <c r="AB134" s="32" t="str">
        <f t="shared" si="33"/>
        <v>〇</v>
      </c>
      <c r="AC134" s="32" t="str">
        <f t="shared" si="33"/>
        <v>〇</v>
      </c>
      <c r="AD134" s="32" t="str">
        <f t="shared" si="33"/>
        <v>〇</v>
      </c>
      <c r="AE134" s="32" t="str">
        <f t="shared" si="33"/>
        <v>〇</v>
      </c>
      <c r="AF134" s="32" t="str">
        <f t="shared" si="33"/>
        <v>〇</v>
      </c>
      <c r="AG134" s="32" t="str">
        <f t="shared" si="33"/>
        <v>〇</v>
      </c>
      <c r="AH134" s="32" t="str">
        <f t="shared" si="33"/>
        <v>〇</v>
      </c>
      <c r="AI134" s="32" t="str">
        <f t="shared" si="33"/>
        <v>〇</v>
      </c>
      <c r="AJ134" s="32" t="str">
        <f t="shared" si="33"/>
        <v>〇</v>
      </c>
      <c r="AK134" s="32" t="str">
        <f t="shared" si="33"/>
        <v>〇</v>
      </c>
      <c r="AL134" s="32" t="str">
        <f t="shared" si="33"/>
        <v>〇</v>
      </c>
      <c r="AM134" s="32" t="str">
        <f t="shared" si="33"/>
        <v>〇</v>
      </c>
      <c r="AN134" s="32" t="str">
        <f t="shared" si="33"/>
        <v>〇</v>
      </c>
      <c r="AO134" s="32" t="str">
        <f t="shared" si="33"/>
        <v>〇</v>
      </c>
      <c r="AP134" s="32" t="str">
        <f t="shared" si="33"/>
        <v>〇</v>
      </c>
    </row>
    <row r="135" spans="14:42">
      <c r="N135" s="32" t="str">
        <f t="shared" si="33"/>
        <v>〇</v>
      </c>
      <c r="O135" s="32" t="str">
        <f t="shared" si="33"/>
        <v>〇</v>
      </c>
      <c r="P135" s="32" t="str">
        <f t="shared" si="33"/>
        <v>〇</v>
      </c>
      <c r="Q135" s="32" t="str">
        <f t="shared" si="33"/>
        <v>〇</v>
      </c>
      <c r="R135" s="32" t="str">
        <f t="shared" si="33"/>
        <v>〇</v>
      </c>
      <c r="S135" s="32" t="str">
        <f t="shared" si="33"/>
        <v>〇</v>
      </c>
      <c r="T135" s="32" t="str">
        <f t="shared" si="33"/>
        <v>〇</v>
      </c>
      <c r="U135" s="32" t="str">
        <f t="shared" si="33"/>
        <v>〇</v>
      </c>
      <c r="V135" s="32" t="str">
        <f t="shared" si="33"/>
        <v>〇</v>
      </c>
      <c r="W135" s="32" t="str">
        <f t="shared" si="33"/>
        <v>〇</v>
      </c>
      <c r="X135" s="32" t="str">
        <f t="shared" si="33"/>
        <v>〇</v>
      </c>
      <c r="Y135" s="32" t="str">
        <f t="shared" si="33"/>
        <v>〇</v>
      </c>
      <c r="Z135" s="32" t="str">
        <f t="shared" si="33"/>
        <v>〇</v>
      </c>
      <c r="AA135" s="32" t="str">
        <f t="shared" si="33"/>
        <v>〇</v>
      </c>
      <c r="AB135" s="32" t="str">
        <f t="shared" si="33"/>
        <v>〇</v>
      </c>
      <c r="AC135" s="32" t="str">
        <f t="shared" si="33"/>
        <v>〇</v>
      </c>
      <c r="AD135" s="32" t="str">
        <f t="shared" si="33"/>
        <v>〇</v>
      </c>
      <c r="AE135" s="32" t="str">
        <f t="shared" si="33"/>
        <v>〇</v>
      </c>
      <c r="AF135" s="32" t="str">
        <f t="shared" si="33"/>
        <v>〇</v>
      </c>
      <c r="AG135" s="32" t="str">
        <f t="shared" si="33"/>
        <v>〇</v>
      </c>
      <c r="AH135" s="32" t="str">
        <f t="shared" si="33"/>
        <v>〇</v>
      </c>
      <c r="AI135" s="32" t="str">
        <f t="shared" si="33"/>
        <v>〇</v>
      </c>
      <c r="AJ135" s="32" t="str">
        <f t="shared" si="33"/>
        <v>〇</v>
      </c>
      <c r="AK135" s="32" t="str">
        <f t="shared" si="33"/>
        <v>〇</v>
      </c>
      <c r="AL135" s="32" t="str">
        <f t="shared" si="33"/>
        <v>〇</v>
      </c>
      <c r="AM135" s="32" t="str">
        <f t="shared" si="33"/>
        <v>〇</v>
      </c>
      <c r="AN135" s="32" t="str">
        <f t="shared" si="33"/>
        <v>〇</v>
      </c>
      <c r="AO135" s="32" t="str">
        <f t="shared" si="33"/>
        <v>〇</v>
      </c>
      <c r="AP135" s="32" t="str">
        <f t="shared" si="33"/>
        <v>〇</v>
      </c>
    </row>
    <row r="136" spans="14:42">
      <c r="N136" s="32" t="str">
        <f t="shared" si="33"/>
        <v>〇</v>
      </c>
      <c r="O136" s="32" t="str">
        <f t="shared" si="33"/>
        <v>〇</v>
      </c>
      <c r="P136" s="32" t="str">
        <f t="shared" si="33"/>
        <v>〇</v>
      </c>
      <c r="Q136" s="32" t="str">
        <f t="shared" si="33"/>
        <v>〇</v>
      </c>
      <c r="R136" s="32" t="str">
        <f t="shared" si="33"/>
        <v>〇</v>
      </c>
      <c r="S136" s="32" t="str">
        <f t="shared" si="33"/>
        <v>〇</v>
      </c>
      <c r="T136" s="32" t="str">
        <f t="shared" si="33"/>
        <v>〇</v>
      </c>
      <c r="U136" s="32" t="str">
        <f t="shared" si="33"/>
        <v>〇</v>
      </c>
      <c r="V136" s="32" t="str">
        <f t="shared" si="33"/>
        <v>〇</v>
      </c>
      <c r="W136" s="32" t="str">
        <f t="shared" si="33"/>
        <v>〇</v>
      </c>
      <c r="X136" s="32" t="str">
        <f t="shared" si="33"/>
        <v>〇</v>
      </c>
      <c r="Y136" s="32" t="str">
        <f t="shared" si="33"/>
        <v>〇</v>
      </c>
      <c r="Z136" s="32" t="str">
        <f t="shared" si="33"/>
        <v>〇</v>
      </c>
      <c r="AA136" s="32" t="str">
        <f t="shared" si="33"/>
        <v>〇</v>
      </c>
      <c r="AB136" s="32" t="str">
        <f t="shared" si="33"/>
        <v>〇</v>
      </c>
      <c r="AC136" s="32" t="str">
        <f t="shared" si="33"/>
        <v>〇</v>
      </c>
      <c r="AD136" s="32" t="str">
        <f t="shared" si="33"/>
        <v>〇</v>
      </c>
      <c r="AE136" s="32" t="str">
        <f t="shared" si="33"/>
        <v>〇</v>
      </c>
      <c r="AF136" s="32" t="str">
        <f t="shared" si="33"/>
        <v>〇</v>
      </c>
      <c r="AG136" s="32" t="str">
        <f t="shared" si="33"/>
        <v>〇</v>
      </c>
      <c r="AH136" s="32" t="str">
        <f t="shared" si="33"/>
        <v>〇</v>
      </c>
      <c r="AI136" s="32" t="str">
        <f t="shared" si="33"/>
        <v>〇</v>
      </c>
      <c r="AJ136" s="32" t="str">
        <f t="shared" si="33"/>
        <v>〇</v>
      </c>
      <c r="AK136" s="32" t="str">
        <f t="shared" si="33"/>
        <v>〇</v>
      </c>
      <c r="AL136" s="32" t="str">
        <f t="shared" si="33"/>
        <v>〇</v>
      </c>
      <c r="AM136" s="32" t="str">
        <f t="shared" si="33"/>
        <v>〇</v>
      </c>
      <c r="AN136" s="32" t="str">
        <f t="shared" si="33"/>
        <v>〇</v>
      </c>
      <c r="AO136" s="32" t="str">
        <f t="shared" si="33"/>
        <v>〇</v>
      </c>
      <c r="AP136" s="32" t="str">
        <f t="shared" si="33"/>
        <v>〇</v>
      </c>
    </row>
    <row r="137" spans="14:42">
      <c r="N137" s="32" t="str">
        <f t="shared" si="33"/>
        <v>〇</v>
      </c>
      <c r="O137" s="32" t="str">
        <f t="shared" si="33"/>
        <v>〇</v>
      </c>
      <c r="P137" s="32" t="str">
        <f t="shared" si="33"/>
        <v>〇</v>
      </c>
      <c r="Q137" s="32" t="str">
        <f t="shared" si="33"/>
        <v>〇</v>
      </c>
      <c r="R137" s="32" t="str">
        <f t="shared" si="33"/>
        <v>〇</v>
      </c>
      <c r="S137" s="32" t="str">
        <f t="shared" si="33"/>
        <v>〇</v>
      </c>
      <c r="T137" s="32" t="str">
        <f t="shared" si="33"/>
        <v>〇</v>
      </c>
      <c r="U137" s="32" t="str">
        <f t="shared" si="33"/>
        <v>〇</v>
      </c>
      <c r="V137" s="32" t="str">
        <f t="shared" si="33"/>
        <v>〇</v>
      </c>
      <c r="W137" s="32" t="str">
        <f t="shared" si="33"/>
        <v>〇</v>
      </c>
      <c r="X137" s="32" t="str">
        <f t="shared" si="33"/>
        <v>〇</v>
      </c>
      <c r="Y137" s="32" t="str">
        <f t="shared" si="33"/>
        <v>〇</v>
      </c>
      <c r="Z137" s="32" t="str">
        <f t="shared" si="33"/>
        <v>〇</v>
      </c>
      <c r="AA137" s="32" t="str">
        <f t="shared" si="33"/>
        <v>〇</v>
      </c>
      <c r="AB137" s="32" t="str">
        <f t="shared" si="33"/>
        <v>〇</v>
      </c>
      <c r="AC137" s="32" t="str">
        <f t="shared" si="33"/>
        <v>〇</v>
      </c>
      <c r="AD137" s="32" t="str">
        <f t="shared" si="33"/>
        <v>〇</v>
      </c>
      <c r="AE137" s="32" t="str">
        <f t="shared" si="33"/>
        <v>〇</v>
      </c>
      <c r="AF137" s="32" t="str">
        <f t="shared" si="33"/>
        <v>〇</v>
      </c>
      <c r="AG137" s="32" t="str">
        <f t="shared" si="33"/>
        <v>〇</v>
      </c>
      <c r="AH137" s="32" t="str">
        <f t="shared" si="33"/>
        <v>〇</v>
      </c>
      <c r="AI137" s="32" t="str">
        <f t="shared" si="33"/>
        <v>〇</v>
      </c>
      <c r="AJ137" s="32" t="str">
        <f t="shared" si="33"/>
        <v>〇</v>
      </c>
      <c r="AK137" s="32" t="str">
        <f t="shared" si="33"/>
        <v>〇</v>
      </c>
      <c r="AL137" s="32" t="str">
        <f t="shared" si="33"/>
        <v>〇</v>
      </c>
      <c r="AM137" s="32" t="str">
        <f t="shared" si="33"/>
        <v>〇</v>
      </c>
      <c r="AN137" s="32" t="str">
        <f t="shared" si="33"/>
        <v>〇</v>
      </c>
      <c r="AO137" s="32" t="str">
        <f t="shared" si="33"/>
        <v>〇</v>
      </c>
      <c r="AP137" s="32" t="str">
        <f t="shared" si="33"/>
        <v>〇</v>
      </c>
    </row>
    <row r="138" spans="14:42">
      <c r="N138" s="32" t="str">
        <f t="shared" si="33"/>
        <v>〇</v>
      </c>
      <c r="O138" s="32" t="str">
        <f t="shared" si="33"/>
        <v>〇</v>
      </c>
      <c r="P138" s="32" t="str">
        <f t="shared" si="33"/>
        <v>〇</v>
      </c>
      <c r="Q138" s="32" t="str">
        <f t="shared" si="33"/>
        <v>〇</v>
      </c>
      <c r="R138" s="32" t="str">
        <f t="shared" si="33"/>
        <v>〇</v>
      </c>
      <c r="S138" s="32" t="str">
        <f t="shared" si="33"/>
        <v>〇</v>
      </c>
      <c r="T138" s="32" t="str">
        <f t="shared" si="33"/>
        <v>〇</v>
      </c>
      <c r="U138" s="32" t="str">
        <f t="shared" si="33"/>
        <v>〇</v>
      </c>
      <c r="V138" s="32" t="str">
        <f t="shared" si="33"/>
        <v>〇</v>
      </c>
      <c r="W138" s="32" t="str">
        <f t="shared" si="33"/>
        <v>〇</v>
      </c>
      <c r="X138" s="32" t="str">
        <f t="shared" si="33"/>
        <v>〇</v>
      </c>
      <c r="Y138" s="32" t="str">
        <f t="shared" si="33"/>
        <v>〇</v>
      </c>
      <c r="Z138" s="32" t="str">
        <f t="shared" si="33"/>
        <v>〇</v>
      </c>
      <c r="AA138" s="32" t="str">
        <f t="shared" si="33"/>
        <v>〇</v>
      </c>
      <c r="AB138" s="32" t="str">
        <f t="shared" si="33"/>
        <v>〇</v>
      </c>
      <c r="AC138" s="32" t="str">
        <f t="shared" si="33"/>
        <v>〇</v>
      </c>
      <c r="AD138" s="32" t="str">
        <f t="shared" si="33"/>
        <v>〇</v>
      </c>
      <c r="AE138" s="32" t="str">
        <f t="shared" si="33"/>
        <v>〇</v>
      </c>
      <c r="AF138" s="32" t="str">
        <f t="shared" si="33"/>
        <v>〇</v>
      </c>
      <c r="AG138" s="32" t="str">
        <f t="shared" si="33"/>
        <v>〇</v>
      </c>
      <c r="AH138" s="32" t="str">
        <f t="shared" si="33"/>
        <v>〇</v>
      </c>
      <c r="AI138" s="32" t="str">
        <f t="shared" si="33"/>
        <v>〇</v>
      </c>
      <c r="AJ138" s="32" t="str">
        <f t="shared" si="33"/>
        <v>〇</v>
      </c>
      <c r="AK138" s="32" t="str">
        <f t="shared" si="33"/>
        <v>〇</v>
      </c>
      <c r="AL138" s="32" t="str">
        <f t="shared" si="33"/>
        <v>〇</v>
      </c>
      <c r="AM138" s="32" t="str">
        <f t="shared" si="33"/>
        <v>〇</v>
      </c>
      <c r="AN138" s="32" t="str">
        <f t="shared" si="33"/>
        <v>〇</v>
      </c>
      <c r="AO138" s="32" t="str">
        <f t="shared" si="33"/>
        <v>〇</v>
      </c>
      <c r="AP138" s="32" t="str">
        <f t="shared" si="33"/>
        <v>〇</v>
      </c>
    </row>
    <row r="139" spans="14:42">
      <c r="N139" s="32" t="str">
        <f t="shared" si="33"/>
        <v>〇</v>
      </c>
      <c r="O139" s="32" t="str">
        <f t="shared" si="33"/>
        <v>〇</v>
      </c>
      <c r="P139" s="32" t="str">
        <f t="shared" si="33"/>
        <v>〇</v>
      </c>
      <c r="Q139" s="32" t="str">
        <f t="shared" si="33"/>
        <v>〇</v>
      </c>
      <c r="R139" s="32" t="str">
        <f t="shared" si="33"/>
        <v>〇</v>
      </c>
      <c r="S139" s="32" t="str">
        <f t="shared" si="33"/>
        <v>〇</v>
      </c>
      <c r="T139" s="32" t="str">
        <f t="shared" si="33"/>
        <v>〇</v>
      </c>
      <c r="U139" s="32" t="str">
        <f t="shared" si="33"/>
        <v>〇</v>
      </c>
      <c r="V139" s="32" t="str">
        <f t="shared" si="33"/>
        <v>〇</v>
      </c>
      <c r="W139" s="32" t="str">
        <f t="shared" si="33"/>
        <v>〇</v>
      </c>
      <c r="X139" s="32" t="str">
        <f t="shared" si="33"/>
        <v>〇</v>
      </c>
      <c r="Y139" s="32" t="str">
        <f t="shared" si="33"/>
        <v>〇</v>
      </c>
      <c r="Z139" s="32" t="str">
        <f t="shared" si="33"/>
        <v>〇</v>
      </c>
      <c r="AA139" s="32" t="str">
        <f t="shared" si="33"/>
        <v>〇</v>
      </c>
      <c r="AB139" s="32" t="str">
        <f t="shared" si="33"/>
        <v>〇</v>
      </c>
      <c r="AC139" s="32" t="str">
        <f t="shared" si="33"/>
        <v>〇</v>
      </c>
      <c r="AD139" s="32" t="str">
        <f t="shared" si="33"/>
        <v>〇</v>
      </c>
      <c r="AE139" s="32" t="str">
        <f t="shared" si="33"/>
        <v>〇</v>
      </c>
      <c r="AF139" s="32" t="str">
        <f t="shared" si="33"/>
        <v>〇</v>
      </c>
      <c r="AG139" s="32" t="str">
        <f t="shared" si="33"/>
        <v>〇</v>
      </c>
      <c r="AH139" s="32" t="str">
        <f t="shared" si="33"/>
        <v>〇</v>
      </c>
      <c r="AI139" s="32" t="str">
        <f t="shared" si="33"/>
        <v>〇</v>
      </c>
      <c r="AJ139" s="32" t="str">
        <f t="shared" si="33"/>
        <v>〇</v>
      </c>
      <c r="AK139" s="32" t="str">
        <f t="shared" ref="AK139:AP139" si="34">IF(EXACT(AK33,AK86),"〇","NG")</f>
        <v>〇</v>
      </c>
      <c r="AL139" s="32" t="str">
        <f t="shared" si="34"/>
        <v>〇</v>
      </c>
      <c r="AM139" s="32" t="str">
        <f t="shared" si="34"/>
        <v>〇</v>
      </c>
      <c r="AN139" s="32" t="str">
        <f t="shared" si="34"/>
        <v>〇</v>
      </c>
      <c r="AO139" s="32" t="str">
        <f t="shared" si="34"/>
        <v>〇</v>
      </c>
      <c r="AP139" s="32" t="str">
        <f t="shared" si="34"/>
        <v>〇</v>
      </c>
    </row>
    <row r="140" spans="14:42">
      <c r="N140" s="32" t="str">
        <f t="shared" ref="N140:AP148" si="35">IF(EXACT(N34,N87),"〇","NG")</f>
        <v>〇</v>
      </c>
      <c r="O140" s="32" t="str">
        <f t="shared" si="35"/>
        <v>〇</v>
      </c>
      <c r="P140" s="32" t="str">
        <f t="shared" si="35"/>
        <v>〇</v>
      </c>
      <c r="Q140" s="32" t="str">
        <f t="shared" si="35"/>
        <v>〇</v>
      </c>
      <c r="R140" s="32" t="str">
        <f t="shared" si="35"/>
        <v>〇</v>
      </c>
      <c r="S140" s="32" t="str">
        <f t="shared" si="35"/>
        <v>〇</v>
      </c>
      <c r="T140" s="32" t="str">
        <f t="shared" si="35"/>
        <v>〇</v>
      </c>
      <c r="U140" s="32" t="str">
        <f t="shared" si="35"/>
        <v>〇</v>
      </c>
      <c r="V140" s="32" t="str">
        <f t="shared" si="35"/>
        <v>〇</v>
      </c>
      <c r="W140" s="32" t="str">
        <f t="shared" si="35"/>
        <v>〇</v>
      </c>
      <c r="X140" s="32" t="str">
        <f t="shared" si="35"/>
        <v>〇</v>
      </c>
      <c r="Y140" s="32" t="str">
        <f t="shared" si="35"/>
        <v>〇</v>
      </c>
      <c r="Z140" s="32" t="str">
        <f t="shared" si="35"/>
        <v>〇</v>
      </c>
      <c r="AA140" s="32" t="str">
        <f t="shared" si="35"/>
        <v>〇</v>
      </c>
      <c r="AB140" s="32" t="str">
        <f t="shared" si="35"/>
        <v>〇</v>
      </c>
      <c r="AC140" s="32" t="str">
        <f t="shared" si="35"/>
        <v>〇</v>
      </c>
      <c r="AD140" s="32" t="str">
        <f t="shared" si="35"/>
        <v>〇</v>
      </c>
      <c r="AE140" s="32" t="str">
        <f t="shared" si="35"/>
        <v>〇</v>
      </c>
      <c r="AF140" s="32" t="str">
        <f t="shared" si="35"/>
        <v>〇</v>
      </c>
      <c r="AG140" s="32" t="str">
        <f t="shared" si="35"/>
        <v>〇</v>
      </c>
      <c r="AH140" s="32" t="str">
        <f t="shared" si="35"/>
        <v>〇</v>
      </c>
      <c r="AI140" s="32" t="str">
        <f t="shared" si="35"/>
        <v>〇</v>
      </c>
      <c r="AJ140" s="32" t="str">
        <f t="shared" si="35"/>
        <v>〇</v>
      </c>
      <c r="AK140" s="32" t="str">
        <f t="shared" si="35"/>
        <v>〇</v>
      </c>
      <c r="AL140" s="32" t="str">
        <f t="shared" si="35"/>
        <v>〇</v>
      </c>
      <c r="AM140" s="32" t="str">
        <f t="shared" si="35"/>
        <v>〇</v>
      </c>
      <c r="AN140" s="32" t="str">
        <f t="shared" si="35"/>
        <v>〇</v>
      </c>
      <c r="AO140" s="32" t="str">
        <f t="shared" si="35"/>
        <v>〇</v>
      </c>
      <c r="AP140" s="32" t="str">
        <f t="shared" si="35"/>
        <v>〇</v>
      </c>
    </row>
    <row r="141" spans="14:42">
      <c r="N141" s="32" t="str">
        <f t="shared" si="35"/>
        <v>〇</v>
      </c>
      <c r="O141" s="32" t="str">
        <f t="shared" si="35"/>
        <v>〇</v>
      </c>
      <c r="P141" s="32" t="str">
        <f t="shared" si="35"/>
        <v>〇</v>
      </c>
      <c r="Q141" s="32" t="str">
        <f t="shared" si="35"/>
        <v>〇</v>
      </c>
      <c r="R141" s="32" t="str">
        <f t="shared" si="35"/>
        <v>〇</v>
      </c>
      <c r="S141" s="32" t="str">
        <f t="shared" si="35"/>
        <v>〇</v>
      </c>
      <c r="T141" s="32" t="str">
        <f t="shared" si="35"/>
        <v>〇</v>
      </c>
      <c r="U141" s="32" t="str">
        <f t="shared" si="35"/>
        <v>〇</v>
      </c>
      <c r="V141" s="32" t="str">
        <f t="shared" si="35"/>
        <v>〇</v>
      </c>
      <c r="W141" s="32" t="str">
        <f t="shared" si="35"/>
        <v>〇</v>
      </c>
      <c r="X141" s="32" t="str">
        <f t="shared" si="35"/>
        <v>〇</v>
      </c>
      <c r="Y141" s="32" t="str">
        <f t="shared" si="35"/>
        <v>〇</v>
      </c>
      <c r="Z141" s="32" t="str">
        <f t="shared" si="35"/>
        <v>〇</v>
      </c>
      <c r="AA141" s="32" t="str">
        <f t="shared" si="35"/>
        <v>〇</v>
      </c>
      <c r="AB141" s="32" t="str">
        <f t="shared" si="35"/>
        <v>〇</v>
      </c>
      <c r="AC141" s="32" t="str">
        <f t="shared" si="35"/>
        <v>〇</v>
      </c>
      <c r="AD141" s="32" t="str">
        <f t="shared" si="35"/>
        <v>〇</v>
      </c>
      <c r="AE141" s="32" t="str">
        <f t="shared" si="35"/>
        <v>〇</v>
      </c>
      <c r="AF141" s="32" t="str">
        <f t="shared" si="35"/>
        <v>〇</v>
      </c>
      <c r="AG141" s="32" t="str">
        <f t="shared" si="35"/>
        <v>〇</v>
      </c>
      <c r="AH141" s="32" t="str">
        <f t="shared" si="35"/>
        <v>〇</v>
      </c>
      <c r="AI141" s="32" t="str">
        <f t="shared" si="35"/>
        <v>〇</v>
      </c>
      <c r="AJ141" s="32" t="str">
        <f t="shared" si="35"/>
        <v>〇</v>
      </c>
      <c r="AK141" s="32" t="str">
        <f t="shared" si="35"/>
        <v>〇</v>
      </c>
      <c r="AL141" s="32" t="str">
        <f t="shared" si="35"/>
        <v>〇</v>
      </c>
      <c r="AM141" s="32" t="str">
        <f t="shared" si="35"/>
        <v>〇</v>
      </c>
      <c r="AN141" s="32" t="str">
        <f t="shared" si="35"/>
        <v>〇</v>
      </c>
      <c r="AO141" s="32" t="str">
        <f t="shared" si="35"/>
        <v>〇</v>
      </c>
      <c r="AP141" s="32" t="str">
        <f t="shared" si="35"/>
        <v>〇</v>
      </c>
    </row>
    <row r="142" spans="14:42">
      <c r="N142" s="32" t="str">
        <f t="shared" si="35"/>
        <v>〇</v>
      </c>
      <c r="O142" s="32" t="str">
        <f t="shared" si="35"/>
        <v>〇</v>
      </c>
      <c r="P142" s="32" t="str">
        <f t="shared" si="35"/>
        <v>〇</v>
      </c>
      <c r="Q142" s="32" t="str">
        <f t="shared" si="35"/>
        <v>〇</v>
      </c>
      <c r="R142" s="32" t="str">
        <f t="shared" si="35"/>
        <v>〇</v>
      </c>
      <c r="S142" s="32" t="str">
        <f t="shared" si="35"/>
        <v>〇</v>
      </c>
      <c r="T142" s="32" t="str">
        <f t="shared" si="35"/>
        <v>〇</v>
      </c>
      <c r="U142" s="32" t="str">
        <f t="shared" si="35"/>
        <v>〇</v>
      </c>
      <c r="V142" s="32" t="str">
        <f t="shared" si="35"/>
        <v>〇</v>
      </c>
      <c r="W142" s="32" t="str">
        <f t="shared" si="35"/>
        <v>〇</v>
      </c>
      <c r="X142" s="32" t="str">
        <f t="shared" si="35"/>
        <v>〇</v>
      </c>
      <c r="Y142" s="32" t="str">
        <f t="shared" si="35"/>
        <v>〇</v>
      </c>
      <c r="Z142" s="32" t="str">
        <f t="shared" si="35"/>
        <v>〇</v>
      </c>
      <c r="AA142" s="32" t="str">
        <f t="shared" si="35"/>
        <v>〇</v>
      </c>
      <c r="AB142" s="32" t="str">
        <f t="shared" si="35"/>
        <v>〇</v>
      </c>
      <c r="AC142" s="32" t="str">
        <f t="shared" si="35"/>
        <v>〇</v>
      </c>
      <c r="AD142" s="32" t="str">
        <f t="shared" si="35"/>
        <v>〇</v>
      </c>
      <c r="AE142" s="32" t="str">
        <f t="shared" si="35"/>
        <v>〇</v>
      </c>
      <c r="AF142" s="32" t="str">
        <f t="shared" si="35"/>
        <v>〇</v>
      </c>
      <c r="AG142" s="32" t="str">
        <f t="shared" si="35"/>
        <v>〇</v>
      </c>
      <c r="AH142" s="32" t="str">
        <f t="shared" si="35"/>
        <v>〇</v>
      </c>
      <c r="AI142" s="32" t="str">
        <f t="shared" si="35"/>
        <v>〇</v>
      </c>
      <c r="AJ142" s="32" t="str">
        <f t="shared" si="35"/>
        <v>〇</v>
      </c>
      <c r="AK142" s="32" t="str">
        <f t="shared" si="35"/>
        <v>〇</v>
      </c>
      <c r="AL142" s="32" t="str">
        <f t="shared" si="35"/>
        <v>〇</v>
      </c>
      <c r="AM142" s="32" t="str">
        <f t="shared" si="35"/>
        <v>〇</v>
      </c>
      <c r="AN142" s="32" t="str">
        <f t="shared" si="35"/>
        <v>〇</v>
      </c>
      <c r="AO142" s="32" t="str">
        <f t="shared" si="35"/>
        <v>〇</v>
      </c>
      <c r="AP142" s="32" t="str">
        <f t="shared" si="35"/>
        <v>〇</v>
      </c>
    </row>
    <row r="143" spans="14:42">
      <c r="N143" s="32" t="str">
        <f t="shared" si="35"/>
        <v>〇</v>
      </c>
      <c r="O143" s="32" t="str">
        <f t="shared" si="35"/>
        <v>〇</v>
      </c>
      <c r="P143" s="32" t="str">
        <f t="shared" si="35"/>
        <v>〇</v>
      </c>
      <c r="Q143" s="32" t="str">
        <f t="shared" si="35"/>
        <v>〇</v>
      </c>
      <c r="R143" s="32" t="str">
        <f t="shared" si="35"/>
        <v>〇</v>
      </c>
      <c r="S143" s="32" t="str">
        <f t="shared" si="35"/>
        <v>〇</v>
      </c>
      <c r="T143" s="32" t="str">
        <f t="shared" si="35"/>
        <v>〇</v>
      </c>
      <c r="U143" s="32" t="str">
        <f t="shared" si="35"/>
        <v>〇</v>
      </c>
      <c r="V143" s="32" t="str">
        <f t="shared" si="35"/>
        <v>〇</v>
      </c>
      <c r="W143" s="32" t="str">
        <f t="shared" si="35"/>
        <v>〇</v>
      </c>
      <c r="X143" s="32" t="str">
        <f t="shared" si="35"/>
        <v>〇</v>
      </c>
      <c r="Y143" s="32" t="str">
        <f t="shared" si="35"/>
        <v>〇</v>
      </c>
      <c r="Z143" s="32" t="str">
        <f t="shared" si="35"/>
        <v>〇</v>
      </c>
      <c r="AA143" s="32" t="str">
        <f t="shared" si="35"/>
        <v>〇</v>
      </c>
      <c r="AB143" s="32" t="str">
        <f t="shared" si="35"/>
        <v>〇</v>
      </c>
      <c r="AC143" s="32" t="str">
        <f t="shared" si="35"/>
        <v>〇</v>
      </c>
      <c r="AD143" s="32" t="str">
        <f t="shared" si="35"/>
        <v>〇</v>
      </c>
      <c r="AE143" s="32" t="str">
        <f t="shared" si="35"/>
        <v>〇</v>
      </c>
      <c r="AF143" s="32" t="str">
        <f t="shared" si="35"/>
        <v>〇</v>
      </c>
      <c r="AG143" s="32" t="str">
        <f t="shared" si="35"/>
        <v>〇</v>
      </c>
      <c r="AH143" s="32" t="str">
        <f t="shared" si="35"/>
        <v>〇</v>
      </c>
      <c r="AI143" s="32" t="str">
        <f t="shared" si="35"/>
        <v>〇</v>
      </c>
      <c r="AJ143" s="32" t="str">
        <f t="shared" si="35"/>
        <v>〇</v>
      </c>
      <c r="AK143" s="32" t="str">
        <f t="shared" si="35"/>
        <v>〇</v>
      </c>
      <c r="AL143" s="32" t="str">
        <f t="shared" si="35"/>
        <v>〇</v>
      </c>
      <c r="AM143" s="32" t="str">
        <f t="shared" si="35"/>
        <v>〇</v>
      </c>
      <c r="AN143" s="32" t="str">
        <f t="shared" si="35"/>
        <v>〇</v>
      </c>
      <c r="AO143" s="32" t="str">
        <f t="shared" si="35"/>
        <v>〇</v>
      </c>
      <c r="AP143" s="32" t="str">
        <f t="shared" si="35"/>
        <v>〇</v>
      </c>
    </row>
    <row r="144" spans="14:42">
      <c r="N144" s="32" t="str">
        <f t="shared" si="35"/>
        <v>〇</v>
      </c>
      <c r="O144" s="32" t="str">
        <f t="shared" si="35"/>
        <v>〇</v>
      </c>
      <c r="P144" s="32" t="str">
        <f t="shared" si="35"/>
        <v>〇</v>
      </c>
      <c r="Q144" s="32" t="str">
        <f t="shared" si="35"/>
        <v>〇</v>
      </c>
      <c r="R144" s="32" t="str">
        <f t="shared" si="35"/>
        <v>〇</v>
      </c>
      <c r="S144" s="32" t="str">
        <f t="shared" si="35"/>
        <v>〇</v>
      </c>
      <c r="T144" s="32" t="str">
        <f t="shared" si="35"/>
        <v>〇</v>
      </c>
      <c r="U144" s="32" t="str">
        <f t="shared" si="35"/>
        <v>〇</v>
      </c>
      <c r="V144" s="32" t="str">
        <f t="shared" si="35"/>
        <v>〇</v>
      </c>
      <c r="W144" s="32" t="str">
        <f t="shared" si="35"/>
        <v>〇</v>
      </c>
      <c r="X144" s="32" t="str">
        <f t="shared" si="35"/>
        <v>〇</v>
      </c>
      <c r="Y144" s="32" t="str">
        <f t="shared" si="35"/>
        <v>〇</v>
      </c>
      <c r="Z144" s="32" t="str">
        <f t="shared" si="35"/>
        <v>〇</v>
      </c>
      <c r="AA144" s="32" t="str">
        <f t="shared" si="35"/>
        <v>〇</v>
      </c>
      <c r="AB144" s="32" t="str">
        <f t="shared" si="35"/>
        <v>〇</v>
      </c>
      <c r="AC144" s="32" t="str">
        <f t="shared" si="35"/>
        <v>〇</v>
      </c>
      <c r="AD144" s="32" t="str">
        <f t="shared" si="35"/>
        <v>〇</v>
      </c>
      <c r="AE144" s="32" t="str">
        <f t="shared" si="35"/>
        <v>〇</v>
      </c>
      <c r="AF144" s="32" t="str">
        <f t="shared" si="35"/>
        <v>〇</v>
      </c>
      <c r="AG144" s="32" t="str">
        <f t="shared" si="35"/>
        <v>〇</v>
      </c>
      <c r="AH144" s="32" t="str">
        <f t="shared" si="35"/>
        <v>〇</v>
      </c>
      <c r="AI144" s="32" t="str">
        <f t="shared" si="35"/>
        <v>〇</v>
      </c>
      <c r="AJ144" s="32" t="str">
        <f t="shared" si="35"/>
        <v>〇</v>
      </c>
      <c r="AK144" s="32" t="str">
        <f t="shared" si="35"/>
        <v>〇</v>
      </c>
      <c r="AL144" s="32" t="str">
        <f t="shared" si="35"/>
        <v>〇</v>
      </c>
      <c r="AM144" s="32" t="str">
        <f t="shared" si="35"/>
        <v>〇</v>
      </c>
      <c r="AN144" s="32" t="str">
        <f t="shared" si="35"/>
        <v>〇</v>
      </c>
      <c r="AO144" s="32" t="str">
        <f t="shared" si="35"/>
        <v>〇</v>
      </c>
      <c r="AP144" s="32" t="str">
        <f t="shared" si="35"/>
        <v>〇</v>
      </c>
    </row>
    <row r="145" spans="14:42">
      <c r="N145" s="32" t="str">
        <f t="shared" si="35"/>
        <v>〇</v>
      </c>
      <c r="O145" s="32" t="str">
        <f t="shared" si="35"/>
        <v>〇</v>
      </c>
      <c r="P145" s="32" t="str">
        <f t="shared" si="35"/>
        <v>〇</v>
      </c>
      <c r="Q145" s="32" t="str">
        <f t="shared" si="35"/>
        <v>〇</v>
      </c>
      <c r="R145" s="32" t="str">
        <f t="shared" si="35"/>
        <v>〇</v>
      </c>
      <c r="S145" s="32" t="str">
        <f t="shared" si="35"/>
        <v>〇</v>
      </c>
      <c r="T145" s="32" t="str">
        <f t="shared" si="35"/>
        <v>〇</v>
      </c>
      <c r="U145" s="32" t="str">
        <f t="shared" si="35"/>
        <v>〇</v>
      </c>
      <c r="V145" s="32" t="str">
        <f t="shared" si="35"/>
        <v>〇</v>
      </c>
      <c r="W145" s="32" t="str">
        <f t="shared" si="35"/>
        <v>〇</v>
      </c>
      <c r="X145" s="32" t="str">
        <f t="shared" si="35"/>
        <v>〇</v>
      </c>
      <c r="Y145" s="32" t="str">
        <f t="shared" si="35"/>
        <v>〇</v>
      </c>
      <c r="Z145" s="32" t="str">
        <f t="shared" si="35"/>
        <v>〇</v>
      </c>
      <c r="AA145" s="32" t="str">
        <f t="shared" si="35"/>
        <v>〇</v>
      </c>
      <c r="AB145" s="32" t="str">
        <f t="shared" si="35"/>
        <v>〇</v>
      </c>
      <c r="AC145" s="32" t="str">
        <f t="shared" si="35"/>
        <v>〇</v>
      </c>
      <c r="AD145" s="32" t="str">
        <f t="shared" si="35"/>
        <v>〇</v>
      </c>
      <c r="AE145" s="32" t="str">
        <f t="shared" si="35"/>
        <v>〇</v>
      </c>
      <c r="AF145" s="32" t="str">
        <f t="shared" si="35"/>
        <v>〇</v>
      </c>
      <c r="AG145" s="32" t="str">
        <f t="shared" si="35"/>
        <v>〇</v>
      </c>
      <c r="AH145" s="32" t="str">
        <f t="shared" si="35"/>
        <v>〇</v>
      </c>
      <c r="AI145" s="32" t="str">
        <f t="shared" si="35"/>
        <v>〇</v>
      </c>
      <c r="AJ145" s="32" t="str">
        <f t="shared" si="35"/>
        <v>〇</v>
      </c>
      <c r="AK145" s="32" t="str">
        <f t="shared" si="35"/>
        <v>〇</v>
      </c>
      <c r="AL145" s="32" t="str">
        <f t="shared" si="35"/>
        <v>〇</v>
      </c>
      <c r="AM145" s="32" t="str">
        <f t="shared" si="35"/>
        <v>〇</v>
      </c>
      <c r="AN145" s="32" t="str">
        <f t="shared" si="35"/>
        <v>〇</v>
      </c>
      <c r="AO145" s="32" t="str">
        <f t="shared" si="35"/>
        <v>〇</v>
      </c>
      <c r="AP145" s="32" t="str">
        <f t="shared" si="35"/>
        <v>〇</v>
      </c>
    </row>
    <row r="146" spans="14:42">
      <c r="N146" s="32" t="str">
        <f t="shared" si="35"/>
        <v>〇</v>
      </c>
      <c r="O146" s="32" t="str">
        <f t="shared" si="35"/>
        <v>〇</v>
      </c>
      <c r="P146" s="32" t="str">
        <f t="shared" si="35"/>
        <v>〇</v>
      </c>
      <c r="Q146" s="32" t="str">
        <f t="shared" si="35"/>
        <v>〇</v>
      </c>
      <c r="R146" s="32" t="str">
        <f t="shared" si="35"/>
        <v>〇</v>
      </c>
      <c r="S146" s="32" t="str">
        <f t="shared" si="35"/>
        <v>〇</v>
      </c>
      <c r="T146" s="32" t="str">
        <f t="shared" si="35"/>
        <v>〇</v>
      </c>
      <c r="U146" s="32" t="str">
        <f t="shared" si="35"/>
        <v>〇</v>
      </c>
      <c r="V146" s="32" t="str">
        <f t="shared" si="35"/>
        <v>〇</v>
      </c>
      <c r="W146" s="32" t="str">
        <f t="shared" si="35"/>
        <v>〇</v>
      </c>
      <c r="X146" s="32" t="str">
        <f t="shared" si="35"/>
        <v>〇</v>
      </c>
      <c r="Y146" s="32" t="str">
        <f t="shared" si="35"/>
        <v>〇</v>
      </c>
      <c r="Z146" s="32" t="str">
        <f t="shared" si="35"/>
        <v>〇</v>
      </c>
      <c r="AA146" s="32" t="str">
        <f t="shared" si="35"/>
        <v>〇</v>
      </c>
      <c r="AB146" s="32" t="str">
        <f t="shared" si="35"/>
        <v>〇</v>
      </c>
      <c r="AC146" s="32" t="str">
        <f t="shared" si="35"/>
        <v>〇</v>
      </c>
      <c r="AD146" s="32" t="str">
        <f t="shared" si="35"/>
        <v>〇</v>
      </c>
      <c r="AE146" s="32" t="str">
        <f t="shared" si="35"/>
        <v>〇</v>
      </c>
      <c r="AF146" s="32" t="str">
        <f t="shared" si="35"/>
        <v>〇</v>
      </c>
      <c r="AG146" s="32" t="str">
        <f t="shared" si="35"/>
        <v>〇</v>
      </c>
      <c r="AH146" s="32" t="str">
        <f t="shared" si="35"/>
        <v>〇</v>
      </c>
      <c r="AI146" s="32" t="str">
        <f t="shared" si="35"/>
        <v>〇</v>
      </c>
      <c r="AJ146" s="32" t="str">
        <f t="shared" si="35"/>
        <v>〇</v>
      </c>
      <c r="AK146" s="32" t="str">
        <f t="shared" si="35"/>
        <v>〇</v>
      </c>
      <c r="AL146" s="32" t="str">
        <f t="shared" si="35"/>
        <v>〇</v>
      </c>
      <c r="AM146" s="32" t="str">
        <f t="shared" si="35"/>
        <v>〇</v>
      </c>
      <c r="AN146" s="32" t="str">
        <f t="shared" si="35"/>
        <v>〇</v>
      </c>
      <c r="AO146" s="32" t="str">
        <f t="shared" si="35"/>
        <v>〇</v>
      </c>
      <c r="AP146" s="32" t="str">
        <f t="shared" si="35"/>
        <v>〇</v>
      </c>
    </row>
    <row r="147" spans="14:42">
      <c r="N147" s="32" t="str">
        <f t="shared" si="35"/>
        <v>〇</v>
      </c>
      <c r="O147" s="32" t="str">
        <f t="shared" si="35"/>
        <v>〇</v>
      </c>
      <c r="P147" s="32" t="str">
        <f t="shared" si="35"/>
        <v>〇</v>
      </c>
      <c r="Q147" s="32" t="str">
        <f t="shared" si="35"/>
        <v>〇</v>
      </c>
      <c r="R147" s="32" t="str">
        <f t="shared" si="35"/>
        <v>〇</v>
      </c>
      <c r="S147" s="32" t="str">
        <f t="shared" si="35"/>
        <v>〇</v>
      </c>
      <c r="T147" s="32" t="str">
        <f t="shared" si="35"/>
        <v>〇</v>
      </c>
      <c r="U147" s="32" t="str">
        <f t="shared" si="35"/>
        <v>〇</v>
      </c>
      <c r="V147" s="32" t="str">
        <f t="shared" si="35"/>
        <v>〇</v>
      </c>
      <c r="W147" s="32" t="str">
        <f t="shared" si="35"/>
        <v>〇</v>
      </c>
      <c r="X147" s="32" t="str">
        <f t="shared" si="35"/>
        <v>〇</v>
      </c>
      <c r="Y147" s="32" t="str">
        <f t="shared" si="35"/>
        <v>〇</v>
      </c>
      <c r="Z147" s="32" t="str">
        <f t="shared" si="35"/>
        <v>〇</v>
      </c>
      <c r="AA147" s="32" t="str">
        <f t="shared" si="35"/>
        <v>〇</v>
      </c>
      <c r="AB147" s="32" t="str">
        <f t="shared" si="35"/>
        <v>〇</v>
      </c>
      <c r="AC147" s="32" t="str">
        <f t="shared" si="35"/>
        <v>〇</v>
      </c>
      <c r="AD147" s="32" t="str">
        <f t="shared" si="35"/>
        <v>〇</v>
      </c>
      <c r="AE147" s="32" t="str">
        <f t="shared" si="35"/>
        <v>〇</v>
      </c>
      <c r="AF147" s="32" t="str">
        <f t="shared" si="35"/>
        <v>〇</v>
      </c>
      <c r="AG147" s="32" t="str">
        <f t="shared" si="35"/>
        <v>〇</v>
      </c>
      <c r="AH147" s="32" t="str">
        <f t="shared" si="35"/>
        <v>〇</v>
      </c>
      <c r="AI147" s="32" t="str">
        <f t="shared" si="35"/>
        <v>〇</v>
      </c>
      <c r="AJ147" s="32" t="str">
        <f t="shared" si="35"/>
        <v>〇</v>
      </c>
      <c r="AK147" s="32" t="str">
        <f t="shared" si="35"/>
        <v>〇</v>
      </c>
      <c r="AL147" s="32" t="str">
        <f t="shared" si="35"/>
        <v>〇</v>
      </c>
      <c r="AM147" s="32" t="str">
        <f t="shared" si="35"/>
        <v>〇</v>
      </c>
      <c r="AN147" s="32" t="str">
        <f t="shared" si="35"/>
        <v>〇</v>
      </c>
      <c r="AO147" s="32" t="str">
        <f t="shared" si="35"/>
        <v>〇</v>
      </c>
      <c r="AP147" s="32" t="str">
        <f t="shared" si="35"/>
        <v>〇</v>
      </c>
    </row>
    <row r="148" spans="14:42">
      <c r="N148" s="32" t="str">
        <f t="shared" si="35"/>
        <v>〇</v>
      </c>
      <c r="O148" s="32" t="str">
        <f t="shared" si="35"/>
        <v>〇</v>
      </c>
      <c r="P148" s="32" t="str">
        <f t="shared" si="35"/>
        <v>〇</v>
      </c>
      <c r="Q148" s="32" t="str">
        <f t="shared" si="35"/>
        <v>〇</v>
      </c>
      <c r="R148" s="32" t="str">
        <f t="shared" si="35"/>
        <v>〇</v>
      </c>
      <c r="S148" s="32" t="str">
        <f t="shared" si="35"/>
        <v>〇</v>
      </c>
      <c r="T148" s="32" t="str">
        <f t="shared" si="35"/>
        <v>〇</v>
      </c>
      <c r="U148" s="32" t="str">
        <f t="shared" si="35"/>
        <v>〇</v>
      </c>
      <c r="V148" s="32" t="str">
        <f t="shared" si="35"/>
        <v>〇</v>
      </c>
      <c r="W148" s="32" t="str">
        <f t="shared" si="35"/>
        <v>〇</v>
      </c>
      <c r="X148" s="32" t="str">
        <f t="shared" si="35"/>
        <v>〇</v>
      </c>
      <c r="Y148" s="32" t="str">
        <f t="shared" si="35"/>
        <v>〇</v>
      </c>
      <c r="Z148" s="32" t="str">
        <f t="shared" si="35"/>
        <v>〇</v>
      </c>
      <c r="AA148" s="32" t="str">
        <f t="shared" si="35"/>
        <v>〇</v>
      </c>
      <c r="AB148" s="32" t="str">
        <f t="shared" si="35"/>
        <v>〇</v>
      </c>
      <c r="AC148" s="32" t="str">
        <f t="shared" si="35"/>
        <v>〇</v>
      </c>
      <c r="AD148" s="32" t="str">
        <f t="shared" si="35"/>
        <v>〇</v>
      </c>
      <c r="AE148" s="32" t="str">
        <f t="shared" si="35"/>
        <v>〇</v>
      </c>
      <c r="AF148" s="32" t="str">
        <f t="shared" si="35"/>
        <v>〇</v>
      </c>
      <c r="AG148" s="32" t="str">
        <f t="shared" si="35"/>
        <v>〇</v>
      </c>
      <c r="AH148" s="32" t="str">
        <f t="shared" si="35"/>
        <v>〇</v>
      </c>
      <c r="AI148" s="32" t="str">
        <f t="shared" si="35"/>
        <v>〇</v>
      </c>
      <c r="AJ148" s="32" t="str">
        <f t="shared" si="35"/>
        <v>〇</v>
      </c>
      <c r="AK148" s="32" t="str">
        <f t="shared" ref="AK148:AP148" si="36">IF(EXACT(AK42,AK95),"〇","NG")</f>
        <v>〇</v>
      </c>
      <c r="AL148" s="32" t="str">
        <f t="shared" si="36"/>
        <v>〇</v>
      </c>
      <c r="AM148" s="32" t="str">
        <f t="shared" si="36"/>
        <v>〇</v>
      </c>
      <c r="AN148" s="32" t="str">
        <f t="shared" si="36"/>
        <v>〇</v>
      </c>
      <c r="AO148" s="32" t="str">
        <f t="shared" si="36"/>
        <v>〇</v>
      </c>
      <c r="AP148" s="32" t="str">
        <f t="shared" si="36"/>
        <v>〇</v>
      </c>
    </row>
    <row r="149" spans="14:42">
      <c r="N149" s="32" t="str">
        <f t="shared" ref="N149:AP157" si="37">IF(EXACT(N43,N96),"〇","NG")</f>
        <v>〇</v>
      </c>
      <c r="O149" s="32" t="str">
        <f t="shared" si="37"/>
        <v>〇</v>
      </c>
      <c r="P149" s="32" t="str">
        <f t="shared" si="37"/>
        <v>〇</v>
      </c>
      <c r="Q149" s="32" t="str">
        <f t="shared" si="37"/>
        <v>〇</v>
      </c>
      <c r="R149" s="32" t="str">
        <f t="shared" si="37"/>
        <v>〇</v>
      </c>
      <c r="S149" s="32" t="str">
        <f t="shared" si="37"/>
        <v>〇</v>
      </c>
      <c r="T149" s="32" t="str">
        <f t="shared" si="37"/>
        <v>〇</v>
      </c>
      <c r="U149" s="32" t="str">
        <f t="shared" si="37"/>
        <v>〇</v>
      </c>
      <c r="V149" s="32" t="str">
        <f t="shared" si="37"/>
        <v>〇</v>
      </c>
      <c r="W149" s="32" t="str">
        <f t="shared" si="37"/>
        <v>〇</v>
      </c>
      <c r="X149" s="32" t="str">
        <f t="shared" si="37"/>
        <v>〇</v>
      </c>
      <c r="Y149" s="32" t="str">
        <f t="shared" si="37"/>
        <v>〇</v>
      </c>
      <c r="Z149" s="32" t="str">
        <f t="shared" si="37"/>
        <v>〇</v>
      </c>
      <c r="AA149" s="32" t="str">
        <f t="shared" si="37"/>
        <v>〇</v>
      </c>
      <c r="AB149" s="32" t="str">
        <f t="shared" si="37"/>
        <v>〇</v>
      </c>
      <c r="AC149" s="32" t="str">
        <f t="shared" si="37"/>
        <v>〇</v>
      </c>
      <c r="AD149" s="32" t="str">
        <f t="shared" si="37"/>
        <v>〇</v>
      </c>
      <c r="AE149" s="32" t="str">
        <f t="shared" si="37"/>
        <v>〇</v>
      </c>
      <c r="AF149" s="32" t="str">
        <f t="shared" si="37"/>
        <v>〇</v>
      </c>
      <c r="AG149" s="32" t="str">
        <f t="shared" si="37"/>
        <v>〇</v>
      </c>
      <c r="AH149" s="32" t="str">
        <f t="shared" si="37"/>
        <v>〇</v>
      </c>
      <c r="AI149" s="32" t="str">
        <f t="shared" si="37"/>
        <v>〇</v>
      </c>
      <c r="AJ149" s="32" t="str">
        <f t="shared" si="37"/>
        <v>〇</v>
      </c>
      <c r="AK149" s="32" t="str">
        <f t="shared" si="37"/>
        <v>〇</v>
      </c>
      <c r="AL149" s="32" t="str">
        <f t="shared" si="37"/>
        <v>〇</v>
      </c>
      <c r="AM149" s="32" t="str">
        <f t="shared" si="37"/>
        <v>〇</v>
      </c>
      <c r="AN149" s="32" t="str">
        <f t="shared" si="37"/>
        <v>〇</v>
      </c>
      <c r="AO149" s="32" t="str">
        <f t="shared" si="37"/>
        <v>〇</v>
      </c>
      <c r="AP149" s="32" t="str">
        <f t="shared" si="37"/>
        <v>〇</v>
      </c>
    </row>
    <row r="150" spans="14:42">
      <c r="N150" s="32" t="str">
        <f t="shared" si="37"/>
        <v>〇</v>
      </c>
      <c r="O150" s="32" t="str">
        <f t="shared" si="37"/>
        <v>〇</v>
      </c>
      <c r="P150" s="32" t="str">
        <f t="shared" si="37"/>
        <v>〇</v>
      </c>
      <c r="Q150" s="32" t="str">
        <f t="shared" si="37"/>
        <v>〇</v>
      </c>
      <c r="R150" s="32" t="str">
        <f t="shared" si="37"/>
        <v>〇</v>
      </c>
      <c r="S150" s="32" t="str">
        <f t="shared" si="37"/>
        <v>〇</v>
      </c>
      <c r="T150" s="32" t="str">
        <f t="shared" si="37"/>
        <v>〇</v>
      </c>
      <c r="U150" s="32" t="str">
        <f t="shared" si="37"/>
        <v>〇</v>
      </c>
      <c r="V150" s="32" t="str">
        <f t="shared" si="37"/>
        <v>〇</v>
      </c>
      <c r="W150" s="32" t="str">
        <f t="shared" si="37"/>
        <v>〇</v>
      </c>
      <c r="X150" s="32" t="str">
        <f t="shared" si="37"/>
        <v>〇</v>
      </c>
      <c r="Y150" s="32" t="str">
        <f t="shared" si="37"/>
        <v>〇</v>
      </c>
      <c r="Z150" s="32" t="str">
        <f t="shared" si="37"/>
        <v>〇</v>
      </c>
      <c r="AA150" s="32" t="str">
        <f t="shared" si="37"/>
        <v>〇</v>
      </c>
      <c r="AB150" s="32" t="str">
        <f t="shared" si="37"/>
        <v>〇</v>
      </c>
      <c r="AC150" s="32" t="str">
        <f t="shared" si="37"/>
        <v>〇</v>
      </c>
      <c r="AD150" s="32" t="str">
        <f t="shared" si="37"/>
        <v>〇</v>
      </c>
      <c r="AE150" s="32" t="str">
        <f t="shared" si="37"/>
        <v>〇</v>
      </c>
      <c r="AF150" s="32" t="str">
        <f t="shared" si="37"/>
        <v>〇</v>
      </c>
      <c r="AG150" s="32" t="str">
        <f t="shared" si="37"/>
        <v>〇</v>
      </c>
      <c r="AH150" s="32" t="str">
        <f t="shared" si="37"/>
        <v>〇</v>
      </c>
      <c r="AI150" s="32" t="str">
        <f t="shared" si="37"/>
        <v>〇</v>
      </c>
      <c r="AJ150" s="32" t="str">
        <f t="shared" si="37"/>
        <v>〇</v>
      </c>
      <c r="AK150" s="32" t="str">
        <f t="shared" si="37"/>
        <v>〇</v>
      </c>
      <c r="AL150" s="32" t="str">
        <f t="shared" si="37"/>
        <v>〇</v>
      </c>
      <c r="AM150" s="32" t="str">
        <f t="shared" si="37"/>
        <v>〇</v>
      </c>
      <c r="AN150" s="32" t="str">
        <f t="shared" si="37"/>
        <v>〇</v>
      </c>
      <c r="AO150" s="32" t="str">
        <f t="shared" si="37"/>
        <v>〇</v>
      </c>
      <c r="AP150" s="32" t="str">
        <f t="shared" si="37"/>
        <v>〇</v>
      </c>
    </row>
    <row r="151" spans="14:42">
      <c r="N151" s="32" t="str">
        <f t="shared" si="37"/>
        <v>〇</v>
      </c>
      <c r="O151" s="32" t="str">
        <f t="shared" si="37"/>
        <v>〇</v>
      </c>
      <c r="P151" s="32" t="str">
        <f t="shared" si="37"/>
        <v>〇</v>
      </c>
      <c r="Q151" s="32" t="str">
        <f t="shared" si="37"/>
        <v>〇</v>
      </c>
      <c r="R151" s="32" t="str">
        <f t="shared" si="37"/>
        <v>〇</v>
      </c>
      <c r="S151" s="32" t="str">
        <f t="shared" si="37"/>
        <v>〇</v>
      </c>
      <c r="T151" s="32" t="str">
        <f t="shared" si="37"/>
        <v>〇</v>
      </c>
      <c r="U151" s="32" t="str">
        <f t="shared" si="37"/>
        <v>〇</v>
      </c>
      <c r="V151" s="32" t="str">
        <f t="shared" si="37"/>
        <v>〇</v>
      </c>
      <c r="W151" s="32" t="str">
        <f t="shared" si="37"/>
        <v>〇</v>
      </c>
      <c r="X151" s="32" t="str">
        <f t="shared" si="37"/>
        <v>〇</v>
      </c>
      <c r="Y151" s="32" t="str">
        <f t="shared" si="37"/>
        <v>〇</v>
      </c>
      <c r="Z151" s="32" t="str">
        <f t="shared" si="37"/>
        <v>〇</v>
      </c>
      <c r="AA151" s="32" t="str">
        <f t="shared" si="37"/>
        <v>〇</v>
      </c>
      <c r="AB151" s="32" t="str">
        <f t="shared" si="37"/>
        <v>〇</v>
      </c>
      <c r="AC151" s="32" t="str">
        <f t="shared" si="37"/>
        <v>〇</v>
      </c>
      <c r="AD151" s="32" t="str">
        <f t="shared" si="37"/>
        <v>〇</v>
      </c>
      <c r="AE151" s="32" t="str">
        <f t="shared" si="37"/>
        <v>〇</v>
      </c>
      <c r="AF151" s="32" t="str">
        <f t="shared" si="37"/>
        <v>〇</v>
      </c>
      <c r="AG151" s="32" t="str">
        <f t="shared" si="37"/>
        <v>〇</v>
      </c>
      <c r="AH151" s="32" t="str">
        <f t="shared" si="37"/>
        <v>〇</v>
      </c>
      <c r="AI151" s="32" t="str">
        <f t="shared" si="37"/>
        <v>〇</v>
      </c>
      <c r="AJ151" s="32" t="str">
        <f t="shared" si="37"/>
        <v>〇</v>
      </c>
      <c r="AK151" s="32" t="str">
        <f t="shared" si="37"/>
        <v>〇</v>
      </c>
      <c r="AL151" s="32" t="str">
        <f t="shared" si="37"/>
        <v>〇</v>
      </c>
      <c r="AM151" s="32" t="str">
        <f t="shared" si="37"/>
        <v>〇</v>
      </c>
      <c r="AN151" s="32" t="str">
        <f t="shared" si="37"/>
        <v>〇</v>
      </c>
      <c r="AO151" s="32" t="str">
        <f t="shared" si="37"/>
        <v>〇</v>
      </c>
      <c r="AP151" s="32" t="str">
        <f t="shared" si="37"/>
        <v>〇</v>
      </c>
    </row>
    <row r="152" spans="14:42">
      <c r="N152" s="32" t="str">
        <f t="shared" si="37"/>
        <v>〇</v>
      </c>
      <c r="O152" s="32" t="str">
        <f t="shared" si="37"/>
        <v>〇</v>
      </c>
      <c r="P152" s="32" t="str">
        <f t="shared" si="37"/>
        <v>〇</v>
      </c>
      <c r="Q152" s="32" t="str">
        <f t="shared" si="37"/>
        <v>〇</v>
      </c>
      <c r="R152" s="32" t="str">
        <f t="shared" si="37"/>
        <v>〇</v>
      </c>
      <c r="S152" s="32" t="str">
        <f t="shared" si="37"/>
        <v>〇</v>
      </c>
      <c r="T152" s="32" t="str">
        <f t="shared" si="37"/>
        <v>〇</v>
      </c>
      <c r="U152" s="32" t="str">
        <f t="shared" si="37"/>
        <v>〇</v>
      </c>
      <c r="V152" s="32" t="str">
        <f t="shared" si="37"/>
        <v>〇</v>
      </c>
      <c r="W152" s="32" t="str">
        <f t="shared" si="37"/>
        <v>〇</v>
      </c>
      <c r="X152" s="32" t="str">
        <f t="shared" si="37"/>
        <v>〇</v>
      </c>
      <c r="Y152" s="32" t="str">
        <f t="shared" si="37"/>
        <v>〇</v>
      </c>
      <c r="Z152" s="32" t="str">
        <f t="shared" si="37"/>
        <v>〇</v>
      </c>
      <c r="AA152" s="32" t="str">
        <f t="shared" si="37"/>
        <v>〇</v>
      </c>
      <c r="AB152" s="32" t="str">
        <f t="shared" si="37"/>
        <v>〇</v>
      </c>
      <c r="AC152" s="32" t="str">
        <f t="shared" si="37"/>
        <v>〇</v>
      </c>
      <c r="AD152" s="32" t="str">
        <f t="shared" si="37"/>
        <v>〇</v>
      </c>
      <c r="AE152" s="32" t="str">
        <f t="shared" si="37"/>
        <v>〇</v>
      </c>
      <c r="AF152" s="32" t="str">
        <f t="shared" si="37"/>
        <v>〇</v>
      </c>
      <c r="AG152" s="32" t="str">
        <f t="shared" si="37"/>
        <v>〇</v>
      </c>
      <c r="AH152" s="32" t="str">
        <f t="shared" si="37"/>
        <v>〇</v>
      </c>
      <c r="AI152" s="32" t="str">
        <f t="shared" si="37"/>
        <v>〇</v>
      </c>
      <c r="AJ152" s="32" t="str">
        <f t="shared" si="37"/>
        <v>〇</v>
      </c>
      <c r="AK152" s="32" t="str">
        <f t="shared" si="37"/>
        <v>〇</v>
      </c>
      <c r="AL152" s="32" t="str">
        <f t="shared" si="37"/>
        <v>〇</v>
      </c>
      <c r="AM152" s="32" t="str">
        <f t="shared" si="37"/>
        <v>〇</v>
      </c>
      <c r="AN152" s="32" t="str">
        <f t="shared" si="37"/>
        <v>〇</v>
      </c>
      <c r="AO152" s="32" t="str">
        <f t="shared" si="37"/>
        <v>〇</v>
      </c>
      <c r="AP152" s="32" t="str">
        <f t="shared" si="37"/>
        <v>〇</v>
      </c>
    </row>
    <row r="153" spans="14:42">
      <c r="N153" s="32" t="str">
        <f t="shared" si="37"/>
        <v>〇</v>
      </c>
      <c r="O153" s="32" t="str">
        <f t="shared" si="37"/>
        <v>〇</v>
      </c>
      <c r="P153" s="32" t="str">
        <f t="shared" si="37"/>
        <v>〇</v>
      </c>
      <c r="Q153" s="32" t="str">
        <f t="shared" si="37"/>
        <v>〇</v>
      </c>
      <c r="R153" s="32" t="str">
        <f t="shared" si="37"/>
        <v>〇</v>
      </c>
      <c r="S153" s="32" t="str">
        <f t="shared" si="37"/>
        <v>〇</v>
      </c>
      <c r="T153" s="32" t="str">
        <f t="shared" si="37"/>
        <v>〇</v>
      </c>
      <c r="U153" s="32" t="str">
        <f t="shared" si="37"/>
        <v>〇</v>
      </c>
      <c r="V153" s="32" t="str">
        <f t="shared" si="37"/>
        <v>〇</v>
      </c>
      <c r="W153" s="32" t="str">
        <f t="shared" si="37"/>
        <v>〇</v>
      </c>
      <c r="X153" s="32" t="str">
        <f t="shared" si="37"/>
        <v>〇</v>
      </c>
      <c r="Y153" s="32" t="str">
        <f t="shared" si="37"/>
        <v>〇</v>
      </c>
      <c r="Z153" s="32" t="str">
        <f t="shared" si="37"/>
        <v>〇</v>
      </c>
      <c r="AA153" s="32" t="str">
        <f t="shared" si="37"/>
        <v>〇</v>
      </c>
      <c r="AB153" s="32" t="str">
        <f t="shared" si="37"/>
        <v>〇</v>
      </c>
      <c r="AC153" s="32" t="str">
        <f t="shared" si="37"/>
        <v>〇</v>
      </c>
      <c r="AD153" s="32" t="str">
        <f t="shared" si="37"/>
        <v>〇</v>
      </c>
      <c r="AE153" s="32" t="str">
        <f t="shared" si="37"/>
        <v>〇</v>
      </c>
      <c r="AF153" s="32" t="str">
        <f t="shared" si="37"/>
        <v>〇</v>
      </c>
      <c r="AG153" s="32" t="str">
        <f t="shared" si="37"/>
        <v>〇</v>
      </c>
      <c r="AH153" s="32" t="str">
        <f t="shared" si="37"/>
        <v>〇</v>
      </c>
      <c r="AI153" s="32" t="str">
        <f t="shared" si="37"/>
        <v>〇</v>
      </c>
      <c r="AJ153" s="32" t="str">
        <f t="shared" si="37"/>
        <v>〇</v>
      </c>
      <c r="AK153" s="32" t="str">
        <f t="shared" si="37"/>
        <v>〇</v>
      </c>
      <c r="AL153" s="32" t="str">
        <f t="shared" si="37"/>
        <v>〇</v>
      </c>
      <c r="AM153" s="32" t="str">
        <f t="shared" si="37"/>
        <v>〇</v>
      </c>
      <c r="AN153" s="32" t="str">
        <f t="shared" si="37"/>
        <v>〇</v>
      </c>
      <c r="AO153" s="32" t="str">
        <f t="shared" si="37"/>
        <v>〇</v>
      </c>
      <c r="AP153" s="32" t="str">
        <f t="shared" si="37"/>
        <v>〇</v>
      </c>
    </row>
    <row r="154" spans="14:42">
      <c r="N154" s="32" t="str">
        <f t="shared" si="37"/>
        <v>〇</v>
      </c>
      <c r="O154" s="32" t="str">
        <f t="shared" si="37"/>
        <v>〇</v>
      </c>
      <c r="P154" s="32" t="str">
        <f t="shared" si="37"/>
        <v>〇</v>
      </c>
      <c r="Q154" s="32" t="str">
        <f t="shared" si="37"/>
        <v>〇</v>
      </c>
      <c r="R154" s="32" t="str">
        <f t="shared" si="37"/>
        <v>〇</v>
      </c>
      <c r="S154" s="32" t="str">
        <f t="shared" si="37"/>
        <v>〇</v>
      </c>
      <c r="T154" s="32" t="str">
        <f t="shared" si="37"/>
        <v>〇</v>
      </c>
      <c r="U154" s="32" t="str">
        <f t="shared" si="37"/>
        <v>〇</v>
      </c>
      <c r="V154" s="32" t="str">
        <f t="shared" si="37"/>
        <v>〇</v>
      </c>
      <c r="W154" s="32" t="str">
        <f t="shared" si="37"/>
        <v>〇</v>
      </c>
      <c r="X154" s="32" t="str">
        <f t="shared" si="37"/>
        <v>〇</v>
      </c>
      <c r="Y154" s="32" t="str">
        <f t="shared" si="37"/>
        <v>〇</v>
      </c>
      <c r="Z154" s="32" t="str">
        <f t="shared" si="37"/>
        <v>〇</v>
      </c>
      <c r="AA154" s="32" t="str">
        <f t="shared" si="37"/>
        <v>〇</v>
      </c>
      <c r="AB154" s="32" t="str">
        <f t="shared" si="37"/>
        <v>〇</v>
      </c>
      <c r="AC154" s="32" t="str">
        <f t="shared" si="37"/>
        <v>〇</v>
      </c>
      <c r="AD154" s="32" t="str">
        <f t="shared" si="37"/>
        <v>〇</v>
      </c>
      <c r="AE154" s="32" t="str">
        <f t="shared" si="37"/>
        <v>〇</v>
      </c>
      <c r="AF154" s="32" t="str">
        <f t="shared" si="37"/>
        <v>〇</v>
      </c>
      <c r="AG154" s="32" t="str">
        <f t="shared" si="37"/>
        <v>〇</v>
      </c>
      <c r="AH154" s="32" t="str">
        <f t="shared" si="37"/>
        <v>〇</v>
      </c>
      <c r="AI154" s="32" t="str">
        <f t="shared" si="37"/>
        <v>〇</v>
      </c>
      <c r="AJ154" s="32" t="str">
        <f t="shared" si="37"/>
        <v>〇</v>
      </c>
      <c r="AK154" s="32" t="str">
        <f t="shared" si="37"/>
        <v>〇</v>
      </c>
      <c r="AL154" s="32" t="str">
        <f t="shared" si="37"/>
        <v>〇</v>
      </c>
      <c r="AM154" s="32" t="str">
        <f t="shared" si="37"/>
        <v>〇</v>
      </c>
      <c r="AN154" s="32" t="str">
        <f t="shared" si="37"/>
        <v>〇</v>
      </c>
      <c r="AO154" s="32" t="str">
        <f t="shared" si="37"/>
        <v>〇</v>
      </c>
      <c r="AP154" s="32" t="str">
        <f t="shared" si="37"/>
        <v>〇</v>
      </c>
    </row>
    <row r="155" spans="14:42">
      <c r="N155" s="32" t="str">
        <f t="shared" si="37"/>
        <v>〇</v>
      </c>
      <c r="O155" s="32" t="str">
        <f t="shared" si="37"/>
        <v>〇</v>
      </c>
      <c r="P155" s="32" t="str">
        <f t="shared" si="37"/>
        <v>〇</v>
      </c>
      <c r="Q155" s="32" t="str">
        <f t="shared" si="37"/>
        <v>〇</v>
      </c>
      <c r="R155" s="32" t="str">
        <f t="shared" si="37"/>
        <v>〇</v>
      </c>
      <c r="S155" s="32" t="str">
        <f t="shared" si="37"/>
        <v>〇</v>
      </c>
      <c r="T155" s="32" t="str">
        <f t="shared" si="37"/>
        <v>〇</v>
      </c>
      <c r="U155" s="32" t="str">
        <f t="shared" si="37"/>
        <v>〇</v>
      </c>
      <c r="V155" s="32" t="str">
        <f t="shared" si="37"/>
        <v>〇</v>
      </c>
      <c r="W155" s="32" t="str">
        <f t="shared" si="37"/>
        <v>〇</v>
      </c>
      <c r="X155" s="32" t="str">
        <f t="shared" si="37"/>
        <v>〇</v>
      </c>
      <c r="Y155" s="32" t="str">
        <f t="shared" si="37"/>
        <v>〇</v>
      </c>
      <c r="Z155" s="32" t="str">
        <f t="shared" si="37"/>
        <v>〇</v>
      </c>
      <c r="AA155" s="32" t="str">
        <f t="shared" si="37"/>
        <v>〇</v>
      </c>
      <c r="AB155" s="32" t="str">
        <f t="shared" si="37"/>
        <v>〇</v>
      </c>
      <c r="AC155" s="32" t="str">
        <f t="shared" si="37"/>
        <v>〇</v>
      </c>
      <c r="AD155" s="32" t="str">
        <f t="shared" si="37"/>
        <v>〇</v>
      </c>
      <c r="AE155" s="32" t="str">
        <f t="shared" si="37"/>
        <v>〇</v>
      </c>
      <c r="AF155" s="32" t="str">
        <f t="shared" si="37"/>
        <v>〇</v>
      </c>
      <c r="AG155" s="32" t="str">
        <f t="shared" si="37"/>
        <v>〇</v>
      </c>
      <c r="AH155" s="32" t="str">
        <f t="shared" si="37"/>
        <v>〇</v>
      </c>
      <c r="AI155" s="32" t="str">
        <f t="shared" si="37"/>
        <v>〇</v>
      </c>
      <c r="AJ155" s="32" t="str">
        <f t="shared" si="37"/>
        <v>〇</v>
      </c>
      <c r="AK155" s="32" t="str">
        <f t="shared" si="37"/>
        <v>〇</v>
      </c>
      <c r="AL155" s="32" t="str">
        <f t="shared" si="37"/>
        <v>〇</v>
      </c>
      <c r="AM155" s="32" t="str">
        <f t="shared" si="37"/>
        <v>〇</v>
      </c>
      <c r="AN155" s="32" t="str">
        <f t="shared" si="37"/>
        <v>〇</v>
      </c>
      <c r="AO155" s="32" t="str">
        <f t="shared" si="37"/>
        <v>〇</v>
      </c>
      <c r="AP155" s="32" t="str">
        <f t="shared" si="37"/>
        <v>〇</v>
      </c>
    </row>
    <row r="156" spans="14:42">
      <c r="N156" s="32" t="str">
        <f t="shared" si="37"/>
        <v>〇</v>
      </c>
      <c r="O156" s="32" t="str">
        <f t="shared" si="37"/>
        <v>〇</v>
      </c>
      <c r="P156" s="32" t="str">
        <f t="shared" si="37"/>
        <v>〇</v>
      </c>
      <c r="Q156" s="32" t="str">
        <f t="shared" si="37"/>
        <v>〇</v>
      </c>
      <c r="R156" s="32" t="str">
        <f t="shared" si="37"/>
        <v>〇</v>
      </c>
      <c r="S156" s="32" t="str">
        <f t="shared" si="37"/>
        <v>〇</v>
      </c>
      <c r="T156" s="32" t="str">
        <f t="shared" si="37"/>
        <v>〇</v>
      </c>
      <c r="U156" s="32" t="str">
        <f t="shared" si="37"/>
        <v>〇</v>
      </c>
      <c r="V156" s="32" t="str">
        <f t="shared" si="37"/>
        <v>〇</v>
      </c>
      <c r="W156" s="32" t="str">
        <f t="shared" si="37"/>
        <v>〇</v>
      </c>
      <c r="X156" s="32" t="str">
        <f t="shared" si="37"/>
        <v>〇</v>
      </c>
      <c r="Y156" s="32" t="str">
        <f t="shared" si="37"/>
        <v>〇</v>
      </c>
      <c r="Z156" s="32" t="str">
        <f t="shared" si="37"/>
        <v>〇</v>
      </c>
      <c r="AA156" s="32" t="str">
        <f t="shared" si="37"/>
        <v>〇</v>
      </c>
      <c r="AB156" s="32" t="str">
        <f t="shared" si="37"/>
        <v>〇</v>
      </c>
      <c r="AC156" s="32" t="str">
        <f t="shared" si="37"/>
        <v>〇</v>
      </c>
      <c r="AD156" s="32" t="str">
        <f t="shared" si="37"/>
        <v>〇</v>
      </c>
      <c r="AE156" s="32" t="str">
        <f t="shared" si="37"/>
        <v>〇</v>
      </c>
      <c r="AF156" s="32" t="str">
        <f t="shared" si="37"/>
        <v>〇</v>
      </c>
      <c r="AG156" s="32" t="str">
        <f t="shared" si="37"/>
        <v>〇</v>
      </c>
      <c r="AH156" s="32" t="str">
        <f t="shared" si="37"/>
        <v>〇</v>
      </c>
      <c r="AI156" s="32" t="str">
        <f t="shared" si="37"/>
        <v>〇</v>
      </c>
      <c r="AJ156" s="32" t="str">
        <f t="shared" si="37"/>
        <v>〇</v>
      </c>
      <c r="AK156" s="32" t="str">
        <f t="shared" si="37"/>
        <v>〇</v>
      </c>
      <c r="AL156" s="32" t="str">
        <f t="shared" si="37"/>
        <v>〇</v>
      </c>
      <c r="AM156" s="32" t="str">
        <f t="shared" si="37"/>
        <v>〇</v>
      </c>
      <c r="AN156" s="32" t="str">
        <f t="shared" si="37"/>
        <v>〇</v>
      </c>
      <c r="AO156" s="32" t="str">
        <f t="shared" si="37"/>
        <v>〇</v>
      </c>
      <c r="AP156" s="32" t="str">
        <f t="shared" si="37"/>
        <v>〇</v>
      </c>
    </row>
    <row r="157" spans="14:42">
      <c r="N157" s="32" t="str">
        <f t="shared" si="37"/>
        <v>〇</v>
      </c>
      <c r="O157" s="32" t="str">
        <f t="shared" si="37"/>
        <v>〇</v>
      </c>
      <c r="P157" s="32" t="str">
        <f t="shared" si="37"/>
        <v>〇</v>
      </c>
      <c r="Q157" s="32" t="str">
        <f t="shared" si="37"/>
        <v>〇</v>
      </c>
      <c r="R157" s="32" t="str">
        <f t="shared" si="37"/>
        <v>〇</v>
      </c>
      <c r="S157" s="32" t="str">
        <f t="shared" si="37"/>
        <v>〇</v>
      </c>
      <c r="T157" s="32" t="str">
        <f t="shared" si="37"/>
        <v>〇</v>
      </c>
      <c r="U157" s="32" t="str">
        <f t="shared" si="37"/>
        <v>〇</v>
      </c>
      <c r="V157" s="32" t="str">
        <f t="shared" si="37"/>
        <v>〇</v>
      </c>
      <c r="W157" s="32" t="str">
        <f t="shared" si="37"/>
        <v>〇</v>
      </c>
      <c r="X157" s="32" t="str">
        <f t="shared" si="37"/>
        <v>〇</v>
      </c>
      <c r="Y157" s="32" t="str">
        <f t="shared" si="37"/>
        <v>〇</v>
      </c>
      <c r="Z157" s="32" t="str">
        <f t="shared" si="37"/>
        <v>〇</v>
      </c>
      <c r="AA157" s="32" t="str">
        <f t="shared" si="37"/>
        <v>〇</v>
      </c>
      <c r="AB157" s="32" t="str">
        <f t="shared" si="37"/>
        <v>〇</v>
      </c>
      <c r="AC157" s="32" t="str">
        <f t="shared" si="37"/>
        <v>〇</v>
      </c>
      <c r="AD157" s="32" t="str">
        <f t="shared" si="37"/>
        <v>〇</v>
      </c>
      <c r="AE157" s="32" t="str">
        <f t="shared" si="37"/>
        <v>〇</v>
      </c>
      <c r="AF157" s="32" t="str">
        <f t="shared" si="37"/>
        <v>〇</v>
      </c>
      <c r="AG157" s="32" t="str">
        <f t="shared" si="37"/>
        <v>〇</v>
      </c>
      <c r="AH157" s="32" t="str">
        <f t="shared" si="37"/>
        <v>〇</v>
      </c>
      <c r="AI157" s="32" t="str">
        <f t="shared" si="37"/>
        <v>〇</v>
      </c>
      <c r="AJ157" s="32" t="str">
        <f t="shared" si="37"/>
        <v>〇</v>
      </c>
      <c r="AK157" s="32" t="str">
        <f t="shared" ref="AK157:AP157" si="38">IF(EXACT(AK51,AK104),"〇","NG")</f>
        <v>〇</v>
      </c>
      <c r="AL157" s="32" t="str">
        <f t="shared" si="38"/>
        <v>〇</v>
      </c>
      <c r="AM157" s="32" t="str">
        <f t="shared" si="38"/>
        <v>〇</v>
      </c>
      <c r="AN157" s="32" t="str">
        <f t="shared" si="38"/>
        <v>〇</v>
      </c>
      <c r="AO157" s="32" t="str">
        <f t="shared" si="38"/>
        <v>〇</v>
      </c>
      <c r="AP157" s="32" t="str">
        <f t="shared" si="38"/>
        <v>〇</v>
      </c>
    </row>
    <row r="158" spans="14:42">
      <c r="N158" s="32" t="str">
        <f t="shared" ref="N158:AP166" si="39">IF(EXACT(N52,N105),"〇","NG")</f>
        <v>〇</v>
      </c>
      <c r="O158" s="32" t="str">
        <f t="shared" si="39"/>
        <v>〇</v>
      </c>
      <c r="P158" s="32" t="str">
        <f t="shared" si="39"/>
        <v>〇</v>
      </c>
      <c r="Q158" s="32" t="str">
        <f t="shared" si="39"/>
        <v>〇</v>
      </c>
      <c r="R158" s="32" t="str">
        <f t="shared" si="39"/>
        <v>〇</v>
      </c>
      <c r="S158" s="32" t="str">
        <f t="shared" si="39"/>
        <v>〇</v>
      </c>
      <c r="T158" s="32" t="str">
        <f t="shared" si="39"/>
        <v>〇</v>
      </c>
      <c r="U158" s="32" t="str">
        <f t="shared" si="39"/>
        <v>〇</v>
      </c>
      <c r="V158" s="32" t="str">
        <f t="shared" si="39"/>
        <v>〇</v>
      </c>
      <c r="W158" s="32" t="str">
        <f t="shared" si="39"/>
        <v>〇</v>
      </c>
      <c r="X158" s="32" t="str">
        <f t="shared" si="39"/>
        <v>〇</v>
      </c>
      <c r="Y158" s="32" t="str">
        <f t="shared" si="39"/>
        <v>〇</v>
      </c>
      <c r="Z158" s="32" t="str">
        <f t="shared" si="39"/>
        <v>〇</v>
      </c>
      <c r="AA158" s="32" t="str">
        <f t="shared" si="39"/>
        <v>〇</v>
      </c>
      <c r="AB158" s="32" t="str">
        <f t="shared" si="39"/>
        <v>〇</v>
      </c>
      <c r="AC158" s="32" t="str">
        <f t="shared" si="39"/>
        <v>〇</v>
      </c>
      <c r="AD158" s="32" t="str">
        <f t="shared" si="39"/>
        <v>〇</v>
      </c>
      <c r="AE158" s="32" t="str">
        <f t="shared" si="39"/>
        <v>〇</v>
      </c>
      <c r="AF158" s="32" t="str">
        <f t="shared" si="39"/>
        <v>〇</v>
      </c>
      <c r="AG158" s="32" t="str">
        <f t="shared" si="39"/>
        <v>〇</v>
      </c>
      <c r="AH158" s="32" t="str">
        <f t="shared" si="39"/>
        <v>〇</v>
      </c>
      <c r="AI158" s="32" t="str">
        <f t="shared" si="39"/>
        <v>〇</v>
      </c>
      <c r="AJ158" s="32" t="str">
        <f t="shared" si="39"/>
        <v>〇</v>
      </c>
      <c r="AK158" s="32" t="str">
        <f t="shared" si="39"/>
        <v>〇</v>
      </c>
      <c r="AL158" s="32" t="str">
        <f t="shared" si="39"/>
        <v>〇</v>
      </c>
      <c r="AM158" s="32" t="str">
        <f t="shared" si="39"/>
        <v>〇</v>
      </c>
      <c r="AN158" s="32" t="str">
        <f t="shared" si="39"/>
        <v>〇</v>
      </c>
      <c r="AO158" s="32" t="str">
        <f t="shared" si="39"/>
        <v>〇</v>
      </c>
      <c r="AP158" s="32" t="str">
        <f t="shared" si="39"/>
        <v>〇</v>
      </c>
    </row>
    <row r="159" spans="14:42">
      <c r="N159" s="32" t="str">
        <f t="shared" si="39"/>
        <v>〇</v>
      </c>
      <c r="O159" s="32" t="str">
        <f t="shared" si="39"/>
        <v>〇</v>
      </c>
      <c r="P159" s="32" t="str">
        <f t="shared" si="39"/>
        <v>〇</v>
      </c>
      <c r="Q159" s="32" t="str">
        <f t="shared" si="39"/>
        <v>〇</v>
      </c>
      <c r="R159" s="32" t="str">
        <f t="shared" si="39"/>
        <v>〇</v>
      </c>
      <c r="S159" s="32" t="str">
        <f t="shared" si="39"/>
        <v>〇</v>
      </c>
      <c r="T159" s="32" t="str">
        <f t="shared" si="39"/>
        <v>〇</v>
      </c>
      <c r="U159" s="32" t="str">
        <f t="shared" si="39"/>
        <v>〇</v>
      </c>
      <c r="V159" s="32" t="str">
        <f t="shared" si="39"/>
        <v>〇</v>
      </c>
      <c r="W159" s="32" t="str">
        <f t="shared" si="39"/>
        <v>〇</v>
      </c>
      <c r="X159" s="32" t="str">
        <f t="shared" si="39"/>
        <v>〇</v>
      </c>
      <c r="Y159" s="32" t="str">
        <f t="shared" si="39"/>
        <v>〇</v>
      </c>
      <c r="Z159" s="32" t="str">
        <f t="shared" si="39"/>
        <v>〇</v>
      </c>
      <c r="AA159" s="32" t="str">
        <f t="shared" si="39"/>
        <v>〇</v>
      </c>
      <c r="AB159" s="32" t="str">
        <f t="shared" si="39"/>
        <v>〇</v>
      </c>
      <c r="AC159" s="32" t="str">
        <f t="shared" si="39"/>
        <v>〇</v>
      </c>
      <c r="AD159" s="32" t="str">
        <f t="shared" si="39"/>
        <v>〇</v>
      </c>
      <c r="AE159" s="32" t="str">
        <f t="shared" si="39"/>
        <v>〇</v>
      </c>
      <c r="AF159" s="32" t="str">
        <f t="shared" si="39"/>
        <v>〇</v>
      </c>
      <c r="AG159" s="32" t="str">
        <f t="shared" si="39"/>
        <v>〇</v>
      </c>
      <c r="AH159" s="32" t="str">
        <f t="shared" si="39"/>
        <v>〇</v>
      </c>
      <c r="AI159" s="32" t="str">
        <f t="shared" si="39"/>
        <v>〇</v>
      </c>
      <c r="AJ159" s="32" t="str">
        <f t="shared" si="39"/>
        <v>〇</v>
      </c>
      <c r="AK159" s="32" t="str">
        <f t="shared" si="39"/>
        <v>〇</v>
      </c>
      <c r="AL159" s="32" t="str">
        <f t="shared" si="39"/>
        <v>〇</v>
      </c>
      <c r="AM159" s="32" t="str">
        <f t="shared" si="39"/>
        <v>〇</v>
      </c>
      <c r="AN159" s="32" t="str">
        <f t="shared" si="39"/>
        <v>〇</v>
      </c>
      <c r="AO159" s="32" t="str">
        <f t="shared" si="39"/>
        <v>〇</v>
      </c>
      <c r="AP159" s="32" t="str">
        <f t="shared" si="39"/>
        <v>〇</v>
      </c>
    </row>
    <row r="160" spans="14:42">
      <c r="N160" s="32" t="str">
        <f t="shared" si="39"/>
        <v>〇</v>
      </c>
      <c r="O160" s="32" t="str">
        <f t="shared" si="39"/>
        <v>〇</v>
      </c>
      <c r="P160" s="32" t="str">
        <f t="shared" si="39"/>
        <v>〇</v>
      </c>
      <c r="Q160" s="32" t="str">
        <f t="shared" si="39"/>
        <v>〇</v>
      </c>
      <c r="R160" s="32" t="str">
        <f t="shared" si="39"/>
        <v>〇</v>
      </c>
      <c r="S160" s="32" t="str">
        <f t="shared" si="39"/>
        <v>〇</v>
      </c>
      <c r="T160" s="32" t="str">
        <f t="shared" si="39"/>
        <v>〇</v>
      </c>
      <c r="U160" s="32" t="str">
        <f t="shared" si="39"/>
        <v>〇</v>
      </c>
      <c r="V160" s="32" t="str">
        <f t="shared" si="39"/>
        <v>〇</v>
      </c>
      <c r="W160" s="32" t="str">
        <f t="shared" si="39"/>
        <v>〇</v>
      </c>
      <c r="X160" s="32" t="str">
        <f t="shared" si="39"/>
        <v>〇</v>
      </c>
      <c r="Y160" s="32" t="str">
        <f t="shared" si="39"/>
        <v>〇</v>
      </c>
      <c r="Z160" s="32" t="str">
        <f t="shared" si="39"/>
        <v>〇</v>
      </c>
      <c r="AA160" s="32" t="str">
        <f t="shared" si="39"/>
        <v>〇</v>
      </c>
      <c r="AB160" s="32" t="str">
        <f t="shared" si="39"/>
        <v>〇</v>
      </c>
      <c r="AC160" s="32" t="str">
        <f t="shared" si="39"/>
        <v>〇</v>
      </c>
      <c r="AD160" s="32" t="str">
        <f t="shared" si="39"/>
        <v>〇</v>
      </c>
      <c r="AE160" s="32" t="str">
        <f t="shared" si="39"/>
        <v>〇</v>
      </c>
      <c r="AF160" s="32" t="str">
        <f t="shared" si="39"/>
        <v>〇</v>
      </c>
      <c r="AG160" s="32" t="str">
        <f t="shared" si="39"/>
        <v>〇</v>
      </c>
      <c r="AH160" s="32" t="str">
        <f t="shared" si="39"/>
        <v>〇</v>
      </c>
      <c r="AI160" s="32" t="str">
        <f t="shared" si="39"/>
        <v>〇</v>
      </c>
      <c r="AJ160" s="32" t="str">
        <f t="shared" si="39"/>
        <v>〇</v>
      </c>
      <c r="AK160" s="32" t="str">
        <f t="shared" si="39"/>
        <v>〇</v>
      </c>
      <c r="AL160" s="32" t="str">
        <f t="shared" si="39"/>
        <v>〇</v>
      </c>
      <c r="AM160" s="32" t="str">
        <f t="shared" si="39"/>
        <v>〇</v>
      </c>
      <c r="AN160" s="32" t="str">
        <f t="shared" si="39"/>
        <v>〇</v>
      </c>
      <c r="AO160" s="32" t="str">
        <f t="shared" si="39"/>
        <v>〇</v>
      </c>
      <c r="AP160" s="32" t="str">
        <f t="shared" si="39"/>
        <v>〇</v>
      </c>
    </row>
    <row r="161" spans="14:42">
      <c r="N161" s="32" t="str">
        <f t="shared" si="39"/>
        <v>〇</v>
      </c>
      <c r="O161" s="32" t="str">
        <f t="shared" si="39"/>
        <v>〇</v>
      </c>
      <c r="P161" s="32" t="str">
        <f t="shared" si="39"/>
        <v>〇</v>
      </c>
      <c r="Q161" s="32" t="str">
        <f t="shared" si="39"/>
        <v>〇</v>
      </c>
      <c r="R161" s="32" t="str">
        <f t="shared" si="39"/>
        <v>〇</v>
      </c>
      <c r="S161" s="32" t="str">
        <f t="shared" si="39"/>
        <v>〇</v>
      </c>
      <c r="T161" s="32" t="str">
        <f t="shared" si="39"/>
        <v>〇</v>
      </c>
      <c r="U161" s="32" t="str">
        <f t="shared" si="39"/>
        <v>〇</v>
      </c>
      <c r="V161" s="32" t="str">
        <f t="shared" si="39"/>
        <v>〇</v>
      </c>
      <c r="W161" s="32" t="str">
        <f t="shared" si="39"/>
        <v>〇</v>
      </c>
      <c r="X161" s="32" t="str">
        <f t="shared" si="39"/>
        <v>〇</v>
      </c>
      <c r="Y161" s="32" t="str">
        <f t="shared" si="39"/>
        <v>〇</v>
      </c>
      <c r="Z161" s="32" t="str">
        <f t="shared" si="39"/>
        <v>〇</v>
      </c>
      <c r="AA161" s="32" t="str">
        <f t="shared" si="39"/>
        <v>〇</v>
      </c>
      <c r="AB161" s="32" t="str">
        <f t="shared" si="39"/>
        <v>〇</v>
      </c>
      <c r="AC161" s="32" t="str">
        <f t="shared" si="39"/>
        <v>〇</v>
      </c>
      <c r="AD161" s="32" t="str">
        <f t="shared" si="39"/>
        <v>〇</v>
      </c>
      <c r="AE161" s="32" t="str">
        <f t="shared" si="39"/>
        <v>〇</v>
      </c>
      <c r="AF161" s="32" t="str">
        <f t="shared" si="39"/>
        <v>〇</v>
      </c>
      <c r="AG161" s="32" t="str">
        <f t="shared" si="39"/>
        <v>〇</v>
      </c>
      <c r="AH161" s="32" t="str">
        <f t="shared" si="39"/>
        <v>〇</v>
      </c>
      <c r="AI161" s="32" t="str">
        <f t="shared" si="39"/>
        <v>〇</v>
      </c>
      <c r="AJ161" s="32" t="str">
        <f t="shared" si="39"/>
        <v>〇</v>
      </c>
      <c r="AK161" s="32" t="str">
        <f t="shared" si="39"/>
        <v>〇</v>
      </c>
      <c r="AL161" s="32" t="str">
        <f t="shared" si="39"/>
        <v>〇</v>
      </c>
      <c r="AM161" s="32" t="str">
        <f t="shared" si="39"/>
        <v>〇</v>
      </c>
      <c r="AN161" s="32" t="str">
        <f t="shared" si="39"/>
        <v>〇</v>
      </c>
      <c r="AO161" s="32" t="str">
        <f t="shared" si="39"/>
        <v>〇</v>
      </c>
      <c r="AP161" s="32" t="str">
        <f t="shared" si="39"/>
        <v>〇</v>
      </c>
    </row>
    <row r="162" spans="14:42">
      <c r="N162" s="32" t="str">
        <f t="shared" si="39"/>
        <v>〇</v>
      </c>
      <c r="O162" s="32" t="str">
        <f t="shared" si="39"/>
        <v>〇</v>
      </c>
      <c r="P162" s="32" t="str">
        <f t="shared" si="39"/>
        <v>〇</v>
      </c>
      <c r="Q162" s="32" t="str">
        <f t="shared" si="39"/>
        <v>〇</v>
      </c>
      <c r="R162" s="32" t="str">
        <f t="shared" si="39"/>
        <v>〇</v>
      </c>
      <c r="S162" s="32" t="str">
        <f t="shared" si="39"/>
        <v>〇</v>
      </c>
      <c r="T162" s="32" t="str">
        <f t="shared" si="39"/>
        <v>〇</v>
      </c>
      <c r="U162" s="32" t="str">
        <f t="shared" si="39"/>
        <v>〇</v>
      </c>
      <c r="V162" s="32" t="str">
        <f t="shared" si="39"/>
        <v>〇</v>
      </c>
      <c r="W162" s="32" t="str">
        <f t="shared" si="39"/>
        <v>〇</v>
      </c>
      <c r="X162" s="32" t="str">
        <f t="shared" si="39"/>
        <v>〇</v>
      </c>
      <c r="Y162" s="32" t="str">
        <f t="shared" si="39"/>
        <v>〇</v>
      </c>
      <c r="Z162" s="32" t="str">
        <f t="shared" si="39"/>
        <v>〇</v>
      </c>
      <c r="AA162" s="32" t="str">
        <f t="shared" si="39"/>
        <v>〇</v>
      </c>
      <c r="AB162" s="32" t="str">
        <f t="shared" si="39"/>
        <v>〇</v>
      </c>
      <c r="AC162" s="32" t="str">
        <f t="shared" si="39"/>
        <v>〇</v>
      </c>
      <c r="AD162" s="32" t="str">
        <f t="shared" si="39"/>
        <v>〇</v>
      </c>
      <c r="AE162" s="32" t="str">
        <f t="shared" si="39"/>
        <v>〇</v>
      </c>
      <c r="AF162" s="32" t="str">
        <f t="shared" si="39"/>
        <v>〇</v>
      </c>
      <c r="AG162" s="32" t="str">
        <f t="shared" si="39"/>
        <v>〇</v>
      </c>
      <c r="AH162" s="32" t="str">
        <f t="shared" si="39"/>
        <v>〇</v>
      </c>
      <c r="AI162" s="32" t="str">
        <f t="shared" si="39"/>
        <v>〇</v>
      </c>
      <c r="AJ162" s="32" t="str">
        <f t="shared" si="39"/>
        <v>〇</v>
      </c>
      <c r="AK162" s="32" t="str">
        <f t="shared" si="39"/>
        <v>〇</v>
      </c>
      <c r="AL162" s="32" t="str">
        <f t="shared" si="39"/>
        <v>〇</v>
      </c>
      <c r="AM162" s="32" t="str">
        <f t="shared" si="39"/>
        <v>〇</v>
      </c>
      <c r="AN162" s="32" t="str">
        <f t="shared" si="39"/>
        <v>〇</v>
      </c>
      <c r="AO162" s="32" t="str">
        <f t="shared" si="39"/>
        <v>〇</v>
      </c>
      <c r="AP162" s="32" t="str">
        <f t="shared" si="39"/>
        <v>〇</v>
      </c>
    </row>
    <row r="163" spans="14:42">
      <c r="N163" s="32" t="str">
        <f t="shared" si="39"/>
        <v>〇</v>
      </c>
      <c r="O163" s="32" t="str">
        <f t="shared" si="39"/>
        <v>〇</v>
      </c>
      <c r="P163" s="32" t="str">
        <f t="shared" si="39"/>
        <v>〇</v>
      </c>
      <c r="Q163" s="32" t="str">
        <f t="shared" si="39"/>
        <v>〇</v>
      </c>
      <c r="R163" s="32" t="str">
        <f t="shared" si="39"/>
        <v>〇</v>
      </c>
      <c r="S163" s="32" t="str">
        <f t="shared" si="39"/>
        <v>〇</v>
      </c>
      <c r="T163" s="32" t="str">
        <f t="shared" si="39"/>
        <v>〇</v>
      </c>
      <c r="U163" s="32" t="str">
        <f t="shared" si="39"/>
        <v>〇</v>
      </c>
      <c r="V163" s="32" t="str">
        <f t="shared" si="39"/>
        <v>〇</v>
      </c>
      <c r="W163" s="32" t="str">
        <f t="shared" si="39"/>
        <v>〇</v>
      </c>
      <c r="X163" s="32" t="str">
        <f t="shared" si="39"/>
        <v>〇</v>
      </c>
      <c r="Y163" s="32" t="str">
        <f t="shared" si="39"/>
        <v>〇</v>
      </c>
      <c r="Z163" s="32" t="str">
        <f t="shared" si="39"/>
        <v>〇</v>
      </c>
      <c r="AA163" s="32" t="str">
        <f t="shared" si="39"/>
        <v>〇</v>
      </c>
      <c r="AB163" s="32" t="str">
        <f t="shared" si="39"/>
        <v>〇</v>
      </c>
      <c r="AC163" s="32" t="str">
        <f t="shared" si="39"/>
        <v>〇</v>
      </c>
      <c r="AD163" s="32" t="str">
        <f t="shared" si="39"/>
        <v>〇</v>
      </c>
      <c r="AE163" s="32" t="str">
        <f t="shared" si="39"/>
        <v>〇</v>
      </c>
      <c r="AF163" s="32" t="str">
        <f t="shared" si="39"/>
        <v>〇</v>
      </c>
      <c r="AG163" s="32" t="str">
        <f t="shared" si="39"/>
        <v>〇</v>
      </c>
      <c r="AH163" s="32" t="str">
        <f t="shared" si="39"/>
        <v>〇</v>
      </c>
      <c r="AI163" s="32" t="str">
        <f t="shared" si="39"/>
        <v>〇</v>
      </c>
      <c r="AJ163" s="32" t="str">
        <f t="shared" si="39"/>
        <v>〇</v>
      </c>
      <c r="AK163" s="32" t="str">
        <f t="shared" si="39"/>
        <v>〇</v>
      </c>
      <c r="AL163" s="32" t="str">
        <f t="shared" si="39"/>
        <v>〇</v>
      </c>
      <c r="AM163" s="32" t="str">
        <f t="shared" si="39"/>
        <v>〇</v>
      </c>
      <c r="AN163" s="32" t="str">
        <f t="shared" si="39"/>
        <v>〇</v>
      </c>
      <c r="AO163" s="32" t="str">
        <f t="shared" si="39"/>
        <v>〇</v>
      </c>
      <c r="AP163" s="32" t="str">
        <f t="shared" si="39"/>
        <v>〇</v>
      </c>
    </row>
    <row r="164" spans="14:42">
      <c r="N164" s="32" t="str">
        <f t="shared" si="39"/>
        <v>〇</v>
      </c>
      <c r="O164" s="32" t="str">
        <f t="shared" si="39"/>
        <v>〇</v>
      </c>
      <c r="P164" s="32" t="str">
        <f t="shared" si="39"/>
        <v>〇</v>
      </c>
      <c r="Q164" s="32" t="str">
        <f t="shared" si="39"/>
        <v>〇</v>
      </c>
      <c r="R164" s="32" t="str">
        <f t="shared" si="39"/>
        <v>〇</v>
      </c>
      <c r="S164" s="32" t="str">
        <f t="shared" si="39"/>
        <v>〇</v>
      </c>
      <c r="T164" s="32" t="str">
        <f t="shared" si="39"/>
        <v>〇</v>
      </c>
      <c r="U164" s="32" t="str">
        <f t="shared" si="39"/>
        <v>〇</v>
      </c>
      <c r="V164" s="32" t="str">
        <f t="shared" si="39"/>
        <v>〇</v>
      </c>
      <c r="W164" s="32" t="str">
        <f t="shared" si="39"/>
        <v>〇</v>
      </c>
      <c r="X164" s="32" t="str">
        <f t="shared" si="39"/>
        <v>〇</v>
      </c>
      <c r="Y164" s="32" t="str">
        <f t="shared" si="39"/>
        <v>〇</v>
      </c>
      <c r="Z164" s="32" t="str">
        <f t="shared" si="39"/>
        <v>〇</v>
      </c>
      <c r="AA164" s="32" t="str">
        <f t="shared" si="39"/>
        <v>〇</v>
      </c>
      <c r="AB164" s="32" t="str">
        <f t="shared" si="39"/>
        <v>〇</v>
      </c>
      <c r="AC164" s="32" t="str">
        <f t="shared" si="39"/>
        <v>〇</v>
      </c>
      <c r="AD164" s="32" t="str">
        <f t="shared" si="39"/>
        <v>〇</v>
      </c>
      <c r="AE164" s="32" t="str">
        <f t="shared" si="39"/>
        <v>〇</v>
      </c>
      <c r="AF164" s="32" t="str">
        <f t="shared" si="39"/>
        <v>〇</v>
      </c>
      <c r="AG164" s="32" t="str">
        <f t="shared" si="39"/>
        <v>〇</v>
      </c>
      <c r="AH164" s="32" t="str">
        <f t="shared" si="39"/>
        <v>〇</v>
      </c>
      <c r="AI164" s="32" t="str">
        <f t="shared" si="39"/>
        <v>〇</v>
      </c>
      <c r="AJ164" s="32" t="str">
        <f t="shared" si="39"/>
        <v>〇</v>
      </c>
      <c r="AK164" s="32" t="str">
        <f t="shared" si="39"/>
        <v>〇</v>
      </c>
      <c r="AL164" s="32" t="str">
        <f t="shared" si="39"/>
        <v>〇</v>
      </c>
      <c r="AM164" s="32" t="str">
        <f t="shared" si="39"/>
        <v>〇</v>
      </c>
      <c r="AN164" s="32" t="str">
        <f t="shared" si="39"/>
        <v>〇</v>
      </c>
      <c r="AO164" s="32" t="str">
        <f t="shared" si="39"/>
        <v>〇</v>
      </c>
      <c r="AP164" s="32" t="str">
        <f t="shared" si="39"/>
        <v>〇</v>
      </c>
    </row>
    <row r="165" spans="14:42">
      <c r="N165" s="32" t="str">
        <f t="shared" si="39"/>
        <v>〇</v>
      </c>
      <c r="O165" s="32" t="str">
        <f t="shared" si="39"/>
        <v>〇</v>
      </c>
      <c r="P165" s="32" t="str">
        <f t="shared" si="39"/>
        <v>〇</v>
      </c>
      <c r="Q165" s="32" t="str">
        <f t="shared" si="39"/>
        <v>〇</v>
      </c>
      <c r="R165" s="32" t="str">
        <f t="shared" si="39"/>
        <v>〇</v>
      </c>
      <c r="S165" s="32" t="str">
        <f t="shared" si="39"/>
        <v>〇</v>
      </c>
      <c r="T165" s="32" t="str">
        <f t="shared" si="39"/>
        <v>〇</v>
      </c>
      <c r="U165" s="32" t="str">
        <f t="shared" si="39"/>
        <v>〇</v>
      </c>
      <c r="V165" s="32" t="str">
        <f t="shared" si="39"/>
        <v>〇</v>
      </c>
      <c r="W165" s="32" t="str">
        <f t="shared" si="39"/>
        <v>〇</v>
      </c>
      <c r="X165" s="32" t="str">
        <f t="shared" si="39"/>
        <v>〇</v>
      </c>
      <c r="Y165" s="32" t="str">
        <f t="shared" si="39"/>
        <v>〇</v>
      </c>
      <c r="Z165" s="32" t="str">
        <f t="shared" si="39"/>
        <v>〇</v>
      </c>
      <c r="AA165" s="32" t="str">
        <f t="shared" si="39"/>
        <v>〇</v>
      </c>
      <c r="AB165" s="32" t="str">
        <f t="shared" si="39"/>
        <v>〇</v>
      </c>
      <c r="AC165" s="32" t="str">
        <f t="shared" si="39"/>
        <v>〇</v>
      </c>
      <c r="AD165" s="32" t="str">
        <f t="shared" si="39"/>
        <v>〇</v>
      </c>
      <c r="AE165" s="32" t="str">
        <f t="shared" si="39"/>
        <v>〇</v>
      </c>
      <c r="AF165" s="32" t="str">
        <f t="shared" si="39"/>
        <v>〇</v>
      </c>
      <c r="AG165" s="32" t="str">
        <f t="shared" si="39"/>
        <v>〇</v>
      </c>
      <c r="AH165" s="32" t="str">
        <f t="shared" si="39"/>
        <v>〇</v>
      </c>
      <c r="AI165" s="32" t="str">
        <f t="shared" si="39"/>
        <v>〇</v>
      </c>
      <c r="AJ165" s="32" t="str">
        <f t="shared" si="39"/>
        <v>〇</v>
      </c>
      <c r="AK165" s="32" t="str">
        <f t="shared" si="39"/>
        <v>〇</v>
      </c>
      <c r="AL165" s="32" t="str">
        <f t="shared" si="39"/>
        <v>〇</v>
      </c>
      <c r="AM165" s="32" t="str">
        <f t="shared" si="39"/>
        <v>〇</v>
      </c>
      <c r="AN165" s="32" t="str">
        <f t="shared" si="39"/>
        <v>〇</v>
      </c>
      <c r="AO165" s="32" t="str">
        <f t="shared" si="39"/>
        <v>〇</v>
      </c>
      <c r="AP165" s="32" t="str">
        <f t="shared" si="39"/>
        <v>〇</v>
      </c>
    </row>
    <row r="166" spans="14:42">
      <c r="N166" s="32" t="str">
        <f t="shared" si="39"/>
        <v>〇</v>
      </c>
      <c r="O166" s="32" t="str">
        <f t="shared" si="39"/>
        <v>〇</v>
      </c>
      <c r="P166" s="32" t="str">
        <f t="shared" si="39"/>
        <v>〇</v>
      </c>
      <c r="Q166" s="32" t="str">
        <f t="shared" si="39"/>
        <v>〇</v>
      </c>
      <c r="R166" s="32" t="str">
        <f t="shared" si="39"/>
        <v>〇</v>
      </c>
      <c r="S166" s="32" t="str">
        <f t="shared" si="39"/>
        <v>〇</v>
      </c>
      <c r="T166" s="32" t="str">
        <f t="shared" si="39"/>
        <v>〇</v>
      </c>
      <c r="U166" s="32" t="str">
        <f t="shared" si="39"/>
        <v>〇</v>
      </c>
      <c r="V166" s="32" t="str">
        <f t="shared" si="39"/>
        <v>〇</v>
      </c>
      <c r="W166" s="32" t="str">
        <f t="shared" si="39"/>
        <v>〇</v>
      </c>
      <c r="X166" s="32" t="str">
        <f t="shared" si="39"/>
        <v>〇</v>
      </c>
      <c r="Y166" s="32" t="str">
        <f t="shared" si="39"/>
        <v>〇</v>
      </c>
      <c r="Z166" s="32" t="str">
        <f t="shared" si="39"/>
        <v>〇</v>
      </c>
      <c r="AA166" s="32" t="str">
        <f t="shared" si="39"/>
        <v>〇</v>
      </c>
      <c r="AB166" s="32" t="str">
        <f t="shared" si="39"/>
        <v>〇</v>
      </c>
      <c r="AC166" s="32" t="str">
        <f t="shared" si="39"/>
        <v>〇</v>
      </c>
      <c r="AD166" s="32" t="str">
        <f t="shared" si="39"/>
        <v>〇</v>
      </c>
      <c r="AE166" s="32" t="str">
        <f t="shared" si="39"/>
        <v>〇</v>
      </c>
      <c r="AF166" s="32" t="str">
        <f t="shared" si="39"/>
        <v>〇</v>
      </c>
      <c r="AG166" s="32" t="str">
        <f t="shared" si="39"/>
        <v>〇</v>
      </c>
      <c r="AH166" s="32" t="str">
        <f t="shared" si="39"/>
        <v>〇</v>
      </c>
      <c r="AI166" s="32" t="str">
        <f t="shared" si="39"/>
        <v>〇</v>
      </c>
      <c r="AJ166" s="32" t="str">
        <f t="shared" si="39"/>
        <v>〇</v>
      </c>
      <c r="AK166" s="32" t="str">
        <f t="shared" ref="AK166:AP166" si="40">IF(EXACT(AK60,AK113),"〇","NG")</f>
        <v>〇</v>
      </c>
      <c r="AL166" s="32" t="str">
        <f t="shared" si="40"/>
        <v>〇</v>
      </c>
      <c r="AM166" s="32" t="str">
        <f t="shared" si="40"/>
        <v>〇</v>
      </c>
      <c r="AN166" s="32" t="str">
        <f t="shared" si="40"/>
        <v>〇</v>
      </c>
      <c r="AO166" s="32" t="str">
        <f t="shared" si="40"/>
        <v>〇</v>
      </c>
      <c r="AP166" s="32" t="str">
        <f t="shared" si="40"/>
        <v>〇</v>
      </c>
    </row>
    <row r="167" spans="14:42">
      <c r="N167" s="32" t="str">
        <f t="shared" ref="N167:AP167" si="41">IF(EXACT(N61,N114),"〇","NG")</f>
        <v>〇</v>
      </c>
      <c r="O167" s="32" t="str">
        <f t="shared" si="41"/>
        <v>〇</v>
      </c>
      <c r="P167" s="32" t="str">
        <f t="shared" si="41"/>
        <v>〇</v>
      </c>
      <c r="Q167" s="32" t="str">
        <f t="shared" si="41"/>
        <v>〇</v>
      </c>
      <c r="R167" s="32" t="str">
        <f t="shared" si="41"/>
        <v>〇</v>
      </c>
      <c r="S167" s="32" t="str">
        <f t="shared" si="41"/>
        <v>〇</v>
      </c>
      <c r="T167" s="32" t="str">
        <f t="shared" si="41"/>
        <v>〇</v>
      </c>
      <c r="U167" s="32" t="str">
        <f t="shared" si="41"/>
        <v>〇</v>
      </c>
      <c r="V167" s="32" t="str">
        <f t="shared" si="41"/>
        <v>〇</v>
      </c>
      <c r="W167" s="32" t="str">
        <f t="shared" si="41"/>
        <v>〇</v>
      </c>
      <c r="X167" s="32" t="str">
        <f t="shared" si="41"/>
        <v>〇</v>
      </c>
      <c r="Y167" s="32" t="str">
        <f t="shared" si="41"/>
        <v>〇</v>
      </c>
      <c r="Z167" s="32" t="str">
        <f t="shared" si="41"/>
        <v>〇</v>
      </c>
      <c r="AA167" s="32" t="str">
        <f t="shared" si="41"/>
        <v>〇</v>
      </c>
      <c r="AB167" s="32" t="str">
        <f t="shared" si="41"/>
        <v>〇</v>
      </c>
      <c r="AC167" s="32" t="str">
        <f t="shared" si="41"/>
        <v>〇</v>
      </c>
      <c r="AD167" s="32" t="str">
        <f t="shared" si="41"/>
        <v>〇</v>
      </c>
      <c r="AE167" s="32" t="str">
        <f t="shared" si="41"/>
        <v>〇</v>
      </c>
      <c r="AF167" s="32" t="str">
        <f t="shared" si="41"/>
        <v>〇</v>
      </c>
      <c r="AG167" s="32" t="str">
        <f t="shared" si="41"/>
        <v>〇</v>
      </c>
      <c r="AH167" s="32" t="str">
        <f t="shared" si="41"/>
        <v>〇</v>
      </c>
      <c r="AI167" s="32" t="str">
        <f t="shared" si="41"/>
        <v>〇</v>
      </c>
      <c r="AJ167" s="32" t="str">
        <f t="shared" si="41"/>
        <v>〇</v>
      </c>
      <c r="AK167" s="32" t="str">
        <f t="shared" si="41"/>
        <v>〇</v>
      </c>
      <c r="AL167" s="32" t="str">
        <f t="shared" si="41"/>
        <v>〇</v>
      </c>
      <c r="AM167" s="32" t="str">
        <f t="shared" si="41"/>
        <v>〇</v>
      </c>
      <c r="AN167" s="32" t="str">
        <f t="shared" si="41"/>
        <v>〇</v>
      </c>
      <c r="AO167" s="32" t="str">
        <f t="shared" si="41"/>
        <v>〇</v>
      </c>
      <c r="AP167" s="32" t="str">
        <f t="shared" si="41"/>
        <v>〇</v>
      </c>
    </row>
  </sheetData>
  <mergeCells count="24">
    <mergeCell ref="N13:V14"/>
    <mergeCell ref="X13:AF14"/>
    <mergeCell ref="AH13:AP14"/>
    <mergeCell ref="N11:AP12"/>
    <mergeCell ref="A5:K5"/>
    <mergeCell ref="A6:K6"/>
    <mergeCell ref="C9:C13"/>
    <mergeCell ref="D9:D13"/>
    <mergeCell ref="E9:E13"/>
    <mergeCell ref="F9:F13"/>
    <mergeCell ref="G9:J10"/>
    <mergeCell ref="G11:G13"/>
    <mergeCell ref="H11:H13"/>
    <mergeCell ref="I11:I13"/>
    <mergeCell ref="J11:J13"/>
    <mergeCell ref="K11:K13"/>
    <mergeCell ref="N119:V120"/>
    <mergeCell ref="X119:AF120"/>
    <mergeCell ref="AH119:AP120"/>
    <mergeCell ref="N64:AP65"/>
    <mergeCell ref="N66:V67"/>
    <mergeCell ref="X66:AF67"/>
    <mergeCell ref="AH66:AP67"/>
    <mergeCell ref="N117:AP118"/>
  </mergeCells>
  <phoneticPr fontId="4"/>
  <pageMargins left="0.70866141732283472" right="0.70866141732283472" top="0.23622047244094491" bottom="0.27559055118110237" header="0" footer="0"/>
  <pageSetup paperSize="9" scale="28" pageOrder="overThenDown" orientation="landscape" r:id="rId1"/>
  <headerFooter scaleWithDoc="0" alignWithMargins="0"/>
  <rowBreaks count="1" manualBreakCount="1">
    <brk id="76" max="16383" man="1"/>
  </rowBreaks>
  <colBreaks count="1" manualBreakCount="1">
    <brk id="7"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A0AC6-7E6E-471A-AA88-FB86457A7300}">
  <sheetPr>
    <tabColor theme="5" tint="0.79998168889431442"/>
    <pageSetUpPr fitToPage="1"/>
  </sheetPr>
  <dimension ref="A1:AP167"/>
  <sheetViews>
    <sheetView zoomScaleNormal="100" zoomScaleSheetLayoutView="80" workbookViewId="0">
      <pane xSplit="2" ySplit="14" topLeftCell="K15" activePane="bottomRight" state="frozen"/>
      <selection activeCell="B5" sqref="B5:D5"/>
      <selection pane="topRight" activeCell="B5" sqref="B5:D5"/>
      <selection pane="bottomLeft" activeCell="B5" sqref="B5:D5"/>
      <selection pane="bottomRight" activeCell="B5" sqref="B5:D5"/>
    </sheetView>
  </sheetViews>
  <sheetFormatPr defaultColWidth="8.25" defaultRowHeight="12"/>
  <cols>
    <col min="1" max="1" width="15.25" style="5" customWidth="1"/>
    <col min="2" max="2" width="0.5" style="6" customWidth="1"/>
    <col min="3" max="6" width="12.25" style="5" customWidth="1"/>
    <col min="7" max="11" width="8.75" style="5" customWidth="1"/>
    <col min="12" max="16384" width="8.25" style="5"/>
  </cols>
  <sheetData>
    <row r="1" spans="1:42" s="1" customFormat="1" ht="15" customHeight="1">
      <c r="B1" s="2"/>
      <c r="F1" s="3"/>
      <c r="J1" s="4"/>
      <c r="K1" s="4"/>
    </row>
    <row r="2" spans="1:42" ht="18" customHeight="1">
      <c r="J2" s="7"/>
      <c r="K2" s="7"/>
    </row>
    <row r="3" spans="1:42" ht="20.100000000000001" customHeight="1">
      <c r="A3" s="595" t="s">
        <v>940</v>
      </c>
      <c r="I3" s="9"/>
    </row>
    <row r="4" spans="1:42" s="11" customFormat="1" ht="9" customHeight="1">
      <c r="A4" s="10"/>
      <c r="I4" s="12"/>
    </row>
    <row r="5" spans="1:42" ht="18" customHeight="1">
      <c r="A5" s="781" t="s">
        <v>85</v>
      </c>
      <c r="B5" s="781"/>
      <c r="C5" s="781"/>
      <c r="D5" s="781"/>
      <c r="E5" s="781"/>
      <c r="F5" s="781"/>
      <c r="G5" s="781"/>
      <c r="H5" s="781"/>
      <c r="I5" s="781"/>
      <c r="J5" s="781"/>
      <c r="K5" s="781"/>
    </row>
    <row r="6" spans="1:42" ht="18" customHeight="1">
      <c r="A6" s="782"/>
      <c r="B6" s="782"/>
      <c r="C6" s="782"/>
      <c r="D6" s="782"/>
      <c r="E6" s="782"/>
      <c r="F6" s="782"/>
      <c r="G6" s="782"/>
      <c r="H6" s="782"/>
      <c r="I6" s="782"/>
      <c r="J6" s="782"/>
      <c r="K6" s="782"/>
    </row>
    <row r="7" spans="1:42" s="15" customFormat="1" ht="18" customHeight="1">
      <c r="A7" s="13"/>
      <c r="B7" s="14"/>
      <c r="C7" s="13"/>
      <c r="D7" s="13"/>
      <c r="J7" s="16"/>
      <c r="K7" s="16"/>
    </row>
    <row r="8" spans="1:42" ht="5.0999999999999996" customHeight="1" thickBot="1">
      <c r="J8" s="7"/>
      <c r="K8" s="7"/>
    </row>
    <row r="9" spans="1:42" s="20" customFormat="1" ht="11.25" customHeight="1" thickTop="1">
      <c r="A9" s="17"/>
      <c r="B9" s="18"/>
      <c r="C9" s="783" t="s">
        <v>1</v>
      </c>
      <c r="D9" s="786" t="s">
        <v>2</v>
      </c>
      <c r="E9" s="783" t="s">
        <v>3</v>
      </c>
      <c r="F9" s="783" t="s">
        <v>4</v>
      </c>
      <c r="G9" s="789" t="s">
        <v>5</v>
      </c>
      <c r="H9" s="790"/>
      <c r="I9" s="790"/>
      <c r="J9" s="790"/>
      <c r="K9" s="19"/>
    </row>
    <row r="10" spans="1:42" s="20" customFormat="1" ht="11.25" customHeight="1">
      <c r="A10" s="21" t="s">
        <v>6</v>
      </c>
      <c r="B10" s="22"/>
      <c r="C10" s="784"/>
      <c r="D10" s="787"/>
      <c r="E10" s="784"/>
      <c r="F10" s="784"/>
      <c r="G10" s="791"/>
      <c r="H10" s="792"/>
      <c r="I10" s="792"/>
      <c r="J10" s="792"/>
      <c r="K10" s="23" t="s">
        <v>7</v>
      </c>
    </row>
    <row r="11" spans="1:42" s="20" customFormat="1" ht="11.25" customHeight="1">
      <c r="A11" s="20" t="s">
        <v>8</v>
      </c>
      <c r="B11" s="24"/>
      <c r="C11" s="784"/>
      <c r="D11" s="787"/>
      <c r="E11" s="784"/>
      <c r="F11" s="784"/>
      <c r="G11" s="793" t="s">
        <v>1</v>
      </c>
      <c r="H11" s="794" t="s">
        <v>9</v>
      </c>
      <c r="I11" s="793" t="s">
        <v>3</v>
      </c>
      <c r="J11" s="797" t="s">
        <v>4</v>
      </c>
      <c r="K11" s="799" t="s">
        <v>10</v>
      </c>
      <c r="N11" s="780" t="s">
        <v>134</v>
      </c>
      <c r="O11" s="780"/>
      <c r="P11" s="780"/>
      <c r="Q11" s="780"/>
      <c r="R11" s="780"/>
      <c r="S11" s="780"/>
      <c r="T11" s="780"/>
      <c r="U11" s="780"/>
      <c r="V11" s="780"/>
      <c r="W11" s="780"/>
      <c r="X11" s="780"/>
      <c r="Y11" s="780"/>
      <c r="Z11" s="780"/>
      <c r="AA11" s="780"/>
      <c r="AB11" s="780"/>
      <c r="AC11" s="780"/>
      <c r="AD11" s="780"/>
      <c r="AE11" s="780"/>
      <c r="AF11" s="780"/>
      <c r="AG11" s="780"/>
      <c r="AH11" s="780"/>
      <c r="AI11" s="780"/>
      <c r="AJ11" s="780"/>
      <c r="AK11" s="780"/>
      <c r="AL11" s="780"/>
      <c r="AM11" s="780"/>
      <c r="AN11" s="780"/>
      <c r="AO11" s="780"/>
      <c r="AP11" s="780"/>
    </row>
    <row r="12" spans="1:42" s="20" customFormat="1" ht="11.25" customHeight="1">
      <c r="A12" s="21" t="s">
        <v>11</v>
      </c>
      <c r="B12" s="22"/>
      <c r="C12" s="784"/>
      <c r="D12" s="787"/>
      <c r="E12" s="784"/>
      <c r="F12" s="784"/>
      <c r="G12" s="784"/>
      <c r="H12" s="795"/>
      <c r="I12" s="784"/>
      <c r="J12" s="798"/>
      <c r="K12" s="799"/>
      <c r="N12" s="780"/>
      <c r="O12" s="780"/>
      <c r="P12" s="780"/>
      <c r="Q12" s="780"/>
      <c r="R12" s="780"/>
      <c r="S12" s="780"/>
      <c r="T12" s="780"/>
      <c r="U12" s="780"/>
      <c r="V12" s="780"/>
      <c r="W12" s="780"/>
      <c r="X12" s="780"/>
      <c r="Y12" s="780"/>
      <c r="Z12" s="780"/>
      <c r="AA12" s="780"/>
      <c r="AB12" s="780"/>
      <c r="AC12" s="780"/>
      <c r="AD12" s="780"/>
      <c r="AE12" s="780"/>
      <c r="AF12" s="780"/>
      <c r="AG12" s="780"/>
      <c r="AH12" s="780"/>
      <c r="AI12" s="780"/>
      <c r="AJ12" s="780"/>
      <c r="AK12" s="780"/>
      <c r="AL12" s="780"/>
      <c r="AM12" s="780"/>
      <c r="AN12" s="780"/>
      <c r="AO12" s="780"/>
      <c r="AP12" s="780"/>
    </row>
    <row r="13" spans="1:42" s="20" customFormat="1" ht="11.25" customHeight="1">
      <c r="A13" s="25"/>
      <c r="B13" s="26"/>
      <c r="C13" s="785"/>
      <c r="D13" s="788"/>
      <c r="E13" s="785"/>
      <c r="F13" s="785"/>
      <c r="G13" s="785"/>
      <c r="H13" s="796"/>
      <c r="I13" s="785"/>
      <c r="J13" s="791"/>
      <c r="K13" s="800"/>
      <c r="N13" s="779" t="s">
        <v>12</v>
      </c>
      <c r="O13" s="779"/>
      <c r="P13" s="779"/>
      <c r="Q13" s="779"/>
      <c r="R13" s="779"/>
      <c r="S13" s="779"/>
      <c r="T13" s="779"/>
      <c r="U13" s="779"/>
      <c r="V13" s="779"/>
      <c r="X13" s="779" t="s">
        <v>13</v>
      </c>
      <c r="Y13" s="779"/>
      <c r="Z13" s="779"/>
      <c r="AA13" s="779"/>
      <c r="AB13" s="779"/>
      <c r="AC13" s="779"/>
      <c r="AD13" s="779"/>
      <c r="AE13" s="779"/>
      <c r="AF13" s="779"/>
      <c r="AH13" s="779" t="s">
        <v>14</v>
      </c>
      <c r="AI13" s="779"/>
      <c r="AJ13" s="779"/>
      <c r="AK13" s="779"/>
      <c r="AL13" s="779"/>
      <c r="AM13" s="779"/>
      <c r="AN13" s="779"/>
      <c r="AO13" s="779"/>
      <c r="AP13" s="779"/>
    </row>
    <row r="14" spans="1:42" s="20" customFormat="1" ht="13.5" customHeight="1">
      <c r="A14" s="27"/>
      <c r="B14" s="28"/>
      <c r="C14" s="29" t="s">
        <v>15</v>
      </c>
      <c r="D14" s="29" t="s">
        <v>16</v>
      </c>
      <c r="E14" s="29" t="s">
        <v>17</v>
      </c>
      <c r="F14" s="29" t="s">
        <v>17</v>
      </c>
      <c r="G14" s="29" t="s">
        <v>18</v>
      </c>
      <c r="H14" s="29" t="s">
        <v>18</v>
      </c>
      <c r="I14" s="29" t="s">
        <v>18</v>
      </c>
      <c r="J14" s="29" t="s">
        <v>18</v>
      </c>
      <c r="K14" s="29" t="s">
        <v>18</v>
      </c>
      <c r="N14" s="779"/>
      <c r="O14" s="779"/>
      <c r="P14" s="779"/>
      <c r="Q14" s="779"/>
      <c r="R14" s="779"/>
      <c r="S14" s="779"/>
      <c r="T14" s="779"/>
      <c r="U14" s="779"/>
      <c r="V14" s="779"/>
      <c r="X14" s="779"/>
      <c r="Y14" s="779"/>
      <c r="Z14" s="779"/>
      <c r="AA14" s="779"/>
      <c r="AB14" s="779"/>
      <c r="AC14" s="779"/>
      <c r="AD14" s="779"/>
      <c r="AE14" s="779"/>
      <c r="AF14" s="779"/>
      <c r="AH14" s="779"/>
      <c r="AI14" s="779"/>
      <c r="AJ14" s="779"/>
      <c r="AK14" s="779"/>
      <c r="AL14" s="779"/>
      <c r="AM14" s="779"/>
      <c r="AN14" s="779"/>
      <c r="AO14" s="779"/>
      <c r="AP14" s="779"/>
    </row>
    <row r="15" spans="1:42" s="32" customFormat="1" ht="11.85" customHeight="1">
      <c r="A15" s="30" t="s">
        <v>19</v>
      </c>
      <c r="B15" s="31"/>
      <c r="C15" s="49">
        <v>17300</v>
      </c>
      <c r="D15" s="50">
        <v>991</v>
      </c>
      <c r="E15" s="50">
        <v>171400</v>
      </c>
      <c r="F15" s="50">
        <v>156400</v>
      </c>
      <c r="G15" s="50">
        <v>101</v>
      </c>
      <c r="H15" s="50">
        <v>98</v>
      </c>
      <c r="I15" s="50">
        <v>99</v>
      </c>
      <c r="J15" s="50">
        <v>100</v>
      </c>
      <c r="K15" s="50">
        <v>98</v>
      </c>
      <c r="N15" s="32">
        <v>1</v>
      </c>
      <c r="O15" s="5" t="s">
        <v>20</v>
      </c>
      <c r="P15" s="33">
        <f t="shared" ref="P15:P61" si="0">IFERROR(_xlfn.XLOOKUP(O15,$A$29:$A$75,$C$29:$C$75),"-")</f>
        <v>3230</v>
      </c>
      <c r="Q15" s="34">
        <f>IFERROR(_xlfn.RANK.EQ(P15,$P$15:$P$61,0)+COUNTIF($P$15:P15,P15)-1,"-")</f>
        <v>1</v>
      </c>
      <c r="S15" s="35">
        <f>IFERROR(RANK(U15,$U$15:$U$61,0),"-")</f>
        <v>1</v>
      </c>
      <c r="T15" s="35" t="str">
        <f>IFERROR(INDEX($O$15:$O$61,MATCH(N15,$Q$15:$Q$61,0)),"-")</f>
        <v>北海道</v>
      </c>
      <c r="U15" s="35">
        <f>IFERROR(LARGE($P$15:$P$61,N15),"-")</f>
        <v>3230</v>
      </c>
      <c r="V15" s="36">
        <f>IFERROR(ROUND(U15/$C$15*100,1),"-")</f>
        <v>18.7</v>
      </c>
      <c r="X15" s="32">
        <v>1</v>
      </c>
      <c r="Y15" s="5" t="s">
        <v>20</v>
      </c>
      <c r="Z15" s="33">
        <f t="shared" ref="Z15:Z61" si="1">IFERROR(_xlfn.XLOOKUP(Y15,$A$29:$A$75,$D$29:$D$75),"-")</f>
        <v>825</v>
      </c>
      <c r="AA15" s="34">
        <f>IFERROR(_xlfn.RANK.EQ(Z15,$Z$15:$Z$61,0)+COUNTIF($Z$15:Z15,Z15)-1,"-")</f>
        <v>23</v>
      </c>
      <c r="AC15" s="35">
        <f>IFERROR(RANK(AE15,$AE$15:$AE$61,0),"-")</f>
        <v>1</v>
      </c>
      <c r="AD15" s="35" t="str">
        <f>IFERROR(INDEX($Y$15:$Y$61,MATCH(X15,$AA$15:$AA$61,0)),"-")</f>
        <v>愛知</v>
      </c>
      <c r="AE15" s="35">
        <f>IFERROR(LARGE($Z$15:$Z$61,X15),"-")</f>
        <v>1530</v>
      </c>
      <c r="AF15" s="36">
        <f>IFERROR(ROUND(AE15/$D$15*100,1),"-")</f>
        <v>154.4</v>
      </c>
      <c r="AG15" s="37"/>
      <c r="AH15" s="32">
        <v>1</v>
      </c>
      <c r="AI15" s="5" t="s">
        <v>83</v>
      </c>
      <c r="AJ15" s="33">
        <f t="shared" ref="AJ15:AJ61" si="2">IFERROR(_xlfn.XLOOKUP(AI15,$A$29:$A$75,$E$29:$E$75),"-")</f>
        <v>26600</v>
      </c>
      <c r="AK15" s="34">
        <f>IFERROR(_xlfn.RANK.EQ(AJ15,$AJ$15:$AJ$61,0)+COUNTIF($AJ$15:AJ15,AJ15)-1,"-")</f>
        <v>1</v>
      </c>
      <c r="AM15" s="35">
        <f>IFERROR(RANK(AO15,$AO$15:$AO$61,0),"-")</f>
        <v>1</v>
      </c>
      <c r="AN15" s="35" t="str">
        <f>IFERROR(INDEX($AI$15:$AI$61,MATCH(AH15,$AK$15:$AK$61,0)),"-")</f>
        <v>北海道</v>
      </c>
      <c r="AO15" s="35">
        <f>IFERROR(LARGE($AJ$15:$AJ$61,AH15),"-")</f>
        <v>26600</v>
      </c>
      <c r="AP15" s="36">
        <f>IFERROR(ROUND(AO15/$E$15*100,1),"-")</f>
        <v>15.5</v>
      </c>
    </row>
    <row r="16" spans="1:42" ht="11.85" customHeight="1">
      <c r="A16" s="40" t="s">
        <v>22</v>
      </c>
      <c r="B16" s="39"/>
      <c r="C16" s="51"/>
      <c r="D16" s="52"/>
      <c r="E16" s="52"/>
      <c r="F16" s="52"/>
      <c r="G16" s="52"/>
      <c r="H16" s="52"/>
      <c r="I16" s="52"/>
      <c r="J16" s="52"/>
      <c r="K16" s="52"/>
      <c r="N16" s="32">
        <v>2</v>
      </c>
      <c r="O16" s="5" t="s">
        <v>21</v>
      </c>
      <c r="P16" s="33">
        <f t="shared" si="0"/>
        <v>130</v>
      </c>
      <c r="Q16" s="34">
        <f>IFERROR(_xlfn.RANK.EQ(P16,$P$15:$P$61,0)+COUNTIF($P$15:P16,P16)-1,"-")</f>
        <v>23</v>
      </c>
      <c r="S16" s="35">
        <f t="shared" ref="S16:S61" si="3">IFERROR(RANK(U16,$U$15:$U$61,0),"-")</f>
        <v>2</v>
      </c>
      <c r="T16" s="35" t="str">
        <f t="shared" ref="T16:T61" si="4">IFERROR(INDEX($O$15:$O$61,MATCH(N16,$Q$15:$Q$61,0)),"-")</f>
        <v>香川</v>
      </c>
      <c r="U16" s="35">
        <f t="shared" ref="U16:U61" si="5">IFERROR(LARGE($P$15:$P$61,N16),"-")</f>
        <v>1290</v>
      </c>
      <c r="V16" s="36">
        <f t="shared" ref="V16:V61" si="6">IFERROR(ROUND(U16/$C$15*100,1),"-")</f>
        <v>7.5</v>
      </c>
      <c r="X16" s="32">
        <v>2</v>
      </c>
      <c r="Y16" s="5" t="s">
        <v>21</v>
      </c>
      <c r="Z16" s="33">
        <f t="shared" si="1"/>
        <v>665</v>
      </c>
      <c r="AA16" s="34">
        <f>IFERROR(_xlfn.RANK.EQ(Z16,$Z$15:$Z$61,0)+COUNTIF($Z$15:Z16,Z16)-1,"-")</f>
        <v>32</v>
      </c>
      <c r="AC16" s="35">
        <f t="shared" ref="AC16:AC61" si="7">IFERROR(RANK(AE16,$AE$15:$AE$61,0),"-")</f>
        <v>2</v>
      </c>
      <c r="AD16" s="35" t="str">
        <f t="shared" ref="AD16:AD61" si="8">IFERROR(INDEX($Y$15:$Y$61,MATCH(X16,$AA$15:$AA$61,0)),"-")</f>
        <v>大阪</v>
      </c>
      <c r="AE16" s="35">
        <f t="shared" ref="AE16:AE61" si="9">IFERROR(LARGE($Z$15:$Z$61,X16),"-")</f>
        <v>1420</v>
      </c>
      <c r="AF16" s="36">
        <f t="shared" ref="AF16:AF61" si="10">IFERROR(ROUND(AE16/$D$15*100,1),"-")</f>
        <v>143.30000000000001</v>
      </c>
      <c r="AG16" s="37"/>
      <c r="AH16" s="32">
        <v>2</v>
      </c>
      <c r="AI16" s="5" t="s">
        <v>21</v>
      </c>
      <c r="AJ16" s="33">
        <f t="shared" si="2"/>
        <v>865</v>
      </c>
      <c r="AK16" s="34">
        <f>IFERROR(_xlfn.RANK.EQ(AJ16,$AJ$15:$AJ$61,0)+COUNTIF($AJ$15:AJ16,AJ16)-1,"-")</f>
        <v>24</v>
      </c>
      <c r="AM16" s="35">
        <f t="shared" ref="AM16:AM61" si="11">IFERROR(RANK(AO16,$AO$15:$AO$61,0),"-")</f>
        <v>2</v>
      </c>
      <c r="AN16" s="35" t="str">
        <f t="shared" ref="AN16:AN61" si="12">IFERROR(INDEX($AI$15:$AI$61,MATCH(AH16,$AK$15:$AK$61,0)),"-")</f>
        <v>埼玉</v>
      </c>
      <c r="AO16" s="35">
        <f t="shared" ref="AO16:AO61" si="13">IFERROR(LARGE($AJ$15:$AJ$61,AH16),"-")</f>
        <v>15200</v>
      </c>
      <c r="AP16" s="36">
        <f t="shared" ref="AP16:AP61" si="14">IFERROR(ROUND(AO16/$E$15*100,1),"-")</f>
        <v>8.9</v>
      </c>
    </row>
    <row r="17" spans="1:42" ht="11.85" customHeight="1">
      <c r="A17" s="41" t="s">
        <v>20</v>
      </c>
      <c r="B17" s="39"/>
      <c r="C17" s="51">
        <v>3230</v>
      </c>
      <c r="D17" s="52">
        <v>825</v>
      </c>
      <c r="E17" s="52">
        <v>26600</v>
      </c>
      <c r="F17" s="52">
        <v>25500</v>
      </c>
      <c r="G17" s="52">
        <v>106</v>
      </c>
      <c r="H17" s="52">
        <v>91</v>
      </c>
      <c r="I17" s="52">
        <v>96</v>
      </c>
      <c r="J17" s="52">
        <v>97</v>
      </c>
      <c r="K17" s="52">
        <v>88</v>
      </c>
      <c r="N17" s="32">
        <v>3</v>
      </c>
      <c r="O17" s="5" t="s">
        <v>23</v>
      </c>
      <c r="P17" s="33">
        <f t="shared" si="0"/>
        <v>114</v>
      </c>
      <c r="Q17" s="34">
        <f>IFERROR(_xlfn.RANK.EQ(P17,$P$15:$P$61,0)+COUNTIF($P$15:P17,P17)-1,"-")</f>
        <v>25</v>
      </c>
      <c r="S17" s="35">
        <f t="shared" si="3"/>
        <v>3</v>
      </c>
      <c r="T17" s="35" t="str">
        <f t="shared" si="4"/>
        <v>埼玉</v>
      </c>
      <c r="U17" s="35">
        <f t="shared" si="5"/>
        <v>1210</v>
      </c>
      <c r="V17" s="36">
        <f t="shared" si="6"/>
        <v>7</v>
      </c>
      <c r="X17" s="32">
        <v>3</v>
      </c>
      <c r="Y17" s="5" t="s">
        <v>23</v>
      </c>
      <c r="Z17" s="33">
        <f t="shared" si="1"/>
        <v>720</v>
      </c>
      <c r="AA17" s="34">
        <f>IFERROR(_xlfn.RANK.EQ(Z17,$Z$15:$Z$61,0)+COUNTIF($Z$15:Z17,Z17)-1,"-")</f>
        <v>30</v>
      </c>
      <c r="AC17" s="35">
        <f t="shared" si="7"/>
        <v>3</v>
      </c>
      <c r="AD17" s="35" t="str">
        <f t="shared" si="8"/>
        <v>埼玉</v>
      </c>
      <c r="AE17" s="35">
        <f t="shared" si="9"/>
        <v>1260</v>
      </c>
      <c r="AF17" s="36">
        <f t="shared" si="10"/>
        <v>127.1</v>
      </c>
      <c r="AG17" s="37"/>
      <c r="AH17" s="32">
        <v>3</v>
      </c>
      <c r="AI17" s="5" t="s">
        <v>23</v>
      </c>
      <c r="AJ17" s="33">
        <f t="shared" si="2"/>
        <v>821</v>
      </c>
      <c r="AK17" s="34">
        <f>IFERROR(_xlfn.RANK.EQ(AJ17,$AJ$15:$AJ$61,0)+COUNTIF($AJ$15:AJ17,AJ17)-1,"-")</f>
        <v>26</v>
      </c>
      <c r="AM17" s="35">
        <f t="shared" si="11"/>
        <v>3</v>
      </c>
      <c r="AN17" s="35" t="str">
        <f t="shared" si="12"/>
        <v>愛知</v>
      </c>
      <c r="AO17" s="35">
        <f t="shared" si="13"/>
        <v>14300</v>
      </c>
      <c r="AP17" s="36">
        <f t="shared" si="14"/>
        <v>8.3000000000000007</v>
      </c>
    </row>
    <row r="18" spans="1:42" ht="11.85" customHeight="1">
      <c r="A18" s="41" t="s">
        <v>25</v>
      </c>
      <c r="B18" s="39"/>
      <c r="C18" s="51" t="s">
        <v>924</v>
      </c>
      <c r="D18" s="52" t="s">
        <v>924</v>
      </c>
      <c r="E18" s="52" t="s">
        <v>924</v>
      </c>
      <c r="F18" s="52" t="s">
        <v>924</v>
      </c>
      <c r="G18" s="52" t="s">
        <v>26</v>
      </c>
      <c r="H18" s="52" t="s">
        <v>26</v>
      </c>
      <c r="I18" s="52" t="s">
        <v>26</v>
      </c>
      <c r="J18" s="52" t="s">
        <v>26</v>
      </c>
      <c r="K18" s="52" t="s">
        <v>26</v>
      </c>
      <c r="N18" s="32">
        <v>4</v>
      </c>
      <c r="O18" s="5" t="s">
        <v>24</v>
      </c>
      <c r="P18" s="33" t="str">
        <f t="shared" si="0"/>
        <v>…</v>
      </c>
      <c r="Q18" s="34" t="str">
        <f>IFERROR(_xlfn.RANK.EQ(P18,$P$15:$P$61,0)+COUNTIF($P$15:P18,P18)-1,"-")</f>
        <v>-</v>
      </c>
      <c r="S18" s="35">
        <f t="shared" si="3"/>
        <v>4</v>
      </c>
      <c r="T18" s="35" t="str">
        <f t="shared" si="4"/>
        <v>長野</v>
      </c>
      <c r="U18" s="35">
        <f t="shared" si="5"/>
        <v>1150</v>
      </c>
      <c r="V18" s="36">
        <f t="shared" si="6"/>
        <v>6.6</v>
      </c>
      <c r="X18" s="32">
        <v>4</v>
      </c>
      <c r="Y18" s="5" t="s">
        <v>24</v>
      </c>
      <c r="Z18" s="33" t="str">
        <f t="shared" si="1"/>
        <v>…</v>
      </c>
      <c r="AA18" s="34" t="str">
        <f>IFERROR(_xlfn.RANK.EQ(Z18,$Z$15:$Z$61,0)+COUNTIF($Z$15:Z18,Z18)-1,"-")</f>
        <v>-</v>
      </c>
      <c r="AC18" s="35">
        <f t="shared" si="7"/>
        <v>4</v>
      </c>
      <c r="AD18" s="35" t="str">
        <f t="shared" si="8"/>
        <v>徳島</v>
      </c>
      <c r="AE18" s="35">
        <f t="shared" si="9"/>
        <v>1210</v>
      </c>
      <c r="AF18" s="36">
        <f t="shared" si="10"/>
        <v>122.1</v>
      </c>
      <c r="AG18" s="37"/>
      <c r="AH18" s="32">
        <v>4</v>
      </c>
      <c r="AI18" s="5" t="s">
        <v>24</v>
      </c>
      <c r="AJ18" s="33" t="str">
        <f t="shared" si="2"/>
        <v>…</v>
      </c>
      <c r="AK18" s="34" t="str">
        <f>IFERROR(_xlfn.RANK.EQ(AJ18,$AJ$15:$AJ$61,0)+COUNTIF($AJ$15:AJ18,AJ18)-1,"-")</f>
        <v>-</v>
      </c>
      <c r="AM18" s="35">
        <f t="shared" si="11"/>
        <v>4</v>
      </c>
      <c r="AN18" s="35" t="str">
        <f t="shared" si="12"/>
        <v>香川</v>
      </c>
      <c r="AO18" s="35">
        <f t="shared" si="13"/>
        <v>13700</v>
      </c>
      <c r="AP18" s="36">
        <f t="shared" si="14"/>
        <v>8</v>
      </c>
    </row>
    <row r="19" spans="1:42" ht="11.85" customHeight="1">
      <c r="A19" s="41" t="s">
        <v>28</v>
      </c>
      <c r="B19" s="39"/>
      <c r="C19" s="51" t="s">
        <v>924</v>
      </c>
      <c r="D19" s="52" t="s">
        <v>924</v>
      </c>
      <c r="E19" s="52" t="s">
        <v>924</v>
      </c>
      <c r="F19" s="52" t="s">
        <v>924</v>
      </c>
      <c r="G19" s="52" t="s">
        <v>26</v>
      </c>
      <c r="H19" s="52" t="s">
        <v>26</v>
      </c>
      <c r="I19" s="52" t="s">
        <v>26</v>
      </c>
      <c r="J19" s="52" t="s">
        <v>26</v>
      </c>
      <c r="K19" s="52" t="s">
        <v>26</v>
      </c>
      <c r="N19" s="32">
        <v>5</v>
      </c>
      <c r="O19" s="5" t="s">
        <v>27</v>
      </c>
      <c r="P19" s="33" t="str">
        <f t="shared" si="0"/>
        <v>…</v>
      </c>
      <c r="Q19" s="34" t="str">
        <f>IFERROR(_xlfn.RANK.EQ(P19,$P$15:$P$61,0)+COUNTIF($P$15:P19,P19)-1,"-")</f>
        <v>-</v>
      </c>
      <c r="S19" s="35">
        <f t="shared" si="3"/>
        <v>5</v>
      </c>
      <c r="T19" s="35" t="str">
        <f t="shared" si="4"/>
        <v>長崎</v>
      </c>
      <c r="U19" s="35">
        <f t="shared" si="5"/>
        <v>1040</v>
      </c>
      <c r="V19" s="36">
        <f t="shared" si="6"/>
        <v>6</v>
      </c>
      <c r="X19" s="32">
        <v>5</v>
      </c>
      <c r="Y19" s="5" t="s">
        <v>27</v>
      </c>
      <c r="Z19" s="33" t="str">
        <f t="shared" si="1"/>
        <v>…</v>
      </c>
      <c r="AA19" s="34" t="str">
        <f>IFERROR(_xlfn.RANK.EQ(Z19,$Z$15:$Z$61,0)+COUNTIF($Z$15:Z19,Z19)-1,"-")</f>
        <v>-</v>
      </c>
      <c r="AC19" s="42">
        <f t="shared" si="7"/>
        <v>5</v>
      </c>
      <c r="AD19" s="42" t="str">
        <f t="shared" si="8"/>
        <v>神奈川</v>
      </c>
      <c r="AE19" s="42">
        <f t="shared" si="9"/>
        <v>1140</v>
      </c>
      <c r="AF19" s="37">
        <f t="shared" si="10"/>
        <v>115</v>
      </c>
      <c r="AG19" s="37"/>
      <c r="AH19" s="32">
        <v>5</v>
      </c>
      <c r="AI19" s="5" t="s">
        <v>27</v>
      </c>
      <c r="AJ19" s="33" t="str">
        <f t="shared" si="2"/>
        <v>…</v>
      </c>
      <c r="AK19" s="34" t="str">
        <f>IFERROR(_xlfn.RANK.EQ(AJ19,$AJ$15:$AJ$61,0)+COUNTIF($AJ$15:AJ19,AJ19)-1,"-")</f>
        <v>-</v>
      </c>
      <c r="AM19" s="35">
        <f t="shared" si="11"/>
        <v>5</v>
      </c>
      <c r="AN19" s="35" t="str">
        <f t="shared" si="12"/>
        <v>徳島</v>
      </c>
      <c r="AO19" s="35">
        <f t="shared" si="13"/>
        <v>11900</v>
      </c>
      <c r="AP19" s="36">
        <f t="shared" si="14"/>
        <v>6.9</v>
      </c>
    </row>
    <row r="20" spans="1:42" ht="11.85" customHeight="1">
      <c r="A20" s="41" t="s">
        <v>30</v>
      </c>
      <c r="B20" s="39"/>
      <c r="C20" s="51" t="s">
        <v>924</v>
      </c>
      <c r="D20" s="52" t="s">
        <v>924</v>
      </c>
      <c r="E20" s="52" t="s">
        <v>924</v>
      </c>
      <c r="F20" s="52" t="s">
        <v>924</v>
      </c>
      <c r="G20" s="52" t="s">
        <v>26</v>
      </c>
      <c r="H20" s="52" t="s">
        <v>26</v>
      </c>
      <c r="I20" s="52" t="s">
        <v>26</v>
      </c>
      <c r="J20" s="52" t="s">
        <v>26</v>
      </c>
      <c r="K20" s="52" t="s">
        <v>26</v>
      </c>
      <c r="N20" s="32">
        <v>6</v>
      </c>
      <c r="O20" s="5" t="s">
        <v>29</v>
      </c>
      <c r="P20" s="33" t="str">
        <f t="shared" si="0"/>
        <v>…</v>
      </c>
      <c r="Q20" s="34" t="str">
        <f>IFERROR(_xlfn.RANK.EQ(P20,$P$15:$P$61,0)+COUNTIF($P$15:P20,P20)-1,"-")</f>
        <v>-</v>
      </c>
      <c r="S20" s="42">
        <f t="shared" si="3"/>
        <v>6</v>
      </c>
      <c r="T20" s="42" t="str">
        <f t="shared" si="4"/>
        <v>徳島</v>
      </c>
      <c r="U20" s="42">
        <f t="shared" si="5"/>
        <v>984</v>
      </c>
      <c r="V20" s="37">
        <f t="shared" si="6"/>
        <v>5.7</v>
      </c>
      <c r="X20" s="32">
        <v>6</v>
      </c>
      <c r="Y20" s="5" t="s">
        <v>29</v>
      </c>
      <c r="Z20" s="33" t="str">
        <f t="shared" si="1"/>
        <v>…</v>
      </c>
      <c r="AA20" s="34" t="str">
        <f>IFERROR(_xlfn.RANK.EQ(Z20,$Z$15:$Z$61,0)+COUNTIF($Z$15:Z20,Z20)-1,"-")</f>
        <v>-</v>
      </c>
      <c r="AC20" s="42">
        <f t="shared" si="7"/>
        <v>6</v>
      </c>
      <c r="AD20" s="42" t="str">
        <f t="shared" si="8"/>
        <v>東京</v>
      </c>
      <c r="AE20" s="42">
        <f t="shared" si="9"/>
        <v>1100</v>
      </c>
      <c r="AF20" s="37">
        <f t="shared" si="10"/>
        <v>111</v>
      </c>
      <c r="AG20" s="37"/>
      <c r="AH20" s="32">
        <v>6</v>
      </c>
      <c r="AI20" s="5" t="s">
        <v>29</v>
      </c>
      <c r="AJ20" s="33" t="str">
        <f t="shared" si="2"/>
        <v>…</v>
      </c>
      <c r="AK20" s="34" t="str">
        <f>IFERROR(_xlfn.RANK.EQ(AJ20,$AJ$15:$AJ$61,0)+COUNTIF($AJ$15:AJ20,AJ20)-1,"-")</f>
        <v>-</v>
      </c>
      <c r="AM20" s="42">
        <f t="shared" si="11"/>
        <v>6</v>
      </c>
      <c r="AN20" s="42" t="str">
        <f t="shared" si="12"/>
        <v>長野</v>
      </c>
      <c r="AO20" s="42">
        <f t="shared" si="13"/>
        <v>11400</v>
      </c>
      <c r="AP20" s="37">
        <f t="shared" si="14"/>
        <v>6.7</v>
      </c>
    </row>
    <row r="21" spans="1:42" ht="11.85" customHeight="1">
      <c r="A21" s="41" t="s">
        <v>32</v>
      </c>
      <c r="B21" s="39"/>
      <c r="C21" s="51" t="s">
        <v>924</v>
      </c>
      <c r="D21" s="52" t="s">
        <v>924</v>
      </c>
      <c r="E21" s="52" t="s">
        <v>924</v>
      </c>
      <c r="F21" s="52" t="s">
        <v>924</v>
      </c>
      <c r="G21" s="52" t="s">
        <v>26</v>
      </c>
      <c r="H21" s="52" t="s">
        <v>26</v>
      </c>
      <c r="I21" s="52" t="s">
        <v>26</v>
      </c>
      <c r="J21" s="52" t="s">
        <v>26</v>
      </c>
      <c r="K21" s="52" t="s">
        <v>26</v>
      </c>
      <c r="N21" s="32">
        <v>7</v>
      </c>
      <c r="O21" s="5" t="s">
        <v>31</v>
      </c>
      <c r="P21" s="33">
        <f t="shared" si="0"/>
        <v>450</v>
      </c>
      <c r="Q21" s="34">
        <f>IFERROR(_xlfn.RANK.EQ(P21,$P$15:$P$61,0)+COUNTIF($P$15:P21,P21)-1,"-")</f>
        <v>12</v>
      </c>
      <c r="S21" s="42">
        <f t="shared" si="3"/>
        <v>7</v>
      </c>
      <c r="T21" s="42" t="str">
        <f t="shared" si="4"/>
        <v>愛知</v>
      </c>
      <c r="U21" s="42">
        <f t="shared" si="5"/>
        <v>936</v>
      </c>
      <c r="V21" s="37">
        <f t="shared" si="6"/>
        <v>5.4</v>
      </c>
      <c r="X21" s="32">
        <v>7</v>
      </c>
      <c r="Y21" s="5" t="s">
        <v>31</v>
      </c>
      <c r="Z21" s="33">
        <f t="shared" si="1"/>
        <v>831</v>
      </c>
      <c r="AA21" s="34">
        <f>IFERROR(_xlfn.RANK.EQ(Z21,$Z$15:$Z$61,0)+COUNTIF($Z$15:Z21,Z21)-1,"-")</f>
        <v>21</v>
      </c>
      <c r="AC21" s="42">
        <f t="shared" si="7"/>
        <v>7</v>
      </c>
      <c r="AD21" s="42" t="str">
        <f t="shared" si="8"/>
        <v>静岡</v>
      </c>
      <c r="AE21" s="42">
        <f t="shared" si="9"/>
        <v>1090</v>
      </c>
      <c r="AF21" s="37">
        <f t="shared" si="10"/>
        <v>110</v>
      </c>
      <c r="AG21" s="37"/>
      <c r="AH21" s="32">
        <v>7</v>
      </c>
      <c r="AI21" s="5" t="s">
        <v>31</v>
      </c>
      <c r="AJ21" s="33">
        <f t="shared" si="2"/>
        <v>3740</v>
      </c>
      <c r="AK21" s="34">
        <f>IFERROR(_xlfn.RANK.EQ(AJ21,$AJ$15:$AJ$61,0)+COUNTIF($AJ$15:AJ21,AJ21)-1,"-")</f>
        <v>11</v>
      </c>
      <c r="AM21" s="42">
        <f t="shared" si="11"/>
        <v>7</v>
      </c>
      <c r="AN21" s="42" t="str">
        <f t="shared" si="12"/>
        <v>長崎</v>
      </c>
      <c r="AO21" s="42">
        <f t="shared" si="13"/>
        <v>10900</v>
      </c>
      <c r="AP21" s="37">
        <f t="shared" si="14"/>
        <v>6.4</v>
      </c>
    </row>
    <row r="22" spans="1:42" ht="11.85" customHeight="1">
      <c r="A22" s="41" t="s">
        <v>34</v>
      </c>
      <c r="B22" s="39"/>
      <c r="C22" s="51" t="s">
        <v>924</v>
      </c>
      <c r="D22" s="52" t="s">
        <v>924</v>
      </c>
      <c r="E22" s="52" t="s">
        <v>924</v>
      </c>
      <c r="F22" s="52" t="s">
        <v>924</v>
      </c>
      <c r="G22" s="52" t="s">
        <v>26</v>
      </c>
      <c r="H22" s="52" t="s">
        <v>26</v>
      </c>
      <c r="I22" s="52" t="s">
        <v>26</v>
      </c>
      <c r="J22" s="52" t="s">
        <v>26</v>
      </c>
      <c r="K22" s="52" t="s">
        <v>26</v>
      </c>
      <c r="N22" s="32">
        <v>8</v>
      </c>
      <c r="O22" s="5" t="s">
        <v>33</v>
      </c>
      <c r="P22" s="33">
        <f t="shared" si="0"/>
        <v>207</v>
      </c>
      <c r="Q22" s="34">
        <f>IFERROR(_xlfn.RANK.EQ(P22,$P$15:$P$61,0)+COUNTIF($P$15:P22,P22)-1,"-")</f>
        <v>18</v>
      </c>
      <c r="S22" s="42">
        <f t="shared" si="3"/>
        <v>8</v>
      </c>
      <c r="T22" s="42" t="str">
        <f t="shared" si="4"/>
        <v>熊本</v>
      </c>
      <c r="U22" s="42">
        <f t="shared" si="5"/>
        <v>920</v>
      </c>
      <c r="V22" s="37">
        <f t="shared" si="6"/>
        <v>5.3</v>
      </c>
      <c r="X22" s="32">
        <v>8</v>
      </c>
      <c r="Y22" s="5" t="s">
        <v>33</v>
      </c>
      <c r="Z22" s="33">
        <f t="shared" si="1"/>
        <v>943</v>
      </c>
      <c r="AA22" s="34">
        <f>IFERROR(_xlfn.RANK.EQ(Z22,$Z$15:$Z$61,0)+COUNTIF($Z$15:Z22,Z22)-1,"-")</f>
        <v>17</v>
      </c>
      <c r="AC22" s="42">
        <f t="shared" si="7"/>
        <v>8</v>
      </c>
      <c r="AD22" s="42" t="str">
        <f t="shared" si="8"/>
        <v>香川</v>
      </c>
      <c r="AE22" s="42">
        <f t="shared" si="9"/>
        <v>1060</v>
      </c>
      <c r="AF22" s="37">
        <f t="shared" si="10"/>
        <v>107</v>
      </c>
      <c r="AG22" s="37"/>
      <c r="AH22" s="32">
        <v>8</v>
      </c>
      <c r="AI22" s="5" t="s">
        <v>33</v>
      </c>
      <c r="AJ22" s="33">
        <f t="shared" si="2"/>
        <v>1950</v>
      </c>
      <c r="AK22" s="34">
        <f>IFERROR(_xlfn.RANK.EQ(AJ22,$AJ$15:$AJ$61,0)+COUNTIF($AJ$15:AJ22,AJ22)-1,"-")</f>
        <v>17</v>
      </c>
      <c r="AM22" s="42">
        <f t="shared" si="11"/>
        <v>8</v>
      </c>
      <c r="AN22" s="42" t="str">
        <f t="shared" si="12"/>
        <v>熊本</v>
      </c>
      <c r="AO22" s="42">
        <f t="shared" si="13"/>
        <v>9380</v>
      </c>
      <c r="AP22" s="37">
        <f t="shared" si="14"/>
        <v>5.5</v>
      </c>
    </row>
    <row r="23" spans="1:42" ht="11.85" customHeight="1">
      <c r="A23" s="41" t="s">
        <v>36</v>
      </c>
      <c r="B23" s="39"/>
      <c r="C23" s="51" t="s">
        <v>924</v>
      </c>
      <c r="D23" s="52" t="s">
        <v>924</v>
      </c>
      <c r="E23" s="52" t="s">
        <v>924</v>
      </c>
      <c r="F23" s="52" t="s">
        <v>924</v>
      </c>
      <c r="G23" s="52" t="s">
        <v>26</v>
      </c>
      <c r="H23" s="52" t="s">
        <v>26</v>
      </c>
      <c r="I23" s="52" t="s">
        <v>26</v>
      </c>
      <c r="J23" s="52" t="s">
        <v>26</v>
      </c>
      <c r="K23" s="52" t="s">
        <v>26</v>
      </c>
      <c r="N23" s="32">
        <v>9</v>
      </c>
      <c r="O23" s="5" t="s">
        <v>35</v>
      </c>
      <c r="P23" s="33">
        <f t="shared" si="0"/>
        <v>157</v>
      </c>
      <c r="Q23" s="34">
        <f>IFERROR(_xlfn.RANK.EQ(P23,$P$15:$P$61,0)+COUNTIF($P$15:P23,P23)-1,"-")</f>
        <v>20</v>
      </c>
      <c r="S23" s="42">
        <f t="shared" si="3"/>
        <v>9</v>
      </c>
      <c r="T23" s="42" t="str">
        <f t="shared" si="4"/>
        <v>鳥取</v>
      </c>
      <c r="U23" s="42">
        <f t="shared" si="5"/>
        <v>780</v>
      </c>
      <c r="V23" s="37">
        <f t="shared" si="6"/>
        <v>4.5</v>
      </c>
      <c r="X23" s="32">
        <v>9</v>
      </c>
      <c r="Y23" s="5" t="s">
        <v>35</v>
      </c>
      <c r="Z23" s="33">
        <f t="shared" si="1"/>
        <v>997</v>
      </c>
      <c r="AA23" s="34">
        <f>IFERROR(_xlfn.RANK.EQ(Z23,$Z$15:$Z$61,0)+COUNTIF($Z$15:Z23,Z23)-1,"-")</f>
        <v>13</v>
      </c>
      <c r="AC23" s="42">
        <f t="shared" si="7"/>
        <v>8</v>
      </c>
      <c r="AD23" s="42" t="str">
        <f t="shared" si="8"/>
        <v>大分</v>
      </c>
      <c r="AE23" s="42">
        <f t="shared" si="9"/>
        <v>1060</v>
      </c>
      <c r="AF23" s="37">
        <f t="shared" si="10"/>
        <v>107</v>
      </c>
      <c r="AG23" s="37"/>
      <c r="AH23" s="32">
        <v>9</v>
      </c>
      <c r="AI23" s="5" t="s">
        <v>35</v>
      </c>
      <c r="AJ23" s="33">
        <f t="shared" si="2"/>
        <v>1570</v>
      </c>
      <c r="AK23" s="34">
        <f>IFERROR(_xlfn.RANK.EQ(AJ23,$AJ$15:$AJ$61,0)+COUNTIF($AJ$15:AJ23,AJ23)-1,"-")</f>
        <v>20</v>
      </c>
      <c r="AM23" s="42">
        <f t="shared" si="11"/>
        <v>9</v>
      </c>
      <c r="AN23" s="42" t="str">
        <f t="shared" si="12"/>
        <v>鳥取</v>
      </c>
      <c r="AO23" s="42">
        <f t="shared" si="13"/>
        <v>6920</v>
      </c>
      <c r="AP23" s="37">
        <f t="shared" si="14"/>
        <v>4</v>
      </c>
    </row>
    <row r="24" spans="1:42" ht="11.85" customHeight="1">
      <c r="A24" s="38" t="s">
        <v>38</v>
      </c>
      <c r="B24" s="39"/>
      <c r="C24" s="51">
        <v>1200</v>
      </c>
      <c r="D24" s="52">
        <v>822</v>
      </c>
      <c r="E24" s="52">
        <v>9860</v>
      </c>
      <c r="F24" s="52">
        <v>9040</v>
      </c>
      <c r="G24" s="52">
        <v>98</v>
      </c>
      <c r="H24" s="52">
        <v>100</v>
      </c>
      <c r="I24" s="52">
        <v>99</v>
      </c>
      <c r="J24" s="52">
        <v>98</v>
      </c>
      <c r="K24" s="52">
        <v>106</v>
      </c>
      <c r="N24" s="32">
        <v>10</v>
      </c>
      <c r="O24" s="5" t="s">
        <v>37</v>
      </c>
      <c r="P24" s="33">
        <f t="shared" si="0"/>
        <v>624</v>
      </c>
      <c r="Q24" s="34">
        <f>IFERROR(_xlfn.RANK.EQ(P24,$P$15:$P$61,0)+COUNTIF($P$15:P24,P24)-1,"-")</f>
        <v>10</v>
      </c>
      <c r="S24" s="42">
        <f t="shared" si="3"/>
        <v>10</v>
      </c>
      <c r="T24" s="42" t="str">
        <f t="shared" si="4"/>
        <v>群馬</v>
      </c>
      <c r="U24" s="42">
        <f t="shared" si="5"/>
        <v>624</v>
      </c>
      <c r="V24" s="37">
        <f t="shared" si="6"/>
        <v>3.6</v>
      </c>
      <c r="X24" s="32">
        <v>10</v>
      </c>
      <c r="Y24" s="5" t="s">
        <v>37</v>
      </c>
      <c r="Z24" s="33">
        <f t="shared" si="1"/>
        <v>1030</v>
      </c>
      <c r="AA24" s="34">
        <f>IFERROR(_xlfn.RANK.EQ(Z24,$Z$15:$Z$61,0)+COUNTIF($Z$15:Z24,Z24)-1,"-")</f>
        <v>11</v>
      </c>
      <c r="AC24" s="42">
        <f t="shared" si="7"/>
        <v>10</v>
      </c>
      <c r="AD24" s="42" t="str">
        <f t="shared" si="8"/>
        <v>長崎</v>
      </c>
      <c r="AE24" s="42">
        <f t="shared" si="9"/>
        <v>1050</v>
      </c>
      <c r="AF24" s="37">
        <f t="shared" si="10"/>
        <v>106</v>
      </c>
      <c r="AG24" s="37"/>
      <c r="AH24" s="32">
        <v>10</v>
      </c>
      <c r="AI24" s="5" t="s">
        <v>37</v>
      </c>
      <c r="AJ24" s="33">
        <f t="shared" si="2"/>
        <v>6430</v>
      </c>
      <c r="AK24" s="34">
        <f>IFERROR(_xlfn.RANK.EQ(AJ24,$AJ$15:$AJ$61,0)+COUNTIF($AJ$15:AJ24,AJ24)-1,"-")</f>
        <v>10</v>
      </c>
      <c r="AM24" s="42">
        <f t="shared" si="11"/>
        <v>10</v>
      </c>
      <c r="AN24" s="42" t="str">
        <f t="shared" si="12"/>
        <v>群馬</v>
      </c>
      <c r="AO24" s="42">
        <f t="shared" si="13"/>
        <v>6430</v>
      </c>
      <c r="AP24" s="37">
        <f t="shared" si="14"/>
        <v>3.8</v>
      </c>
    </row>
    <row r="25" spans="1:42" ht="11.85" customHeight="1">
      <c r="A25" s="41" t="s">
        <v>40</v>
      </c>
      <c r="B25" s="39"/>
      <c r="C25" s="51">
        <v>2470</v>
      </c>
      <c r="D25" s="52">
        <v>1100</v>
      </c>
      <c r="E25" s="52">
        <v>27100</v>
      </c>
      <c r="F25" s="52">
        <v>25500</v>
      </c>
      <c r="G25" s="52">
        <v>100</v>
      </c>
      <c r="H25" s="52">
        <v>103</v>
      </c>
      <c r="I25" s="52">
        <v>102</v>
      </c>
      <c r="J25" s="52">
        <v>103</v>
      </c>
      <c r="K25" s="52">
        <v>101</v>
      </c>
      <c r="N25" s="32">
        <v>11</v>
      </c>
      <c r="O25" s="5" t="s">
        <v>39</v>
      </c>
      <c r="P25" s="33">
        <f t="shared" si="0"/>
        <v>1210</v>
      </c>
      <c r="Q25" s="34">
        <f>IFERROR(_xlfn.RANK.EQ(P25,$P$15:$P$61,0)+COUNTIF($P$15:P25,P25)-1,"-")</f>
        <v>3</v>
      </c>
      <c r="S25" s="42">
        <f t="shared" si="3"/>
        <v>11</v>
      </c>
      <c r="T25" s="42" t="str">
        <f t="shared" si="4"/>
        <v>福岡</v>
      </c>
      <c r="U25" s="42">
        <f t="shared" si="5"/>
        <v>472</v>
      </c>
      <c r="V25" s="37">
        <f t="shared" si="6"/>
        <v>2.7</v>
      </c>
      <c r="X25" s="32">
        <v>11</v>
      </c>
      <c r="Y25" s="5" t="s">
        <v>39</v>
      </c>
      <c r="Z25" s="33">
        <f t="shared" si="1"/>
        <v>1260</v>
      </c>
      <c r="AA25" s="34">
        <f>IFERROR(_xlfn.RANK.EQ(Z25,$Z$15:$Z$61,0)+COUNTIF($Z$15:Z25,Z25)-1,"-")</f>
        <v>3</v>
      </c>
      <c r="AC25" s="42">
        <f t="shared" si="7"/>
        <v>11</v>
      </c>
      <c r="AD25" s="42" t="str">
        <f t="shared" si="8"/>
        <v>群馬</v>
      </c>
      <c r="AE25" s="42">
        <f t="shared" si="9"/>
        <v>1030</v>
      </c>
      <c r="AF25" s="37">
        <f t="shared" si="10"/>
        <v>103.9</v>
      </c>
      <c r="AG25" s="37"/>
      <c r="AH25" s="32">
        <v>11</v>
      </c>
      <c r="AI25" s="5" t="s">
        <v>39</v>
      </c>
      <c r="AJ25" s="33">
        <f t="shared" si="2"/>
        <v>15200</v>
      </c>
      <c r="AK25" s="34">
        <f>IFERROR(_xlfn.RANK.EQ(AJ25,$AJ$15:$AJ$61,0)+COUNTIF($AJ$15:AJ25,AJ25)-1,"-")</f>
        <v>2</v>
      </c>
      <c r="AM25" s="42">
        <f t="shared" si="11"/>
        <v>11</v>
      </c>
      <c r="AN25" s="42" t="str">
        <f t="shared" si="12"/>
        <v>福島</v>
      </c>
      <c r="AO25" s="42">
        <f t="shared" si="13"/>
        <v>3740</v>
      </c>
      <c r="AP25" s="37">
        <f t="shared" si="14"/>
        <v>2.2000000000000002</v>
      </c>
    </row>
    <row r="26" spans="1:42" ht="11.85" customHeight="1">
      <c r="A26" s="41" t="s">
        <v>42</v>
      </c>
      <c r="B26" s="39"/>
      <c r="C26" s="51" t="s">
        <v>924</v>
      </c>
      <c r="D26" s="52" t="s">
        <v>924</v>
      </c>
      <c r="E26" s="52" t="s">
        <v>924</v>
      </c>
      <c r="F26" s="52" t="s">
        <v>924</v>
      </c>
      <c r="G26" s="52" t="s">
        <v>26</v>
      </c>
      <c r="H26" s="52" t="s">
        <v>26</v>
      </c>
      <c r="I26" s="52" t="s">
        <v>26</v>
      </c>
      <c r="J26" s="52" t="s">
        <v>26</v>
      </c>
      <c r="K26" s="52" t="s">
        <v>26</v>
      </c>
      <c r="N26" s="32">
        <v>12</v>
      </c>
      <c r="O26" s="5" t="s">
        <v>41</v>
      </c>
      <c r="P26" s="33">
        <f t="shared" si="0"/>
        <v>335</v>
      </c>
      <c r="Q26" s="34">
        <f>IFERROR(_xlfn.RANK.EQ(P26,$P$15:$P$61,0)+COUNTIF($P$15:P26,P26)-1,"-")</f>
        <v>14</v>
      </c>
      <c r="S26" s="42">
        <f t="shared" si="3"/>
        <v>12</v>
      </c>
      <c r="T26" s="42" t="str">
        <f t="shared" si="4"/>
        <v>福島</v>
      </c>
      <c r="U26" s="42">
        <f t="shared" si="5"/>
        <v>450</v>
      </c>
      <c r="V26" s="37">
        <f t="shared" si="6"/>
        <v>2.6</v>
      </c>
      <c r="X26" s="32">
        <v>12</v>
      </c>
      <c r="Y26" s="5" t="s">
        <v>41</v>
      </c>
      <c r="Z26" s="33">
        <f t="shared" si="1"/>
        <v>881</v>
      </c>
      <c r="AA26" s="34">
        <f>IFERROR(_xlfn.RANK.EQ(Z26,$Z$15:$Z$61,0)+COUNTIF($Z$15:Z26,Z26)-1,"-")</f>
        <v>19</v>
      </c>
      <c r="AC26" s="42">
        <f t="shared" si="7"/>
        <v>12</v>
      </c>
      <c r="AD26" s="42" t="str">
        <f t="shared" si="8"/>
        <v>熊本</v>
      </c>
      <c r="AE26" s="42">
        <f t="shared" si="9"/>
        <v>1020</v>
      </c>
      <c r="AF26" s="37">
        <f t="shared" si="10"/>
        <v>102.9</v>
      </c>
      <c r="AG26" s="37"/>
      <c r="AH26" s="32">
        <v>12</v>
      </c>
      <c r="AI26" s="5" t="s">
        <v>41</v>
      </c>
      <c r="AJ26" s="33">
        <f t="shared" si="2"/>
        <v>2950</v>
      </c>
      <c r="AK26" s="34">
        <f>IFERROR(_xlfn.RANK.EQ(AJ26,$AJ$15:$AJ$61,0)+COUNTIF($AJ$15:AJ26,AJ26)-1,"-")</f>
        <v>15</v>
      </c>
      <c r="AM26" s="42">
        <f t="shared" si="11"/>
        <v>12</v>
      </c>
      <c r="AN26" s="42" t="str">
        <f t="shared" si="12"/>
        <v>福岡</v>
      </c>
      <c r="AO26" s="42">
        <f t="shared" si="13"/>
        <v>3610</v>
      </c>
      <c r="AP26" s="37">
        <f t="shared" si="14"/>
        <v>2.1</v>
      </c>
    </row>
    <row r="27" spans="1:42" ht="11.85" customHeight="1">
      <c r="A27" s="41" t="s">
        <v>44</v>
      </c>
      <c r="B27" s="39"/>
      <c r="C27" s="51" t="s">
        <v>924</v>
      </c>
      <c r="D27" s="52" t="s">
        <v>924</v>
      </c>
      <c r="E27" s="52" t="s">
        <v>924</v>
      </c>
      <c r="F27" s="52" t="s">
        <v>924</v>
      </c>
      <c r="G27" s="52" t="s">
        <v>26</v>
      </c>
      <c r="H27" s="52" t="s">
        <v>26</v>
      </c>
      <c r="I27" s="52" t="s">
        <v>26</v>
      </c>
      <c r="J27" s="367" t="s">
        <v>26</v>
      </c>
      <c r="K27" s="367" t="s">
        <v>26</v>
      </c>
      <c r="N27" s="32">
        <v>13</v>
      </c>
      <c r="O27" s="5" t="s">
        <v>43</v>
      </c>
      <c r="P27" s="33">
        <f t="shared" si="0"/>
        <v>164</v>
      </c>
      <c r="Q27" s="34">
        <f>IFERROR(_xlfn.RANK.EQ(P27,$P$15:$P$61,0)+COUNTIF($P$15:P27,P27)-1,"-")</f>
        <v>19</v>
      </c>
      <c r="S27" s="42">
        <f t="shared" si="3"/>
        <v>13</v>
      </c>
      <c r="T27" s="42" t="str">
        <f t="shared" si="4"/>
        <v>鹿児島</v>
      </c>
      <c r="U27" s="42">
        <f t="shared" si="5"/>
        <v>350</v>
      </c>
      <c r="V27" s="37">
        <f t="shared" si="6"/>
        <v>2</v>
      </c>
      <c r="X27" s="32">
        <v>13</v>
      </c>
      <c r="Y27" s="5" t="s">
        <v>43</v>
      </c>
      <c r="Z27" s="33">
        <f t="shared" si="1"/>
        <v>1100</v>
      </c>
      <c r="AA27" s="34">
        <f>IFERROR(_xlfn.RANK.EQ(Z27,$Z$15:$Z$61,0)+COUNTIF($Z$15:Z27,Z27)-1,"-")</f>
        <v>6</v>
      </c>
      <c r="AC27" s="42">
        <f t="shared" si="7"/>
        <v>13</v>
      </c>
      <c r="AD27" s="42" t="str">
        <f t="shared" si="8"/>
        <v>栃木</v>
      </c>
      <c r="AE27" s="42">
        <f t="shared" si="9"/>
        <v>997</v>
      </c>
      <c r="AF27" s="37">
        <f t="shared" si="10"/>
        <v>100.6</v>
      </c>
      <c r="AG27" s="37"/>
      <c r="AH27" s="32">
        <v>13</v>
      </c>
      <c r="AI27" s="5" t="s">
        <v>43</v>
      </c>
      <c r="AJ27" s="33">
        <f t="shared" si="2"/>
        <v>1800</v>
      </c>
      <c r="AK27" s="34">
        <f>IFERROR(_xlfn.RANK.EQ(AJ27,$AJ$15:$AJ$61,0)+COUNTIF($AJ$15:AJ27,AJ27)-1,"-")</f>
        <v>18</v>
      </c>
      <c r="AM27" s="42">
        <f t="shared" si="11"/>
        <v>13</v>
      </c>
      <c r="AN27" s="42" t="str">
        <f t="shared" si="12"/>
        <v>静岡</v>
      </c>
      <c r="AO27" s="42">
        <f t="shared" si="13"/>
        <v>3360</v>
      </c>
      <c r="AP27" s="37">
        <f t="shared" si="14"/>
        <v>2</v>
      </c>
    </row>
    <row r="28" spans="1:42" ht="11.85" customHeight="1">
      <c r="A28" s="38" t="s">
        <v>47</v>
      </c>
      <c r="B28" s="39"/>
      <c r="C28" s="51"/>
      <c r="D28" s="52"/>
      <c r="E28" s="52"/>
      <c r="F28" s="52"/>
      <c r="G28" s="52"/>
      <c r="H28" s="52"/>
      <c r="I28" s="52"/>
      <c r="J28" s="52"/>
      <c r="K28" s="52"/>
      <c r="N28" s="32">
        <v>14</v>
      </c>
      <c r="O28" s="5" t="s">
        <v>45</v>
      </c>
      <c r="P28" s="33">
        <f t="shared" si="0"/>
        <v>107</v>
      </c>
      <c r="Q28" s="34">
        <f>IFERROR(_xlfn.RANK.EQ(P28,$P$15:$P$61,0)+COUNTIF($P$15:P28,P28)-1,"-")</f>
        <v>27</v>
      </c>
      <c r="S28" s="42">
        <f t="shared" si="3"/>
        <v>14</v>
      </c>
      <c r="T28" s="42" t="str">
        <f t="shared" si="4"/>
        <v>千葉</v>
      </c>
      <c r="U28" s="42">
        <f t="shared" si="5"/>
        <v>335</v>
      </c>
      <c r="V28" s="37">
        <f t="shared" si="6"/>
        <v>1.9</v>
      </c>
      <c r="X28" s="32">
        <v>14</v>
      </c>
      <c r="Y28" s="5" t="s">
        <v>45</v>
      </c>
      <c r="Z28" s="33">
        <f t="shared" si="1"/>
        <v>1140</v>
      </c>
      <c r="AA28" s="34">
        <f>IFERROR(_xlfn.RANK.EQ(Z28,$Z$15:$Z$61,0)+COUNTIF($Z$15:Z28,Z28)-1,"-")</f>
        <v>5</v>
      </c>
      <c r="AC28" s="42">
        <f t="shared" si="7"/>
        <v>14</v>
      </c>
      <c r="AD28" s="42" t="str">
        <f t="shared" si="8"/>
        <v>長野</v>
      </c>
      <c r="AE28" s="42">
        <f t="shared" si="9"/>
        <v>995</v>
      </c>
      <c r="AF28" s="37">
        <f t="shared" si="10"/>
        <v>100.4</v>
      </c>
      <c r="AG28" s="37"/>
      <c r="AH28" s="32">
        <v>14</v>
      </c>
      <c r="AI28" s="5" t="s">
        <v>45</v>
      </c>
      <c r="AJ28" s="33">
        <f t="shared" si="2"/>
        <v>1220</v>
      </c>
      <c r="AK28" s="34">
        <f>IFERROR(_xlfn.RANK.EQ(AJ28,$AJ$15:$AJ$61,0)+COUNTIF($AJ$15:AJ28,AJ28)-1,"-")</f>
        <v>22</v>
      </c>
      <c r="AM28" s="42">
        <f t="shared" si="11"/>
        <v>14</v>
      </c>
      <c r="AN28" s="42" t="str">
        <f t="shared" si="12"/>
        <v>鹿児島</v>
      </c>
      <c r="AO28" s="42">
        <f t="shared" si="13"/>
        <v>3310</v>
      </c>
      <c r="AP28" s="37">
        <f t="shared" si="14"/>
        <v>1.9</v>
      </c>
    </row>
    <row r="29" spans="1:42" ht="11.85" customHeight="1">
      <c r="A29" s="43" t="s">
        <v>20</v>
      </c>
      <c r="B29" s="39"/>
      <c r="C29" s="51">
        <v>3230</v>
      </c>
      <c r="D29" s="52">
        <v>825</v>
      </c>
      <c r="E29" s="52">
        <v>26600</v>
      </c>
      <c r="F29" s="52">
        <v>25500</v>
      </c>
      <c r="G29" s="52">
        <v>106</v>
      </c>
      <c r="H29" s="52">
        <v>91</v>
      </c>
      <c r="I29" s="52">
        <v>96</v>
      </c>
      <c r="J29" s="52">
        <v>97</v>
      </c>
      <c r="K29" s="52">
        <v>88</v>
      </c>
      <c r="N29" s="32">
        <v>15</v>
      </c>
      <c r="O29" s="5" t="s">
        <v>46</v>
      </c>
      <c r="P29" s="33" t="str">
        <f t="shared" si="0"/>
        <v>…</v>
      </c>
      <c r="Q29" s="34" t="str">
        <f>IFERROR(_xlfn.RANK.EQ(P29,$P$15:$P$61,0)+COUNTIF($P$15:P29,P29)-1,"-")</f>
        <v>-</v>
      </c>
      <c r="S29" s="42">
        <f t="shared" si="3"/>
        <v>15</v>
      </c>
      <c r="T29" s="42" t="str">
        <f t="shared" si="4"/>
        <v>静岡</v>
      </c>
      <c r="U29" s="42">
        <f t="shared" si="5"/>
        <v>308</v>
      </c>
      <c r="V29" s="37">
        <f t="shared" si="6"/>
        <v>1.8</v>
      </c>
      <c r="X29" s="32">
        <v>15</v>
      </c>
      <c r="Y29" s="5" t="s">
        <v>46</v>
      </c>
      <c r="Z29" s="33" t="str">
        <f t="shared" si="1"/>
        <v>…</v>
      </c>
      <c r="AA29" s="34" t="str">
        <f>IFERROR(_xlfn.RANK.EQ(Z29,$Z$15:$Z$61,0)+COUNTIF($Z$15:Z29,Z29)-1,"-")</f>
        <v>-</v>
      </c>
      <c r="AC29" s="42">
        <f t="shared" si="7"/>
        <v>15</v>
      </c>
      <c r="AD29" s="42" t="str">
        <f t="shared" si="8"/>
        <v>兵庫</v>
      </c>
      <c r="AE29" s="42">
        <f t="shared" si="9"/>
        <v>976</v>
      </c>
      <c r="AF29" s="37">
        <f t="shared" si="10"/>
        <v>98.5</v>
      </c>
      <c r="AG29" s="37"/>
      <c r="AH29" s="32">
        <v>15</v>
      </c>
      <c r="AI29" s="5" t="s">
        <v>46</v>
      </c>
      <c r="AJ29" s="33" t="str">
        <f t="shared" si="2"/>
        <v>…</v>
      </c>
      <c r="AK29" s="34" t="str">
        <f>IFERROR(_xlfn.RANK.EQ(AJ29,$AJ$15:$AJ$61,0)+COUNTIF($AJ$15:AJ29,AJ29)-1,"-")</f>
        <v>-</v>
      </c>
      <c r="AM29" s="42">
        <f t="shared" si="11"/>
        <v>15</v>
      </c>
      <c r="AN29" s="42" t="str">
        <f t="shared" si="12"/>
        <v>千葉</v>
      </c>
      <c r="AO29" s="42">
        <f t="shared" si="13"/>
        <v>2950</v>
      </c>
      <c r="AP29" s="37">
        <f t="shared" si="14"/>
        <v>1.7</v>
      </c>
    </row>
    <row r="30" spans="1:42" ht="11.85" customHeight="1">
      <c r="A30" s="41" t="s">
        <v>21</v>
      </c>
      <c r="B30" s="39"/>
      <c r="C30" s="51">
        <v>130</v>
      </c>
      <c r="D30" s="52">
        <v>665</v>
      </c>
      <c r="E30" s="52">
        <v>865</v>
      </c>
      <c r="F30" s="52">
        <v>768</v>
      </c>
      <c r="G30" s="52">
        <v>87</v>
      </c>
      <c r="H30" s="52">
        <v>87</v>
      </c>
      <c r="I30" s="52">
        <v>75</v>
      </c>
      <c r="J30" s="52">
        <v>75</v>
      </c>
      <c r="K30" s="52">
        <v>92</v>
      </c>
      <c r="N30" s="32">
        <v>16</v>
      </c>
      <c r="O30" s="5" t="s">
        <v>48</v>
      </c>
      <c r="P30" s="33" t="str">
        <f t="shared" si="0"/>
        <v>…</v>
      </c>
      <c r="Q30" s="34" t="str">
        <f>IFERROR(_xlfn.RANK.EQ(P30,$P$15:$P$61,0)+COUNTIF($P$15:P30,P30)-1,"-")</f>
        <v>-</v>
      </c>
      <c r="S30" s="42">
        <f t="shared" si="3"/>
        <v>16</v>
      </c>
      <c r="T30" s="42" t="str">
        <f t="shared" si="4"/>
        <v>石川</v>
      </c>
      <c r="U30" s="42">
        <f t="shared" si="5"/>
        <v>288</v>
      </c>
      <c r="V30" s="37">
        <f t="shared" si="6"/>
        <v>1.7</v>
      </c>
      <c r="X30" s="32">
        <v>16</v>
      </c>
      <c r="Y30" s="5" t="s">
        <v>48</v>
      </c>
      <c r="Z30" s="33" t="str">
        <f t="shared" si="1"/>
        <v>…</v>
      </c>
      <c r="AA30" s="34" t="str">
        <f>IFERROR(_xlfn.RANK.EQ(Z30,$Z$15:$Z$61,0)+COUNTIF($Z$15:Z30,Z30)-1,"-")</f>
        <v>-</v>
      </c>
      <c r="AC30" s="42">
        <f t="shared" si="7"/>
        <v>16</v>
      </c>
      <c r="AD30" s="42" t="str">
        <f t="shared" si="8"/>
        <v>鹿児島</v>
      </c>
      <c r="AE30" s="42">
        <f t="shared" si="9"/>
        <v>945</v>
      </c>
      <c r="AF30" s="37">
        <f t="shared" si="10"/>
        <v>95.4</v>
      </c>
      <c r="AG30" s="37"/>
      <c r="AH30" s="32">
        <v>16</v>
      </c>
      <c r="AI30" s="5" t="s">
        <v>48</v>
      </c>
      <c r="AJ30" s="33" t="str">
        <f t="shared" si="2"/>
        <v>…</v>
      </c>
      <c r="AK30" s="34" t="str">
        <f>IFERROR(_xlfn.RANK.EQ(AJ30,$AJ$15:$AJ$61,0)+COUNTIF($AJ$15:AJ30,AJ30)-1,"-")</f>
        <v>-</v>
      </c>
      <c r="AM30" s="42">
        <f t="shared" si="11"/>
        <v>16</v>
      </c>
      <c r="AN30" s="42" t="str">
        <f t="shared" si="12"/>
        <v>兵庫</v>
      </c>
      <c r="AO30" s="42">
        <f t="shared" si="13"/>
        <v>2340</v>
      </c>
      <c r="AP30" s="37">
        <f t="shared" si="14"/>
        <v>1.4</v>
      </c>
    </row>
    <row r="31" spans="1:42" ht="11.85" customHeight="1">
      <c r="A31" s="41" t="s">
        <v>23</v>
      </c>
      <c r="B31" s="39"/>
      <c r="C31" s="51">
        <v>114</v>
      </c>
      <c r="D31" s="52">
        <v>720</v>
      </c>
      <c r="E31" s="52">
        <v>821</v>
      </c>
      <c r="F31" s="52">
        <v>714</v>
      </c>
      <c r="G31" s="52">
        <v>100</v>
      </c>
      <c r="H31" s="52">
        <v>96</v>
      </c>
      <c r="I31" s="52">
        <v>96</v>
      </c>
      <c r="J31" s="52">
        <v>96</v>
      </c>
      <c r="K31" s="52">
        <v>94</v>
      </c>
      <c r="N31" s="32">
        <v>17</v>
      </c>
      <c r="O31" s="5" t="s">
        <v>49</v>
      </c>
      <c r="P31" s="33">
        <f t="shared" si="0"/>
        <v>288</v>
      </c>
      <c r="Q31" s="34">
        <f>IFERROR(_xlfn.RANK.EQ(P31,$P$15:$P$61,0)+COUNTIF($P$15:P31,P31)-1,"-")</f>
        <v>16</v>
      </c>
      <c r="S31" s="42">
        <f t="shared" si="3"/>
        <v>17</v>
      </c>
      <c r="T31" s="42" t="str">
        <f t="shared" si="4"/>
        <v>兵庫</v>
      </c>
      <c r="U31" s="42">
        <f t="shared" si="5"/>
        <v>240</v>
      </c>
      <c r="V31" s="37">
        <f t="shared" si="6"/>
        <v>1.4</v>
      </c>
      <c r="X31" s="32">
        <v>17</v>
      </c>
      <c r="Y31" s="5" t="s">
        <v>49</v>
      </c>
      <c r="Z31" s="33">
        <f t="shared" si="1"/>
        <v>571</v>
      </c>
      <c r="AA31" s="34">
        <f>IFERROR(_xlfn.RANK.EQ(Z31,$Z$15:$Z$61,0)+COUNTIF($Z$15:Z31,Z31)-1,"-")</f>
        <v>34</v>
      </c>
      <c r="AC31" s="42">
        <f t="shared" si="7"/>
        <v>17</v>
      </c>
      <c r="AD31" s="42" t="str">
        <f t="shared" si="8"/>
        <v>茨城</v>
      </c>
      <c r="AE31" s="42">
        <f t="shared" si="9"/>
        <v>943</v>
      </c>
      <c r="AF31" s="37">
        <f t="shared" si="10"/>
        <v>95.2</v>
      </c>
      <c r="AG31" s="37"/>
      <c r="AH31" s="32">
        <v>17</v>
      </c>
      <c r="AI31" s="5" t="s">
        <v>49</v>
      </c>
      <c r="AJ31" s="33">
        <f t="shared" si="2"/>
        <v>1640</v>
      </c>
      <c r="AK31" s="34">
        <f>IFERROR(_xlfn.RANK.EQ(AJ31,$AJ$15:$AJ$61,0)+COUNTIF($AJ$15:AJ31,AJ31)-1,"-")</f>
        <v>19</v>
      </c>
      <c r="AM31" s="42">
        <f t="shared" si="11"/>
        <v>17</v>
      </c>
      <c r="AN31" s="42" t="str">
        <f t="shared" si="12"/>
        <v>茨城</v>
      </c>
      <c r="AO31" s="42">
        <f t="shared" si="13"/>
        <v>1950</v>
      </c>
      <c r="AP31" s="37">
        <f t="shared" si="14"/>
        <v>1.1000000000000001</v>
      </c>
    </row>
    <row r="32" spans="1:42" ht="11.85" customHeight="1">
      <c r="A32" s="41" t="s">
        <v>24</v>
      </c>
      <c r="B32" s="39"/>
      <c r="C32" s="51" t="s">
        <v>924</v>
      </c>
      <c r="D32" s="52" t="s">
        <v>924</v>
      </c>
      <c r="E32" s="52" t="s">
        <v>924</v>
      </c>
      <c r="F32" s="52" t="s">
        <v>924</v>
      </c>
      <c r="G32" s="52" t="s">
        <v>26</v>
      </c>
      <c r="H32" s="52" t="s">
        <v>26</v>
      </c>
      <c r="I32" s="52" t="s">
        <v>26</v>
      </c>
      <c r="J32" s="52" t="s">
        <v>26</v>
      </c>
      <c r="K32" s="52" t="s">
        <v>26</v>
      </c>
      <c r="N32" s="32">
        <v>18</v>
      </c>
      <c r="O32" s="5" t="s">
        <v>50</v>
      </c>
      <c r="P32" s="33">
        <f t="shared" si="0"/>
        <v>75</v>
      </c>
      <c r="Q32" s="34">
        <f>IFERROR(_xlfn.RANK.EQ(P32,$P$15:$P$61,0)+COUNTIF($P$15:P32,P32)-1,"-")</f>
        <v>31</v>
      </c>
      <c r="S32" s="42">
        <f t="shared" si="3"/>
        <v>18</v>
      </c>
      <c r="T32" s="42" t="str">
        <f t="shared" si="4"/>
        <v>茨城</v>
      </c>
      <c r="U32" s="42">
        <f t="shared" si="5"/>
        <v>207</v>
      </c>
      <c r="V32" s="37">
        <f t="shared" si="6"/>
        <v>1.2</v>
      </c>
      <c r="X32" s="32">
        <v>18</v>
      </c>
      <c r="Y32" s="5" t="s">
        <v>50</v>
      </c>
      <c r="Z32" s="33">
        <f t="shared" si="1"/>
        <v>660</v>
      </c>
      <c r="AA32" s="34">
        <f>IFERROR(_xlfn.RANK.EQ(Z32,$Z$15:$Z$61,0)+COUNTIF($Z$15:Z32,Z32)-1,"-")</f>
        <v>33</v>
      </c>
      <c r="AC32" s="42">
        <f t="shared" si="7"/>
        <v>18</v>
      </c>
      <c r="AD32" s="42" t="str">
        <f t="shared" si="8"/>
        <v>鳥取</v>
      </c>
      <c r="AE32" s="42">
        <f t="shared" si="9"/>
        <v>887</v>
      </c>
      <c r="AF32" s="37">
        <f t="shared" si="10"/>
        <v>89.5</v>
      </c>
      <c r="AG32" s="37"/>
      <c r="AH32" s="32">
        <v>18</v>
      </c>
      <c r="AI32" s="5" t="s">
        <v>50</v>
      </c>
      <c r="AJ32" s="33">
        <f t="shared" si="2"/>
        <v>495</v>
      </c>
      <c r="AK32" s="34">
        <f>IFERROR(_xlfn.RANK.EQ(AJ32,$AJ$15:$AJ$61,0)+COUNTIF($AJ$15:AJ32,AJ32)-1,"-")</f>
        <v>31</v>
      </c>
      <c r="AM32" s="42">
        <f t="shared" si="11"/>
        <v>18</v>
      </c>
      <c r="AN32" s="42" t="str">
        <f t="shared" si="12"/>
        <v>東京</v>
      </c>
      <c r="AO32" s="42">
        <f t="shared" si="13"/>
        <v>1800</v>
      </c>
      <c r="AP32" s="37">
        <f t="shared" si="14"/>
        <v>1.1000000000000001</v>
      </c>
    </row>
    <row r="33" spans="1:42" ht="11.85" customHeight="1">
      <c r="A33" s="41" t="s">
        <v>27</v>
      </c>
      <c r="B33" s="39"/>
      <c r="C33" s="51" t="s">
        <v>924</v>
      </c>
      <c r="D33" s="52" t="s">
        <v>924</v>
      </c>
      <c r="E33" s="52" t="s">
        <v>924</v>
      </c>
      <c r="F33" s="52" t="s">
        <v>924</v>
      </c>
      <c r="G33" s="52" t="s">
        <v>26</v>
      </c>
      <c r="H33" s="52" t="s">
        <v>26</v>
      </c>
      <c r="I33" s="52" t="s">
        <v>26</v>
      </c>
      <c r="J33" s="52" t="s">
        <v>26</v>
      </c>
      <c r="K33" s="52" t="s">
        <v>26</v>
      </c>
      <c r="N33" s="32">
        <v>19</v>
      </c>
      <c r="O33" s="5" t="s">
        <v>51</v>
      </c>
      <c r="P33" s="33" t="str">
        <f t="shared" si="0"/>
        <v>…</v>
      </c>
      <c r="Q33" s="34" t="str">
        <f>IFERROR(_xlfn.RANK.EQ(P33,$P$15:$P$61,0)+COUNTIF($P$15:P33,P33)-1,"-")</f>
        <v>-</v>
      </c>
      <c r="S33" s="42">
        <f t="shared" si="3"/>
        <v>19</v>
      </c>
      <c r="T33" s="42" t="str">
        <f t="shared" si="4"/>
        <v>東京</v>
      </c>
      <c r="U33" s="42">
        <f t="shared" si="5"/>
        <v>164</v>
      </c>
      <c r="V33" s="37">
        <f t="shared" si="6"/>
        <v>0.9</v>
      </c>
      <c r="X33" s="32">
        <v>19</v>
      </c>
      <c r="Y33" s="5" t="s">
        <v>51</v>
      </c>
      <c r="Z33" s="33" t="str">
        <f t="shared" si="1"/>
        <v>…</v>
      </c>
      <c r="AA33" s="34" t="str">
        <f>IFERROR(_xlfn.RANK.EQ(Z33,$Z$15:$Z$61,0)+COUNTIF($Z$15:Z33,Z33)-1,"-")</f>
        <v>-</v>
      </c>
      <c r="AC33" s="42">
        <f t="shared" si="7"/>
        <v>19</v>
      </c>
      <c r="AD33" s="42" t="str">
        <f t="shared" si="8"/>
        <v>千葉</v>
      </c>
      <c r="AE33" s="42">
        <f t="shared" si="9"/>
        <v>881</v>
      </c>
      <c r="AF33" s="37">
        <f t="shared" si="10"/>
        <v>88.9</v>
      </c>
      <c r="AG33" s="37"/>
      <c r="AH33" s="32">
        <v>19</v>
      </c>
      <c r="AI33" s="5" t="s">
        <v>51</v>
      </c>
      <c r="AJ33" s="33" t="str">
        <f t="shared" si="2"/>
        <v>…</v>
      </c>
      <c r="AK33" s="34" t="str">
        <f>IFERROR(_xlfn.RANK.EQ(AJ33,$AJ$15:$AJ$61,0)+COUNTIF($AJ$15:AJ33,AJ33)-1,"-")</f>
        <v>-</v>
      </c>
      <c r="AM33" s="42">
        <f t="shared" si="11"/>
        <v>19</v>
      </c>
      <c r="AN33" s="42" t="str">
        <f t="shared" si="12"/>
        <v>石川</v>
      </c>
      <c r="AO33" s="42">
        <f t="shared" si="13"/>
        <v>1640</v>
      </c>
      <c r="AP33" s="37">
        <f t="shared" si="14"/>
        <v>1</v>
      </c>
    </row>
    <row r="34" spans="1:42" ht="11.85" customHeight="1">
      <c r="A34" s="41" t="s">
        <v>29</v>
      </c>
      <c r="B34" s="39"/>
      <c r="C34" s="51" t="s">
        <v>924</v>
      </c>
      <c r="D34" s="52" t="s">
        <v>924</v>
      </c>
      <c r="E34" s="52" t="s">
        <v>924</v>
      </c>
      <c r="F34" s="52" t="s">
        <v>924</v>
      </c>
      <c r="G34" s="52" t="s">
        <v>26</v>
      </c>
      <c r="H34" s="52" t="s">
        <v>26</v>
      </c>
      <c r="I34" s="52" t="s">
        <v>26</v>
      </c>
      <c r="J34" s="52" t="s">
        <v>26</v>
      </c>
      <c r="K34" s="52" t="s">
        <v>26</v>
      </c>
      <c r="N34" s="32">
        <v>20</v>
      </c>
      <c r="O34" s="5" t="s">
        <v>52</v>
      </c>
      <c r="P34" s="33">
        <f t="shared" si="0"/>
        <v>1150</v>
      </c>
      <c r="Q34" s="34">
        <f>IFERROR(_xlfn.RANK.EQ(P34,$P$15:$P$61,0)+COUNTIF($P$15:P34,P34)-1,"-")</f>
        <v>4</v>
      </c>
      <c r="S34" s="42">
        <f t="shared" si="3"/>
        <v>20</v>
      </c>
      <c r="T34" s="42" t="str">
        <f t="shared" si="4"/>
        <v>栃木</v>
      </c>
      <c r="U34" s="42">
        <f t="shared" si="5"/>
        <v>157</v>
      </c>
      <c r="V34" s="37">
        <f t="shared" si="6"/>
        <v>0.9</v>
      </c>
      <c r="X34" s="32">
        <v>20</v>
      </c>
      <c r="Y34" s="5" t="s">
        <v>52</v>
      </c>
      <c r="Z34" s="33">
        <f t="shared" si="1"/>
        <v>995</v>
      </c>
      <c r="AA34" s="34">
        <f>IFERROR(_xlfn.RANK.EQ(Z34,$Z$15:$Z$61,0)+COUNTIF($Z$15:Z34,Z34)-1,"-")</f>
        <v>14</v>
      </c>
      <c r="AC34" s="42">
        <f t="shared" si="7"/>
        <v>20</v>
      </c>
      <c r="AD34" s="42" t="str">
        <f t="shared" si="8"/>
        <v>三重</v>
      </c>
      <c r="AE34" s="42">
        <f t="shared" si="9"/>
        <v>876</v>
      </c>
      <c r="AF34" s="37">
        <f t="shared" si="10"/>
        <v>88.4</v>
      </c>
      <c r="AG34" s="37"/>
      <c r="AH34" s="32">
        <v>20</v>
      </c>
      <c r="AI34" s="5" t="s">
        <v>52</v>
      </c>
      <c r="AJ34" s="33">
        <f t="shared" si="2"/>
        <v>11400</v>
      </c>
      <c r="AK34" s="34">
        <f>IFERROR(_xlfn.RANK.EQ(AJ34,$AJ$15:$AJ$61,0)+COUNTIF($AJ$15:AJ34,AJ34)-1,"-")</f>
        <v>6</v>
      </c>
      <c r="AM34" s="42">
        <f t="shared" si="11"/>
        <v>20</v>
      </c>
      <c r="AN34" s="42" t="str">
        <f t="shared" si="12"/>
        <v>栃木</v>
      </c>
      <c r="AO34" s="42">
        <f t="shared" si="13"/>
        <v>1570</v>
      </c>
      <c r="AP34" s="37">
        <f t="shared" si="14"/>
        <v>0.9</v>
      </c>
    </row>
    <row r="35" spans="1:42" ht="11.85" customHeight="1">
      <c r="A35" s="41" t="s">
        <v>31</v>
      </c>
      <c r="B35" s="39"/>
      <c r="C35" s="51">
        <v>450</v>
      </c>
      <c r="D35" s="52">
        <v>831</v>
      </c>
      <c r="E35" s="52">
        <v>3740</v>
      </c>
      <c r="F35" s="52">
        <v>3290</v>
      </c>
      <c r="G35" s="52">
        <v>103</v>
      </c>
      <c r="H35" s="52">
        <v>92</v>
      </c>
      <c r="I35" s="52">
        <v>94</v>
      </c>
      <c r="J35" s="52">
        <v>95</v>
      </c>
      <c r="K35" s="52">
        <v>94</v>
      </c>
      <c r="N35" s="32">
        <v>21</v>
      </c>
      <c r="O35" s="5" t="s">
        <v>53</v>
      </c>
      <c r="P35" s="33" t="str">
        <f t="shared" si="0"/>
        <v>…</v>
      </c>
      <c r="Q35" s="34" t="str">
        <f>IFERROR(_xlfn.RANK.EQ(P35,$P$15:$P$61,0)+COUNTIF($P$15:P35,P35)-1,"-")</f>
        <v>-</v>
      </c>
      <c r="S35" s="42">
        <f t="shared" si="3"/>
        <v>21</v>
      </c>
      <c r="T35" s="42" t="str">
        <f t="shared" si="4"/>
        <v>岡山</v>
      </c>
      <c r="U35" s="42">
        <f t="shared" si="5"/>
        <v>152</v>
      </c>
      <c r="V35" s="37">
        <f t="shared" si="6"/>
        <v>0.9</v>
      </c>
      <c r="X35" s="32">
        <v>21</v>
      </c>
      <c r="Y35" s="5" t="s">
        <v>53</v>
      </c>
      <c r="Z35" s="33" t="str">
        <f t="shared" si="1"/>
        <v>…</v>
      </c>
      <c r="AA35" s="34" t="str">
        <f>IFERROR(_xlfn.RANK.EQ(Z35,$Z$15:$Z$61,0)+COUNTIF($Z$15:Z35,Z35)-1,"-")</f>
        <v>-</v>
      </c>
      <c r="AC35" s="42">
        <f t="shared" si="7"/>
        <v>21</v>
      </c>
      <c r="AD35" s="42" t="str">
        <f t="shared" si="8"/>
        <v>福島</v>
      </c>
      <c r="AE35" s="42">
        <f t="shared" si="9"/>
        <v>831</v>
      </c>
      <c r="AF35" s="37">
        <f t="shared" si="10"/>
        <v>83.9</v>
      </c>
      <c r="AG35" s="37"/>
      <c r="AH35" s="32">
        <v>21</v>
      </c>
      <c r="AI35" s="5" t="s">
        <v>53</v>
      </c>
      <c r="AJ35" s="33" t="str">
        <f t="shared" si="2"/>
        <v>…</v>
      </c>
      <c r="AK35" s="34" t="str">
        <f>IFERROR(_xlfn.RANK.EQ(AJ35,$AJ$15:$AJ$61,0)+COUNTIF($AJ$15:AJ35,AJ35)-1,"-")</f>
        <v>-</v>
      </c>
      <c r="AM35" s="42">
        <f t="shared" si="11"/>
        <v>21</v>
      </c>
      <c r="AN35" s="42" t="str">
        <f t="shared" si="12"/>
        <v>岡山</v>
      </c>
      <c r="AO35" s="42">
        <f t="shared" si="13"/>
        <v>1250</v>
      </c>
      <c r="AP35" s="37">
        <f t="shared" si="14"/>
        <v>0.7</v>
      </c>
    </row>
    <row r="36" spans="1:42" ht="11.85" customHeight="1">
      <c r="A36" s="41" t="s">
        <v>33</v>
      </c>
      <c r="B36" s="39"/>
      <c r="C36" s="51">
        <v>207</v>
      </c>
      <c r="D36" s="52">
        <v>943</v>
      </c>
      <c r="E36" s="52">
        <v>1950</v>
      </c>
      <c r="F36" s="52">
        <v>1630</v>
      </c>
      <c r="G36" s="52">
        <v>95</v>
      </c>
      <c r="H36" s="52">
        <v>104</v>
      </c>
      <c r="I36" s="52">
        <v>99</v>
      </c>
      <c r="J36" s="52">
        <v>99</v>
      </c>
      <c r="K36" s="52">
        <v>104</v>
      </c>
      <c r="N36" s="32">
        <v>22</v>
      </c>
      <c r="O36" s="5" t="s">
        <v>54</v>
      </c>
      <c r="P36" s="33">
        <f t="shared" si="0"/>
        <v>308</v>
      </c>
      <c r="Q36" s="34">
        <f>IFERROR(_xlfn.RANK.EQ(P36,$P$15:$P$61,0)+COUNTIF($P$15:P36,P36)-1,"-")</f>
        <v>15</v>
      </c>
      <c r="S36" s="42">
        <f t="shared" si="3"/>
        <v>22</v>
      </c>
      <c r="T36" s="42" t="str">
        <f t="shared" si="4"/>
        <v>愛媛</v>
      </c>
      <c r="U36" s="42">
        <f t="shared" si="5"/>
        <v>132</v>
      </c>
      <c r="V36" s="37">
        <f t="shared" si="6"/>
        <v>0.8</v>
      </c>
      <c r="X36" s="32">
        <v>22</v>
      </c>
      <c r="Y36" s="5" t="s">
        <v>54</v>
      </c>
      <c r="Z36" s="33">
        <f t="shared" si="1"/>
        <v>1090</v>
      </c>
      <c r="AA36" s="34">
        <f>IFERROR(_xlfn.RANK.EQ(Z36,$Z$15:$Z$61,0)+COUNTIF($Z$15:Z36,Z36)-1,"-")</f>
        <v>7</v>
      </c>
      <c r="AC36" s="42">
        <f t="shared" si="7"/>
        <v>21</v>
      </c>
      <c r="AD36" s="42" t="str">
        <f t="shared" si="8"/>
        <v>広島</v>
      </c>
      <c r="AE36" s="42">
        <f t="shared" si="9"/>
        <v>831</v>
      </c>
      <c r="AF36" s="37">
        <f t="shared" si="10"/>
        <v>83.9</v>
      </c>
      <c r="AG36" s="37"/>
      <c r="AH36" s="32">
        <v>22</v>
      </c>
      <c r="AI36" s="5" t="s">
        <v>54</v>
      </c>
      <c r="AJ36" s="33">
        <f t="shared" si="2"/>
        <v>3360</v>
      </c>
      <c r="AK36" s="34">
        <f>IFERROR(_xlfn.RANK.EQ(AJ36,$AJ$15:$AJ$61,0)+COUNTIF($AJ$15:AJ36,AJ36)-1,"-")</f>
        <v>13</v>
      </c>
      <c r="AM36" s="42">
        <f t="shared" si="11"/>
        <v>22</v>
      </c>
      <c r="AN36" s="42" t="str">
        <f t="shared" si="12"/>
        <v>神奈川</v>
      </c>
      <c r="AO36" s="42">
        <f t="shared" si="13"/>
        <v>1220</v>
      </c>
      <c r="AP36" s="37">
        <f t="shared" si="14"/>
        <v>0.7</v>
      </c>
    </row>
    <row r="37" spans="1:42" ht="11.85" customHeight="1">
      <c r="A37" s="41" t="s">
        <v>35</v>
      </c>
      <c r="B37" s="39"/>
      <c r="C37" s="51">
        <v>157</v>
      </c>
      <c r="D37" s="52">
        <v>997</v>
      </c>
      <c r="E37" s="52">
        <v>1570</v>
      </c>
      <c r="F37" s="52">
        <v>1380</v>
      </c>
      <c r="G37" s="52">
        <v>95</v>
      </c>
      <c r="H37" s="52">
        <v>96</v>
      </c>
      <c r="I37" s="52">
        <v>91</v>
      </c>
      <c r="J37" s="52">
        <v>97</v>
      </c>
      <c r="K37" s="52">
        <v>97</v>
      </c>
      <c r="N37" s="32">
        <v>23</v>
      </c>
      <c r="O37" s="5" t="s">
        <v>55</v>
      </c>
      <c r="P37" s="33">
        <f t="shared" si="0"/>
        <v>936</v>
      </c>
      <c r="Q37" s="34">
        <f>IFERROR(_xlfn.RANK.EQ(P37,$P$15:$P$61,0)+COUNTIF($P$15:P37,P37)-1,"-")</f>
        <v>7</v>
      </c>
      <c r="S37" s="42">
        <f t="shared" si="3"/>
        <v>23</v>
      </c>
      <c r="T37" s="42" t="str">
        <f t="shared" si="4"/>
        <v>青森</v>
      </c>
      <c r="U37" s="42">
        <f t="shared" si="5"/>
        <v>130</v>
      </c>
      <c r="V37" s="37">
        <f t="shared" si="6"/>
        <v>0.8</v>
      </c>
      <c r="X37" s="32">
        <v>23</v>
      </c>
      <c r="Y37" s="5" t="s">
        <v>55</v>
      </c>
      <c r="Z37" s="33">
        <f t="shared" si="1"/>
        <v>1530</v>
      </c>
      <c r="AA37" s="34">
        <f>IFERROR(_xlfn.RANK.EQ(Z37,$Z$15:$Z$61,0)+COUNTIF($Z$15:Z37,Z37)-1,"-")</f>
        <v>1</v>
      </c>
      <c r="AC37" s="35">
        <f t="shared" si="7"/>
        <v>23</v>
      </c>
      <c r="AD37" s="35" t="str">
        <f t="shared" si="8"/>
        <v>北海道</v>
      </c>
      <c r="AE37" s="35">
        <f t="shared" si="9"/>
        <v>825</v>
      </c>
      <c r="AF37" s="36">
        <f t="shared" si="10"/>
        <v>83.2</v>
      </c>
      <c r="AG37" s="37"/>
      <c r="AH37" s="32">
        <v>23</v>
      </c>
      <c r="AI37" s="5" t="s">
        <v>55</v>
      </c>
      <c r="AJ37" s="33">
        <f t="shared" si="2"/>
        <v>14300</v>
      </c>
      <c r="AK37" s="34">
        <f>IFERROR(_xlfn.RANK.EQ(AJ37,$AJ$15:$AJ$61,0)+COUNTIF($AJ$15:AJ37,AJ37)-1,"-")</f>
        <v>3</v>
      </c>
      <c r="AM37" s="42">
        <f t="shared" si="11"/>
        <v>23</v>
      </c>
      <c r="AN37" s="42" t="str">
        <f t="shared" si="12"/>
        <v>愛媛</v>
      </c>
      <c r="AO37" s="42">
        <f t="shared" si="13"/>
        <v>1050</v>
      </c>
      <c r="AP37" s="37">
        <f t="shared" si="14"/>
        <v>0.6</v>
      </c>
    </row>
    <row r="38" spans="1:42" ht="11.85" customHeight="1">
      <c r="A38" s="41" t="s">
        <v>37</v>
      </c>
      <c r="B38" s="39"/>
      <c r="C38" s="51">
        <v>624</v>
      </c>
      <c r="D38" s="52">
        <v>1030</v>
      </c>
      <c r="E38" s="52">
        <v>6430</v>
      </c>
      <c r="F38" s="52">
        <v>5560</v>
      </c>
      <c r="G38" s="52">
        <v>100</v>
      </c>
      <c r="H38" s="52">
        <v>99</v>
      </c>
      <c r="I38" s="52">
        <v>99</v>
      </c>
      <c r="J38" s="52">
        <v>99</v>
      </c>
      <c r="K38" s="52">
        <v>101</v>
      </c>
      <c r="N38" s="32">
        <v>24</v>
      </c>
      <c r="O38" s="5" t="s">
        <v>56</v>
      </c>
      <c r="P38" s="33">
        <f t="shared" si="0"/>
        <v>94</v>
      </c>
      <c r="Q38" s="34">
        <f>IFERROR(_xlfn.RANK.EQ(P38,$P$15:$P$61,0)+COUNTIF($P$15:P38,P38)-1,"-")</f>
        <v>28</v>
      </c>
      <c r="S38" s="42">
        <f t="shared" si="3"/>
        <v>24</v>
      </c>
      <c r="T38" s="42" t="str">
        <f t="shared" si="4"/>
        <v>島根</v>
      </c>
      <c r="U38" s="42">
        <f t="shared" si="5"/>
        <v>122</v>
      </c>
      <c r="V38" s="37">
        <f t="shared" si="6"/>
        <v>0.7</v>
      </c>
      <c r="X38" s="32">
        <v>24</v>
      </c>
      <c r="Y38" s="5" t="s">
        <v>56</v>
      </c>
      <c r="Z38" s="33">
        <f t="shared" si="1"/>
        <v>876</v>
      </c>
      <c r="AA38" s="34">
        <f>IFERROR(_xlfn.RANK.EQ(Z38,$Z$15:$Z$61,0)+COUNTIF($Z$15:Z38,Z38)-1,"-")</f>
        <v>20</v>
      </c>
      <c r="AC38" s="42">
        <f t="shared" si="7"/>
        <v>23</v>
      </c>
      <c r="AD38" s="42" t="str">
        <f t="shared" si="8"/>
        <v>岡山</v>
      </c>
      <c r="AE38" s="42">
        <f t="shared" si="9"/>
        <v>825</v>
      </c>
      <c r="AF38" s="37">
        <f t="shared" si="10"/>
        <v>83.2</v>
      </c>
      <c r="AG38" s="37"/>
      <c r="AH38" s="32">
        <v>24</v>
      </c>
      <c r="AI38" s="5" t="s">
        <v>56</v>
      </c>
      <c r="AJ38" s="33">
        <f t="shared" si="2"/>
        <v>823</v>
      </c>
      <c r="AK38" s="34">
        <f>IFERROR(_xlfn.RANK.EQ(AJ38,$AJ$15:$AJ$61,0)+COUNTIF($AJ$15:AJ38,AJ38)-1,"-")</f>
        <v>25</v>
      </c>
      <c r="AM38" s="42">
        <f t="shared" si="11"/>
        <v>24</v>
      </c>
      <c r="AN38" s="42" t="str">
        <f t="shared" si="12"/>
        <v>青森</v>
      </c>
      <c r="AO38" s="42">
        <f t="shared" si="13"/>
        <v>865</v>
      </c>
      <c r="AP38" s="37">
        <f t="shared" si="14"/>
        <v>0.5</v>
      </c>
    </row>
    <row r="39" spans="1:42" ht="11.85" customHeight="1">
      <c r="A39" s="41" t="s">
        <v>39</v>
      </c>
      <c r="B39" s="39"/>
      <c r="C39" s="51">
        <v>1210</v>
      </c>
      <c r="D39" s="52">
        <v>1260</v>
      </c>
      <c r="E39" s="52">
        <v>15200</v>
      </c>
      <c r="F39" s="52">
        <v>13100</v>
      </c>
      <c r="G39" s="52">
        <v>102</v>
      </c>
      <c r="H39" s="52">
        <v>97</v>
      </c>
      <c r="I39" s="52">
        <v>98</v>
      </c>
      <c r="J39" s="52">
        <v>98</v>
      </c>
      <c r="K39" s="52">
        <v>105</v>
      </c>
      <c r="N39" s="32">
        <v>25</v>
      </c>
      <c r="O39" s="5" t="s">
        <v>57</v>
      </c>
      <c r="P39" s="33" t="str">
        <f t="shared" si="0"/>
        <v>…</v>
      </c>
      <c r="Q39" s="34" t="str">
        <f>IFERROR(_xlfn.RANK.EQ(P39,$P$15:$P$61,0)+COUNTIF($P$15:P39,P39)-1,"-")</f>
        <v>-</v>
      </c>
      <c r="S39" s="42">
        <f t="shared" si="3"/>
        <v>25</v>
      </c>
      <c r="T39" s="42" t="str">
        <f t="shared" si="4"/>
        <v>岩手</v>
      </c>
      <c r="U39" s="42">
        <f t="shared" si="5"/>
        <v>114</v>
      </c>
      <c r="V39" s="37">
        <f t="shared" si="6"/>
        <v>0.7</v>
      </c>
      <c r="X39" s="32">
        <v>25</v>
      </c>
      <c r="Y39" s="5" t="s">
        <v>57</v>
      </c>
      <c r="Z39" s="33" t="str">
        <f t="shared" si="1"/>
        <v>…</v>
      </c>
      <c r="AA39" s="34" t="str">
        <f>IFERROR(_xlfn.RANK.EQ(Z39,$Z$15:$Z$61,0)+COUNTIF($Z$15:Z39,Z39)-1,"-")</f>
        <v>-</v>
      </c>
      <c r="AC39" s="42">
        <f t="shared" si="7"/>
        <v>25</v>
      </c>
      <c r="AD39" s="42" t="str">
        <f t="shared" si="8"/>
        <v>和歌山</v>
      </c>
      <c r="AE39" s="42">
        <f t="shared" si="9"/>
        <v>808</v>
      </c>
      <c r="AF39" s="37">
        <f t="shared" si="10"/>
        <v>81.5</v>
      </c>
      <c r="AG39" s="37"/>
      <c r="AH39" s="32">
        <v>25</v>
      </c>
      <c r="AI39" s="5" t="s">
        <v>57</v>
      </c>
      <c r="AJ39" s="33" t="str">
        <f t="shared" si="2"/>
        <v>…</v>
      </c>
      <c r="AK39" s="34" t="str">
        <f>IFERROR(_xlfn.RANK.EQ(AJ39,$AJ$15:$AJ$61,0)+COUNTIF($AJ$15:AJ39,AJ39)-1,"-")</f>
        <v>-</v>
      </c>
      <c r="AM39" s="42">
        <f t="shared" si="11"/>
        <v>25</v>
      </c>
      <c r="AN39" s="42" t="str">
        <f t="shared" si="12"/>
        <v>三重</v>
      </c>
      <c r="AO39" s="42">
        <f t="shared" si="13"/>
        <v>823</v>
      </c>
      <c r="AP39" s="37">
        <f t="shared" si="14"/>
        <v>0.5</v>
      </c>
    </row>
    <row r="40" spans="1:42" ht="11.85" customHeight="1">
      <c r="A40" s="41" t="s">
        <v>41</v>
      </c>
      <c r="B40" s="39"/>
      <c r="C40" s="51">
        <v>335</v>
      </c>
      <c r="D40" s="52">
        <v>881</v>
      </c>
      <c r="E40" s="52">
        <v>2950</v>
      </c>
      <c r="F40" s="52">
        <v>2530</v>
      </c>
      <c r="G40" s="52">
        <v>100</v>
      </c>
      <c r="H40" s="52">
        <v>103</v>
      </c>
      <c r="I40" s="52">
        <v>103</v>
      </c>
      <c r="J40" s="52">
        <v>103</v>
      </c>
      <c r="K40" s="52">
        <v>115</v>
      </c>
      <c r="N40" s="32">
        <v>26</v>
      </c>
      <c r="O40" s="5" t="s">
        <v>58</v>
      </c>
      <c r="P40" s="33" t="str">
        <f t="shared" si="0"/>
        <v>…</v>
      </c>
      <c r="Q40" s="34" t="str">
        <f>IFERROR(_xlfn.RANK.EQ(P40,$P$15:$P$61,0)+COUNTIF($P$15:P40,P40)-1,"-")</f>
        <v>-</v>
      </c>
      <c r="S40" s="42">
        <f t="shared" si="3"/>
        <v>26</v>
      </c>
      <c r="T40" s="42" t="str">
        <f t="shared" si="4"/>
        <v>山口</v>
      </c>
      <c r="U40" s="42">
        <f t="shared" si="5"/>
        <v>110</v>
      </c>
      <c r="V40" s="37">
        <f t="shared" si="6"/>
        <v>0.6</v>
      </c>
      <c r="X40" s="32">
        <v>26</v>
      </c>
      <c r="Y40" s="5" t="s">
        <v>58</v>
      </c>
      <c r="Z40" s="33" t="str">
        <f t="shared" si="1"/>
        <v>…</v>
      </c>
      <c r="AA40" s="34" t="str">
        <f>IFERROR(_xlfn.RANK.EQ(Z40,$Z$15:$Z$61,0)+COUNTIF($Z$15:Z40,Z40)-1,"-")</f>
        <v>-</v>
      </c>
      <c r="AC40" s="42">
        <f t="shared" si="7"/>
        <v>26</v>
      </c>
      <c r="AD40" s="42" t="str">
        <f t="shared" si="8"/>
        <v>愛媛</v>
      </c>
      <c r="AE40" s="42">
        <f t="shared" si="9"/>
        <v>793</v>
      </c>
      <c r="AF40" s="37">
        <f t="shared" si="10"/>
        <v>80</v>
      </c>
      <c r="AG40" s="37"/>
      <c r="AH40" s="32">
        <v>26</v>
      </c>
      <c r="AI40" s="5" t="s">
        <v>58</v>
      </c>
      <c r="AJ40" s="33" t="str">
        <f t="shared" si="2"/>
        <v>…</v>
      </c>
      <c r="AK40" s="34" t="str">
        <f>IFERROR(_xlfn.RANK.EQ(AJ40,$AJ$15:$AJ$61,0)+COUNTIF($AJ$15:AJ40,AJ40)-1,"-")</f>
        <v>-</v>
      </c>
      <c r="AM40" s="42">
        <f t="shared" si="11"/>
        <v>26</v>
      </c>
      <c r="AN40" s="42" t="str">
        <f t="shared" si="12"/>
        <v>岩手</v>
      </c>
      <c r="AO40" s="42">
        <f t="shared" si="13"/>
        <v>821</v>
      </c>
      <c r="AP40" s="37">
        <f t="shared" si="14"/>
        <v>0.5</v>
      </c>
    </row>
    <row r="41" spans="1:42" ht="11.85" customHeight="1">
      <c r="A41" s="41" t="s">
        <v>43</v>
      </c>
      <c r="B41" s="39"/>
      <c r="C41" s="51">
        <v>164</v>
      </c>
      <c r="D41" s="52">
        <v>1100</v>
      </c>
      <c r="E41" s="52">
        <v>1800</v>
      </c>
      <c r="F41" s="52">
        <v>1650</v>
      </c>
      <c r="G41" s="52">
        <v>99</v>
      </c>
      <c r="H41" s="52">
        <v>103</v>
      </c>
      <c r="I41" s="52">
        <v>101</v>
      </c>
      <c r="J41" s="52">
        <v>101</v>
      </c>
      <c r="K41" s="52">
        <v>98</v>
      </c>
      <c r="N41" s="32">
        <v>27</v>
      </c>
      <c r="O41" s="5" t="s">
        <v>59</v>
      </c>
      <c r="P41" s="33">
        <f t="shared" si="0"/>
        <v>34</v>
      </c>
      <c r="Q41" s="34">
        <f>IFERROR(_xlfn.RANK.EQ(P41,$P$15:$P$61,0)+COUNTIF($P$15:P41,P41)-1,"-")</f>
        <v>35</v>
      </c>
      <c r="S41" s="42">
        <f t="shared" si="3"/>
        <v>27</v>
      </c>
      <c r="T41" s="42" t="str">
        <f t="shared" si="4"/>
        <v>神奈川</v>
      </c>
      <c r="U41" s="42">
        <f t="shared" si="5"/>
        <v>107</v>
      </c>
      <c r="V41" s="37">
        <f t="shared" si="6"/>
        <v>0.6</v>
      </c>
      <c r="X41" s="32">
        <v>27</v>
      </c>
      <c r="Y41" s="5" t="s">
        <v>59</v>
      </c>
      <c r="Z41" s="33">
        <f t="shared" si="1"/>
        <v>1420</v>
      </c>
      <c r="AA41" s="34">
        <f>IFERROR(_xlfn.RANK.EQ(Z41,$Z$15:$Z$61,0)+COUNTIF($Z$15:Z41,Z41)-1,"-")</f>
        <v>2</v>
      </c>
      <c r="AC41" s="42">
        <f t="shared" si="7"/>
        <v>27</v>
      </c>
      <c r="AD41" s="42" t="str">
        <f t="shared" si="8"/>
        <v>高知</v>
      </c>
      <c r="AE41" s="42">
        <f t="shared" si="9"/>
        <v>790</v>
      </c>
      <c r="AF41" s="37">
        <f t="shared" si="10"/>
        <v>79.7</v>
      </c>
      <c r="AG41" s="37"/>
      <c r="AH41" s="32">
        <v>27</v>
      </c>
      <c r="AI41" s="5" t="s">
        <v>59</v>
      </c>
      <c r="AJ41" s="33">
        <f t="shared" si="2"/>
        <v>483</v>
      </c>
      <c r="AK41" s="34">
        <f>IFERROR(_xlfn.RANK.EQ(AJ41,$AJ$15:$AJ$61,0)+COUNTIF($AJ$15:AJ41,AJ41)-1,"-")</f>
        <v>32</v>
      </c>
      <c r="AM41" s="42">
        <f t="shared" si="11"/>
        <v>27</v>
      </c>
      <c r="AN41" s="42" t="str">
        <f t="shared" si="12"/>
        <v>山口</v>
      </c>
      <c r="AO41" s="42">
        <f t="shared" si="13"/>
        <v>740</v>
      </c>
      <c r="AP41" s="37">
        <f t="shared" si="14"/>
        <v>0.4</v>
      </c>
    </row>
    <row r="42" spans="1:42" ht="11.85" customHeight="1">
      <c r="A42" s="41" t="s">
        <v>45</v>
      </c>
      <c r="B42" s="39"/>
      <c r="C42" s="51">
        <v>107</v>
      </c>
      <c r="D42" s="52">
        <v>1140</v>
      </c>
      <c r="E42" s="52">
        <v>1220</v>
      </c>
      <c r="F42" s="52">
        <v>1140</v>
      </c>
      <c r="G42" s="52">
        <v>98</v>
      </c>
      <c r="H42" s="52">
        <v>92</v>
      </c>
      <c r="I42" s="52">
        <v>90</v>
      </c>
      <c r="J42" s="52">
        <v>93</v>
      </c>
      <c r="K42" s="52">
        <v>93</v>
      </c>
      <c r="N42" s="32">
        <v>28</v>
      </c>
      <c r="O42" s="5" t="s">
        <v>60</v>
      </c>
      <c r="P42" s="33">
        <f t="shared" si="0"/>
        <v>240</v>
      </c>
      <c r="Q42" s="34">
        <f>IFERROR(_xlfn.RANK.EQ(P42,$P$15:$P$61,0)+COUNTIF($P$15:P42,P42)-1,"-")</f>
        <v>17</v>
      </c>
      <c r="S42" s="42">
        <f t="shared" si="3"/>
        <v>28</v>
      </c>
      <c r="T42" s="42" t="str">
        <f t="shared" si="4"/>
        <v>三重</v>
      </c>
      <c r="U42" s="42">
        <f t="shared" si="5"/>
        <v>94</v>
      </c>
      <c r="V42" s="37">
        <f t="shared" si="6"/>
        <v>0.5</v>
      </c>
      <c r="X42" s="32">
        <v>28</v>
      </c>
      <c r="Y42" s="5" t="s">
        <v>60</v>
      </c>
      <c r="Z42" s="33">
        <f t="shared" si="1"/>
        <v>976</v>
      </c>
      <c r="AA42" s="34">
        <f>IFERROR(_xlfn.RANK.EQ(Z42,$Z$15:$Z$61,0)+COUNTIF($Z$15:Z42,Z42)-1,"-")</f>
        <v>15</v>
      </c>
      <c r="AC42" s="42">
        <f t="shared" si="7"/>
        <v>28</v>
      </c>
      <c r="AD42" s="42" t="str">
        <f t="shared" si="8"/>
        <v>福岡</v>
      </c>
      <c r="AE42" s="42">
        <f t="shared" si="9"/>
        <v>764</v>
      </c>
      <c r="AF42" s="37">
        <f t="shared" si="10"/>
        <v>77.099999999999994</v>
      </c>
      <c r="AG42" s="37"/>
      <c r="AH42" s="32">
        <v>28</v>
      </c>
      <c r="AI42" s="5" t="s">
        <v>60</v>
      </c>
      <c r="AJ42" s="33">
        <f t="shared" si="2"/>
        <v>2340</v>
      </c>
      <c r="AK42" s="34">
        <f>IFERROR(_xlfn.RANK.EQ(AJ42,$AJ$15:$AJ$61,0)+COUNTIF($AJ$15:AJ42,AJ42)-1,"-")</f>
        <v>16</v>
      </c>
      <c r="AM42" s="42">
        <f t="shared" si="11"/>
        <v>28</v>
      </c>
      <c r="AN42" s="42" t="str">
        <f t="shared" si="12"/>
        <v>和歌山</v>
      </c>
      <c r="AO42" s="42">
        <f t="shared" si="13"/>
        <v>719</v>
      </c>
      <c r="AP42" s="37">
        <f t="shared" si="14"/>
        <v>0.4</v>
      </c>
    </row>
    <row r="43" spans="1:42" ht="11.85" customHeight="1">
      <c r="A43" s="41" t="s">
        <v>46</v>
      </c>
      <c r="B43" s="39"/>
      <c r="C43" s="51" t="s">
        <v>924</v>
      </c>
      <c r="D43" s="52" t="s">
        <v>924</v>
      </c>
      <c r="E43" s="52" t="s">
        <v>924</v>
      </c>
      <c r="F43" s="52" t="s">
        <v>924</v>
      </c>
      <c r="G43" s="52" t="s">
        <v>26</v>
      </c>
      <c r="H43" s="52" t="s">
        <v>26</v>
      </c>
      <c r="I43" s="52" t="s">
        <v>26</v>
      </c>
      <c r="J43" s="52" t="s">
        <v>26</v>
      </c>
      <c r="K43" s="52" t="s">
        <v>26</v>
      </c>
      <c r="N43" s="32">
        <v>29</v>
      </c>
      <c r="O43" s="5" t="s">
        <v>61</v>
      </c>
      <c r="P43" s="33" t="str">
        <f t="shared" si="0"/>
        <v>…</v>
      </c>
      <c r="Q43" s="34" t="str">
        <f>IFERROR(_xlfn.RANK.EQ(P43,$P$15:$P$61,0)+COUNTIF($P$15:P43,P43)-1,"-")</f>
        <v>-</v>
      </c>
      <c r="S43" s="42">
        <f t="shared" si="3"/>
        <v>29</v>
      </c>
      <c r="T43" s="42" t="str">
        <f t="shared" si="4"/>
        <v>和歌山</v>
      </c>
      <c r="U43" s="42">
        <f t="shared" si="5"/>
        <v>89</v>
      </c>
      <c r="V43" s="37">
        <f t="shared" si="6"/>
        <v>0.5</v>
      </c>
      <c r="X43" s="32">
        <v>29</v>
      </c>
      <c r="Y43" s="5" t="s">
        <v>61</v>
      </c>
      <c r="Z43" s="33" t="str">
        <f t="shared" si="1"/>
        <v>…</v>
      </c>
      <c r="AA43" s="34" t="str">
        <f>IFERROR(_xlfn.RANK.EQ(Z43,$Z$15:$Z$61,0)+COUNTIF($Z$15:Z43,Z43)-1,"-")</f>
        <v>-</v>
      </c>
      <c r="AC43" s="42">
        <f t="shared" si="7"/>
        <v>29</v>
      </c>
      <c r="AD43" s="42" t="str">
        <f t="shared" si="8"/>
        <v>佐賀</v>
      </c>
      <c r="AE43" s="42">
        <f t="shared" si="9"/>
        <v>751</v>
      </c>
      <c r="AF43" s="37">
        <f t="shared" si="10"/>
        <v>75.8</v>
      </c>
      <c r="AG43" s="37"/>
      <c r="AH43" s="32">
        <v>29</v>
      </c>
      <c r="AI43" s="5" t="s">
        <v>61</v>
      </c>
      <c r="AJ43" s="33" t="str">
        <f t="shared" si="2"/>
        <v>…</v>
      </c>
      <c r="AK43" s="34" t="str">
        <f>IFERROR(_xlfn.RANK.EQ(AJ43,$AJ$15:$AJ$61,0)+COUNTIF($AJ$15:AJ43,AJ43)-1,"-")</f>
        <v>-</v>
      </c>
      <c r="AM43" s="42">
        <f t="shared" si="11"/>
        <v>29</v>
      </c>
      <c r="AN43" s="42" t="str">
        <f t="shared" si="12"/>
        <v>島根</v>
      </c>
      <c r="AO43" s="42">
        <f t="shared" si="13"/>
        <v>647</v>
      </c>
      <c r="AP43" s="37">
        <f t="shared" si="14"/>
        <v>0.4</v>
      </c>
    </row>
    <row r="44" spans="1:42" ht="11.85" customHeight="1">
      <c r="A44" s="41" t="s">
        <v>48</v>
      </c>
      <c r="B44" s="39"/>
      <c r="C44" s="51" t="s">
        <v>924</v>
      </c>
      <c r="D44" s="52" t="s">
        <v>924</v>
      </c>
      <c r="E44" s="52" t="s">
        <v>924</v>
      </c>
      <c r="F44" s="52" t="s">
        <v>924</v>
      </c>
      <c r="G44" s="52" t="s">
        <v>26</v>
      </c>
      <c r="H44" s="52" t="s">
        <v>26</v>
      </c>
      <c r="I44" s="52" t="s">
        <v>26</v>
      </c>
      <c r="J44" s="52" t="s">
        <v>26</v>
      </c>
      <c r="K44" s="52" t="s">
        <v>26</v>
      </c>
      <c r="N44" s="32">
        <v>30</v>
      </c>
      <c r="O44" s="5" t="s">
        <v>62</v>
      </c>
      <c r="P44" s="33">
        <f t="shared" si="0"/>
        <v>89</v>
      </c>
      <c r="Q44" s="34">
        <f>IFERROR(_xlfn.RANK.EQ(P44,$P$15:$P$61,0)+COUNTIF($P$15:P44,P44)-1,"-")</f>
        <v>29</v>
      </c>
      <c r="S44" s="42">
        <f t="shared" si="3"/>
        <v>30</v>
      </c>
      <c r="T44" s="42" t="str">
        <f t="shared" si="4"/>
        <v>佐賀</v>
      </c>
      <c r="U44" s="42">
        <f t="shared" si="5"/>
        <v>82</v>
      </c>
      <c r="V44" s="37">
        <f t="shared" si="6"/>
        <v>0.5</v>
      </c>
      <c r="X44" s="32">
        <v>30</v>
      </c>
      <c r="Y44" s="5" t="s">
        <v>62</v>
      </c>
      <c r="Z44" s="33">
        <f t="shared" si="1"/>
        <v>808</v>
      </c>
      <c r="AA44" s="34">
        <f>IFERROR(_xlfn.RANK.EQ(Z44,$Z$15:$Z$61,0)+COUNTIF($Z$15:Z44,Z44)-1,"-")</f>
        <v>25</v>
      </c>
      <c r="AC44" s="42">
        <f t="shared" si="7"/>
        <v>30</v>
      </c>
      <c r="AD44" s="42" t="str">
        <f t="shared" si="8"/>
        <v>岩手</v>
      </c>
      <c r="AE44" s="42">
        <f t="shared" si="9"/>
        <v>720</v>
      </c>
      <c r="AF44" s="37">
        <f t="shared" si="10"/>
        <v>72.7</v>
      </c>
      <c r="AG44" s="37"/>
      <c r="AH44" s="32">
        <v>30</v>
      </c>
      <c r="AI44" s="5" t="s">
        <v>62</v>
      </c>
      <c r="AJ44" s="33">
        <f t="shared" si="2"/>
        <v>719</v>
      </c>
      <c r="AK44" s="34">
        <f>IFERROR(_xlfn.RANK.EQ(AJ44,$AJ$15:$AJ$61,0)+COUNTIF($AJ$15:AJ44,AJ44)-1,"-")</f>
        <v>28</v>
      </c>
      <c r="AM44" s="42">
        <f t="shared" si="11"/>
        <v>30</v>
      </c>
      <c r="AN44" s="42" t="str">
        <f t="shared" si="12"/>
        <v>佐賀</v>
      </c>
      <c r="AO44" s="42">
        <f t="shared" si="13"/>
        <v>616</v>
      </c>
      <c r="AP44" s="37">
        <f t="shared" si="14"/>
        <v>0.4</v>
      </c>
    </row>
    <row r="45" spans="1:42" ht="11.85" customHeight="1">
      <c r="A45" s="41" t="s">
        <v>49</v>
      </c>
      <c r="B45" s="39"/>
      <c r="C45" s="51">
        <v>288</v>
      </c>
      <c r="D45" s="52">
        <v>571</v>
      </c>
      <c r="E45" s="52">
        <v>1640</v>
      </c>
      <c r="F45" s="52">
        <v>1510</v>
      </c>
      <c r="G45" s="52">
        <v>99</v>
      </c>
      <c r="H45" s="52">
        <v>99</v>
      </c>
      <c r="I45" s="52">
        <v>98</v>
      </c>
      <c r="J45" s="52">
        <v>98</v>
      </c>
      <c r="K45" s="52">
        <v>98</v>
      </c>
      <c r="N45" s="32">
        <v>31</v>
      </c>
      <c r="O45" s="5" t="s">
        <v>63</v>
      </c>
      <c r="P45" s="33">
        <f t="shared" si="0"/>
        <v>780</v>
      </c>
      <c r="Q45" s="34">
        <f>IFERROR(_xlfn.RANK.EQ(P45,$P$15:$P$61,0)+COUNTIF($P$15:P45,P45)-1,"-")</f>
        <v>9</v>
      </c>
      <c r="S45" s="42">
        <f t="shared" si="3"/>
        <v>31</v>
      </c>
      <c r="T45" s="42" t="str">
        <f t="shared" si="4"/>
        <v>福井</v>
      </c>
      <c r="U45" s="42">
        <f t="shared" si="5"/>
        <v>75</v>
      </c>
      <c r="V45" s="37">
        <f t="shared" si="6"/>
        <v>0.4</v>
      </c>
      <c r="X45" s="32">
        <v>31</v>
      </c>
      <c r="Y45" s="5" t="s">
        <v>63</v>
      </c>
      <c r="Z45" s="33">
        <f t="shared" si="1"/>
        <v>887</v>
      </c>
      <c r="AA45" s="34">
        <f>IFERROR(_xlfn.RANK.EQ(Z45,$Z$15:$Z$61,0)+COUNTIF($Z$15:Z45,Z45)-1,"-")</f>
        <v>18</v>
      </c>
      <c r="AC45" s="42">
        <f t="shared" si="7"/>
        <v>31</v>
      </c>
      <c r="AD45" s="42" t="str">
        <f t="shared" si="8"/>
        <v>山口</v>
      </c>
      <c r="AE45" s="42">
        <f t="shared" si="9"/>
        <v>673</v>
      </c>
      <c r="AF45" s="37">
        <f t="shared" si="10"/>
        <v>67.900000000000006</v>
      </c>
      <c r="AG45" s="37"/>
      <c r="AH45" s="32">
        <v>31</v>
      </c>
      <c r="AI45" s="5" t="s">
        <v>63</v>
      </c>
      <c r="AJ45" s="33">
        <f t="shared" si="2"/>
        <v>6920</v>
      </c>
      <c r="AK45" s="34">
        <f>IFERROR(_xlfn.RANK.EQ(AJ45,$AJ$15:$AJ$61,0)+COUNTIF($AJ$15:AJ45,AJ45)-1,"-")</f>
        <v>9</v>
      </c>
      <c r="AM45" s="42">
        <f t="shared" si="11"/>
        <v>31</v>
      </c>
      <c r="AN45" s="42" t="str">
        <f t="shared" si="12"/>
        <v>福井</v>
      </c>
      <c r="AO45" s="42">
        <f t="shared" si="13"/>
        <v>495</v>
      </c>
      <c r="AP45" s="37">
        <f t="shared" si="14"/>
        <v>0.3</v>
      </c>
    </row>
    <row r="46" spans="1:42" ht="11.85" customHeight="1">
      <c r="A46" s="41" t="s">
        <v>50</v>
      </c>
      <c r="B46" s="39"/>
      <c r="C46" s="51">
        <v>75</v>
      </c>
      <c r="D46" s="52">
        <v>660</v>
      </c>
      <c r="E46" s="52">
        <v>495</v>
      </c>
      <c r="F46" s="52">
        <v>448</v>
      </c>
      <c r="G46" s="52">
        <v>100</v>
      </c>
      <c r="H46" s="52">
        <v>84</v>
      </c>
      <c r="I46" s="52">
        <v>84</v>
      </c>
      <c r="J46" s="52">
        <v>99</v>
      </c>
      <c r="K46" s="52">
        <v>82</v>
      </c>
      <c r="N46" s="32">
        <v>32</v>
      </c>
      <c r="O46" s="5" t="s">
        <v>64</v>
      </c>
      <c r="P46" s="33">
        <f t="shared" si="0"/>
        <v>122</v>
      </c>
      <c r="Q46" s="34">
        <f>IFERROR(_xlfn.RANK.EQ(P46,$P$15:$P$61,0)+COUNTIF($P$15:P46,P46)-1,"-")</f>
        <v>24</v>
      </c>
      <c r="S46" s="42">
        <f t="shared" si="3"/>
        <v>32</v>
      </c>
      <c r="T46" s="42" t="str">
        <f t="shared" si="4"/>
        <v>高知</v>
      </c>
      <c r="U46" s="42">
        <f t="shared" si="5"/>
        <v>60</v>
      </c>
      <c r="V46" s="37">
        <f t="shared" si="6"/>
        <v>0.3</v>
      </c>
      <c r="X46" s="32">
        <v>32</v>
      </c>
      <c r="Y46" s="5" t="s">
        <v>64</v>
      </c>
      <c r="Z46" s="33">
        <f t="shared" si="1"/>
        <v>530</v>
      </c>
      <c r="AA46" s="34">
        <f>IFERROR(_xlfn.RANK.EQ(Z46,$Z$15:$Z$61,0)+COUNTIF($Z$15:Z46,Z46)-1,"-")</f>
        <v>35</v>
      </c>
      <c r="AC46" s="42">
        <f t="shared" si="7"/>
        <v>32</v>
      </c>
      <c r="AD46" s="42" t="str">
        <f t="shared" si="8"/>
        <v>青森</v>
      </c>
      <c r="AE46" s="42">
        <f t="shared" si="9"/>
        <v>665</v>
      </c>
      <c r="AF46" s="37">
        <f t="shared" si="10"/>
        <v>67.099999999999994</v>
      </c>
      <c r="AG46" s="37"/>
      <c r="AH46" s="32">
        <v>32</v>
      </c>
      <c r="AI46" s="5" t="s">
        <v>64</v>
      </c>
      <c r="AJ46" s="33">
        <f t="shared" si="2"/>
        <v>647</v>
      </c>
      <c r="AK46" s="34">
        <f>IFERROR(_xlfn.RANK.EQ(AJ46,$AJ$15:$AJ$61,0)+COUNTIF($AJ$15:AJ46,AJ46)-1,"-")</f>
        <v>29</v>
      </c>
      <c r="AM46" s="42">
        <f t="shared" si="11"/>
        <v>32</v>
      </c>
      <c r="AN46" s="42" t="str">
        <f t="shared" si="12"/>
        <v>大阪</v>
      </c>
      <c r="AO46" s="42">
        <f t="shared" si="13"/>
        <v>483</v>
      </c>
      <c r="AP46" s="37">
        <f t="shared" si="14"/>
        <v>0.3</v>
      </c>
    </row>
    <row r="47" spans="1:42" ht="11.85" customHeight="1">
      <c r="A47" s="41" t="s">
        <v>51</v>
      </c>
      <c r="B47" s="39"/>
      <c r="C47" s="51" t="s">
        <v>924</v>
      </c>
      <c r="D47" s="52" t="s">
        <v>924</v>
      </c>
      <c r="E47" s="52" t="s">
        <v>924</v>
      </c>
      <c r="F47" s="52" t="s">
        <v>924</v>
      </c>
      <c r="G47" s="52" t="s">
        <v>26</v>
      </c>
      <c r="H47" s="52" t="s">
        <v>26</v>
      </c>
      <c r="I47" s="52" t="s">
        <v>26</v>
      </c>
      <c r="J47" s="52" t="s">
        <v>26</v>
      </c>
      <c r="K47" s="52" t="s">
        <v>26</v>
      </c>
      <c r="N47" s="32">
        <v>33</v>
      </c>
      <c r="O47" s="5" t="s">
        <v>65</v>
      </c>
      <c r="P47" s="33">
        <f t="shared" si="0"/>
        <v>152</v>
      </c>
      <c r="Q47" s="34">
        <f>IFERROR(_xlfn.RANK.EQ(P47,$P$15:$P$61,0)+COUNTIF($P$15:P47,P47)-1,"-")</f>
        <v>21</v>
      </c>
      <c r="S47" s="42">
        <f t="shared" si="3"/>
        <v>33</v>
      </c>
      <c r="T47" s="42" t="str">
        <f t="shared" si="4"/>
        <v>大分</v>
      </c>
      <c r="U47" s="42">
        <f t="shared" si="5"/>
        <v>39</v>
      </c>
      <c r="V47" s="37">
        <f t="shared" si="6"/>
        <v>0.2</v>
      </c>
      <c r="X47" s="32">
        <v>33</v>
      </c>
      <c r="Y47" s="5" t="s">
        <v>65</v>
      </c>
      <c r="Z47" s="33">
        <f t="shared" si="1"/>
        <v>825</v>
      </c>
      <c r="AA47" s="34">
        <f>IFERROR(_xlfn.RANK.EQ(Z47,$Z$15:$Z$61,0)+COUNTIF($Z$15:Z47,Z47)-1,"-")</f>
        <v>24</v>
      </c>
      <c r="AC47" s="42">
        <f t="shared" si="7"/>
        <v>33</v>
      </c>
      <c r="AD47" s="42" t="str">
        <f t="shared" si="8"/>
        <v>福井</v>
      </c>
      <c r="AE47" s="42">
        <f t="shared" si="9"/>
        <v>660</v>
      </c>
      <c r="AF47" s="37">
        <f t="shared" si="10"/>
        <v>66.599999999999994</v>
      </c>
      <c r="AG47" s="37"/>
      <c r="AH47" s="32">
        <v>33</v>
      </c>
      <c r="AI47" s="5" t="s">
        <v>65</v>
      </c>
      <c r="AJ47" s="33">
        <f t="shared" si="2"/>
        <v>1250</v>
      </c>
      <c r="AK47" s="34">
        <f>IFERROR(_xlfn.RANK.EQ(AJ47,$AJ$15:$AJ$61,0)+COUNTIF($AJ$15:AJ47,AJ47)-1,"-")</f>
        <v>21</v>
      </c>
      <c r="AM47" s="42">
        <f t="shared" si="11"/>
        <v>33</v>
      </c>
      <c r="AN47" s="42" t="str">
        <f t="shared" si="12"/>
        <v>高知</v>
      </c>
      <c r="AO47" s="42">
        <f t="shared" si="13"/>
        <v>474</v>
      </c>
      <c r="AP47" s="37">
        <f t="shared" si="14"/>
        <v>0.3</v>
      </c>
    </row>
    <row r="48" spans="1:42" ht="11.85" customHeight="1">
      <c r="A48" s="41" t="s">
        <v>52</v>
      </c>
      <c r="B48" s="39"/>
      <c r="C48" s="51">
        <v>1150</v>
      </c>
      <c r="D48" s="52">
        <v>995</v>
      </c>
      <c r="E48" s="52">
        <v>11400</v>
      </c>
      <c r="F48" s="52">
        <v>11000</v>
      </c>
      <c r="G48" s="52">
        <v>102</v>
      </c>
      <c r="H48" s="52">
        <v>98</v>
      </c>
      <c r="I48" s="52">
        <v>99</v>
      </c>
      <c r="J48" s="52">
        <v>99</v>
      </c>
      <c r="K48" s="52">
        <v>97</v>
      </c>
      <c r="N48" s="32">
        <v>34</v>
      </c>
      <c r="O48" s="5" t="s">
        <v>66</v>
      </c>
      <c r="P48" s="33">
        <f t="shared" si="0"/>
        <v>36</v>
      </c>
      <c r="Q48" s="34">
        <f>IFERROR(_xlfn.RANK.EQ(P48,$P$15:$P$61,0)+COUNTIF($P$15:P48,P48)-1,"-")</f>
        <v>34</v>
      </c>
      <c r="S48" s="42">
        <f t="shared" si="3"/>
        <v>34</v>
      </c>
      <c r="T48" s="42" t="str">
        <f t="shared" si="4"/>
        <v>広島</v>
      </c>
      <c r="U48" s="42">
        <f t="shared" si="5"/>
        <v>36</v>
      </c>
      <c r="V48" s="37">
        <f t="shared" si="6"/>
        <v>0.2</v>
      </c>
      <c r="X48" s="32">
        <v>34</v>
      </c>
      <c r="Y48" s="5" t="s">
        <v>66</v>
      </c>
      <c r="Z48" s="33">
        <f t="shared" si="1"/>
        <v>831</v>
      </c>
      <c r="AA48" s="34">
        <f>IFERROR(_xlfn.RANK.EQ(Z48,$Z$15:$Z$61,0)+COUNTIF($Z$15:Z48,Z48)-1,"-")</f>
        <v>22</v>
      </c>
      <c r="AC48" s="42">
        <f t="shared" si="7"/>
        <v>34</v>
      </c>
      <c r="AD48" s="42" t="str">
        <f t="shared" si="8"/>
        <v>石川</v>
      </c>
      <c r="AE48" s="42">
        <f t="shared" si="9"/>
        <v>571</v>
      </c>
      <c r="AF48" s="37">
        <f t="shared" si="10"/>
        <v>57.6</v>
      </c>
      <c r="AG48" s="37"/>
      <c r="AH48" s="32">
        <v>34</v>
      </c>
      <c r="AI48" s="5" t="s">
        <v>66</v>
      </c>
      <c r="AJ48" s="33">
        <f t="shared" si="2"/>
        <v>299</v>
      </c>
      <c r="AK48" s="34">
        <f>IFERROR(_xlfn.RANK.EQ(AJ48,$AJ$15:$AJ$61,0)+COUNTIF($AJ$15:AJ48,AJ48)-1,"-")</f>
        <v>35</v>
      </c>
      <c r="AM48" s="42">
        <f t="shared" si="11"/>
        <v>34</v>
      </c>
      <c r="AN48" s="42" t="str">
        <f t="shared" si="12"/>
        <v>大分</v>
      </c>
      <c r="AO48" s="42">
        <f t="shared" si="13"/>
        <v>413</v>
      </c>
      <c r="AP48" s="37">
        <f t="shared" si="14"/>
        <v>0.2</v>
      </c>
    </row>
    <row r="49" spans="1:42" ht="11.85" customHeight="1">
      <c r="A49" s="41" t="s">
        <v>53</v>
      </c>
      <c r="B49" s="39"/>
      <c r="C49" s="51" t="s">
        <v>924</v>
      </c>
      <c r="D49" s="52" t="s">
        <v>924</v>
      </c>
      <c r="E49" s="52" t="s">
        <v>924</v>
      </c>
      <c r="F49" s="52" t="s">
        <v>924</v>
      </c>
      <c r="G49" s="52" t="s">
        <v>26</v>
      </c>
      <c r="H49" s="52" t="s">
        <v>26</v>
      </c>
      <c r="I49" s="52" t="s">
        <v>26</v>
      </c>
      <c r="J49" s="52" t="s">
        <v>26</v>
      </c>
      <c r="K49" s="52" t="s">
        <v>26</v>
      </c>
      <c r="N49" s="32">
        <v>35</v>
      </c>
      <c r="O49" s="5" t="s">
        <v>67</v>
      </c>
      <c r="P49" s="33">
        <f t="shared" si="0"/>
        <v>110</v>
      </c>
      <c r="Q49" s="34">
        <f>IFERROR(_xlfn.RANK.EQ(P49,$P$15:$P$61,0)+COUNTIF($P$15:P49,P49)-1,"-")</f>
        <v>26</v>
      </c>
      <c r="S49" s="42">
        <f t="shared" si="3"/>
        <v>35</v>
      </c>
      <c r="T49" s="42" t="str">
        <f t="shared" si="4"/>
        <v>大阪</v>
      </c>
      <c r="U49" s="42">
        <f t="shared" si="5"/>
        <v>34</v>
      </c>
      <c r="V49" s="37">
        <f t="shared" si="6"/>
        <v>0.2</v>
      </c>
      <c r="X49" s="32">
        <v>35</v>
      </c>
      <c r="Y49" s="5" t="s">
        <v>67</v>
      </c>
      <c r="Z49" s="33">
        <f t="shared" si="1"/>
        <v>673</v>
      </c>
      <c r="AA49" s="34">
        <f>IFERROR(_xlfn.RANK.EQ(Z49,$Z$15:$Z$61,0)+COUNTIF($Z$15:Z49,Z49)-1,"-")</f>
        <v>31</v>
      </c>
      <c r="AC49" s="42">
        <f t="shared" si="7"/>
        <v>35</v>
      </c>
      <c r="AD49" s="42" t="str">
        <f t="shared" si="8"/>
        <v>島根</v>
      </c>
      <c r="AE49" s="42">
        <f t="shared" si="9"/>
        <v>530</v>
      </c>
      <c r="AF49" s="37">
        <f t="shared" si="10"/>
        <v>53.5</v>
      </c>
      <c r="AG49" s="37"/>
      <c r="AH49" s="32">
        <v>35</v>
      </c>
      <c r="AI49" s="5" t="s">
        <v>67</v>
      </c>
      <c r="AJ49" s="33">
        <f t="shared" si="2"/>
        <v>740</v>
      </c>
      <c r="AK49" s="34">
        <f>IFERROR(_xlfn.RANK.EQ(AJ49,$AJ$15:$AJ$61,0)+COUNTIF($AJ$15:AJ49,AJ49)-1,"-")</f>
        <v>27</v>
      </c>
      <c r="AM49" s="42">
        <f t="shared" si="11"/>
        <v>35</v>
      </c>
      <c r="AN49" s="42" t="str">
        <f t="shared" si="12"/>
        <v>広島</v>
      </c>
      <c r="AO49" s="42">
        <f t="shared" si="13"/>
        <v>299</v>
      </c>
      <c r="AP49" s="37">
        <f t="shared" si="14"/>
        <v>0.2</v>
      </c>
    </row>
    <row r="50" spans="1:42" ht="11.85" customHeight="1">
      <c r="A50" s="41" t="s">
        <v>54</v>
      </c>
      <c r="B50" s="39"/>
      <c r="C50" s="51">
        <v>308</v>
      </c>
      <c r="D50" s="52">
        <v>1090</v>
      </c>
      <c r="E50" s="52">
        <v>3360</v>
      </c>
      <c r="F50" s="52">
        <v>3150</v>
      </c>
      <c r="G50" s="52">
        <v>116</v>
      </c>
      <c r="H50" s="52">
        <v>99</v>
      </c>
      <c r="I50" s="52">
        <v>115</v>
      </c>
      <c r="J50" s="52">
        <v>116</v>
      </c>
      <c r="K50" s="52">
        <v>95</v>
      </c>
      <c r="N50" s="32">
        <v>36</v>
      </c>
      <c r="O50" s="5" t="s">
        <v>68</v>
      </c>
      <c r="P50" s="33">
        <f t="shared" si="0"/>
        <v>984</v>
      </c>
      <c r="Q50" s="34">
        <f>IFERROR(_xlfn.RANK.EQ(P50,$P$15:$P$61,0)+COUNTIF($P$15:P50,P50)-1,"-")</f>
        <v>6</v>
      </c>
      <c r="S50" s="42" t="str">
        <f t="shared" si="3"/>
        <v>-</v>
      </c>
      <c r="T50" s="42" t="str">
        <f t="shared" si="4"/>
        <v>-</v>
      </c>
      <c r="U50" s="42" t="str">
        <f t="shared" si="5"/>
        <v>-</v>
      </c>
      <c r="V50" s="37" t="str">
        <f t="shared" si="6"/>
        <v>-</v>
      </c>
      <c r="X50" s="32">
        <v>36</v>
      </c>
      <c r="Y50" s="5" t="s">
        <v>68</v>
      </c>
      <c r="Z50" s="33">
        <f t="shared" si="1"/>
        <v>1210</v>
      </c>
      <c r="AA50" s="34">
        <f>IFERROR(_xlfn.RANK.EQ(Z50,$Z$15:$Z$61,0)+COUNTIF($Z$15:Z50,Z50)-1,"-")</f>
        <v>4</v>
      </c>
      <c r="AC50" s="42" t="str">
        <f t="shared" si="7"/>
        <v>-</v>
      </c>
      <c r="AD50" s="42" t="str">
        <f t="shared" si="8"/>
        <v>-</v>
      </c>
      <c r="AE50" s="42" t="str">
        <f t="shared" si="9"/>
        <v>-</v>
      </c>
      <c r="AF50" s="37" t="str">
        <f t="shared" si="10"/>
        <v>-</v>
      </c>
      <c r="AG50" s="37"/>
      <c r="AH50" s="32">
        <v>36</v>
      </c>
      <c r="AI50" s="5" t="s">
        <v>68</v>
      </c>
      <c r="AJ50" s="33">
        <f t="shared" si="2"/>
        <v>11900</v>
      </c>
      <c r="AK50" s="34">
        <f>IFERROR(_xlfn.RANK.EQ(AJ50,$AJ$15:$AJ$61,0)+COUNTIF($AJ$15:AJ50,AJ50)-1,"-")</f>
        <v>5</v>
      </c>
      <c r="AM50" s="42" t="str">
        <f t="shared" si="11"/>
        <v>-</v>
      </c>
      <c r="AN50" s="42" t="str">
        <f t="shared" si="12"/>
        <v>-</v>
      </c>
      <c r="AO50" s="42" t="str">
        <f t="shared" si="13"/>
        <v>-</v>
      </c>
      <c r="AP50" s="37" t="str">
        <f t="shared" si="14"/>
        <v>-</v>
      </c>
    </row>
    <row r="51" spans="1:42" ht="11.85" customHeight="1">
      <c r="A51" s="41" t="s">
        <v>55</v>
      </c>
      <c r="B51" s="39"/>
      <c r="C51" s="51">
        <v>936</v>
      </c>
      <c r="D51" s="52">
        <v>1530</v>
      </c>
      <c r="E51" s="52">
        <v>14300</v>
      </c>
      <c r="F51" s="52">
        <v>13300</v>
      </c>
      <c r="G51" s="52">
        <v>96</v>
      </c>
      <c r="H51" s="52">
        <v>99</v>
      </c>
      <c r="I51" s="52">
        <v>95</v>
      </c>
      <c r="J51" s="52">
        <v>94</v>
      </c>
      <c r="K51" s="52">
        <v>99</v>
      </c>
      <c r="N51" s="32">
        <v>37</v>
      </c>
      <c r="O51" s="5" t="s">
        <v>69</v>
      </c>
      <c r="P51" s="33">
        <f t="shared" si="0"/>
        <v>1290</v>
      </c>
      <c r="Q51" s="34">
        <f>IFERROR(_xlfn.RANK.EQ(P51,$P$15:$P$61,0)+COUNTIF($P$15:P51,P51)-1,"-")</f>
        <v>2</v>
      </c>
      <c r="S51" s="42" t="str">
        <f t="shared" si="3"/>
        <v>-</v>
      </c>
      <c r="T51" s="42" t="str">
        <f t="shared" si="4"/>
        <v>-</v>
      </c>
      <c r="U51" s="42" t="str">
        <f t="shared" si="5"/>
        <v>-</v>
      </c>
      <c r="V51" s="37" t="str">
        <f t="shared" si="6"/>
        <v>-</v>
      </c>
      <c r="X51" s="32">
        <v>37</v>
      </c>
      <c r="Y51" s="5" t="s">
        <v>69</v>
      </c>
      <c r="Z51" s="33">
        <f t="shared" si="1"/>
        <v>1060</v>
      </c>
      <c r="AA51" s="34">
        <f>IFERROR(_xlfn.RANK.EQ(Z51,$Z$15:$Z$61,0)+COUNTIF($Z$15:Z51,Z51)-1,"-")</f>
        <v>8</v>
      </c>
      <c r="AC51" s="42" t="str">
        <f t="shared" si="7"/>
        <v>-</v>
      </c>
      <c r="AD51" s="42" t="str">
        <f t="shared" si="8"/>
        <v>-</v>
      </c>
      <c r="AE51" s="42" t="str">
        <f t="shared" si="9"/>
        <v>-</v>
      </c>
      <c r="AF51" s="37" t="str">
        <f t="shared" si="10"/>
        <v>-</v>
      </c>
      <c r="AG51" s="37"/>
      <c r="AH51" s="32">
        <v>37</v>
      </c>
      <c r="AI51" s="5" t="s">
        <v>69</v>
      </c>
      <c r="AJ51" s="33">
        <f t="shared" si="2"/>
        <v>13700</v>
      </c>
      <c r="AK51" s="34">
        <f>IFERROR(_xlfn.RANK.EQ(AJ51,$AJ$15:$AJ$61,0)+COUNTIF($AJ$15:AJ51,AJ51)-1,"-")</f>
        <v>4</v>
      </c>
      <c r="AM51" s="42" t="str">
        <f t="shared" si="11"/>
        <v>-</v>
      </c>
      <c r="AN51" s="42" t="str">
        <f t="shared" si="12"/>
        <v>-</v>
      </c>
      <c r="AO51" s="42" t="str">
        <f t="shared" si="13"/>
        <v>-</v>
      </c>
      <c r="AP51" s="37" t="str">
        <f t="shared" si="14"/>
        <v>-</v>
      </c>
    </row>
    <row r="52" spans="1:42" ht="11.85" customHeight="1">
      <c r="A52" s="41" t="s">
        <v>56</v>
      </c>
      <c r="B52" s="39"/>
      <c r="C52" s="51">
        <v>94</v>
      </c>
      <c r="D52" s="52">
        <v>876</v>
      </c>
      <c r="E52" s="52">
        <v>823</v>
      </c>
      <c r="F52" s="52">
        <v>488</v>
      </c>
      <c r="G52" s="52">
        <v>97</v>
      </c>
      <c r="H52" s="52">
        <v>120</v>
      </c>
      <c r="I52" s="52">
        <v>116</v>
      </c>
      <c r="J52" s="52">
        <v>116</v>
      </c>
      <c r="K52" s="52">
        <v>130</v>
      </c>
      <c r="N52" s="32">
        <v>38</v>
      </c>
      <c r="O52" s="5" t="s">
        <v>70</v>
      </c>
      <c r="P52" s="33">
        <f t="shared" si="0"/>
        <v>132</v>
      </c>
      <c r="Q52" s="34">
        <f>IFERROR(_xlfn.RANK.EQ(P52,$P$15:$P$61,0)+COUNTIF($P$15:P52,P52)-1,"-")</f>
        <v>22</v>
      </c>
      <c r="S52" s="42" t="str">
        <f t="shared" si="3"/>
        <v>-</v>
      </c>
      <c r="T52" s="42" t="str">
        <f t="shared" si="4"/>
        <v>-</v>
      </c>
      <c r="U52" s="42" t="str">
        <f t="shared" si="5"/>
        <v>-</v>
      </c>
      <c r="V52" s="37" t="str">
        <f t="shared" si="6"/>
        <v>-</v>
      </c>
      <c r="X52" s="32">
        <v>38</v>
      </c>
      <c r="Y52" s="5" t="s">
        <v>70</v>
      </c>
      <c r="Z52" s="33">
        <f t="shared" si="1"/>
        <v>793</v>
      </c>
      <c r="AA52" s="34">
        <f>IFERROR(_xlfn.RANK.EQ(Z52,$Z$15:$Z$61,0)+COUNTIF($Z$15:Z52,Z52)-1,"-")</f>
        <v>26</v>
      </c>
      <c r="AC52" s="42" t="str">
        <f t="shared" si="7"/>
        <v>-</v>
      </c>
      <c r="AD52" s="42" t="str">
        <f t="shared" si="8"/>
        <v>-</v>
      </c>
      <c r="AE52" s="42" t="str">
        <f t="shared" si="9"/>
        <v>-</v>
      </c>
      <c r="AF52" s="37" t="str">
        <f t="shared" si="10"/>
        <v>-</v>
      </c>
      <c r="AG52" s="37"/>
      <c r="AH52" s="32">
        <v>38</v>
      </c>
      <c r="AI52" s="5" t="s">
        <v>70</v>
      </c>
      <c r="AJ52" s="33">
        <f t="shared" si="2"/>
        <v>1050</v>
      </c>
      <c r="AK52" s="34">
        <f>IFERROR(_xlfn.RANK.EQ(AJ52,$AJ$15:$AJ$61,0)+COUNTIF($AJ$15:AJ52,AJ52)-1,"-")</f>
        <v>23</v>
      </c>
      <c r="AM52" s="42" t="str">
        <f t="shared" si="11"/>
        <v>-</v>
      </c>
      <c r="AN52" s="42" t="str">
        <f t="shared" si="12"/>
        <v>-</v>
      </c>
      <c r="AO52" s="42" t="str">
        <f t="shared" si="13"/>
        <v>-</v>
      </c>
      <c r="AP52" s="37" t="str">
        <f t="shared" si="14"/>
        <v>-</v>
      </c>
    </row>
    <row r="53" spans="1:42" ht="11.85" customHeight="1">
      <c r="A53" s="41" t="s">
        <v>57</v>
      </c>
      <c r="B53" s="39"/>
      <c r="C53" s="51" t="s">
        <v>924</v>
      </c>
      <c r="D53" s="52" t="s">
        <v>924</v>
      </c>
      <c r="E53" s="52" t="s">
        <v>924</v>
      </c>
      <c r="F53" s="52" t="s">
        <v>924</v>
      </c>
      <c r="G53" s="52" t="s">
        <v>26</v>
      </c>
      <c r="H53" s="52" t="s">
        <v>26</v>
      </c>
      <c r="I53" s="52" t="s">
        <v>26</v>
      </c>
      <c r="J53" s="52" t="s">
        <v>26</v>
      </c>
      <c r="K53" s="52" t="s">
        <v>26</v>
      </c>
      <c r="N53" s="32">
        <v>39</v>
      </c>
      <c r="O53" s="5" t="s">
        <v>71</v>
      </c>
      <c r="P53" s="33">
        <f t="shared" si="0"/>
        <v>60</v>
      </c>
      <c r="Q53" s="34">
        <f>IFERROR(_xlfn.RANK.EQ(P53,$P$15:$P$61,0)+COUNTIF($P$15:P53,P53)-1,"-")</f>
        <v>32</v>
      </c>
      <c r="S53" s="42" t="str">
        <f t="shared" si="3"/>
        <v>-</v>
      </c>
      <c r="T53" s="42" t="str">
        <f t="shared" si="4"/>
        <v>-</v>
      </c>
      <c r="U53" s="42" t="str">
        <f t="shared" si="5"/>
        <v>-</v>
      </c>
      <c r="V53" s="37" t="str">
        <f t="shared" si="6"/>
        <v>-</v>
      </c>
      <c r="X53" s="32">
        <v>39</v>
      </c>
      <c r="Y53" s="5" t="s">
        <v>71</v>
      </c>
      <c r="Z53" s="33">
        <f t="shared" si="1"/>
        <v>790</v>
      </c>
      <c r="AA53" s="34">
        <f>IFERROR(_xlfn.RANK.EQ(Z53,$Z$15:$Z$61,0)+COUNTIF($Z$15:Z53,Z53)-1,"-")</f>
        <v>27</v>
      </c>
      <c r="AC53" s="42" t="str">
        <f t="shared" si="7"/>
        <v>-</v>
      </c>
      <c r="AD53" s="42" t="str">
        <f t="shared" si="8"/>
        <v>-</v>
      </c>
      <c r="AE53" s="42" t="str">
        <f t="shared" si="9"/>
        <v>-</v>
      </c>
      <c r="AF53" s="37" t="str">
        <f t="shared" si="10"/>
        <v>-</v>
      </c>
      <c r="AG53" s="37"/>
      <c r="AH53" s="32">
        <v>39</v>
      </c>
      <c r="AI53" s="5" t="s">
        <v>71</v>
      </c>
      <c r="AJ53" s="33">
        <f t="shared" si="2"/>
        <v>474</v>
      </c>
      <c r="AK53" s="34">
        <f>IFERROR(_xlfn.RANK.EQ(AJ53,$AJ$15:$AJ$61,0)+COUNTIF($AJ$15:AJ53,AJ53)-1,"-")</f>
        <v>33</v>
      </c>
      <c r="AM53" s="42" t="str">
        <f t="shared" si="11"/>
        <v>-</v>
      </c>
      <c r="AN53" s="42" t="str">
        <f t="shared" si="12"/>
        <v>-</v>
      </c>
      <c r="AO53" s="42" t="str">
        <f t="shared" si="13"/>
        <v>-</v>
      </c>
      <c r="AP53" s="37" t="str">
        <f t="shared" si="14"/>
        <v>-</v>
      </c>
    </row>
    <row r="54" spans="1:42" ht="11.85" customHeight="1">
      <c r="A54" s="41" t="s">
        <v>58</v>
      </c>
      <c r="B54" s="39"/>
      <c r="C54" s="51" t="s">
        <v>924</v>
      </c>
      <c r="D54" s="52" t="s">
        <v>924</v>
      </c>
      <c r="E54" s="52" t="s">
        <v>924</v>
      </c>
      <c r="F54" s="52" t="s">
        <v>924</v>
      </c>
      <c r="G54" s="52" t="s">
        <v>26</v>
      </c>
      <c r="H54" s="52" t="s">
        <v>26</v>
      </c>
      <c r="I54" s="52" t="s">
        <v>26</v>
      </c>
      <c r="J54" s="52" t="s">
        <v>26</v>
      </c>
      <c r="K54" s="52" t="s">
        <v>26</v>
      </c>
      <c r="N54" s="32">
        <v>40</v>
      </c>
      <c r="O54" s="5" t="s">
        <v>72</v>
      </c>
      <c r="P54" s="33">
        <f t="shared" si="0"/>
        <v>472</v>
      </c>
      <c r="Q54" s="34">
        <f>IFERROR(_xlfn.RANK.EQ(P54,$P$15:$P$61,0)+COUNTIF($P$15:P54,P54)-1,"-")</f>
        <v>11</v>
      </c>
      <c r="S54" s="42" t="str">
        <f t="shared" si="3"/>
        <v>-</v>
      </c>
      <c r="T54" s="42" t="str">
        <f t="shared" si="4"/>
        <v>-</v>
      </c>
      <c r="U54" s="42" t="str">
        <f t="shared" si="5"/>
        <v>-</v>
      </c>
      <c r="V54" s="37" t="str">
        <f t="shared" si="6"/>
        <v>-</v>
      </c>
      <c r="X54" s="32">
        <v>40</v>
      </c>
      <c r="Y54" s="5" t="s">
        <v>72</v>
      </c>
      <c r="Z54" s="33">
        <f t="shared" si="1"/>
        <v>764</v>
      </c>
      <c r="AA54" s="34">
        <f>IFERROR(_xlfn.RANK.EQ(Z54,$Z$15:$Z$61,0)+COUNTIF($Z$15:Z54,Z54)-1,"-")</f>
        <v>28</v>
      </c>
      <c r="AC54" s="42" t="str">
        <f t="shared" si="7"/>
        <v>-</v>
      </c>
      <c r="AD54" s="42" t="str">
        <f t="shared" si="8"/>
        <v>-</v>
      </c>
      <c r="AE54" s="42" t="str">
        <f t="shared" si="9"/>
        <v>-</v>
      </c>
      <c r="AF54" s="37" t="str">
        <f t="shared" si="10"/>
        <v>-</v>
      </c>
      <c r="AG54" s="37"/>
      <c r="AH54" s="32">
        <v>40</v>
      </c>
      <c r="AI54" s="5" t="s">
        <v>72</v>
      </c>
      <c r="AJ54" s="33">
        <f t="shared" si="2"/>
        <v>3610</v>
      </c>
      <c r="AK54" s="34">
        <f>IFERROR(_xlfn.RANK.EQ(AJ54,$AJ$15:$AJ$61,0)+COUNTIF($AJ$15:AJ54,AJ54)-1,"-")</f>
        <v>12</v>
      </c>
      <c r="AM54" s="42" t="str">
        <f t="shared" si="11"/>
        <v>-</v>
      </c>
      <c r="AN54" s="42" t="str">
        <f t="shared" si="12"/>
        <v>-</v>
      </c>
      <c r="AO54" s="42" t="str">
        <f t="shared" si="13"/>
        <v>-</v>
      </c>
      <c r="AP54" s="37" t="str">
        <f t="shared" si="14"/>
        <v>-</v>
      </c>
    </row>
    <row r="55" spans="1:42" ht="11.85" customHeight="1">
      <c r="A55" s="41" t="s">
        <v>59</v>
      </c>
      <c r="B55" s="39"/>
      <c r="C55" s="51">
        <v>34</v>
      </c>
      <c r="D55" s="52">
        <v>1420</v>
      </c>
      <c r="E55" s="52">
        <v>483</v>
      </c>
      <c r="F55" s="52">
        <v>451</v>
      </c>
      <c r="G55" s="52">
        <v>106</v>
      </c>
      <c r="H55" s="52">
        <v>101</v>
      </c>
      <c r="I55" s="52">
        <v>107</v>
      </c>
      <c r="J55" s="52">
        <v>107</v>
      </c>
      <c r="K55" s="52">
        <v>99</v>
      </c>
      <c r="N55" s="32">
        <v>41</v>
      </c>
      <c r="O55" s="5" t="s">
        <v>73</v>
      </c>
      <c r="P55" s="33">
        <f t="shared" si="0"/>
        <v>82</v>
      </c>
      <c r="Q55" s="34">
        <f>IFERROR(_xlfn.RANK.EQ(P55,$P$15:$P$61,0)+COUNTIF($P$15:P55,P55)-1,"-")</f>
        <v>30</v>
      </c>
      <c r="S55" s="42" t="str">
        <f t="shared" si="3"/>
        <v>-</v>
      </c>
      <c r="T55" s="42" t="str">
        <f t="shared" si="4"/>
        <v>-</v>
      </c>
      <c r="U55" s="42" t="str">
        <f t="shared" si="5"/>
        <v>-</v>
      </c>
      <c r="V55" s="37" t="str">
        <f t="shared" si="6"/>
        <v>-</v>
      </c>
      <c r="X55" s="32">
        <v>41</v>
      </c>
      <c r="Y55" s="5" t="s">
        <v>73</v>
      </c>
      <c r="Z55" s="33">
        <f t="shared" si="1"/>
        <v>751</v>
      </c>
      <c r="AA55" s="34">
        <f>IFERROR(_xlfn.RANK.EQ(Z55,$Z$15:$Z$61,0)+COUNTIF($Z$15:Z55,Z55)-1,"-")</f>
        <v>29</v>
      </c>
      <c r="AC55" s="42" t="str">
        <f t="shared" si="7"/>
        <v>-</v>
      </c>
      <c r="AD55" s="42" t="str">
        <f t="shared" si="8"/>
        <v>-</v>
      </c>
      <c r="AE55" s="42" t="str">
        <f t="shared" si="9"/>
        <v>-</v>
      </c>
      <c r="AF55" s="37" t="str">
        <f t="shared" si="10"/>
        <v>-</v>
      </c>
      <c r="AG55" s="37"/>
      <c r="AH55" s="32">
        <v>41</v>
      </c>
      <c r="AI55" s="5" t="s">
        <v>73</v>
      </c>
      <c r="AJ55" s="33">
        <f t="shared" si="2"/>
        <v>616</v>
      </c>
      <c r="AK55" s="34">
        <f>IFERROR(_xlfn.RANK.EQ(AJ55,$AJ$15:$AJ$61,0)+COUNTIF($AJ$15:AJ55,AJ55)-1,"-")</f>
        <v>30</v>
      </c>
      <c r="AM55" s="42" t="str">
        <f t="shared" si="11"/>
        <v>-</v>
      </c>
      <c r="AN55" s="42" t="str">
        <f t="shared" si="12"/>
        <v>-</v>
      </c>
      <c r="AO55" s="42" t="str">
        <f t="shared" si="13"/>
        <v>-</v>
      </c>
      <c r="AP55" s="37" t="str">
        <f t="shared" si="14"/>
        <v>-</v>
      </c>
    </row>
    <row r="56" spans="1:42" ht="11.85" customHeight="1">
      <c r="A56" s="41" t="s">
        <v>60</v>
      </c>
      <c r="B56" s="39"/>
      <c r="C56" s="51">
        <v>240</v>
      </c>
      <c r="D56" s="52">
        <v>976</v>
      </c>
      <c r="E56" s="52">
        <v>2340</v>
      </c>
      <c r="F56" s="52">
        <v>1970</v>
      </c>
      <c r="G56" s="52">
        <v>104</v>
      </c>
      <c r="H56" s="52">
        <v>97</v>
      </c>
      <c r="I56" s="52">
        <v>101</v>
      </c>
      <c r="J56" s="52">
        <v>101</v>
      </c>
      <c r="K56" s="52">
        <v>98</v>
      </c>
      <c r="N56" s="32">
        <v>42</v>
      </c>
      <c r="O56" s="5" t="s">
        <v>74</v>
      </c>
      <c r="P56" s="33">
        <f t="shared" si="0"/>
        <v>1040</v>
      </c>
      <c r="Q56" s="34">
        <f>IFERROR(_xlfn.RANK.EQ(P56,$P$15:$P$61,0)+COUNTIF($P$15:P56,P56)-1,"-")</f>
        <v>5</v>
      </c>
      <c r="S56" s="42" t="str">
        <f t="shared" si="3"/>
        <v>-</v>
      </c>
      <c r="T56" s="42" t="str">
        <f t="shared" si="4"/>
        <v>-</v>
      </c>
      <c r="U56" s="42" t="str">
        <f t="shared" si="5"/>
        <v>-</v>
      </c>
      <c r="V56" s="37" t="str">
        <f t="shared" si="6"/>
        <v>-</v>
      </c>
      <c r="X56" s="32">
        <v>42</v>
      </c>
      <c r="Y56" s="5" t="s">
        <v>74</v>
      </c>
      <c r="Z56" s="33">
        <f t="shared" si="1"/>
        <v>1050</v>
      </c>
      <c r="AA56" s="34">
        <f>IFERROR(_xlfn.RANK.EQ(Z56,$Z$15:$Z$61,0)+COUNTIF($Z$15:Z56,Z56)-1,"-")</f>
        <v>10</v>
      </c>
      <c r="AC56" s="42" t="str">
        <f t="shared" si="7"/>
        <v>-</v>
      </c>
      <c r="AD56" s="42" t="str">
        <f t="shared" si="8"/>
        <v>-</v>
      </c>
      <c r="AE56" s="42" t="str">
        <f t="shared" si="9"/>
        <v>-</v>
      </c>
      <c r="AF56" s="37" t="str">
        <f t="shared" si="10"/>
        <v>-</v>
      </c>
      <c r="AG56" s="37"/>
      <c r="AH56" s="32">
        <v>42</v>
      </c>
      <c r="AI56" s="5" t="s">
        <v>74</v>
      </c>
      <c r="AJ56" s="33">
        <f t="shared" si="2"/>
        <v>10900</v>
      </c>
      <c r="AK56" s="34">
        <f>IFERROR(_xlfn.RANK.EQ(AJ56,$AJ$15:$AJ$61,0)+COUNTIF($AJ$15:AJ56,AJ56)-1,"-")</f>
        <v>7</v>
      </c>
      <c r="AM56" s="42" t="str">
        <f t="shared" si="11"/>
        <v>-</v>
      </c>
      <c r="AN56" s="42" t="str">
        <f t="shared" si="12"/>
        <v>-</v>
      </c>
      <c r="AO56" s="42" t="str">
        <f t="shared" si="13"/>
        <v>-</v>
      </c>
      <c r="AP56" s="37" t="str">
        <f t="shared" si="14"/>
        <v>-</v>
      </c>
    </row>
    <row r="57" spans="1:42" ht="11.85" customHeight="1">
      <c r="A57" s="41" t="s">
        <v>61</v>
      </c>
      <c r="B57" s="39"/>
      <c r="C57" s="51" t="s">
        <v>924</v>
      </c>
      <c r="D57" s="52" t="s">
        <v>924</v>
      </c>
      <c r="E57" s="52" t="s">
        <v>924</v>
      </c>
      <c r="F57" s="52" t="s">
        <v>924</v>
      </c>
      <c r="G57" s="52" t="s">
        <v>26</v>
      </c>
      <c r="H57" s="52" t="s">
        <v>26</v>
      </c>
      <c r="I57" s="52" t="s">
        <v>26</v>
      </c>
      <c r="J57" s="52" t="s">
        <v>26</v>
      </c>
      <c r="K57" s="52" t="s">
        <v>26</v>
      </c>
      <c r="N57" s="32">
        <v>43</v>
      </c>
      <c r="O57" s="5" t="s">
        <v>75</v>
      </c>
      <c r="P57" s="33">
        <f t="shared" si="0"/>
        <v>920</v>
      </c>
      <c r="Q57" s="34">
        <f>IFERROR(_xlfn.RANK.EQ(P57,$P$15:$P$61,0)+COUNTIF($P$15:P57,P57)-1,"-")</f>
        <v>8</v>
      </c>
      <c r="S57" s="42" t="str">
        <f t="shared" si="3"/>
        <v>-</v>
      </c>
      <c r="T57" s="42" t="str">
        <f t="shared" si="4"/>
        <v>-</v>
      </c>
      <c r="U57" s="42" t="str">
        <f t="shared" si="5"/>
        <v>-</v>
      </c>
      <c r="V57" s="37" t="str">
        <f t="shared" si="6"/>
        <v>-</v>
      </c>
      <c r="X57" s="32">
        <v>43</v>
      </c>
      <c r="Y57" s="5" t="s">
        <v>75</v>
      </c>
      <c r="Z57" s="33">
        <f t="shared" si="1"/>
        <v>1020</v>
      </c>
      <c r="AA57" s="34">
        <f>IFERROR(_xlfn.RANK.EQ(Z57,$Z$15:$Z$61,0)+COUNTIF($Z$15:Z57,Z57)-1,"-")</f>
        <v>12</v>
      </c>
      <c r="AC57" s="42" t="str">
        <f t="shared" si="7"/>
        <v>-</v>
      </c>
      <c r="AD57" s="42" t="str">
        <f t="shared" si="8"/>
        <v>-</v>
      </c>
      <c r="AE57" s="42" t="str">
        <f t="shared" si="9"/>
        <v>-</v>
      </c>
      <c r="AF57" s="37" t="str">
        <f t="shared" si="10"/>
        <v>-</v>
      </c>
      <c r="AG57" s="37"/>
      <c r="AH57" s="32">
        <v>43</v>
      </c>
      <c r="AI57" s="5" t="s">
        <v>75</v>
      </c>
      <c r="AJ57" s="33">
        <f t="shared" si="2"/>
        <v>9380</v>
      </c>
      <c r="AK57" s="34">
        <f>IFERROR(_xlfn.RANK.EQ(AJ57,$AJ$15:$AJ$61,0)+COUNTIF($AJ$15:AJ57,AJ57)-1,"-")</f>
        <v>8</v>
      </c>
      <c r="AM57" s="42" t="str">
        <f t="shared" si="11"/>
        <v>-</v>
      </c>
      <c r="AN57" s="42" t="str">
        <f t="shared" si="12"/>
        <v>-</v>
      </c>
      <c r="AO57" s="42" t="str">
        <f t="shared" si="13"/>
        <v>-</v>
      </c>
      <c r="AP57" s="37" t="str">
        <f t="shared" si="14"/>
        <v>-</v>
      </c>
    </row>
    <row r="58" spans="1:42" ht="11.85" customHeight="1">
      <c r="A58" s="41" t="s">
        <v>62</v>
      </c>
      <c r="B58" s="39"/>
      <c r="C58" s="51">
        <v>89</v>
      </c>
      <c r="D58" s="52">
        <v>808</v>
      </c>
      <c r="E58" s="52">
        <v>719</v>
      </c>
      <c r="F58" s="52">
        <v>651</v>
      </c>
      <c r="G58" s="52">
        <v>97</v>
      </c>
      <c r="H58" s="52">
        <v>95</v>
      </c>
      <c r="I58" s="52">
        <v>92</v>
      </c>
      <c r="J58" s="52">
        <v>95</v>
      </c>
      <c r="K58" s="52">
        <v>100</v>
      </c>
      <c r="N58" s="32">
        <v>44</v>
      </c>
      <c r="O58" s="5" t="s">
        <v>76</v>
      </c>
      <c r="P58" s="33">
        <f t="shared" si="0"/>
        <v>39</v>
      </c>
      <c r="Q58" s="34">
        <f>IFERROR(_xlfn.RANK.EQ(P58,$P$15:$P$61,0)+COUNTIF($P$15:P58,P58)-1,"-")</f>
        <v>33</v>
      </c>
      <c r="S58" s="42" t="str">
        <f t="shared" si="3"/>
        <v>-</v>
      </c>
      <c r="T58" s="42" t="str">
        <f t="shared" si="4"/>
        <v>-</v>
      </c>
      <c r="U58" s="42" t="str">
        <f t="shared" si="5"/>
        <v>-</v>
      </c>
      <c r="V58" s="37" t="str">
        <f t="shared" si="6"/>
        <v>-</v>
      </c>
      <c r="X58" s="32">
        <v>44</v>
      </c>
      <c r="Y58" s="5" t="s">
        <v>76</v>
      </c>
      <c r="Z58" s="33">
        <f t="shared" si="1"/>
        <v>1060</v>
      </c>
      <c r="AA58" s="34">
        <f>IFERROR(_xlfn.RANK.EQ(Z58,$Z$15:$Z$61,0)+COUNTIF($Z$15:Z58,Z58)-1,"-")</f>
        <v>9</v>
      </c>
      <c r="AC58" s="42" t="str">
        <f t="shared" si="7"/>
        <v>-</v>
      </c>
      <c r="AD58" s="42" t="str">
        <f t="shared" si="8"/>
        <v>-</v>
      </c>
      <c r="AE58" s="42" t="str">
        <f t="shared" si="9"/>
        <v>-</v>
      </c>
      <c r="AF58" s="37" t="str">
        <f t="shared" si="10"/>
        <v>-</v>
      </c>
      <c r="AG58" s="37"/>
      <c r="AH58" s="32">
        <v>44</v>
      </c>
      <c r="AI58" s="5" t="s">
        <v>76</v>
      </c>
      <c r="AJ58" s="33">
        <f t="shared" si="2"/>
        <v>413</v>
      </c>
      <c r="AK58" s="34">
        <f>IFERROR(_xlfn.RANK.EQ(AJ58,$AJ$15:$AJ$61,0)+COUNTIF($AJ$15:AJ58,AJ58)-1,"-")</f>
        <v>34</v>
      </c>
      <c r="AM58" s="42" t="str">
        <f t="shared" si="11"/>
        <v>-</v>
      </c>
      <c r="AN58" s="42" t="str">
        <f t="shared" si="12"/>
        <v>-</v>
      </c>
      <c r="AO58" s="42" t="str">
        <f t="shared" si="13"/>
        <v>-</v>
      </c>
      <c r="AP58" s="37" t="str">
        <f t="shared" si="14"/>
        <v>-</v>
      </c>
    </row>
    <row r="59" spans="1:42" ht="11.85" customHeight="1">
      <c r="A59" s="41" t="s">
        <v>63</v>
      </c>
      <c r="B59" s="39"/>
      <c r="C59" s="51">
        <v>780</v>
      </c>
      <c r="D59" s="52">
        <v>887</v>
      </c>
      <c r="E59" s="52">
        <v>6920</v>
      </c>
      <c r="F59" s="52">
        <v>6440</v>
      </c>
      <c r="G59" s="52">
        <v>97</v>
      </c>
      <c r="H59" s="52">
        <v>105</v>
      </c>
      <c r="I59" s="52">
        <v>102</v>
      </c>
      <c r="J59" s="52">
        <v>102</v>
      </c>
      <c r="K59" s="52">
        <v>113</v>
      </c>
      <c r="N59" s="32">
        <v>45</v>
      </c>
      <c r="O59" s="5" t="s">
        <v>77</v>
      </c>
      <c r="P59" s="33" t="str">
        <f t="shared" si="0"/>
        <v>…</v>
      </c>
      <c r="Q59" s="34" t="str">
        <f>IFERROR(_xlfn.RANK.EQ(P59,$P$15:$P$61,0)+COUNTIF($P$15:P59,P59)-1,"-")</f>
        <v>-</v>
      </c>
      <c r="S59" s="42" t="str">
        <f t="shared" si="3"/>
        <v>-</v>
      </c>
      <c r="T59" s="42" t="str">
        <f t="shared" si="4"/>
        <v>-</v>
      </c>
      <c r="U59" s="42" t="str">
        <f t="shared" si="5"/>
        <v>-</v>
      </c>
      <c r="V59" s="37" t="str">
        <f t="shared" si="6"/>
        <v>-</v>
      </c>
      <c r="X59" s="32">
        <v>45</v>
      </c>
      <c r="Y59" s="5" t="s">
        <v>77</v>
      </c>
      <c r="Z59" s="33" t="str">
        <f t="shared" si="1"/>
        <v>…</v>
      </c>
      <c r="AA59" s="34" t="str">
        <f>IFERROR(_xlfn.RANK.EQ(Z59,$Z$15:$Z$61,0)+COUNTIF($Z$15:Z59,Z59)-1,"-")</f>
        <v>-</v>
      </c>
      <c r="AC59" s="42" t="str">
        <f t="shared" si="7"/>
        <v>-</v>
      </c>
      <c r="AD59" s="42" t="str">
        <f t="shared" si="8"/>
        <v>-</v>
      </c>
      <c r="AE59" s="42" t="str">
        <f t="shared" si="9"/>
        <v>-</v>
      </c>
      <c r="AF59" s="37" t="str">
        <f t="shared" si="10"/>
        <v>-</v>
      </c>
      <c r="AG59" s="37"/>
      <c r="AH59" s="32">
        <v>45</v>
      </c>
      <c r="AI59" s="5" t="s">
        <v>77</v>
      </c>
      <c r="AJ59" s="33" t="str">
        <f t="shared" si="2"/>
        <v>…</v>
      </c>
      <c r="AK59" s="34" t="str">
        <f>IFERROR(_xlfn.RANK.EQ(AJ59,$AJ$15:$AJ$61,0)+COUNTIF($AJ$15:AJ59,AJ59)-1,"-")</f>
        <v>-</v>
      </c>
      <c r="AM59" s="42" t="str">
        <f t="shared" si="11"/>
        <v>-</v>
      </c>
      <c r="AN59" s="42" t="str">
        <f t="shared" si="12"/>
        <v>-</v>
      </c>
      <c r="AO59" s="42" t="str">
        <f t="shared" si="13"/>
        <v>-</v>
      </c>
      <c r="AP59" s="37" t="str">
        <f t="shared" si="14"/>
        <v>-</v>
      </c>
    </row>
    <row r="60" spans="1:42" ht="11.85" customHeight="1">
      <c r="A60" s="41" t="s">
        <v>64</v>
      </c>
      <c r="B60" s="39"/>
      <c r="C60" s="51">
        <v>122</v>
      </c>
      <c r="D60" s="52">
        <v>530</v>
      </c>
      <c r="E60" s="52">
        <v>647</v>
      </c>
      <c r="F60" s="52">
        <v>580</v>
      </c>
      <c r="G60" s="52">
        <v>100</v>
      </c>
      <c r="H60" s="52">
        <v>76</v>
      </c>
      <c r="I60" s="52">
        <v>76</v>
      </c>
      <c r="J60" s="52">
        <v>76</v>
      </c>
      <c r="K60" s="52">
        <v>75</v>
      </c>
      <c r="N60" s="32">
        <v>46</v>
      </c>
      <c r="O60" s="5" t="s">
        <v>78</v>
      </c>
      <c r="P60" s="33">
        <f t="shared" si="0"/>
        <v>350</v>
      </c>
      <c r="Q60" s="34">
        <f>IFERROR(_xlfn.RANK.EQ(P60,$P$15:$P$61,0)+COUNTIF($P$15:P60,P60)-1,"-")</f>
        <v>13</v>
      </c>
      <c r="S60" s="42" t="str">
        <f t="shared" si="3"/>
        <v>-</v>
      </c>
      <c r="T60" s="42" t="str">
        <f t="shared" si="4"/>
        <v>-</v>
      </c>
      <c r="U60" s="42" t="str">
        <f t="shared" si="5"/>
        <v>-</v>
      </c>
      <c r="V60" s="37" t="str">
        <f t="shared" si="6"/>
        <v>-</v>
      </c>
      <c r="X60" s="32">
        <v>46</v>
      </c>
      <c r="Y60" s="5" t="s">
        <v>78</v>
      </c>
      <c r="Z60" s="33">
        <f t="shared" si="1"/>
        <v>945</v>
      </c>
      <c r="AA60" s="34">
        <f>IFERROR(_xlfn.RANK.EQ(Z60,$Z$15:$Z$61,0)+COUNTIF($Z$15:Z60,Z60)-1,"-")</f>
        <v>16</v>
      </c>
      <c r="AC60" s="42" t="str">
        <f t="shared" si="7"/>
        <v>-</v>
      </c>
      <c r="AD60" s="42" t="str">
        <f t="shared" si="8"/>
        <v>-</v>
      </c>
      <c r="AE60" s="42" t="str">
        <f t="shared" si="9"/>
        <v>-</v>
      </c>
      <c r="AF60" s="37" t="str">
        <f t="shared" si="10"/>
        <v>-</v>
      </c>
      <c r="AG60" s="37"/>
      <c r="AH60" s="32">
        <v>46</v>
      </c>
      <c r="AI60" s="5" t="s">
        <v>78</v>
      </c>
      <c r="AJ60" s="33">
        <f t="shared" si="2"/>
        <v>3310</v>
      </c>
      <c r="AK60" s="34">
        <f>IFERROR(_xlfn.RANK.EQ(AJ60,$AJ$15:$AJ$61,0)+COUNTIF($AJ$15:AJ60,AJ60)-1,"-")</f>
        <v>14</v>
      </c>
      <c r="AM60" s="42" t="str">
        <f t="shared" si="11"/>
        <v>-</v>
      </c>
      <c r="AN60" s="42" t="str">
        <f t="shared" si="12"/>
        <v>-</v>
      </c>
      <c r="AO60" s="42" t="str">
        <f t="shared" si="13"/>
        <v>-</v>
      </c>
      <c r="AP60" s="37" t="str">
        <f t="shared" si="14"/>
        <v>-</v>
      </c>
    </row>
    <row r="61" spans="1:42" ht="11.85" customHeight="1">
      <c r="A61" s="41" t="s">
        <v>65</v>
      </c>
      <c r="B61" s="39"/>
      <c r="C61" s="51">
        <v>152</v>
      </c>
      <c r="D61" s="52">
        <v>825</v>
      </c>
      <c r="E61" s="52">
        <v>1250</v>
      </c>
      <c r="F61" s="52">
        <v>1100</v>
      </c>
      <c r="G61" s="52">
        <v>101</v>
      </c>
      <c r="H61" s="52">
        <v>92</v>
      </c>
      <c r="I61" s="52">
        <v>93</v>
      </c>
      <c r="J61" s="52">
        <v>93</v>
      </c>
      <c r="K61" s="52">
        <v>98</v>
      </c>
      <c r="N61" s="32">
        <v>47</v>
      </c>
      <c r="O61" s="5" t="s">
        <v>44</v>
      </c>
      <c r="P61" s="33" t="str">
        <f t="shared" si="0"/>
        <v>…</v>
      </c>
      <c r="Q61" s="34" t="str">
        <f>IFERROR(_xlfn.RANK.EQ(P61,$P$15:$P$61,0)+COUNTIF($P$15:P61,P61)-1,"-")</f>
        <v>-</v>
      </c>
      <c r="S61" s="42" t="str">
        <f t="shared" si="3"/>
        <v>-</v>
      </c>
      <c r="T61" s="42" t="str">
        <f t="shared" si="4"/>
        <v>-</v>
      </c>
      <c r="U61" s="42" t="str">
        <f t="shared" si="5"/>
        <v>-</v>
      </c>
      <c r="V61" s="37" t="str">
        <f t="shared" si="6"/>
        <v>-</v>
      </c>
      <c r="X61" s="32">
        <v>47</v>
      </c>
      <c r="Y61" s="5" t="s">
        <v>44</v>
      </c>
      <c r="Z61" s="33" t="str">
        <f t="shared" si="1"/>
        <v>…</v>
      </c>
      <c r="AA61" s="34" t="str">
        <f>IFERROR(_xlfn.RANK.EQ(Z61,$Z$15:$Z$61,0)+COUNTIF($Z$15:Z61,Z61)-1,"-")</f>
        <v>-</v>
      </c>
      <c r="AC61" s="42" t="str">
        <f t="shared" si="7"/>
        <v>-</v>
      </c>
      <c r="AD61" s="42" t="str">
        <f t="shared" si="8"/>
        <v>-</v>
      </c>
      <c r="AE61" s="42" t="str">
        <f t="shared" si="9"/>
        <v>-</v>
      </c>
      <c r="AF61" s="37" t="str">
        <f t="shared" si="10"/>
        <v>-</v>
      </c>
      <c r="AG61" s="37"/>
      <c r="AH61" s="32">
        <v>47</v>
      </c>
      <c r="AI61" s="5" t="s">
        <v>44</v>
      </c>
      <c r="AJ61" s="33" t="str">
        <f t="shared" si="2"/>
        <v>…</v>
      </c>
      <c r="AK61" s="34" t="str">
        <f>IFERROR(_xlfn.RANK.EQ(AJ61,$AJ$15:$AJ$61,0)+COUNTIF($AJ$15:AJ61,AJ61)-1,"-")</f>
        <v>-</v>
      </c>
      <c r="AM61" s="42" t="str">
        <f t="shared" si="11"/>
        <v>-</v>
      </c>
      <c r="AN61" s="42" t="str">
        <f t="shared" si="12"/>
        <v>-</v>
      </c>
      <c r="AO61" s="42" t="str">
        <f t="shared" si="13"/>
        <v>-</v>
      </c>
      <c r="AP61" s="37" t="str">
        <f t="shared" si="14"/>
        <v>-</v>
      </c>
    </row>
    <row r="62" spans="1:42" ht="11.85" customHeight="1">
      <c r="A62" s="41" t="s">
        <v>66</v>
      </c>
      <c r="B62" s="39"/>
      <c r="C62" s="51">
        <v>36</v>
      </c>
      <c r="D62" s="52">
        <v>831</v>
      </c>
      <c r="E62" s="52">
        <v>299</v>
      </c>
      <c r="F62" s="52">
        <v>243</v>
      </c>
      <c r="G62" s="52">
        <v>97</v>
      </c>
      <c r="H62" s="52">
        <v>102</v>
      </c>
      <c r="I62" s="52">
        <v>100</v>
      </c>
      <c r="J62" s="52">
        <v>100</v>
      </c>
      <c r="K62" s="52">
        <v>100</v>
      </c>
    </row>
    <row r="63" spans="1:42" ht="11.85" customHeight="1">
      <c r="A63" s="41" t="s">
        <v>67</v>
      </c>
      <c r="B63" s="39"/>
      <c r="C63" s="51">
        <v>110</v>
      </c>
      <c r="D63" s="52">
        <v>673</v>
      </c>
      <c r="E63" s="52">
        <v>740</v>
      </c>
      <c r="F63" s="52">
        <v>679</v>
      </c>
      <c r="G63" s="52">
        <v>103</v>
      </c>
      <c r="H63" s="52">
        <v>101</v>
      </c>
      <c r="I63" s="52">
        <v>103</v>
      </c>
      <c r="J63" s="52">
        <v>103</v>
      </c>
      <c r="K63" s="52">
        <v>102</v>
      </c>
    </row>
    <row r="64" spans="1:42" ht="11.85" customHeight="1">
      <c r="A64" s="41" t="s">
        <v>68</v>
      </c>
      <c r="B64" s="39"/>
      <c r="C64" s="51">
        <v>984</v>
      </c>
      <c r="D64" s="52">
        <v>1210</v>
      </c>
      <c r="E64" s="52">
        <v>11900</v>
      </c>
      <c r="F64" s="52">
        <v>11100</v>
      </c>
      <c r="G64" s="52">
        <v>101</v>
      </c>
      <c r="H64" s="52">
        <v>101</v>
      </c>
      <c r="I64" s="52">
        <v>102</v>
      </c>
      <c r="J64" s="52">
        <v>102</v>
      </c>
      <c r="K64" s="52">
        <v>103</v>
      </c>
      <c r="N64" s="780" t="s">
        <v>135</v>
      </c>
      <c r="O64" s="780"/>
      <c r="P64" s="780"/>
      <c r="Q64" s="780"/>
      <c r="R64" s="780"/>
      <c r="S64" s="780"/>
      <c r="T64" s="780"/>
      <c r="U64" s="780"/>
      <c r="V64" s="780"/>
      <c r="W64" s="780"/>
      <c r="X64" s="780"/>
      <c r="Y64" s="780"/>
      <c r="Z64" s="780"/>
      <c r="AA64" s="780"/>
      <c r="AB64" s="780"/>
      <c r="AC64" s="780"/>
      <c r="AD64" s="780"/>
      <c r="AE64" s="780"/>
      <c r="AF64" s="780"/>
      <c r="AG64" s="780"/>
      <c r="AH64" s="780"/>
      <c r="AI64" s="780"/>
      <c r="AJ64" s="780"/>
      <c r="AK64" s="780"/>
      <c r="AL64" s="780"/>
      <c r="AM64" s="780"/>
      <c r="AN64" s="780"/>
      <c r="AO64" s="780"/>
      <c r="AP64" s="780"/>
    </row>
    <row r="65" spans="1:42" ht="11.85" customHeight="1">
      <c r="A65" s="41" t="s">
        <v>69</v>
      </c>
      <c r="B65" s="39"/>
      <c r="C65" s="51">
        <v>1290</v>
      </c>
      <c r="D65" s="52">
        <v>1060</v>
      </c>
      <c r="E65" s="52">
        <v>13700</v>
      </c>
      <c r="F65" s="52">
        <v>13100</v>
      </c>
      <c r="G65" s="52">
        <v>99</v>
      </c>
      <c r="H65" s="52">
        <v>104</v>
      </c>
      <c r="I65" s="52">
        <v>103</v>
      </c>
      <c r="J65" s="52">
        <v>103</v>
      </c>
      <c r="K65" s="52">
        <v>99</v>
      </c>
      <c r="N65" s="780"/>
      <c r="O65" s="780"/>
      <c r="P65" s="780"/>
      <c r="Q65" s="780"/>
      <c r="R65" s="780"/>
      <c r="S65" s="780"/>
      <c r="T65" s="780"/>
      <c r="U65" s="780"/>
      <c r="V65" s="780"/>
      <c r="W65" s="780"/>
      <c r="X65" s="780"/>
      <c r="Y65" s="780"/>
      <c r="Z65" s="780"/>
      <c r="AA65" s="780"/>
      <c r="AB65" s="780"/>
      <c r="AC65" s="780"/>
      <c r="AD65" s="780"/>
      <c r="AE65" s="780"/>
      <c r="AF65" s="780"/>
      <c r="AG65" s="780"/>
      <c r="AH65" s="780"/>
      <c r="AI65" s="780"/>
      <c r="AJ65" s="780"/>
      <c r="AK65" s="780"/>
      <c r="AL65" s="780"/>
      <c r="AM65" s="780"/>
      <c r="AN65" s="780"/>
      <c r="AO65" s="780"/>
      <c r="AP65" s="780"/>
    </row>
    <row r="66" spans="1:42" ht="11.85" customHeight="1">
      <c r="A66" s="41" t="s">
        <v>70</v>
      </c>
      <c r="B66" s="39"/>
      <c r="C66" s="51">
        <v>132</v>
      </c>
      <c r="D66" s="52">
        <v>793</v>
      </c>
      <c r="E66" s="52">
        <v>1050</v>
      </c>
      <c r="F66" s="52">
        <v>833</v>
      </c>
      <c r="G66" s="52">
        <v>94</v>
      </c>
      <c r="H66" s="52">
        <v>117</v>
      </c>
      <c r="I66" s="52">
        <v>110</v>
      </c>
      <c r="J66" s="52">
        <v>113</v>
      </c>
      <c r="K66" s="52">
        <v>111</v>
      </c>
      <c r="N66" s="779" t="s">
        <v>12</v>
      </c>
      <c r="O66" s="779"/>
      <c r="P66" s="779"/>
      <c r="Q66" s="779"/>
      <c r="R66" s="779"/>
      <c r="S66" s="779"/>
      <c r="T66" s="779"/>
      <c r="U66" s="779"/>
      <c r="V66" s="779"/>
      <c r="W66" s="20"/>
      <c r="X66" s="779" t="s">
        <v>13</v>
      </c>
      <c r="Y66" s="779"/>
      <c r="Z66" s="779"/>
      <c r="AA66" s="779"/>
      <c r="AB66" s="779"/>
      <c r="AC66" s="779"/>
      <c r="AD66" s="779"/>
      <c r="AE66" s="779"/>
      <c r="AF66" s="779"/>
      <c r="AG66" s="20"/>
      <c r="AH66" s="779" t="s">
        <v>14</v>
      </c>
      <c r="AI66" s="779"/>
      <c r="AJ66" s="779"/>
      <c r="AK66" s="779"/>
      <c r="AL66" s="779"/>
      <c r="AM66" s="779"/>
      <c r="AN66" s="779"/>
      <c r="AO66" s="779"/>
      <c r="AP66" s="779"/>
    </row>
    <row r="67" spans="1:42" ht="11.85" customHeight="1">
      <c r="A67" s="41" t="s">
        <v>71</v>
      </c>
      <c r="B67" s="39"/>
      <c r="C67" s="51">
        <v>60</v>
      </c>
      <c r="D67" s="52">
        <v>790</v>
      </c>
      <c r="E67" s="52">
        <v>474</v>
      </c>
      <c r="F67" s="52">
        <v>448</v>
      </c>
      <c r="G67" s="52">
        <v>97</v>
      </c>
      <c r="H67" s="52">
        <v>91</v>
      </c>
      <c r="I67" s="52">
        <v>88</v>
      </c>
      <c r="J67" s="52">
        <v>88</v>
      </c>
      <c r="K67" s="52">
        <v>85</v>
      </c>
      <c r="N67" s="779"/>
      <c r="O67" s="779"/>
      <c r="P67" s="779"/>
      <c r="Q67" s="779"/>
      <c r="R67" s="779"/>
      <c r="S67" s="779"/>
      <c r="T67" s="779"/>
      <c r="U67" s="779"/>
      <c r="V67" s="779"/>
      <c r="W67" s="20"/>
      <c r="X67" s="779"/>
      <c r="Y67" s="779"/>
      <c r="Z67" s="779"/>
      <c r="AA67" s="779"/>
      <c r="AB67" s="779"/>
      <c r="AC67" s="779"/>
      <c r="AD67" s="779"/>
      <c r="AE67" s="779"/>
      <c r="AF67" s="779"/>
      <c r="AG67" s="20"/>
      <c r="AH67" s="779"/>
      <c r="AI67" s="779"/>
      <c r="AJ67" s="779"/>
      <c r="AK67" s="779"/>
      <c r="AL67" s="779"/>
      <c r="AM67" s="779"/>
      <c r="AN67" s="779"/>
      <c r="AO67" s="779"/>
      <c r="AP67" s="779"/>
    </row>
    <row r="68" spans="1:42" ht="11.85" customHeight="1">
      <c r="A68" s="41" t="s">
        <v>72</v>
      </c>
      <c r="B68" s="39"/>
      <c r="C68" s="51">
        <v>472</v>
      </c>
      <c r="D68" s="52">
        <v>764</v>
      </c>
      <c r="E68" s="52">
        <v>3610</v>
      </c>
      <c r="F68" s="52">
        <v>3290</v>
      </c>
      <c r="G68" s="52">
        <v>96</v>
      </c>
      <c r="H68" s="52">
        <v>105</v>
      </c>
      <c r="I68" s="52">
        <v>101</v>
      </c>
      <c r="J68" s="52">
        <v>101</v>
      </c>
      <c r="K68" s="52">
        <v>93</v>
      </c>
      <c r="N68" s="32">
        <v>1</v>
      </c>
      <c r="O68" s="5" t="s">
        <v>20</v>
      </c>
      <c r="P68" s="33">
        <f t="shared" ref="P68:P114" si="15">IFERROR(VLOOKUP(O68,$A$29:$E$75,3,FALSE),"-")</f>
        <v>3230</v>
      </c>
      <c r="Q68" s="34">
        <f>IFERROR(_xlfn.RANK.EQ(P68,$P$68:$P$114,0)+COUNTIF($P$68:P68,P68)-1,"-")</f>
        <v>1</v>
      </c>
      <c r="R68" s="32"/>
      <c r="S68" s="35">
        <f>IFERROR(RANK(U68,$U$68:$U$114,0),"-")</f>
        <v>1</v>
      </c>
      <c r="T68" s="35" t="str">
        <f>IFERROR(INDEX($O$68:$O$114,MATCH(N68,$Q$68:$Q$114,0)),"-")</f>
        <v>北海道</v>
      </c>
      <c r="U68" s="35">
        <f>IFERROR(LARGE($P$68:$P$114,N68),"-")</f>
        <v>3230</v>
      </c>
      <c r="V68" s="36">
        <f>IFERROR(ROUND(U68/$C$15*100,1),"-")</f>
        <v>18.7</v>
      </c>
      <c r="W68" s="32"/>
      <c r="X68" s="32">
        <v>1</v>
      </c>
      <c r="Y68" s="5" t="s">
        <v>20</v>
      </c>
      <c r="Z68" s="33">
        <f t="shared" ref="Z68:Z114" si="16">IFERROR(VLOOKUP(Y68,$A$29:$E$75,4,FALSE),"-")</f>
        <v>825</v>
      </c>
      <c r="AA68" s="34">
        <f>IFERROR(_xlfn.RANK.EQ(Z68,$Z$68:$Z$114,0)+COUNTIF($Z$68:Z68,Z68)-1,"-")</f>
        <v>23</v>
      </c>
      <c r="AB68" s="32"/>
      <c r="AC68" s="35">
        <f>IFERROR(RANK(AE68,$AE$68:$AE$114,0),"-")</f>
        <v>1</v>
      </c>
      <c r="AD68" s="35" t="str">
        <f>IFERROR(INDEX($Y$68:$Y$114,MATCH(X68,$AA$68:$AA$114,0)),"-")</f>
        <v>愛知</v>
      </c>
      <c r="AE68" s="35">
        <f>IFERROR(LARGE($Z$68:$Z$114,X68),"-")</f>
        <v>1530</v>
      </c>
      <c r="AF68" s="36">
        <f>IFERROR(ROUND(AE68/$D$15*100,1),"-")</f>
        <v>154.4</v>
      </c>
      <c r="AG68" s="37"/>
      <c r="AH68" s="32">
        <v>1</v>
      </c>
      <c r="AI68" s="5" t="s">
        <v>20</v>
      </c>
      <c r="AJ68" s="33">
        <f t="shared" ref="AJ68:AJ114" si="17">IFERROR(VLOOKUP(AI68,$A$29:$E$75,5,FALSE),"-")</f>
        <v>26600</v>
      </c>
      <c r="AK68" s="34">
        <f>IFERROR(_xlfn.RANK.EQ(AJ68,$AJ$68:$AJ$114,0)+COUNTIF($AJ$68:AJ68,AJ68)-1,"-")</f>
        <v>1</v>
      </c>
      <c r="AL68" s="32"/>
      <c r="AM68" s="35">
        <f>IFERROR(RANK(AO68,$AO$68:$AO$114,0),"-")</f>
        <v>1</v>
      </c>
      <c r="AN68" s="35" t="str">
        <f>IFERROR(INDEX($AI$68:$AI$114,MATCH(AH68,$AK$68:$AK$114,0)),"-")</f>
        <v>北海道</v>
      </c>
      <c r="AO68" s="35">
        <f>IFERROR(LARGE($AJ$68:$AJ$114,AH68),"-")</f>
        <v>26600</v>
      </c>
      <c r="AP68" s="36">
        <f>IFERROR(ROUND(AO68/$E$15*100,1),"-")</f>
        <v>15.5</v>
      </c>
    </row>
    <row r="69" spans="1:42" ht="11.85" customHeight="1">
      <c r="A69" s="41" t="s">
        <v>73</v>
      </c>
      <c r="B69" s="39"/>
      <c r="C69" s="51">
        <v>82</v>
      </c>
      <c r="D69" s="52">
        <v>751</v>
      </c>
      <c r="E69" s="52">
        <v>616</v>
      </c>
      <c r="F69" s="52">
        <v>463</v>
      </c>
      <c r="G69" s="52">
        <v>98</v>
      </c>
      <c r="H69" s="52">
        <v>91</v>
      </c>
      <c r="I69" s="52">
        <v>89</v>
      </c>
      <c r="J69" s="52">
        <v>89</v>
      </c>
      <c r="K69" s="52">
        <v>88</v>
      </c>
      <c r="N69" s="32">
        <v>2</v>
      </c>
      <c r="O69" s="5" t="s">
        <v>21</v>
      </c>
      <c r="P69" s="33">
        <f t="shared" si="15"/>
        <v>130</v>
      </c>
      <c r="Q69" s="34">
        <f>IFERROR(_xlfn.RANK.EQ(P69,$P$68:$P$114,0)+COUNTIF($P$68:P69,P69)-1,"-")</f>
        <v>23</v>
      </c>
      <c r="S69" s="35">
        <f t="shared" ref="S69:S114" si="18">IFERROR(RANK(U69,$U$68:$U$114,0),"-")</f>
        <v>2</v>
      </c>
      <c r="T69" s="35" t="str">
        <f t="shared" ref="T69:T114" si="19">IFERROR(INDEX($O$68:$O$114,MATCH(N69,$Q$68:$Q$114,0)),"-")</f>
        <v>香川</v>
      </c>
      <c r="U69" s="35">
        <f t="shared" ref="U69:U114" si="20">IFERROR(LARGE($P$68:$P$114,N69),"-")</f>
        <v>1290</v>
      </c>
      <c r="V69" s="36">
        <f t="shared" ref="V69:V114" si="21">IFERROR(ROUND(U69/$C$15*100,1),"-")</f>
        <v>7.5</v>
      </c>
      <c r="X69" s="32">
        <v>2</v>
      </c>
      <c r="Y69" s="5" t="s">
        <v>21</v>
      </c>
      <c r="Z69" s="33">
        <f t="shared" si="16"/>
        <v>665</v>
      </c>
      <c r="AA69" s="34">
        <f>IFERROR(_xlfn.RANK.EQ(Z69,$Z$68:$Z$114,0)+COUNTIF($Z$68:Z69,Z69)-1,"-")</f>
        <v>32</v>
      </c>
      <c r="AC69" s="35">
        <f t="shared" ref="AC69:AC114" si="22">IFERROR(RANK(AE69,$AE$68:$AE$114,0),"-")</f>
        <v>2</v>
      </c>
      <c r="AD69" s="35" t="str">
        <f t="shared" ref="AD69:AD114" si="23">IFERROR(INDEX($Y$68:$Y$114,MATCH(X69,$AA$68:$AA$114,0)),"-")</f>
        <v>大阪</v>
      </c>
      <c r="AE69" s="35">
        <f t="shared" ref="AE69:AE114" si="24">IFERROR(LARGE($Z$68:$Z$114,X69),"-")</f>
        <v>1420</v>
      </c>
      <c r="AF69" s="36">
        <f t="shared" ref="AF69:AF114" si="25">IFERROR(ROUND(AE69/$D$15*100,1),"-")</f>
        <v>143.30000000000001</v>
      </c>
      <c r="AG69" s="37"/>
      <c r="AH69" s="32">
        <v>2</v>
      </c>
      <c r="AI69" s="5" t="s">
        <v>21</v>
      </c>
      <c r="AJ69" s="33">
        <f t="shared" si="17"/>
        <v>865</v>
      </c>
      <c r="AK69" s="34">
        <f>IFERROR(_xlfn.RANK.EQ(AJ69,$AJ$68:$AJ$114,0)+COUNTIF($AJ$68:AJ69,AJ69)-1,"-")</f>
        <v>24</v>
      </c>
      <c r="AM69" s="35">
        <f t="shared" ref="AM69:AM114" si="26">IFERROR(RANK(AO69,$AO$68:$AO$114,0),"-")</f>
        <v>2</v>
      </c>
      <c r="AN69" s="35" t="str">
        <f t="shared" ref="AN69:AN114" si="27">IFERROR(INDEX($AI$68:$AI$114,MATCH(AH69,$AK$68:$AK$114,0)),"-")</f>
        <v>埼玉</v>
      </c>
      <c r="AO69" s="35">
        <f t="shared" ref="AO69:AO114" si="28">IFERROR(LARGE($AJ$68:$AJ$114,AH69),"-")</f>
        <v>15200</v>
      </c>
      <c r="AP69" s="36">
        <f t="shared" ref="AP69:AP114" si="29">IFERROR(ROUND(AO69/$E$15*100,1),"-")</f>
        <v>8.9</v>
      </c>
    </row>
    <row r="70" spans="1:42" ht="11.85" customHeight="1">
      <c r="A70" s="41" t="s">
        <v>74</v>
      </c>
      <c r="B70" s="39"/>
      <c r="C70" s="51">
        <v>1040</v>
      </c>
      <c r="D70" s="52">
        <v>1050</v>
      </c>
      <c r="E70" s="52">
        <v>10900</v>
      </c>
      <c r="F70" s="52">
        <v>10200</v>
      </c>
      <c r="G70" s="52">
        <v>100</v>
      </c>
      <c r="H70" s="52">
        <v>100</v>
      </c>
      <c r="I70" s="52">
        <v>100</v>
      </c>
      <c r="J70" s="52">
        <v>101</v>
      </c>
      <c r="K70" s="52">
        <v>103</v>
      </c>
      <c r="N70" s="32">
        <v>3</v>
      </c>
      <c r="O70" s="5" t="s">
        <v>23</v>
      </c>
      <c r="P70" s="33">
        <f t="shared" si="15"/>
        <v>114</v>
      </c>
      <c r="Q70" s="34">
        <f>IFERROR(_xlfn.RANK.EQ(P70,$P$68:$P$114,0)+COUNTIF($P$68:P70,P70)-1,"-")</f>
        <v>25</v>
      </c>
      <c r="S70" s="35">
        <f t="shared" si="18"/>
        <v>3</v>
      </c>
      <c r="T70" s="35" t="str">
        <f t="shared" si="19"/>
        <v>埼玉</v>
      </c>
      <c r="U70" s="35">
        <f t="shared" si="20"/>
        <v>1210</v>
      </c>
      <c r="V70" s="36">
        <f t="shared" si="21"/>
        <v>7</v>
      </c>
      <c r="X70" s="32">
        <v>3</v>
      </c>
      <c r="Y70" s="5" t="s">
        <v>23</v>
      </c>
      <c r="Z70" s="33">
        <f t="shared" si="16"/>
        <v>720</v>
      </c>
      <c r="AA70" s="34">
        <f>IFERROR(_xlfn.RANK.EQ(Z70,$Z$68:$Z$114,0)+COUNTIF($Z$68:Z70,Z70)-1,"-")</f>
        <v>30</v>
      </c>
      <c r="AC70" s="35">
        <f t="shared" si="22"/>
        <v>3</v>
      </c>
      <c r="AD70" s="35" t="str">
        <f t="shared" si="23"/>
        <v>埼玉</v>
      </c>
      <c r="AE70" s="35">
        <f t="shared" si="24"/>
        <v>1260</v>
      </c>
      <c r="AF70" s="36">
        <f t="shared" si="25"/>
        <v>127.1</v>
      </c>
      <c r="AG70" s="37"/>
      <c r="AH70" s="32">
        <v>3</v>
      </c>
      <c r="AI70" s="5" t="s">
        <v>23</v>
      </c>
      <c r="AJ70" s="33">
        <f t="shared" si="17"/>
        <v>821</v>
      </c>
      <c r="AK70" s="34">
        <f>IFERROR(_xlfn.RANK.EQ(AJ70,$AJ$68:$AJ$114,0)+COUNTIF($AJ$68:AJ70,AJ70)-1,"-")</f>
        <v>26</v>
      </c>
      <c r="AM70" s="35">
        <f t="shared" si="26"/>
        <v>3</v>
      </c>
      <c r="AN70" s="35" t="str">
        <f t="shared" si="27"/>
        <v>愛知</v>
      </c>
      <c r="AO70" s="35">
        <f t="shared" si="28"/>
        <v>14300</v>
      </c>
      <c r="AP70" s="36">
        <f t="shared" si="29"/>
        <v>8.3000000000000007</v>
      </c>
    </row>
    <row r="71" spans="1:42" ht="11.85" customHeight="1">
      <c r="A71" s="41" t="s">
        <v>75</v>
      </c>
      <c r="B71" s="39"/>
      <c r="C71" s="51">
        <v>920</v>
      </c>
      <c r="D71" s="52">
        <v>1020</v>
      </c>
      <c r="E71" s="52">
        <v>9380</v>
      </c>
      <c r="F71" s="52">
        <v>8330</v>
      </c>
      <c r="G71" s="52">
        <v>102</v>
      </c>
      <c r="H71" s="52">
        <v>109</v>
      </c>
      <c r="I71" s="52">
        <v>111</v>
      </c>
      <c r="J71" s="52">
        <v>111</v>
      </c>
      <c r="K71" s="52">
        <v>95</v>
      </c>
      <c r="N71" s="32">
        <v>4</v>
      </c>
      <c r="O71" s="5" t="s">
        <v>24</v>
      </c>
      <c r="P71" s="33" t="str">
        <f t="shared" si="15"/>
        <v>…</v>
      </c>
      <c r="Q71" s="34" t="str">
        <f>IFERROR(_xlfn.RANK.EQ(P71,$P$68:$P$114,0)+COUNTIF($P$68:P71,P71)-1,"-")</f>
        <v>-</v>
      </c>
      <c r="S71" s="35">
        <f t="shared" si="18"/>
        <v>4</v>
      </c>
      <c r="T71" s="35" t="str">
        <f t="shared" si="19"/>
        <v>長野</v>
      </c>
      <c r="U71" s="35">
        <f t="shared" si="20"/>
        <v>1150</v>
      </c>
      <c r="V71" s="36">
        <f t="shared" si="21"/>
        <v>6.6</v>
      </c>
      <c r="X71" s="32">
        <v>4</v>
      </c>
      <c r="Y71" s="5" t="s">
        <v>24</v>
      </c>
      <c r="Z71" s="33" t="str">
        <f t="shared" si="16"/>
        <v>…</v>
      </c>
      <c r="AA71" s="34" t="str">
        <f>IFERROR(_xlfn.RANK.EQ(Z71,$Z$68:$Z$114,0)+COUNTIF($Z$68:Z71,Z71)-1,"-")</f>
        <v>-</v>
      </c>
      <c r="AC71" s="35">
        <f t="shared" si="22"/>
        <v>4</v>
      </c>
      <c r="AD71" s="35" t="str">
        <f t="shared" si="23"/>
        <v>徳島</v>
      </c>
      <c r="AE71" s="35">
        <f t="shared" si="24"/>
        <v>1210</v>
      </c>
      <c r="AF71" s="36">
        <f t="shared" si="25"/>
        <v>122.1</v>
      </c>
      <c r="AG71" s="37"/>
      <c r="AH71" s="32">
        <v>4</v>
      </c>
      <c r="AI71" s="5" t="s">
        <v>24</v>
      </c>
      <c r="AJ71" s="33" t="str">
        <f t="shared" si="17"/>
        <v>…</v>
      </c>
      <c r="AK71" s="34" t="str">
        <f>IFERROR(_xlfn.RANK.EQ(AJ71,$AJ$68:$AJ$114,0)+COUNTIF($AJ$68:AJ71,AJ71)-1,"-")</f>
        <v>-</v>
      </c>
      <c r="AM71" s="35">
        <f t="shared" si="26"/>
        <v>4</v>
      </c>
      <c r="AN71" s="35" t="str">
        <f t="shared" si="27"/>
        <v>香川</v>
      </c>
      <c r="AO71" s="35">
        <f t="shared" si="28"/>
        <v>13700</v>
      </c>
      <c r="AP71" s="36">
        <f t="shared" si="29"/>
        <v>8</v>
      </c>
    </row>
    <row r="72" spans="1:42" ht="11.85" customHeight="1">
      <c r="A72" s="41" t="s">
        <v>76</v>
      </c>
      <c r="B72" s="39"/>
      <c r="C72" s="51">
        <v>39</v>
      </c>
      <c r="D72" s="52">
        <v>1060</v>
      </c>
      <c r="E72" s="52">
        <v>413</v>
      </c>
      <c r="F72" s="52">
        <v>316</v>
      </c>
      <c r="G72" s="52">
        <v>100</v>
      </c>
      <c r="H72" s="52">
        <v>98</v>
      </c>
      <c r="I72" s="52">
        <v>98</v>
      </c>
      <c r="J72" s="52">
        <v>98</v>
      </c>
      <c r="K72" s="52">
        <v>95</v>
      </c>
      <c r="N72" s="32">
        <v>5</v>
      </c>
      <c r="O72" s="5" t="s">
        <v>27</v>
      </c>
      <c r="P72" s="33" t="str">
        <f t="shared" si="15"/>
        <v>…</v>
      </c>
      <c r="Q72" s="34" t="str">
        <f>IFERROR(_xlfn.RANK.EQ(P72,$P$68:$P$114,0)+COUNTIF($P$68:P72,P72)-1,"-")</f>
        <v>-</v>
      </c>
      <c r="S72" s="35">
        <f t="shared" si="18"/>
        <v>5</v>
      </c>
      <c r="T72" s="35" t="str">
        <f t="shared" si="19"/>
        <v>長崎</v>
      </c>
      <c r="U72" s="35">
        <f t="shared" si="20"/>
        <v>1040</v>
      </c>
      <c r="V72" s="36">
        <f t="shared" si="21"/>
        <v>6</v>
      </c>
      <c r="X72" s="32">
        <v>5</v>
      </c>
      <c r="Y72" s="5" t="s">
        <v>27</v>
      </c>
      <c r="Z72" s="33" t="str">
        <f t="shared" si="16"/>
        <v>…</v>
      </c>
      <c r="AA72" s="34" t="str">
        <f>IFERROR(_xlfn.RANK.EQ(Z72,$Z$68:$Z$114,0)+COUNTIF($Z$68:Z72,Z72)-1,"-")</f>
        <v>-</v>
      </c>
      <c r="AC72" s="35">
        <f t="shared" si="22"/>
        <v>5</v>
      </c>
      <c r="AD72" s="35" t="str">
        <f t="shared" si="23"/>
        <v>神奈川</v>
      </c>
      <c r="AE72" s="35">
        <f t="shared" si="24"/>
        <v>1140</v>
      </c>
      <c r="AF72" s="36">
        <f t="shared" si="25"/>
        <v>115</v>
      </c>
      <c r="AG72" s="37"/>
      <c r="AH72" s="32">
        <v>5</v>
      </c>
      <c r="AI72" s="5" t="s">
        <v>27</v>
      </c>
      <c r="AJ72" s="33" t="str">
        <f t="shared" si="17"/>
        <v>…</v>
      </c>
      <c r="AK72" s="34" t="str">
        <f>IFERROR(_xlfn.RANK.EQ(AJ72,$AJ$68:$AJ$114,0)+COUNTIF($AJ$68:AJ72,AJ72)-1,"-")</f>
        <v>-</v>
      </c>
      <c r="AM72" s="35">
        <f t="shared" si="26"/>
        <v>5</v>
      </c>
      <c r="AN72" s="35" t="str">
        <f t="shared" si="27"/>
        <v>徳島</v>
      </c>
      <c r="AO72" s="35">
        <f t="shared" si="28"/>
        <v>11900</v>
      </c>
      <c r="AP72" s="36">
        <f t="shared" si="29"/>
        <v>6.9</v>
      </c>
    </row>
    <row r="73" spans="1:42" ht="11.85" customHeight="1">
      <c r="A73" s="41" t="s">
        <v>77</v>
      </c>
      <c r="B73" s="39"/>
      <c r="C73" s="51" t="s">
        <v>924</v>
      </c>
      <c r="D73" s="52" t="s">
        <v>924</v>
      </c>
      <c r="E73" s="52" t="s">
        <v>924</v>
      </c>
      <c r="F73" s="52" t="s">
        <v>924</v>
      </c>
      <c r="G73" s="52" t="s">
        <v>26</v>
      </c>
      <c r="H73" s="52" t="s">
        <v>26</v>
      </c>
      <c r="I73" s="52" t="s">
        <v>26</v>
      </c>
      <c r="J73" s="52" t="s">
        <v>26</v>
      </c>
      <c r="K73" s="52" t="s">
        <v>26</v>
      </c>
      <c r="N73" s="32">
        <v>6</v>
      </c>
      <c r="O73" s="5" t="s">
        <v>29</v>
      </c>
      <c r="P73" s="33" t="str">
        <f t="shared" si="15"/>
        <v>…</v>
      </c>
      <c r="Q73" s="34" t="str">
        <f>IFERROR(_xlfn.RANK.EQ(P73,$P$68:$P$114,0)+COUNTIF($P$68:P73,P73)-1,"-")</f>
        <v>-</v>
      </c>
      <c r="S73" s="42">
        <f t="shared" si="18"/>
        <v>6</v>
      </c>
      <c r="T73" s="42" t="str">
        <f t="shared" si="19"/>
        <v>徳島</v>
      </c>
      <c r="U73" s="42">
        <f t="shared" si="20"/>
        <v>984</v>
      </c>
      <c r="V73" s="37">
        <f t="shared" si="21"/>
        <v>5.7</v>
      </c>
      <c r="X73" s="32">
        <v>6</v>
      </c>
      <c r="Y73" s="5" t="s">
        <v>29</v>
      </c>
      <c r="Z73" s="33" t="str">
        <f t="shared" si="16"/>
        <v>…</v>
      </c>
      <c r="AA73" s="34" t="str">
        <f>IFERROR(_xlfn.RANK.EQ(Z73,$Z$68:$Z$114,0)+COUNTIF($Z$68:Z73,Z73)-1,"-")</f>
        <v>-</v>
      </c>
      <c r="AC73" s="42">
        <f t="shared" si="22"/>
        <v>6</v>
      </c>
      <c r="AD73" s="42" t="str">
        <f t="shared" si="23"/>
        <v>東京</v>
      </c>
      <c r="AE73" s="42">
        <f t="shared" si="24"/>
        <v>1100</v>
      </c>
      <c r="AF73" s="37">
        <f t="shared" si="25"/>
        <v>111</v>
      </c>
      <c r="AG73" s="37"/>
      <c r="AH73" s="32">
        <v>6</v>
      </c>
      <c r="AI73" s="5" t="s">
        <v>29</v>
      </c>
      <c r="AJ73" s="33" t="str">
        <f t="shared" si="17"/>
        <v>…</v>
      </c>
      <c r="AK73" s="34" t="str">
        <f>IFERROR(_xlfn.RANK.EQ(AJ73,$AJ$68:$AJ$114,0)+COUNTIF($AJ$68:AJ73,AJ73)-1,"-")</f>
        <v>-</v>
      </c>
      <c r="AM73" s="42">
        <f t="shared" si="26"/>
        <v>6</v>
      </c>
      <c r="AN73" s="42" t="str">
        <f t="shared" si="27"/>
        <v>長野</v>
      </c>
      <c r="AO73" s="42">
        <f t="shared" si="28"/>
        <v>11400</v>
      </c>
      <c r="AP73" s="37">
        <f t="shared" si="29"/>
        <v>6.7</v>
      </c>
    </row>
    <row r="74" spans="1:42" ht="11.85" customHeight="1">
      <c r="A74" s="41" t="s">
        <v>78</v>
      </c>
      <c r="B74" s="39"/>
      <c r="C74" s="51">
        <v>350</v>
      </c>
      <c r="D74" s="52">
        <v>945</v>
      </c>
      <c r="E74" s="52">
        <v>3310</v>
      </c>
      <c r="F74" s="52">
        <v>2920</v>
      </c>
      <c r="G74" s="52">
        <v>94</v>
      </c>
      <c r="H74" s="52">
        <v>101</v>
      </c>
      <c r="I74" s="52">
        <v>95</v>
      </c>
      <c r="J74" s="52">
        <v>95</v>
      </c>
      <c r="K74" s="52">
        <v>90</v>
      </c>
      <c r="N74" s="32">
        <v>7</v>
      </c>
      <c r="O74" s="5" t="s">
        <v>31</v>
      </c>
      <c r="P74" s="33">
        <f t="shared" si="15"/>
        <v>450</v>
      </c>
      <c r="Q74" s="34">
        <f>IFERROR(_xlfn.RANK.EQ(P74,$P$68:$P$114,0)+COUNTIF($P$68:P74,P74)-1,"-")</f>
        <v>12</v>
      </c>
      <c r="S74" s="42">
        <f t="shared" si="18"/>
        <v>7</v>
      </c>
      <c r="T74" s="42" t="str">
        <f t="shared" si="19"/>
        <v>愛知</v>
      </c>
      <c r="U74" s="42">
        <f t="shared" si="20"/>
        <v>936</v>
      </c>
      <c r="V74" s="37">
        <f t="shared" si="21"/>
        <v>5.4</v>
      </c>
      <c r="X74" s="32">
        <v>7</v>
      </c>
      <c r="Y74" s="5" t="s">
        <v>31</v>
      </c>
      <c r="Z74" s="33">
        <f t="shared" si="16"/>
        <v>831</v>
      </c>
      <c r="AA74" s="34">
        <f>IFERROR(_xlfn.RANK.EQ(Z74,$Z$68:$Z$114,0)+COUNTIF($Z$68:Z74,Z74)-1,"-")</f>
        <v>21</v>
      </c>
      <c r="AC74" s="42">
        <f t="shared" si="22"/>
        <v>7</v>
      </c>
      <c r="AD74" s="42" t="str">
        <f t="shared" si="23"/>
        <v>静岡</v>
      </c>
      <c r="AE74" s="42">
        <f t="shared" si="24"/>
        <v>1090</v>
      </c>
      <c r="AF74" s="37">
        <f t="shared" si="25"/>
        <v>110</v>
      </c>
      <c r="AG74" s="37"/>
      <c r="AH74" s="32">
        <v>7</v>
      </c>
      <c r="AI74" s="5" t="s">
        <v>31</v>
      </c>
      <c r="AJ74" s="33">
        <f t="shared" si="17"/>
        <v>3740</v>
      </c>
      <c r="AK74" s="34">
        <f>IFERROR(_xlfn.RANK.EQ(AJ74,$AJ$68:$AJ$114,0)+COUNTIF($AJ$68:AJ74,AJ74)-1,"-")</f>
        <v>11</v>
      </c>
      <c r="AM74" s="42">
        <f t="shared" si="26"/>
        <v>7</v>
      </c>
      <c r="AN74" s="42" t="str">
        <f t="shared" si="27"/>
        <v>長崎</v>
      </c>
      <c r="AO74" s="42">
        <f t="shared" si="28"/>
        <v>10900</v>
      </c>
      <c r="AP74" s="37">
        <f t="shared" si="29"/>
        <v>6.4</v>
      </c>
    </row>
    <row r="75" spans="1:42" ht="11.85" customHeight="1">
      <c r="A75" s="41" t="s">
        <v>44</v>
      </c>
      <c r="B75" s="39"/>
      <c r="C75" s="51" t="s">
        <v>924</v>
      </c>
      <c r="D75" s="52" t="s">
        <v>924</v>
      </c>
      <c r="E75" s="52" t="s">
        <v>924</v>
      </c>
      <c r="F75" s="52" t="s">
        <v>924</v>
      </c>
      <c r="G75" s="52" t="s">
        <v>26</v>
      </c>
      <c r="H75" s="52" t="s">
        <v>26</v>
      </c>
      <c r="I75" s="52" t="s">
        <v>26</v>
      </c>
      <c r="J75" s="52" t="s">
        <v>26</v>
      </c>
      <c r="K75" s="52" t="s">
        <v>26</v>
      </c>
      <c r="N75" s="32">
        <v>8</v>
      </c>
      <c r="O75" s="5" t="s">
        <v>33</v>
      </c>
      <c r="P75" s="33">
        <f t="shared" si="15"/>
        <v>207</v>
      </c>
      <c r="Q75" s="34">
        <f>IFERROR(_xlfn.RANK.EQ(P75,$P$68:$P$114,0)+COUNTIF($P$68:P75,P75)-1,"-")</f>
        <v>18</v>
      </c>
      <c r="S75" s="42">
        <f t="shared" si="18"/>
        <v>8</v>
      </c>
      <c r="T75" s="42" t="str">
        <f t="shared" si="19"/>
        <v>熊本</v>
      </c>
      <c r="U75" s="42">
        <f t="shared" si="20"/>
        <v>920</v>
      </c>
      <c r="V75" s="37">
        <f t="shared" si="21"/>
        <v>5.3</v>
      </c>
      <c r="X75" s="32">
        <v>8</v>
      </c>
      <c r="Y75" s="5" t="s">
        <v>33</v>
      </c>
      <c r="Z75" s="33">
        <f t="shared" si="16"/>
        <v>943</v>
      </c>
      <c r="AA75" s="34">
        <f>IFERROR(_xlfn.RANK.EQ(Z75,$Z$68:$Z$114,0)+COUNTIF($Z$68:Z75,Z75)-1,"-")</f>
        <v>17</v>
      </c>
      <c r="AC75" s="42">
        <f t="shared" si="22"/>
        <v>8</v>
      </c>
      <c r="AD75" s="42" t="str">
        <f t="shared" si="23"/>
        <v>香川</v>
      </c>
      <c r="AE75" s="42">
        <f t="shared" si="24"/>
        <v>1060</v>
      </c>
      <c r="AF75" s="37">
        <f t="shared" si="25"/>
        <v>107</v>
      </c>
      <c r="AG75" s="37"/>
      <c r="AH75" s="32">
        <v>8</v>
      </c>
      <c r="AI75" s="5" t="s">
        <v>33</v>
      </c>
      <c r="AJ75" s="33">
        <f t="shared" si="17"/>
        <v>1950</v>
      </c>
      <c r="AK75" s="34">
        <f>IFERROR(_xlfn.RANK.EQ(AJ75,$AJ$68:$AJ$114,0)+COUNTIF($AJ$68:AJ75,AJ75)-1,"-")</f>
        <v>17</v>
      </c>
      <c r="AM75" s="42">
        <f t="shared" si="26"/>
        <v>8</v>
      </c>
      <c r="AN75" s="42" t="str">
        <f t="shared" si="27"/>
        <v>熊本</v>
      </c>
      <c r="AO75" s="42">
        <f t="shared" si="28"/>
        <v>9380</v>
      </c>
      <c r="AP75" s="37">
        <f t="shared" si="29"/>
        <v>5.5</v>
      </c>
    </row>
    <row r="76" spans="1:42" ht="11.85" customHeight="1">
      <c r="A76" s="41"/>
      <c r="B76" s="39"/>
      <c r="C76" s="51"/>
      <c r="D76" s="52"/>
      <c r="E76" s="52"/>
      <c r="F76" s="52"/>
      <c r="G76" s="52"/>
      <c r="H76" s="52"/>
      <c r="I76" s="52"/>
      <c r="J76" s="52"/>
      <c r="K76" s="52"/>
      <c r="N76" s="32">
        <v>9</v>
      </c>
      <c r="O76" s="5" t="s">
        <v>35</v>
      </c>
      <c r="P76" s="33">
        <f t="shared" si="15"/>
        <v>157</v>
      </c>
      <c r="Q76" s="34">
        <f>IFERROR(_xlfn.RANK.EQ(P76,$P$68:$P$114,0)+COUNTIF($P$68:P76,P76)-1,"-")</f>
        <v>20</v>
      </c>
      <c r="S76" s="42">
        <f t="shared" si="18"/>
        <v>9</v>
      </c>
      <c r="T76" s="42" t="str">
        <f t="shared" si="19"/>
        <v>鳥取</v>
      </c>
      <c r="U76" s="42">
        <f t="shared" si="20"/>
        <v>780</v>
      </c>
      <c r="V76" s="37">
        <f t="shared" si="21"/>
        <v>4.5</v>
      </c>
      <c r="X76" s="32">
        <v>9</v>
      </c>
      <c r="Y76" s="5" t="s">
        <v>35</v>
      </c>
      <c r="Z76" s="33">
        <f t="shared" si="16"/>
        <v>997</v>
      </c>
      <c r="AA76" s="34">
        <f>IFERROR(_xlfn.RANK.EQ(Z76,$Z$68:$Z$114,0)+COUNTIF($Z$68:Z76,Z76)-1,"-")</f>
        <v>13</v>
      </c>
      <c r="AC76" s="42">
        <f t="shared" si="22"/>
        <v>8</v>
      </c>
      <c r="AD76" s="42" t="str">
        <f t="shared" si="23"/>
        <v>大分</v>
      </c>
      <c r="AE76" s="42">
        <f t="shared" si="24"/>
        <v>1060</v>
      </c>
      <c r="AF76" s="37">
        <f t="shared" si="25"/>
        <v>107</v>
      </c>
      <c r="AG76" s="37"/>
      <c r="AH76" s="32">
        <v>9</v>
      </c>
      <c r="AI76" s="5" t="s">
        <v>35</v>
      </c>
      <c r="AJ76" s="33">
        <f t="shared" si="17"/>
        <v>1570</v>
      </c>
      <c r="AK76" s="34">
        <f>IFERROR(_xlfn.RANK.EQ(AJ76,$AJ$68:$AJ$114,0)+COUNTIF($AJ$68:AJ76,AJ76)-1,"-")</f>
        <v>20</v>
      </c>
      <c r="AM76" s="42">
        <f t="shared" si="26"/>
        <v>9</v>
      </c>
      <c r="AN76" s="42" t="str">
        <f t="shared" si="27"/>
        <v>鳥取</v>
      </c>
      <c r="AO76" s="42">
        <f t="shared" si="28"/>
        <v>6920</v>
      </c>
      <c r="AP76" s="37">
        <f t="shared" si="29"/>
        <v>4</v>
      </c>
    </row>
    <row r="77" spans="1:42" ht="11.85" customHeight="1">
      <c r="A77" s="41" t="s">
        <v>79</v>
      </c>
      <c r="B77" s="39"/>
      <c r="C77" s="51" t="s">
        <v>924</v>
      </c>
      <c r="D77" s="52" t="s">
        <v>924</v>
      </c>
      <c r="E77" s="52" t="s">
        <v>924</v>
      </c>
      <c r="F77" s="52" t="s">
        <v>924</v>
      </c>
      <c r="G77" s="52" t="s">
        <v>26</v>
      </c>
      <c r="H77" s="52" t="s">
        <v>26</v>
      </c>
      <c r="I77" s="52" t="s">
        <v>26</v>
      </c>
      <c r="J77" s="52" t="s">
        <v>26</v>
      </c>
      <c r="K77" s="52" t="s">
        <v>26</v>
      </c>
      <c r="N77" s="32">
        <v>10</v>
      </c>
      <c r="O77" s="5" t="s">
        <v>37</v>
      </c>
      <c r="P77" s="33">
        <f t="shared" si="15"/>
        <v>624</v>
      </c>
      <c r="Q77" s="34">
        <f>IFERROR(_xlfn.RANK.EQ(P77,$P$68:$P$114,0)+COUNTIF($P$68:P77,P77)-1,"-")</f>
        <v>10</v>
      </c>
      <c r="S77" s="42">
        <f t="shared" si="18"/>
        <v>10</v>
      </c>
      <c r="T77" s="42" t="str">
        <f t="shared" si="19"/>
        <v>群馬</v>
      </c>
      <c r="U77" s="42">
        <f t="shared" si="20"/>
        <v>624</v>
      </c>
      <c r="V77" s="37">
        <f t="shared" si="21"/>
        <v>3.6</v>
      </c>
      <c r="X77" s="32">
        <v>10</v>
      </c>
      <c r="Y77" s="5" t="s">
        <v>37</v>
      </c>
      <c r="Z77" s="33">
        <f t="shared" si="16"/>
        <v>1030</v>
      </c>
      <c r="AA77" s="34">
        <f>IFERROR(_xlfn.RANK.EQ(Z77,$Z$68:$Z$114,0)+COUNTIF($Z$68:Z77,Z77)-1,"-")</f>
        <v>11</v>
      </c>
      <c r="AC77" s="42">
        <f t="shared" si="22"/>
        <v>10</v>
      </c>
      <c r="AD77" s="42" t="str">
        <f t="shared" si="23"/>
        <v>長崎</v>
      </c>
      <c r="AE77" s="42">
        <f t="shared" si="24"/>
        <v>1050</v>
      </c>
      <c r="AF77" s="37">
        <f t="shared" si="25"/>
        <v>106</v>
      </c>
      <c r="AG77" s="37"/>
      <c r="AH77" s="32">
        <v>10</v>
      </c>
      <c r="AI77" s="5" t="s">
        <v>37</v>
      </c>
      <c r="AJ77" s="33">
        <f t="shared" si="17"/>
        <v>6430</v>
      </c>
      <c r="AK77" s="34">
        <f>IFERROR(_xlfn.RANK.EQ(AJ77,$AJ$68:$AJ$114,0)+COUNTIF($AJ$68:AJ77,AJ77)-1,"-")</f>
        <v>10</v>
      </c>
      <c r="AM77" s="42">
        <f t="shared" si="26"/>
        <v>10</v>
      </c>
      <c r="AN77" s="42" t="str">
        <f t="shared" si="27"/>
        <v>群馬</v>
      </c>
      <c r="AO77" s="42">
        <f t="shared" si="28"/>
        <v>6430</v>
      </c>
      <c r="AP77" s="37">
        <f t="shared" si="29"/>
        <v>3.8</v>
      </c>
    </row>
    <row r="78" spans="1:42" ht="11.85" customHeight="1">
      <c r="A78" s="41" t="s">
        <v>80</v>
      </c>
      <c r="B78" s="39"/>
      <c r="C78" s="51" t="s">
        <v>924</v>
      </c>
      <c r="D78" s="52" t="s">
        <v>924</v>
      </c>
      <c r="E78" s="52" t="s">
        <v>924</v>
      </c>
      <c r="F78" s="52" t="s">
        <v>924</v>
      </c>
      <c r="G78" s="52" t="s">
        <v>26</v>
      </c>
      <c r="H78" s="52" t="s">
        <v>26</v>
      </c>
      <c r="I78" s="52" t="s">
        <v>26</v>
      </c>
      <c r="J78" s="52" t="s">
        <v>26</v>
      </c>
      <c r="K78" s="52" t="s">
        <v>26</v>
      </c>
      <c r="N78" s="32">
        <v>11</v>
      </c>
      <c r="O78" s="5" t="s">
        <v>39</v>
      </c>
      <c r="P78" s="33">
        <f t="shared" si="15"/>
        <v>1210</v>
      </c>
      <c r="Q78" s="34">
        <f>IFERROR(_xlfn.RANK.EQ(P78,$P$68:$P$114,0)+COUNTIF($P$68:P78,P78)-1,"-")</f>
        <v>3</v>
      </c>
      <c r="S78" s="42">
        <f t="shared" si="18"/>
        <v>11</v>
      </c>
      <c r="T78" s="42" t="str">
        <f t="shared" si="19"/>
        <v>福岡</v>
      </c>
      <c r="U78" s="42">
        <f t="shared" si="20"/>
        <v>472</v>
      </c>
      <c r="V78" s="37">
        <f t="shared" si="21"/>
        <v>2.7</v>
      </c>
      <c r="X78" s="32">
        <v>11</v>
      </c>
      <c r="Y78" s="5" t="s">
        <v>39</v>
      </c>
      <c r="Z78" s="33">
        <f t="shared" si="16"/>
        <v>1260</v>
      </c>
      <c r="AA78" s="34">
        <f>IFERROR(_xlfn.RANK.EQ(Z78,$Z$68:$Z$114,0)+COUNTIF($Z$68:Z78,Z78)-1,"-")</f>
        <v>3</v>
      </c>
      <c r="AC78" s="42">
        <f t="shared" si="22"/>
        <v>11</v>
      </c>
      <c r="AD78" s="42" t="str">
        <f t="shared" si="23"/>
        <v>群馬</v>
      </c>
      <c r="AE78" s="42">
        <f t="shared" si="24"/>
        <v>1030</v>
      </c>
      <c r="AF78" s="37">
        <f t="shared" si="25"/>
        <v>103.9</v>
      </c>
      <c r="AG78" s="37"/>
      <c r="AH78" s="32">
        <v>11</v>
      </c>
      <c r="AI78" s="5" t="s">
        <v>39</v>
      </c>
      <c r="AJ78" s="33">
        <f t="shared" si="17"/>
        <v>15200</v>
      </c>
      <c r="AK78" s="34">
        <f>IFERROR(_xlfn.RANK.EQ(AJ78,$AJ$68:$AJ$114,0)+COUNTIF($AJ$68:AJ78,AJ78)-1,"-")</f>
        <v>2</v>
      </c>
      <c r="AM78" s="42">
        <f t="shared" si="26"/>
        <v>11</v>
      </c>
      <c r="AN78" s="42" t="str">
        <f t="shared" si="27"/>
        <v>福島</v>
      </c>
      <c r="AO78" s="42">
        <f t="shared" si="28"/>
        <v>3740</v>
      </c>
      <c r="AP78" s="37">
        <f t="shared" si="29"/>
        <v>2.2000000000000002</v>
      </c>
    </row>
    <row r="79" spans="1:42" ht="11.85" customHeight="1">
      <c r="A79" s="44" t="s">
        <v>81</v>
      </c>
      <c r="B79" s="39"/>
      <c r="C79" s="51">
        <v>3670</v>
      </c>
      <c r="D79" s="52">
        <v>1010</v>
      </c>
      <c r="E79" s="52">
        <v>37000</v>
      </c>
      <c r="F79" s="52">
        <v>34500</v>
      </c>
      <c r="G79" s="52">
        <v>99</v>
      </c>
      <c r="H79" s="52">
        <v>102</v>
      </c>
      <c r="I79" s="52">
        <v>101</v>
      </c>
      <c r="J79" s="52">
        <v>101</v>
      </c>
      <c r="K79" s="52">
        <v>102</v>
      </c>
      <c r="N79" s="32">
        <v>12</v>
      </c>
      <c r="O79" s="5" t="s">
        <v>41</v>
      </c>
      <c r="P79" s="33">
        <f t="shared" si="15"/>
        <v>335</v>
      </c>
      <c r="Q79" s="34">
        <f>IFERROR(_xlfn.RANK.EQ(P79,$P$68:$P$114,0)+COUNTIF($P$68:P79,P79)-1,"-")</f>
        <v>14</v>
      </c>
      <c r="S79" s="42">
        <f t="shared" si="18"/>
        <v>12</v>
      </c>
      <c r="T79" s="42" t="str">
        <f t="shared" si="19"/>
        <v>福島</v>
      </c>
      <c r="U79" s="42">
        <f t="shared" si="20"/>
        <v>450</v>
      </c>
      <c r="V79" s="37">
        <f t="shared" si="21"/>
        <v>2.6</v>
      </c>
      <c r="X79" s="32">
        <v>12</v>
      </c>
      <c r="Y79" s="5" t="s">
        <v>41</v>
      </c>
      <c r="Z79" s="33">
        <f t="shared" si="16"/>
        <v>881</v>
      </c>
      <c r="AA79" s="34">
        <f>IFERROR(_xlfn.RANK.EQ(Z79,$Z$68:$Z$114,0)+COUNTIF($Z$68:Z79,Z79)-1,"-")</f>
        <v>19</v>
      </c>
      <c r="AC79" s="42">
        <f t="shared" si="22"/>
        <v>12</v>
      </c>
      <c r="AD79" s="42" t="str">
        <f t="shared" si="23"/>
        <v>熊本</v>
      </c>
      <c r="AE79" s="42">
        <f t="shared" si="24"/>
        <v>1020</v>
      </c>
      <c r="AF79" s="37">
        <f t="shared" si="25"/>
        <v>102.9</v>
      </c>
      <c r="AG79" s="37"/>
      <c r="AH79" s="32">
        <v>12</v>
      </c>
      <c r="AI79" s="5" t="s">
        <v>41</v>
      </c>
      <c r="AJ79" s="33">
        <f t="shared" si="17"/>
        <v>2950</v>
      </c>
      <c r="AK79" s="34">
        <f>IFERROR(_xlfn.RANK.EQ(AJ79,$AJ$68:$AJ$114,0)+COUNTIF($AJ$68:AJ79,AJ79)-1,"-")</f>
        <v>15</v>
      </c>
      <c r="AM79" s="42">
        <f t="shared" si="26"/>
        <v>12</v>
      </c>
      <c r="AN79" s="42" t="str">
        <f t="shared" si="27"/>
        <v>福岡</v>
      </c>
      <c r="AO79" s="42">
        <f t="shared" si="28"/>
        <v>3610</v>
      </c>
      <c r="AP79" s="37">
        <f t="shared" si="29"/>
        <v>2.1</v>
      </c>
    </row>
    <row r="80" spans="1:42" ht="11.85" customHeight="1">
      <c r="A80" s="45"/>
      <c r="B80" s="46"/>
      <c r="C80" s="47"/>
      <c r="D80" s="48"/>
      <c r="E80" s="48"/>
      <c r="F80" s="48"/>
      <c r="G80" s="48"/>
      <c r="H80" s="48"/>
      <c r="I80" s="48"/>
      <c r="J80" s="48"/>
      <c r="K80" s="48"/>
      <c r="N80" s="32">
        <v>13</v>
      </c>
      <c r="O80" s="5" t="s">
        <v>43</v>
      </c>
      <c r="P80" s="33">
        <f t="shared" si="15"/>
        <v>164</v>
      </c>
      <c r="Q80" s="34">
        <f>IFERROR(_xlfn.RANK.EQ(P80,$P$68:$P$114,0)+COUNTIF($P$68:P80,P80)-1,"-")</f>
        <v>19</v>
      </c>
      <c r="S80" s="42">
        <f t="shared" si="18"/>
        <v>13</v>
      </c>
      <c r="T80" s="42" t="str">
        <f t="shared" si="19"/>
        <v>鹿児島</v>
      </c>
      <c r="U80" s="42">
        <f t="shared" si="20"/>
        <v>350</v>
      </c>
      <c r="V80" s="37">
        <f t="shared" si="21"/>
        <v>2</v>
      </c>
      <c r="X80" s="32">
        <v>13</v>
      </c>
      <c r="Y80" s="5" t="s">
        <v>43</v>
      </c>
      <c r="Z80" s="33">
        <f t="shared" si="16"/>
        <v>1100</v>
      </c>
      <c r="AA80" s="34">
        <f>IFERROR(_xlfn.RANK.EQ(Z80,$Z$68:$Z$114,0)+COUNTIF($Z$68:Z80,Z80)-1,"-")</f>
        <v>6</v>
      </c>
      <c r="AC80" s="42">
        <f t="shared" si="22"/>
        <v>13</v>
      </c>
      <c r="AD80" s="42" t="str">
        <f t="shared" si="23"/>
        <v>栃木</v>
      </c>
      <c r="AE80" s="42">
        <f t="shared" si="24"/>
        <v>997</v>
      </c>
      <c r="AF80" s="37">
        <f t="shared" si="25"/>
        <v>100.6</v>
      </c>
      <c r="AG80" s="37"/>
      <c r="AH80" s="32">
        <v>13</v>
      </c>
      <c r="AI80" s="5" t="s">
        <v>43</v>
      </c>
      <c r="AJ80" s="33">
        <f t="shared" si="17"/>
        <v>1800</v>
      </c>
      <c r="AK80" s="34">
        <f>IFERROR(_xlfn.RANK.EQ(AJ80,$AJ$68:$AJ$114,0)+COUNTIF($AJ$68:AJ80,AJ80)-1,"-")</f>
        <v>18</v>
      </c>
      <c r="AM80" s="42">
        <f t="shared" si="26"/>
        <v>13</v>
      </c>
      <c r="AN80" s="42" t="str">
        <f t="shared" si="27"/>
        <v>静岡</v>
      </c>
      <c r="AO80" s="42">
        <f t="shared" si="28"/>
        <v>3360</v>
      </c>
      <c r="AP80" s="37">
        <f t="shared" si="29"/>
        <v>2</v>
      </c>
    </row>
    <row r="81" spans="1:42" ht="11.85" customHeight="1">
      <c r="A81" s="596" t="s">
        <v>943</v>
      </c>
      <c r="N81" s="32">
        <v>14</v>
      </c>
      <c r="O81" s="5" t="s">
        <v>45</v>
      </c>
      <c r="P81" s="33">
        <f t="shared" si="15"/>
        <v>107</v>
      </c>
      <c r="Q81" s="34">
        <f>IFERROR(_xlfn.RANK.EQ(P81,$P$68:$P$114,0)+COUNTIF($P$68:P81,P81)-1,"-")</f>
        <v>27</v>
      </c>
      <c r="S81" s="42">
        <f t="shared" si="18"/>
        <v>14</v>
      </c>
      <c r="T81" s="42" t="str">
        <f t="shared" si="19"/>
        <v>千葉</v>
      </c>
      <c r="U81" s="42">
        <f t="shared" si="20"/>
        <v>335</v>
      </c>
      <c r="V81" s="37">
        <f t="shared" si="21"/>
        <v>1.9</v>
      </c>
      <c r="X81" s="32">
        <v>14</v>
      </c>
      <c r="Y81" s="5" t="s">
        <v>45</v>
      </c>
      <c r="Z81" s="33">
        <f t="shared" si="16"/>
        <v>1140</v>
      </c>
      <c r="AA81" s="34">
        <f>IFERROR(_xlfn.RANK.EQ(Z81,$Z$68:$Z$114,0)+COUNTIF($Z$68:Z81,Z81)-1,"-")</f>
        <v>5</v>
      </c>
      <c r="AC81" s="42">
        <f t="shared" si="22"/>
        <v>14</v>
      </c>
      <c r="AD81" s="42" t="str">
        <f t="shared" si="23"/>
        <v>長野</v>
      </c>
      <c r="AE81" s="42">
        <f t="shared" si="24"/>
        <v>995</v>
      </c>
      <c r="AF81" s="37">
        <f t="shared" si="25"/>
        <v>100.4</v>
      </c>
      <c r="AG81" s="37"/>
      <c r="AH81" s="32">
        <v>14</v>
      </c>
      <c r="AI81" s="5" t="s">
        <v>45</v>
      </c>
      <c r="AJ81" s="33">
        <f t="shared" si="17"/>
        <v>1220</v>
      </c>
      <c r="AK81" s="34">
        <f>IFERROR(_xlfn.RANK.EQ(AJ81,$AJ$68:$AJ$114,0)+COUNTIF($AJ$68:AJ81,AJ81)-1,"-")</f>
        <v>22</v>
      </c>
      <c r="AM81" s="42">
        <f t="shared" si="26"/>
        <v>14</v>
      </c>
      <c r="AN81" s="42" t="str">
        <f t="shared" si="27"/>
        <v>鹿児島</v>
      </c>
      <c r="AO81" s="42">
        <f t="shared" si="28"/>
        <v>3310</v>
      </c>
      <c r="AP81" s="37">
        <f t="shared" si="29"/>
        <v>1.9</v>
      </c>
    </row>
    <row r="82" spans="1:42" ht="11.85" customHeight="1">
      <c r="A82" s="599" t="s">
        <v>944</v>
      </c>
      <c r="N82" s="32">
        <v>15</v>
      </c>
      <c r="O82" s="5" t="s">
        <v>46</v>
      </c>
      <c r="P82" s="33" t="str">
        <f t="shared" si="15"/>
        <v>…</v>
      </c>
      <c r="Q82" s="34" t="str">
        <f>IFERROR(_xlfn.RANK.EQ(P82,$P$68:$P$114,0)+COUNTIF($P$68:P82,P82)-1,"-")</f>
        <v>-</v>
      </c>
      <c r="S82" s="42">
        <f t="shared" si="18"/>
        <v>15</v>
      </c>
      <c r="T82" s="42" t="str">
        <f t="shared" si="19"/>
        <v>静岡</v>
      </c>
      <c r="U82" s="42">
        <f t="shared" si="20"/>
        <v>308</v>
      </c>
      <c r="V82" s="37">
        <f t="shared" si="21"/>
        <v>1.8</v>
      </c>
      <c r="X82" s="32">
        <v>15</v>
      </c>
      <c r="Y82" s="5" t="s">
        <v>46</v>
      </c>
      <c r="Z82" s="33" t="str">
        <f t="shared" si="16"/>
        <v>…</v>
      </c>
      <c r="AA82" s="34" t="str">
        <f>IFERROR(_xlfn.RANK.EQ(Z82,$Z$68:$Z$114,0)+COUNTIF($Z$68:Z82,Z82)-1,"-")</f>
        <v>-</v>
      </c>
      <c r="AC82" s="42">
        <f t="shared" si="22"/>
        <v>15</v>
      </c>
      <c r="AD82" s="42" t="str">
        <f t="shared" si="23"/>
        <v>兵庫</v>
      </c>
      <c r="AE82" s="42">
        <f t="shared" si="24"/>
        <v>976</v>
      </c>
      <c r="AF82" s="37">
        <f t="shared" si="25"/>
        <v>98.5</v>
      </c>
      <c r="AG82" s="37"/>
      <c r="AH82" s="32">
        <v>15</v>
      </c>
      <c r="AI82" s="5" t="s">
        <v>46</v>
      </c>
      <c r="AJ82" s="33" t="str">
        <f t="shared" si="17"/>
        <v>…</v>
      </c>
      <c r="AK82" s="34" t="str">
        <f>IFERROR(_xlfn.RANK.EQ(AJ82,$AJ$68:$AJ$114,0)+COUNTIF($AJ$68:AJ82,AJ82)-1,"-")</f>
        <v>-</v>
      </c>
      <c r="AM82" s="42">
        <f t="shared" si="26"/>
        <v>15</v>
      </c>
      <c r="AN82" s="42" t="str">
        <f t="shared" si="27"/>
        <v>千葉</v>
      </c>
      <c r="AO82" s="42">
        <f t="shared" si="28"/>
        <v>2950</v>
      </c>
      <c r="AP82" s="37">
        <f t="shared" si="29"/>
        <v>1.7</v>
      </c>
    </row>
    <row r="83" spans="1:42" ht="11.85" customHeight="1">
      <c r="A83" s="596" t="s">
        <v>945</v>
      </c>
      <c r="N83" s="32">
        <v>16</v>
      </c>
      <c r="O83" s="5" t="s">
        <v>48</v>
      </c>
      <c r="P83" s="33" t="str">
        <f t="shared" si="15"/>
        <v>…</v>
      </c>
      <c r="Q83" s="34" t="str">
        <f>IFERROR(_xlfn.RANK.EQ(P83,$P$68:$P$114,0)+COUNTIF($P$68:P83,P83)-1,"-")</f>
        <v>-</v>
      </c>
      <c r="S83" s="42">
        <f t="shared" si="18"/>
        <v>16</v>
      </c>
      <c r="T83" s="42" t="str">
        <f t="shared" si="19"/>
        <v>石川</v>
      </c>
      <c r="U83" s="42">
        <f t="shared" si="20"/>
        <v>288</v>
      </c>
      <c r="V83" s="37">
        <f t="shared" si="21"/>
        <v>1.7</v>
      </c>
      <c r="X83" s="32">
        <v>16</v>
      </c>
      <c r="Y83" s="5" t="s">
        <v>48</v>
      </c>
      <c r="Z83" s="33" t="str">
        <f t="shared" si="16"/>
        <v>…</v>
      </c>
      <c r="AA83" s="34" t="str">
        <f>IFERROR(_xlfn.RANK.EQ(Z83,$Z$68:$Z$114,0)+COUNTIF($Z$68:Z83,Z83)-1,"-")</f>
        <v>-</v>
      </c>
      <c r="AC83" s="42">
        <f t="shared" si="22"/>
        <v>16</v>
      </c>
      <c r="AD83" s="42" t="str">
        <f t="shared" si="23"/>
        <v>鹿児島</v>
      </c>
      <c r="AE83" s="42">
        <f t="shared" si="24"/>
        <v>945</v>
      </c>
      <c r="AF83" s="37">
        <f t="shared" si="25"/>
        <v>95.4</v>
      </c>
      <c r="AG83" s="37"/>
      <c r="AH83" s="32">
        <v>16</v>
      </c>
      <c r="AI83" s="5" t="s">
        <v>48</v>
      </c>
      <c r="AJ83" s="33" t="str">
        <f t="shared" si="17"/>
        <v>…</v>
      </c>
      <c r="AK83" s="34" t="str">
        <f>IFERROR(_xlfn.RANK.EQ(AJ83,$AJ$68:$AJ$114,0)+COUNTIF($AJ$68:AJ83,AJ83)-1,"-")</f>
        <v>-</v>
      </c>
      <c r="AM83" s="42">
        <f t="shared" si="26"/>
        <v>16</v>
      </c>
      <c r="AN83" s="42" t="str">
        <f t="shared" si="27"/>
        <v>兵庫</v>
      </c>
      <c r="AO83" s="42">
        <f t="shared" si="28"/>
        <v>2340</v>
      </c>
      <c r="AP83" s="37">
        <f t="shared" si="29"/>
        <v>1.4</v>
      </c>
    </row>
    <row r="84" spans="1:42" ht="11.85" customHeight="1">
      <c r="N84" s="32">
        <v>17</v>
      </c>
      <c r="O84" s="5" t="s">
        <v>49</v>
      </c>
      <c r="P84" s="33">
        <f t="shared" si="15"/>
        <v>288</v>
      </c>
      <c r="Q84" s="34">
        <f>IFERROR(_xlfn.RANK.EQ(P84,$P$68:$P$114,0)+COUNTIF($P$68:P84,P84)-1,"-")</f>
        <v>16</v>
      </c>
      <c r="S84" s="42">
        <f t="shared" si="18"/>
        <v>17</v>
      </c>
      <c r="T84" s="42" t="str">
        <f t="shared" si="19"/>
        <v>兵庫</v>
      </c>
      <c r="U84" s="42">
        <f t="shared" si="20"/>
        <v>240</v>
      </c>
      <c r="V84" s="37">
        <f t="shared" si="21"/>
        <v>1.4</v>
      </c>
      <c r="X84" s="32">
        <v>17</v>
      </c>
      <c r="Y84" s="5" t="s">
        <v>49</v>
      </c>
      <c r="Z84" s="33">
        <f t="shared" si="16"/>
        <v>571</v>
      </c>
      <c r="AA84" s="34">
        <f>IFERROR(_xlfn.RANK.EQ(Z84,$Z$68:$Z$114,0)+COUNTIF($Z$68:Z84,Z84)-1,"-")</f>
        <v>34</v>
      </c>
      <c r="AC84" s="42">
        <f t="shared" si="22"/>
        <v>17</v>
      </c>
      <c r="AD84" s="42" t="str">
        <f t="shared" si="23"/>
        <v>茨城</v>
      </c>
      <c r="AE84" s="42">
        <f t="shared" si="24"/>
        <v>943</v>
      </c>
      <c r="AF84" s="37">
        <f t="shared" si="25"/>
        <v>95.2</v>
      </c>
      <c r="AG84" s="37"/>
      <c r="AH84" s="32">
        <v>17</v>
      </c>
      <c r="AI84" s="5" t="s">
        <v>49</v>
      </c>
      <c r="AJ84" s="33">
        <f t="shared" si="17"/>
        <v>1640</v>
      </c>
      <c r="AK84" s="34">
        <f>IFERROR(_xlfn.RANK.EQ(AJ84,$AJ$68:$AJ$114,0)+COUNTIF($AJ$68:AJ84,AJ84)-1,"-")</f>
        <v>19</v>
      </c>
      <c r="AM84" s="42">
        <f t="shared" si="26"/>
        <v>17</v>
      </c>
      <c r="AN84" s="42" t="str">
        <f t="shared" si="27"/>
        <v>茨城</v>
      </c>
      <c r="AO84" s="42">
        <f t="shared" si="28"/>
        <v>1950</v>
      </c>
      <c r="AP84" s="37">
        <f t="shared" si="29"/>
        <v>1.1000000000000001</v>
      </c>
    </row>
    <row r="85" spans="1:42" ht="11.85" customHeight="1">
      <c r="N85" s="32">
        <v>18</v>
      </c>
      <c r="O85" s="5" t="s">
        <v>50</v>
      </c>
      <c r="P85" s="33">
        <f t="shared" si="15"/>
        <v>75</v>
      </c>
      <c r="Q85" s="34">
        <f>IFERROR(_xlfn.RANK.EQ(P85,$P$68:$P$114,0)+COUNTIF($P$68:P85,P85)-1,"-")</f>
        <v>31</v>
      </c>
      <c r="S85" s="42">
        <f t="shared" si="18"/>
        <v>18</v>
      </c>
      <c r="T85" s="42" t="str">
        <f t="shared" si="19"/>
        <v>茨城</v>
      </c>
      <c r="U85" s="42">
        <f t="shared" si="20"/>
        <v>207</v>
      </c>
      <c r="V85" s="37">
        <f t="shared" si="21"/>
        <v>1.2</v>
      </c>
      <c r="X85" s="32">
        <v>18</v>
      </c>
      <c r="Y85" s="5" t="s">
        <v>50</v>
      </c>
      <c r="Z85" s="33">
        <f t="shared" si="16"/>
        <v>660</v>
      </c>
      <c r="AA85" s="34">
        <f>IFERROR(_xlfn.RANK.EQ(Z85,$Z$68:$Z$114,0)+COUNTIF($Z$68:Z85,Z85)-1,"-")</f>
        <v>33</v>
      </c>
      <c r="AC85" s="42">
        <f t="shared" si="22"/>
        <v>18</v>
      </c>
      <c r="AD85" s="42" t="str">
        <f t="shared" si="23"/>
        <v>鳥取</v>
      </c>
      <c r="AE85" s="42">
        <f t="shared" si="24"/>
        <v>887</v>
      </c>
      <c r="AF85" s="37">
        <f t="shared" si="25"/>
        <v>89.5</v>
      </c>
      <c r="AG85" s="37"/>
      <c r="AH85" s="32">
        <v>18</v>
      </c>
      <c r="AI85" s="5" t="s">
        <v>50</v>
      </c>
      <c r="AJ85" s="33">
        <f t="shared" si="17"/>
        <v>495</v>
      </c>
      <c r="AK85" s="34">
        <f>IFERROR(_xlfn.RANK.EQ(AJ85,$AJ$68:$AJ$114,0)+COUNTIF($AJ$68:AJ85,AJ85)-1,"-")</f>
        <v>31</v>
      </c>
      <c r="AM85" s="42">
        <f t="shared" si="26"/>
        <v>18</v>
      </c>
      <c r="AN85" s="42" t="str">
        <f t="shared" si="27"/>
        <v>東京</v>
      </c>
      <c r="AO85" s="42">
        <f t="shared" si="28"/>
        <v>1800</v>
      </c>
      <c r="AP85" s="37">
        <f t="shared" si="29"/>
        <v>1.1000000000000001</v>
      </c>
    </row>
    <row r="86" spans="1:42" ht="11.85" customHeight="1">
      <c r="N86" s="32">
        <v>19</v>
      </c>
      <c r="O86" s="5" t="s">
        <v>51</v>
      </c>
      <c r="P86" s="33" t="str">
        <f t="shared" si="15"/>
        <v>…</v>
      </c>
      <c r="Q86" s="34" t="str">
        <f>IFERROR(_xlfn.RANK.EQ(P86,$P$68:$P$114,0)+COUNTIF($P$68:P86,P86)-1,"-")</f>
        <v>-</v>
      </c>
      <c r="S86" s="42">
        <f t="shared" si="18"/>
        <v>19</v>
      </c>
      <c r="T86" s="42" t="str">
        <f t="shared" si="19"/>
        <v>東京</v>
      </c>
      <c r="U86" s="42">
        <f t="shared" si="20"/>
        <v>164</v>
      </c>
      <c r="V86" s="37">
        <f t="shared" si="21"/>
        <v>0.9</v>
      </c>
      <c r="X86" s="32">
        <v>19</v>
      </c>
      <c r="Y86" s="5" t="s">
        <v>51</v>
      </c>
      <c r="Z86" s="33" t="str">
        <f t="shared" si="16"/>
        <v>…</v>
      </c>
      <c r="AA86" s="34" t="str">
        <f>IFERROR(_xlfn.RANK.EQ(Z86,$Z$68:$Z$114,0)+COUNTIF($Z$68:Z86,Z86)-1,"-")</f>
        <v>-</v>
      </c>
      <c r="AC86" s="42">
        <f t="shared" si="22"/>
        <v>19</v>
      </c>
      <c r="AD86" s="42" t="str">
        <f t="shared" si="23"/>
        <v>千葉</v>
      </c>
      <c r="AE86" s="42">
        <f t="shared" si="24"/>
        <v>881</v>
      </c>
      <c r="AF86" s="37">
        <f t="shared" si="25"/>
        <v>88.9</v>
      </c>
      <c r="AG86" s="37"/>
      <c r="AH86" s="32">
        <v>19</v>
      </c>
      <c r="AI86" s="5" t="s">
        <v>51</v>
      </c>
      <c r="AJ86" s="33" t="str">
        <f t="shared" si="17"/>
        <v>…</v>
      </c>
      <c r="AK86" s="34" t="str">
        <f>IFERROR(_xlfn.RANK.EQ(AJ86,$AJ$68:$AJ$114,0)+COUNTIF($AJ$68:AJ86,AJ86)-1,"-")</f>
        <v>-</v>
      </c>
      <c r="AM86" s="42">
        <f t="shared" si="26"/>
        <v>19</v>
      </c>
      <c r="AN86" s="42" t="str">
        <f t="shared" si="27"/>
        <v>石川</v>
      </c>
      <c r="AO86" s="42">
        <f t="shared" si="28"/>
        <v>1640</v>
      </c>
      <c r="AP86" s="37">
        <f t="shared" si="29"/>
        <v>1</v>
      </c>
    </row>
    <row r="87" spans="1:42" ht="11.85" customHeight="1">
      <c r="N87" s="32">
        <v>20</v>
      </c>
      <c r="O87" s="5" t="s">
        <v>52</v>
      </c>
      <c r="P87" s="33">
        <f t="shared" si="15"/>
        <v>1150</v>
      </c>
      <c r="Q87" s="34">
        <f>IFERROR(_xlfn.RANK.EQ(P87,$P$68:$P$114,0)+COUNTIF($P$68:P87,P87)-1,"-")</f>
        <v>4</v>
      </c>
      <c r="S87" s="42">
        <f t="shared" si="18"/>
        <v>20</v>
      </c>
      <c r="T87" s="42" t="str">
        <f t="shared" si="19"/>
        <v>栃木</v>
      </c>
      <c r="U87" s="42">
        <f t="shared" si="20"/>
        <v>157</v>
      </c>
      <c r="V87" s="37">
        <f t="shared" si="21"/>
        <v>0.9</v>
      </c>
      <c r="X87" s="32">
        <v>20</v>
      </c>
      <c r="Y87" s="5" t="s">
        <v>52</v>
      </c>
      <c r="Z87" s="33">
        <f t="shared" si="16"/>
        <v>995</v>
      </c>
      <c r="AA87" s="34">
        <f>IFERROR(_xlfn.RANK.EQ(Z87,$Z$68:$Z$114,0)+COUNTIF($Z$68:Z87,Z87)-1,"-")</f>
        <v>14</v>
      </c>
      <c r="AC87" s="42">
        <f t="shared" si="22"/>
        <v>20</v>
      </c>
      <c r="AD87" s="42" t="str">
        <f t="shared" si="23"/>
        <v>三重</v>
      </c>
      <c r="AE87" s="42">
        <f t="shared" si="24"/>
        <v>876</v>
      </c>
      <c r="AF87" s="37">
        <f t="shared" si="25"/>
        <v>88.4</v>
      </c>
      <c r="AG87" s="37"/>
      <c r="AH87" s="32">
        <v>20</v>
      </c>
      <c r="AI87" s="5" t="s">
        <v>52</v>
      </c>
      <c r="AJ87" s="33">
        <f t="shared" si="17"/>
        <v>11400</v>
      </c>
      <c r="AK87" s="34">
        <f>IFERROR(_xlfn.RANK.EQ(AJ87,$AJ$68:$AJ$114,0)+COUNTIF($AJ$68:AJ87,AJ87)-1,"-")</f>
        <v>6</v>
      </c>
      <c r="AM87" s="42">
        <f t="shared" si="26"/>
        <v>20</v>
      </c>
      <c r="AN87" s="42" t="str">
        <f t="shared" si="27"/>
        <v>栃木</v>
      </c>
      <c r="AO87" s="42">
        <f t="shared" si="28"/>
        <v>1570</v>
      </c>
      <c r="AP87" s="37">
        <f t="shared" si="29"/>
        <v>0.9</v>
      </c>
    </row>
    <row r="88" spans="1:42" ht="11.85" customHeight="1">
      <c r="N88" s="32">
        <v>21</v>
      </c>
      <c r="O88" s="5" t="s">
        <v>53</v>
      </c>
      <c r="P88" s="33" t="str">
        <f t="shared" si="15"/>
        <v>…</v>
      </c>
      <c r="Q88" s="34" t="str">
        <f>IFERROR(_xlfn.RANK.EQ(P88,$P$68:$P$114,0)+COUNTIF($P$68:P88,P88)-1,"-")</f>
        <v>-</v>
      </c>
      <c r="S88" s="42">
        <f t="shared" si="18"/>
        <v>21</v>
      </c>
      <c r="T88" s="42" t="str">
        <f t="shared" si="19"/>
        <v>岡山</v>
      </c>
      <c r="U88" s="42">
        <f t="shared" si="20"/>
        <v>152</v>
      </c>
      <c r="V88" s="37">
        <f t="shared" si="21"/>
        <v>0.9</v>
      </c>
      <c r="X88" s="32">
        <v>21</v>
      </c>
      <c r="Y88" s="5" t="s">
        <v>53</v>
      </c>
      <c r="Z88" s="33" t="str">
        <f t="shared" si="16"/>
        <v>…</v>
      </c>
      <c r="AA88" s="34" t="str">
        <f>IFERROR(_xlfn.RANK.EQ(Z88,$Z$68:$Z$114,0)+COUNTIF($Z$68:Z88,Z88)-1,"-")</f>
        <v>-</v>
      </c>
      <c r="AC88" s="42">
        <f t="shared" si="22"/>
        <v>21</v>
      </c>
      <c r="AD88" s="42" t="str">
        <f t="shared" si="23"/>
        <v>福島</v>
      </c>
      <c r="AE88" s="42">
        <f t="shared" si="24"/>
        <v>831</v>
      </c>
      <c r="AF88" s="37">
        <f t="shared" si="25"/>
        <v>83.9</v>
      </c>
      <c r="AG88" s="37"/>
      <c r="AH88" s="32">
        <v>21</v>
      </c>
      <c r="AI88" s="5" t="s">
        <v>53</v>
      </c>
      <c r="AJ88" s="33" t="str">
        <f t="shared" si="17"/>
        <v>…</v>
      </c>
      <c r="AK88" s="34" t="str">
        <f>IFERROR(_xlfn.RANK.EQ(AJ88,$AJ$68:$AJ$114,0)+COUNTIF($AJ$68:AJ88,AJ88)-1,"-")</f>
        <v>-</v>
      </c>
      <c r="AM88" s="42">
        <f t="shared" si="26"/>
        <v>21</v>
      </c>
      <c r="AN88" s="42" t="str">
        <f t="shared" si="27"/>
        <v>岡山</v>
      </c>
      <c r="AO88" s="42">
        <f t="shared" si="28"/>
        <v>1250</v>
      </c>
      <c r="AP88" s="37">
        <f t="shared" si="29"/>
        <v>0.7</v>
      </c>
    </row>
    <row r="89" spans="1:42" ht="11.85" customHeight="1">
      <c r="N89" s="32">
        <v>22</v>
      </c>
      <c r="O89" s="5" t="s">
        <v>54</v>
      </c>
      <c r="P89" s="33">
        <f t="shared" si="15"/>
        <v>308</v>
      </c>
      <c r="Q89" s="34">
        <f>IFERROR(_xlfn.RANK.EQ(P89,$P$68:$P$114,0)+COUNTIF($P$68:P89,P89)-1,"-")</f>
        <v>15</v>
      </c>
      <c r="S89" s="42">
        <f t="shared" si="18"/>
        <v>22</v>
      </c>
      <c r="T89" s="42" t="str">
        <f t="shared" si="19"/>
        <v>愛媛</v>
      </c>
      <c r="U89" s="42">
        <f t="shared" si="20"/>
        <v>132</v>
      </c>
      <c r="V89" s="37">
        <f t="shared" si="21"/>
        <v>0.8</v>
      </c>
      <c r="X89" s="32">
        <v>22</v>
      </c>
      <c r="Y89" s="5" t="s">
        <v>54</v>
      </c>
      <c r="Z89" s="33">
        <f t="shared" si="16"/>
        <v>1090</v>
      </c>
      <c r="AA89" s="34">
        <f>IFERROR(_xlfn.RANK.EQ(Z89,$Z$68:$Z$114,0)+COUNTIF($Z$68:Z89,Z89)-1,"-")</f>
        <v>7</v>
      </c>
      <c r="AC89" s="42">
        <f t="shared" si="22"/>
        <v>21</v>
      </c>
      <c r="AD89" s="42" t="str">
        <f t="shared" si="23"/>
        <v>広島</v>
      </c>
      <c r="AE89" s="42">
        <f t="shared" si="24"/>
        <v>831</v>
      </c>
      <c r="AF89" s="37">
        <f t="shared" si="25"/>
        <v>83.9</v>
      </c>
      <c r="AG89" s="37"/>
      <c r="AH89" s="32">
        <v>22</v>
      </c>
      <c r="AI89" s="5" t="s">
        <v>54</v>
      </c>
      <c r="AJ89" s="33">
        <f t="shared" si="17"/>
        <v>3360</v>
      </c>
      <c r="AK89" s="34">
        <f>IFERROR(_xlfn.RANK.EQ(AJ89,$AJ$68:$AJ$114,0)+COUNTIF($AJ$68:AJ89,AJ89)-1,"-")</f>
        <v>13</v>
      </c>
      <c r="AM89" s="42">
        <f t="shared" si="26"/>
        <v>22</v>
      </c>
      <c r="AN89" s="42" t="str">
        <f t="shared" si="27"/>
        <v>神奈川</v>
      </c>
      <c r="AO89" s="42">
        <f t="shared" si="28"/>
        <v>1220</v>
      </c>
      <c r="AP89" s="37">
        <f t="shared" si="29"/>
        <v>0.7</v>
      </c>
    </row>
    <row r="90" spans="1:42" ht="11.85" customHeight="1">
      <c r="N90" s="32">
        <v>23</v>
      </c>
      <c r="O90" s="5" t="s">
        <v>55</v>
      </c>
      <c r="P90" s="33">
        <f t="shared" si="15"/>
        <v>936</v>
      </c>
      <c r="Q90" s="34">
        <f>IFERROR(_xlfn.RANK.EQ(P90,$P$68:$P$114,0)+COUNTIF($P$68:P90,P90)-1,"-")</f>
        <v>7</v>
      </c>
      <c r="S90" s="42">
        <f t="shared" si="18"/>
        <v>23</v>
      </c>
      <c r="T90" s="42" t="str">
        <f t="shared" si="19"/>
        <v>青森</v>
      </c>
      <c r="U90" s="42">
        <f t="shared" si="20"/>
        <v>130</v>
      </c>
      <c r="V90" s="37">
        <f t="shared" si="21"/>
        <v>0.8</v>
      </c>
      <c r="X90" s="32">
        <v>23</v>
      </c>
      <c r="Y90" s="5" t="s">
        <v>55</v>
      </c>
      <c r="Z90" s="33">
        <f t="shared" si="16"/>
        <v>1530</v>
      </c>
      <c r="AA90" s="34">
        <f>IFERROR(_xlfn.RANK.EQ(Z90,$Z$68:$Z$114,0)+COUNTIF($Z$68:Z90,Z90)-1,"-")</f>
        <v>1</v>
      </c>
      <c r="AC90" s="42">
        <f t="shared" si="22"/>
        <v>23</v>
      </c>
      <c r="AD90" s="42" t="str">
        <f t="shared" si="23"/>
        <v>北海道</v>
      </c>
      <c r="AE90" s="42">
        <f t="shared" si="24"/>
        <v>825</v>
      </c>
      <c r="AF90" s="37">
        <f t="shared" si="25"/>
        <v>83.2</v>
      </c>
      <c r="AG90" s="37"/>
      <c r="AH90" s="32">
        <v>23</v>
      </c>
      <c r="AI90" s="5" t="s">
        <v>55</v>
      </c>
      <c r="AJ90" s="33">
        <f t="shared" si="17"/>
        <v>14300</v>
      </c>
      <c r="AK90" s="34">
        <f>IFERROR(_xlfn.RANK.EQ(AJ90,$AJ$68:$AJ$114,0)+COUNTIF($AJ$68:AJ90,AJ90)-1,"-")</f>
        <v>3</v>
      </c>
      <c r="AM90" s="42">
        <f t="shared" si="26"/>
        <v>23</v>
      </c>
      <c r="AN90" s="42" t="str">
        <f t="shared" si="27"/>
        <v>愛媛</v>
      </c>
      <c r="AO90" s="42">
        <f t="shared" si="28"/>
        <v>1050</v>
      </c>
      <c r="AP90" s="37">
        <f t="shared" si="29"/>
        <v>0.6</v>
      </c>
    </row>
    <row r="91" spans="1:42" ht="11.85" customHeight="1">
      <c r="N91" s="32">
        <v>24</v>
      </c>
      <c r="O91" s="5" t="s">
        <v>56</v>
      </c>
      <c r="P91" s="33">
        <f t="shared" si="15"/>
        <v>94</v>
      </c>
      <c r="Q91" s="34">
        <f>IFERROR(_xlfn.RANK.EQ(P91,$P$68:$P$114,0)+COUNTIF($P$68:P91,P91)-1,"-")</f>
        <v>28</v>
      </c>
      <c r="S91" s="42">
        <f t="shared" si="18"/>
        <v>24</v>
      </c>
      <c r="T91" s="42" t="str">
        <f t="shared" si="19"/>
        <v>島根</v>
      </c>
      <c r="U91" s="42">
        <f t="shared" si="20"/>
        <v>122</v>
      </c>
      <c r="V91" s="37">
        <f t="shared" si="21"/>
        <v>0.7</v>
      </c>
      <c r="X91" s="32">
        <v>24</v>
      </c>
      <c r="Y91" s="5" t="s">
        <v>56</v>
      </c>
      <c r="Z91" s="33">
        <f t="shared" si="16"/>
        <v>876</v>
      </c>
      <c r="AA91" s="34">
        <f>IFERROR(_xlfn.RANK.EQ(Z91,$Z$68:$Z$114,0)+COUNTIF($Z$68:Z91,Z91)-1,"-")</f>
        <v>20</v>
      </c>
      <c r="AC91" s="42">
        <f t="shared" si="22"/>
        <v>23</v>
      </c>
      <c r="AD91" s="42" t="str">
        <f t="shared" si="23"/>
        <v>岡山</v>
      </c>
      <c r="AE91" s="42">
        <f t="shared" si="24"/>
        <v>825</v>
      </c>
      <c r="AF91" s="37">
        <f t="shared" si="25"/>
        <v>83.2</v>
      </c>
      <c r="AG91" s="37"/>
      <c r="AH91" s="32">
        <v>24</v>
      </c>
      <c r="AI91" s="5" t="s">
        <v>56</v>
      </c>
      <c r="AJ91" s="33">
        <f t="shared" si="17"/>
        <v>823</v>
      </c>
      <c r="AK91" s="34">
        <f>IFERROR(_xlfn.RANK.EQ(AJ91,$AJ$68:$AJ$114,0)+COUNTIF($AJ$68:AJ91,AJ91)-1,"-")</f>
        <v>25</v>
      </c>
      <c r="AM91" s="42">
        <f t="shared" si="26"/>
        <v>24</v>
      </c>
      <c r="AN91" s="42" t="str">
        <f t="shared" si="27"/>
        <v>青森</v>
      </c>
      <c r="AO91" s="42">
        <f t="shared" si="28"/>
        <v>865</v>
      </c>
      <c r="AP91" s="37">
        <f t="shared" si="29"/>
        <v>0.5</v>
      </c>
    </row>
    <row r="92" spans="1:42" ht="8.1" customHeight="1">
      <c r="N92" s="32">
        <v>25</v>
      </c>
      <c r="O92" s="5" t="s">
        <v>57</v>
      </c>
      <c r="P92" s="33" t="str">
        <f t="shared" si="15"/>
        <v>…</v>
      </c>
      <c r="Q92" s="34" t="str">
        <f>IFERROR(_xlfn.RANK.EQ(P92,$P$68:$P$114,0)+COUNTIF($P$68:P92,P92)-1,"-")</f>
        <v>-</v>
      </c>
      <c r="S92" s="42">
        <f t="shared" si="18"/>
        <v>25</v>
      </c>
      <c r="T92" s="42" t="str">
        <f t="shared" si="19"/>
        <v>岩手</v>
      </c>
      <c r="U92" s="42">
        <f t="shared" si="20"/>
        <v>114</v>
      </c>
      <c r="V92" s="37">
        <f t="shared" si="21"/>
        <v>0.7</v>
      </c>
      <c r="X92" s="32">
        <v>25</v>
      </c>
      <c r="Y92" s="5" t="s">
        <v>57</v>
      </c>
      <c r="Z92" s="33" t="str">
        <f t="shared" si="16"/>
        <v>…</v>
      </c>
      <c r="AA92" s="34" t="str">
        <f>IFERROR(_xlfn.RANK.EQ(Z92,$Z$68:$Z$114,0)+COUNTIF($Z$68:Z92,Z92)-1,"-")</f>
        <v>-</v>
      </c>
      <c r="AC92" s="42">
        <f t="shared" si="22"/>
        <v>25</v>
      </c>
      <c r="AD92" s="42" t="str">
        <f t="shared" si="23"/>
        <v>和歌山</v>
      </c>
      <c r="AE92" s="42">
        <f t="shared" si="24"/>
        <v>808</v>
      </c>
      <c r="AF92" s="37">
        <f t="shared" si="25"/>
        <v>81.5</v>
      </c>
      <c r="AG92" s="37"/>
      <c r="AH92" s="32">
        <v>25</v>
      </c>
      <c r="AI92" s="5" t="s">
        <v>57</v>
      </c>
      <c r="AJ92" s="33" t="str">
        <f t="shared" si="17"/>
        <v>…</v>
      </c>
      <c r="AK92" s="34" t="str">
        <f>IFERROR(_xlfn.RANK.EQ(AJ92,$AJ$68:$AJ$114,0)+COUNTIF($AJ$68:AJ92,AJ92)-1,"-")</f>
        <v>-</v>
      </c>
      <c r="AM92" s="42">
        <f t="shared" si="26"/>
        <v>25</v>
      </c>
      <c r="AN92" s="42" t="str">
        <f t="shared" si="27"/>
        <v>三重</v>
      </c>
      <c r="AO92" s="42">
        <f t="shared" si="28"/>
        <v>823</v>
      </c>
      <c r="AP92" s="37">
        <f t="shared" si="29"/>
        <v>0.5</v>
      </c>
    </row>
    <row r="93" spans="1:42" ht="11.85" customHeight="1">
      <c r="N93" s="32">
        <v>26</v>
      </c>
      <c r="O93" s="5" t="s">
        <v>58</v>
      </c>
      <c r="P93" s="33" t="str">
        <f t="shared" si="15"/>
        <v>…</v>
      </c>
      <c r="Q93" s="34" t="str">
        <f>IFERROR(_xlfn.RANK.EQ(P93,$P$68:$P$114,0)+COUNTIF($P$68:P93,P93)-1,"-")</f>
        <v>-</v>
      </c>
      <c r="S93" s="42">
        <f t="shared" si="18"/>
        <v>26</v>
      </c>
      <c r="T93" s="42" t="str">
        <f t="shared" si="19"/>
        <v>山口</v>
      </c>
      <c r="U93" s="42">
        <f t="shared" si="20"/>
        <v>110</v>
      </c>
      <c r="V93" s="37">
        <f t="shared" si="21"/>
        <v>0.6</v>
      </c>
      <c r="X93" s="32">
        <v>26</v>
      </c>
      <c r="Y93" s="5" t="s">
        <v>58</v>
      </c>
      <c r="Z93" s="33" t="str">
        <f t="shared" si="16"/>
        <v>…</v>
      </c>
      <c r="AA93" s="34" t="str">
        <f>IFERROR(_xlfn.RANK.EQ(Z93,$Z$68:$Z$114,0)+COUNTIF($Z$68:Z93,Z93)-1,"-")</f>
        <v>-</v>
      </c>
      <c r="AC93" s="42">
        <f t="shared" si="22"/>
        <v>26</v>
      </c>
      <c r="AD93" s="42" t="str">
        <f t="shared" si="23"/>
        <v>愛媛</v>
      </c>
      <c r="AE93" s="42">
        <f t="shared" si="24"/>
        <v>793</v>
      </c>
      <c r="AF93" s="37">
        <f t="shared" si="25"/>
        <v>80</v>
      </c>
      <c r="AG93" s="37"/>
      <c r="AH93" s="32">
        <v>26</v>
      </c>
      <c r="AI93" s="5" t="s">
        <v>58</v>
      </c>
      <c r="AJ93" s="33" t="str">
        <f t="shared" si="17"/>
        <v>…</v>
      </c>
      <c r="AK93" s="34" t="str">
        <f>IFERROR(_xlfn.RANK.EQ(AJ93,$AJ$68:$AJ$114,0)+COUNTIF($AJ$68:AJ93,AJ93)-1,"-")</f>
        <v>-</v>
      </c>
      <c r="AM93" s="42">
        <f t="shared" si="26"/>
        <v>26</v>
      </c>
      <c r="AN93" s="42" t="str">
        <f t="shared" si="27"/>
        <v>岩手</v>
      </c>
      <c r="AO93" s="42">
        <f t="shared" si="28"/>
        <v>821</v>
      </c>
      <c r="AP93" s="37">
        <f t="shared" si="29"/>
        <v>0.5</v>
      </c>
    </row>
    <row r="94" spans="1:42">
      <c r="N94" s="32">
        <v>27</v>
      </c>
      <c r="O94" s="5" t="s">
        <v>59</v>
      </c>
      <c r="P94" s="33">
        <f t="shared" si="15"/>
        <v>34</v>
      </c>
      <c r="Q94" s="34">
        <f>IFERROR(_xlfn.RANK.EQ(P94,$P$68:$P$114,0)+COUNTIF($P$68:P94,P94)-1,"-")</f>
        <v>35</v>
      </c>
      <c r="S94" s="42">
        <f t="shared" si="18"/>
        <v>27</v>
      </c>
      <c r="T94" s="42" t="str">
        <f t="shared" si="19"/>
        <v>神奈川</v>
      </c>
      <c r="U94" s="42">
        <f t="shared" si="20"/>
        <v>107</v>
      </c>
      <c r="V94" s="37">
        <f t="shared" si="21"/>
        <v>0.6</v>
      </c>
      <c r="X94" s="32">
        <v>27</v>
      </c>
      <c r="Y94" s="5" t="s">
        <v>59</v>
      </c>
      <c r="Z94" s="33">
        <f t="shared" si="16"/>
        <v>1420</v>
      </c>
      <c r="AA94" s="34">
        <f>IFERROR(_xlfn.RANK.EQ(Z94,$Z$68:$Z$114,0)+COUNTIF($Z$68:Z94,Z94)-1,"-")</f>
        <v>2</v>
      </c>
      <c r="AC94" s="42">
        <f t="shared" si="22"/>
        <v>27</v>
      </c>
      <c r="AD94" s="42" t="str">
        <f t="shared" si="23"/>
        <v>高知</v>
      </c>
      <c r="AE94" s="42">
        <f t="shared" si="24"/>
        <v>790</v>
      </c>
      <c r="AF94" s="37">
        <f t="shared" si="25"/>
        <v>79.7</v>
      </c>
      <c r="AG94" s="37"/>
      <c r="AH94" s="32">
        <v>27</v>
      </c>
      <c r="AI94" s="5" t="s">
        <v>59</v>
      </c>
      <c r="AJ94" s="33">
        <f t="shared" si="17"/>
        <v>483</v>
      </c>
      <c r="AK94" s="34">
        <f>IFERROR(_xlfn.RANK.EQ(AJ94,$AJ$68:$AJ$114,0)+COUNTIF($AJ$68:AJ94,AJ94)-1,"-")</f>
        <v>32</v>
      </c>
      <c r="AM94" s="42">
        <f t="shared" si="26"/>
        <v>27</v>
      </c>
      <c r="AN94" s="42" t="str">
        <f t="shared" si="27"/>
        <v>山口</v>
      </c>
      <c r="AO94" s="42">
        <f t="shared" si="28"/>
        <v>740</v>
      </c>
      <c r="AP94" s="37">
        <f t="shared" si="29"/>
        <v>0.4</v>
      </c>
    </row>
    <row r="95" spans="1:42">
      <c r="N95" s="32">
        <v>28</v>
      </c>
      <c r="O95" s="5" t="s">
        <v>60</v>
      </c>
      <c r="P95" s="33">
        <f t="shared" si="15"/>
        <v>240</v>
      </c>
      <c r="Q95" s="34">
        <f>IFERROR(_xlfn.RANK.EQ(P95,$P$68:$P$114,0)+COUNTIF($P$68:P95,P95)-1,"-")</f>
        <v>17</v>
      </c>
      <c r="S95" s="42">
        <f t="shared" si="18"/>
        <v>28</v>
      </c>
      <c r="T95" s="42" t="str">
        <f t="shared" si="19"/>
        <v>三重</v>
      </c>
      <c r="U95" s="42">
        <f t="shared" si="20"/>
        <v>94</v>
      </c>
      <c r="V95" s="37">
        <f t="shared" si="21"/>
        <v>0.5</v>
      </c>
      <c r="X95" s="32">
        <v>28</v>
      </c>
      <c r="Y95" s="5" t="s">
        <v>60</v>
      </c>
      <c r="Z95" s="33">
        <f t="shared" si="16"/>
        <v>976</v>
      </c>
      <c r="AA95" s="34">
        <f>IFERROR(_xlfn.RANK.EQ(Z95,$Z$68:$Z$114,0)+COUNTIF($Z$68:Z95,Z95)-1,"-")</f>
        <v>15</v>
      </c>
      <c r="AC95" s="42">
        <f t="shared" si="22"/>
        <v>28</v>
      </c>
      <c r="AD95" s="42" t="str">
        <f t="shared" si="23"/>
        <v>福岡</v>
      </c>
      <c r="AE95" s="42">
        <f t="shared" si="24"/>
        <v>764</v>
      </c>
      <c r="AF95" s="37">
        <f t="shared" si="25"/>
        <v>77.099999999999994</v>
      </c>
      <c r="AG95" s="37"/>
      <c r="AH95" s="32">
        <v>28</v>
      </c>
      <c r="AI95" s="5" t="s">
        <v>60</v>
      </c>
      <c r="AJ95" s="33">
        <f t="shared" si="17"/>
        <v>2340</v>
      </c>
      <c r="AK95" s="34">
        <f>IFERROR(_xlfn.RANK.EQ(AJ95,$AJ$68:$AJ$114,0)+COUNTIF($AJ$68:AJ95,AJ95)-1,"-")</f>
        <v>16</v>
      </c>
      <c r="AM95" s="42">
        <f t="shared" si="26"/>
        <v>28</v>
      </c>
      <c r="AN95" s="42" t="str">
        <f t="shared" si="27"/>
        <v>和歌山</v>
      </c>
      <c r="AO95" s="42">
        <f t="shared" si="28"/>
        <v>719</v>
      </c>
      <c r="AP95" s="37">
        <f t="shared" si="29"/>
        <v>0.4</v>
      </c>
    </row>
    <row r="96" spans="1:42">
      <c r="N96" s="32">
        <v>29</v>
      </c>
      <c r="O96" s="5" t="s">
        <v>61</v>
      </c>
      <c r="P96" s="33" t="str">
        <f t="shared" si="15"/>
        <v>…</v>
      </c>
      <c r="Q96" s="34" t="str">
        <f>IFERROR(_xlfn.RANK.EQ(P96,$P$68:$P$114,0)+COUNTIF($P$68:P96,P96)-1,"-")</f>
        <v>-</v>
      </c>
      <c r="S96" s="42">
        <f t="shared" si="18"/>
        <v>29</v>
      </c>
      <c r="T96" s="42" t="str">
        <f t="shared" si="19"/>
        <v>和歌山</v>
      </c>
      <c r="U96" s="42">
        <f t="shared" si="20"/>
        <v>89</v>
      </c>
      <c r="V96" s="37">
        <f t="shared" si="21"/>
        <v>0.5</v>
      </c>
      <c r="X96" s="32">
        <v>29</v>
      </c>
      <c r="Y96" s="5" t="s">
        <v>61</v>
      </c>
      <c r="Z96" s="33" t="str">
        <f t="shared" si="16"/>
        <v>…</v>
      </c>
      <c r="AA96" s="34" t="str">
        <f>IFERROR(_xlfn.RANK.EQ(Z96,$Z$68:$Z$114,0)+COUNTIF($Z$68:Z96,Z96)-1,"-")</f>
        <v>-</v>
      </c>
      <c r="AC96" s="42">
        <f t="shared" si="22"/>
        <v>29</v>
      </c>
      <c r="AD96" s="42" t="str">
        <f t="shared" si="23"/>
        <v>佐賀</v>
      </c>
      <c r="AE96" s="42">
        <f t="shared" si="24"/>
        <v>751</v>
      </c>
      <c r="AF96" s="37">
        <f t="shared" si="25"/>
        <v>75.8</v>
      </c>
      <c r="AG96" s="37"/>
      <c r="AH96" s="32">
        <v>29</v>
      </c>
      <c r="AI96" s="5" t="s">
        <v>61</v>
      </c>
      <c r="AJ96" s="33" t="str">
        <f t="shared" si="17"/>
        <v>…</v>
      </c>
      <c r="AK96" s="34" t="str">
        <f>IFERROR(_xlfn.RANK.EQ(AJ96,$AJ$68:$AJ$114,0)+COUNTIF($AJ$68:AJ96,AJ96)-1,"-")</f>
        <v>-</v>
      </c>
      <c r="AM96" s="42">
        <f t="shared" si="26"/>
        <v>29</v>
      </c>
      <c r="AN96" s="42" t="str">
        <f t="shared" si="27"/>
        <v>島根</v>
      </c>
      <c r="AO96" s="42">
        <f t="shared" si="28"/>
        <v>647</v>
      </c>
      <c r="AP96" s="37">
        <f t="shared" si="29"/>
        <v>0.4</v>
      </c>
    </row>
    <row r="97" spans="14:42">
      <c r="N97" s="32">
        <v>30</v>
      </c>
      <c r="O97" s="5" t="s">
        <v>62</v>
      </c>
      <c r="P97" s="33">
        <f t="shared" si="15"/>
        <v>89</v>
      </c>
      <c r="Q97" s="34">
        <f>IFERROR(_xlfn.RANK.EQ(P97,$P$68:$P$114,0)+COUNTIF($P$68:P97,P97)-1,"-")</f>
        <v>29</v>
      </c>
      <c r="S97" s="42">
        <f t="shared" si="18"/>
        <v>30</v>
      </c>
      <c r="T97" s="42" t="str">
        <f t="shared" si="19"/>
        <v>佐賀</v>
      </c>
      <c r="U97" s="42">
        <f t="shared" si="20"/>
        <v>82</v>
      </c>
      <c r="V97" s="37">
        <f t="shared" si="21"/>
        <v>0.5</v>
      </c>
      <c r="X97" s="32">
        <v>30</v>
      </c>
      <c r="Y97" s="5" t="s">
        <v>62</v>
      </c>
      <c r="Z97" s="33">
        <f t="shared" si="16"/>
        <v>808</v>
      </c>
      <c r="AA97" s="34">
        <f>IFERROR(_xlfn.RANK.EQ(Z97,$Z$68:$Z$114,0)+COUNTIF($Z$68:Z97,Z97)-1,"-")</f>
        <v>25</v>
      </c>
      <c r="AC97" s="42">
        <f t="shared" si="22"/>
        <v>30</v>
      </c>
      <c r="AD97" s="42" t="str">
        <f t="shared" si="23"/>
        <v>岩手</v>
      </c>
      <c r="AE97" s="42">
        <f t="shared" si="24"/>
        <v>720</v>
      </c>
      <c r="AF97" s="37">
        <f t="shared" si="25"/>
        <v>72.7</v>
      </c>
      <c r="AG97" s="37"/>
      <c r="AH97" s="32">
        <v>30</v>
      </c>
      <c r="AI97" s="5" t="s">
        <v>62</v>
      </c>
      <c r="AJ97" s="33">
        <f t="shared" si="17"/>
        <v>719</v>
      </c>
      <c r="AK97" s="34">
        <f>IFERROR(_xlfn.RANK.EQ(AJ97,$AJ$68:$AJ$114,0)+COUNTIF($AJ$68:AJ97,AJ97)-1,"-")</f>
        <v>28</v>
      </c>
      <c r="AM97" s="42">
        <f t="shared" si="26"/>
        <v>30</v>
      </c>
      <c r="AN97" s="42" t="str">
        <f t="shared" si="27"/>
        <v>佐賀</v>
      </c>
      <c r="AO97" s="42">
        <f t="shared" si="28"/>
        <v>616</v>
      </c>
      <c r="AP97" s="37">
        <f t="shared" si="29"/>
        <v>0.4</v>
      </c>
    </row>
    <row r="98" spans="14:42">
      <c r="N98" s="32">
        <v>31</v>
      </c>
      <c r="O98" s="5" t="s">
        <v>63</v>
      </c>
      <c r="P98" s="33">
        <f t="shared" si="15"/>
        <v>780</v>
      </c>
      <c r="Q98" s="34">
        <f>IFERROR(_xlfn.RANK.EQ(P98,$P$68:$P$114,0)+COUNTIF($P$68:P98,P98)-1,"-")</f>
        <v>9</v>
      </c>
      <c r="S98" s="42">
        <f t="shared" si="18"/>
        <v>31</v>
      </c>
      <c r="T98" s="42" t="str">
        <f t="shared" si="19"/>
        <v>福井</v>
      </c>
      <c r="U98" s="42">
        <f t="shared" si="20"/>
        <v>75</v>
      </c>
      <c r="V98" s="37">
        <f t="shared" si="21"/>
        <v>0.4</v>
      </c>
      <c r="X98" s="32">
        <v>31</v>
      </c>
      <c r="Y98" s="5" t="s">
        <v>63</v>
      </c>
      <c r="Z98" s="33">
        <f t="shared" si="16"/>
        <v>887</v>
      </c>
      <c r="AA98" s="34">
        <f>IFERROR(_xlfn.RANK.EQ(Z98,$Z$68:$Z$114,0)+COUNTIF($Z$68:Z98,Z98)-1,"-")</f>
        <v>18</v>
      </c>
      <c r="AC98" s="42">
        <f t="shared" si="22"/>
        <v>31</v>
      </c>
      <c r="AD98" s="42" t="str">
        <f t="shared" si="23"/>
        <v>山口</v>
      </c>
      <c r="AE98" s="42">
        <f t="shared" si="24"/>
        <v>673</v>
      </c>
      <c r="AF98" s="37">
        <f t="shared" si="25"/>
        <v>67.900000000000006</v>
      </c>
      <c r="AG98" s="37"/>
      <c r="AH98" s="32">
        <v>31</v>
      </c>
      <c r="AI98" s="5" t="s">
        <v>63</v>
      </c>
      <c r="AJ98" s="33">
        <f t="shared" si="17"/>
        <v>6920</v>
      </c>
      <c r="AK98" s="34">
        <f>IFERROR(_xlfn.RANK.EQ(AJ98,$AJ$68:$AJ$114,0)+COUNTIF($AJ$68:AJ98,AJ98)-1,"-")</f>
        <v>9</v>
      </c>
      <c r="AM98" s="42">
        <f t="shared" si="26"/>
        <v>31</v>
      </c>
      <c r="AN98" s="42" t="str">
        <f t="shared" si="27"/>
        <v>福井</v>
      </c>
      <c r="AO98" s="42">
        <f t="shared" si="28"/>
        <v>495</v>
      </c>
      <c r="AP98" s="37">
        <f t="shared" si="29"/>
        <v>0.3</v>
      </c>
    </row>
    <row r="99" spans="14:42">
      <c r="N99" s="32">
        <v>32</v>
      </c>
      <c r="O99" s="5" t="s">
        <v>64</v>
      </c>
      <c r="P99" s="33">
        <f t="shared" si="15"/>
        <v>122</v>
      </c>
      <c r="Q99" s="34">
        <f>IFERROR(_xlfn.RANK.EQ(P99,$P$68:$P$114,0)+COUNTIF($P$68:P99,P99)-1,"-")</f>
        <v>24</v>
      </c>
      <c r="S99" s="42">
        <f t="shared" si="18"/>
        <v>32</v>
      </c>
      <c r="T99" s="42" t="str">
        <f t="shared" si="19"/>
        <v>高知</v>
      </c>
      <c r="U99" s="42">
        <f t="shared" si="20"/>
        <v>60</v>
      </c>
      <c r="V99" s="37">
        <f t="shared" si="21"/>
        <v>0.3</v>
      </c>
      <c r="X99" s="32">
        <v>32</v>
      </c>
      <c r="Y99" s="5" t="s">
        <v>64</v>
      </c>
      <c r="Z99" s="33">
        <f t="shared" si="16"/>
        <v>530</v>
      </c>
      <c r="AA99" s="34">
        <f>IFERROR(_xlfn.RANK.EQ(Z99,$Z$68:$Z$114,0)+COUNTIF($Z$68:Z99,Z99)-1,"-")</f>
        <v>35</v>
      </c>
      <c r="AC99" s="42">
        <f t="shared" si="22"/>
        <v>32</v>
      </c>
      <c r="AD99" s="42" t="str">
        <f t="shared" si="23"/>
        <v>青森</v>
      </c>
      <c r="AE99" s="42">
        <f t="shared" si="24"/>
        <v>665</v>
      </c>
      <c r="AF99" s="37">
        <f t="shared" si="25"/>
        <v>67.099999999999994</v>
      </c>
      <c r="AG99" s="37"/>
      <c r="AH99" s="32">
        <v>32</v>
      </c>
      <c r="AI99" s="5" t="s">
        <v>64</v>
      </c>
      <c r="AJ99" s="33">
        <f t="shared" si="17"/>
        <v>647</v>
      </c>
      <c r="AK99" s="34">
        <f>IFERROR(_xlfn.RANK.EQ(AJ99,$AJ$68:$AJ$114,0)+COUNTIF($AJ$68:AJ99,AJ99)-1,"-")</f>
        <v>29</v>
      </c>
      <c r="AM99" s="42">
        <f t="shared" si="26"/>
        <v>32</v>
      </c>
      <c r="AN99" s="42" t="str">
        <f t="shared" si="27"/>
        <v>大阪</v>
      </c>
      <c r="AO99" s="42">
        <f t="shared" si="28"/>
        <v>483</v>
      </c>
      <c r="AP99" s="37">
        <f t="shared" si="29"/>
        <v>0.3</v>
      </c>
    </row>
    <row r="100" spans="14:42">
      <c r="N100" s="32">
        <v>33</v>
      </c>
      <c r="O100" s="5" t="s">
        <v>65</v>
      </c>
      <c r="P100" s="33">
        <f t="shared" si="15"/>
        <v>152</v>
      </c>
      <c r="Q100" s="34">
        <f>IFERROR(_xlfn.RANK.EQ(P100,$P$68:$P$114,0)+COUNTIF($P$68:P100,P100)-1,"-")</f>
        <v>21</v>
      </c>
      <c r="S100" s="42">
        <f t="shared" si="18"/>
        <v>33</v>
      </c>
      <c r="T100" s="42" t="str">
        <f t="shared" si="19"/>
        <v>大分</v>
      </c>
      <c r="U100" s="42">
        <f t="shared" si="20"/>
        <v>39</v>
      </c>
      <c r="V100" s="37">
        <f t="shared" si="21"/>
        <v>0.2</v>
      </c>
      <c r="X100" s="32">
        <v>33</v>
      </c>
      <c r="Y100" s="5" t="s">
        <v>65</v>
      </c>
      <c r="Z100" s="33">
        <f t="shared" si="16"/>
        <v>825</v>
      </c>
      <c r="AA100" s="34">
        <f>IFERROR(_xlfn.RANK.EQ(Z100,$Z$68:$Z$114,0)+COUNTIF($Z$68:Z100,Z100)-1,"-")</f>
        <v>24</v>
      </c>
      <c r="AC100" s="42">
        <f t="shared" si="22"/>
        <v>33</v>
      </c>
      <c r="AD100" s="42" t="str">
        <f t="shared" si="23"/>
        <v>福井</v>
      </c>
      <c r="AE100" s="42">
        <f t="shared" si="24"/>
        <v>660</v>
      </c>
      <c r="AF100" s="37">
        <f t="shared" si="25"/>
        <v>66.599999999999994</v>
      </c>
      <c r="AG100" s="37"/>
      <c r="AH100" s="32">
        <v>33</v>
      </c>
      <c r="AI100" s="5" t="s">
        <v>65</v>
      </c>
      <c r="AJ100" s="33">
        <f t="shared" si="17"/>
        <v>1250</v>
      </c>
      <c r="AK100" s="34">
        <f>IFERROR(_xlfn.RANK.EQ(AJ100,$AJ$68:$AJ$114,0)+COUNTIF($AJ$68:AJ100,AJ100)-1,"-")</f>
        <v>21</v>
      </c>
      <c r="AM100" s="42">
        <f t="shared" si="26"/>
        <v>33</v>
      </c>
      <c r="AN100" s="42" t="str">
        <f t="shared" si="27"/>
        <v>高知</v>
      </c>
      <c r="AO100" s="42">
        <f t="shared" si="28"/>
        <v>474</v>
      </c>
      <c r="AP100" s="37">
        <f t="shared" si="29"/>
        <v>0.3</v>
      </c>
    </row>
    <row r="101" spans="14:42">
      <c r="N101" s="32">
        <v>34</v>
      </c>
      <c r="O101" s="5" t="s">
        <v>66</v>
      </c>
      <c r="P101" s="33">
        <f t="shared" si="15"/>
        <v>36</v>
      </c>
      <c r="Q101" s="34">
        <f>IFERROR(_xlfn.RANK.EQ(P101,$P$68:$P$114,0)+COUNTIF($P$68:P101,P101)-1,"-")</f>
        <v>34</v>
      </c>
      <c r="S101" s="42">
        <f t="shared" si="18"/>
        <v>34</v>
      </c>
      <c r="T101" s="42" t="str">
        <f t="shared" si="19"/>
        <v>広島</v>
      </c>
      <c r="U101" s="42">
        <f t="shared" si="20"/>
        <v>36</v>
      </c>
      <c r="V101" s="37">
        <f t="shared" si="21"/>
        <v>0.2</v>
      </c>
      <c r="X101" s="32">
        <v>34</v>
      </c>
      <c r="Y101" s="5" t="s">
        <v>66</v>
      </c>
      <c r="Z101" s="33">
        <f t="shared" si="16"/>
        <v>831</v>
      </c>
      <c r="AA101" s="34">
        <f>IFERROR(_xlfn.RANK.EQ(Z101,$Z$68:$Z$114,0)+COUNTIF($Z$68:Z101,Z101)-1,"-")</f>
        <v>22</v>
      </c>
      <c r="AC101" s="42">
        <f t="shared" si="22"/>
        <v>34</v>
      </c>
      <c r="AD101" s="42" t="str">
        <f t="shared" si="23"/>
        <v>石川</v>
      </c>
      <c r="AE101" s="42">
        <f t="shared" si="24"/>
        <v>571</v>
      </c>
      <c r="AF101" s="37">
        <f t="shared" si="25"/>
        <v>57.6</v>
      </c>
      <c r="AG101" s="37"/>
      <c r="AH101" s="32">
        <v>34</v>
      </c>
      <c r="AI101" s="5" t="s">
        <v>66</v>
      </c>
      <c r="AJ101" s="33">
        <f t="shared" si="17"/>
        <v>299</v>
      </c>
      <c r="AK101" s="34">
        <f>IFERROR(_xlfn.RANK.EQ(AJ101,$AJ$68:$AJ$114,0)+COUNTIF($AJ$68:AJ101,AJ101)-1,"-")</f>
        <v>35</v>
      </c>
      <c r="AM101" s="42">
        <f t="shared" si="26"/>
        <v>34</v>
      </c>
      <c r="AN101" s="42" t="str">
        <f t="shared" si="27"/>
        <v>大分</v>
      </c>
      <c r="AO101" s="42">
        <f t="shared" si="28"/>
        <v>413</v>
      </c>
      <c r="AP101" s="37">
        <f t="shared" si="29"/>
        <v>0.2</v>
      </c>
    </row>
    <row r="102" spans="14:42">
      <c r="N102" s="32">
        <v>35</v>
      </c>
      <c r="O102" s="5" t="s">
        <v>67</v>
      </c>
      <c r="P102" s="33">
        <f t="shared" si="15"/>
        <v>110</v>
      </c>
      <c r="Q102" s="34">
        <f>IFERROR(_xlfn.RANK.EQ(P102,$P$68:$P$114,0)+COUNTIF($P$68:P102,P102)-1,"-")</f>
        <v>26</v>
      </c>
      <c r="S102" s="42">
        <f t="shared" si="18"/>
        <v>35</v>
      </c>
      <c r="T102" s="42" t="str">
        <f t="shared" si="19"/>
        <v>大阪</v>
      </c>
      <c r="U102" s="42">
        <f t="shared" si="20"/>
        <v>34</v>
      </c>
      <c r="V102" s="37">
        <f t="shared" si="21"/>
        <v>0.2</v>
      </c>
      <c r="X102" s="32">
        <v>35</v>
      </c>
      <c r="Y102" s="5" t="s">
        <v>67</v>
      </c>
      <c r="Z102" s="33">
        <f t="shared" si="16"/>
        <v>673</v>
      </c>
      <c r="AA102" s="34">
        <f>IFERROR(_xlfn.RANK.EQ(Z102,$Z$68:$Z$114,0)+COUNTIF($Z$68:Z102,Z102)-1,"-")</f>
        <v>31</v>
      </c>
      <c r="AC102" s="42">
        <f t="shared" si="22"/>
        <v>35</v>
      </c>
      <c r="AD102" s="42" t="str">
        <f t="shared" si="23"/>
        <v>島根</v>
      </c>
      <c r="AE102" s="42">
        <f t="shared" si="24"/>
        <v>530</v>
      </c>
      <c r="AF102" s="37">
        <f t="shared" si="25"/>
        <v>53.5</v>
      </c>
      <c r="AG102" s="37"/>
      <c r="AH102" s="32">
        <v>35</v>
      </c>
      <c r="AI102" s="5" t="s">
        <v>67</v>
      </c>
      <c r="AJ102" s="33">
        <f t="shared" si="17"/>
        <v>740</v>
      </c>
      <c r="AK102" s="34">
        <f>IFERROR(_xlfn.RANK.EQ(AJ102,$AJ$68:$AJ$114,0)+COUNTIF($AJ$68:AJ102,AJ102)-1,"-")</f>
        <v>27</v>
      </c>
      <c r="AM102" s="42">
        <f t="shared" si="26"/>
        <v>35</v>
      </c>
      <c r="AN102" s="42" t="str">
        <f t="shared" si="27"/>
        <v>広島</v>
      </c>
      <c r="AO102" s="42">
        <f t="shared" si="28"/>
        <v>299</v>
      </c>
      <c r="AP102" s="37">
        <f t="shared" si="29"/>
        <v>0.2</v>
      </c>
    </row>
    <row r="103" spans="14:42">
      <c r="N103" s="32">
        <v>36</v>
      </c>
      <c r="O103" s="5" t="s">
        <v>68</v>
      </c>
      <c r="P103" s="33">
        <f t="shared" si="15"/>
        <v>984</v>
      </c>
      <c r="Q103" s="34">
        <f>IFERROR(_xlfn.RANK.EQ(P103,$P$68:$P$114,0)+COUNTIF($P$68:P103,P103)-1,"-")</f>
        <v>6</v>
      </c>
      <c r="S103" s="42" t="str">
        <f t="shared" si="18"/>
        <v>-</v>
      </c>
      <c r="T103" s="42" t="str">
        <f t="shared" si="19"/>
        <v>-</v>
      </c>
      <c r="U103" s="42" t="str">
        <f t="shared" si="20"/>
        <v>-</v>
      </c>
      <c r="V103" s="37" t="str">
        <f t="shared" si="21"/>
        <v>-</v>
      </c>
      <c r="X103" s="32">
        <v>36</v>
      </c>
      <c r="Y103" s="5" t="s">
        <v>68</v>
      </c>
      <c r="Z103" s="33">
        <f t="shared" si="16"/>
        <v>1210</v>
      </c>
      <c r="AA103" s="34">
        <f>IFERROR(_xlfn.RANK.EQ(Z103,$Z$68:$Z$114,0)+COUNTIF($Z$68:Z103,Z103)-1,"-")</f>
        <v>4</v>
      </c>
      <c r="AC103" s="42" t="str">
        <f t="shared" si="22"/>
        <v>-</v>
      </c>
      <c r="AD103" s="42" t="str">
        <f t="shared" si="23"/>
        <v>-</v>
      </c>
      <c r="AE103" s="42" t="str">
        <f t="shared" si="24"/>
        <v>-</v>
      </c>
      <c r="AF103" s="37" t="str">
        <f t="shared" si="25"/>
        <v>-</v>
      </c>
      <c r="AG103" s="37"/>
      <c r="AH103" s="32">
        <v>36</v>
      </c>
      <c r="AI103" s="5" t="s">
        <v>68</v>
      </c>
      <c r="AJ103" s="33">
        <f t="shared" si="17"/>
        <v>11900</v>
      </c>
      <c r="AK103" s="34">
        <f>IFERROR(_xlfn.RANK.EQ(AJ103,$AJ$68:$AJ$114,0)+COUNTIF($AJ$68:AJ103,AJ103)-1,"-")</f>
        <v>5</v>
      </c>
      <c r="AM103" s="42" t="str">
        <f t="shared" si="26"/>
        <v>-</v>
      </c>
      <c r="AN103" s="42" t="str">
        <f t="shared" si="27"/>
        <v>-</v>
      </c>
      <c r="AO103" s="42" t="str">
        <f t="shared" si="28"/>
        <v>-</v>
      </c>
      <c r="AP103" s="37" t="str">
        <f t="shared" si="29"/>
        <v>-</v>
      </c>
    </row>
    <row r="104" spans="14:42">
      <c r="N104" s="32">
        <v>37</v>
      </c>
      <c r="O104" s="5" t="s">
        <v>69</v>
      </c>
      <c r="P104" s="33">
        <f t="shared" si="15"/>
        <v>1290</v>
      </c>
      <c r="Q104" s="34">
        <f>IFERROR(_xlfn.RANK.EQ(P104,$P$68:$P$114,0)+COUNTIF($P$68:P104,P104)-1,"-")</f>
        <v>2</v>
      </c>
      <c r="S104" s="42" t="str">
        <f t="shared" si="18"/>
        <v>-</v>
      </c>
      <c r="T104" s="42" t="str">
        <f t="shared" si="19"/>
        <v>-</v>
      </c>
      <c r="U104" s="42" t="str">
        <f t="shared" si="20"/>
        <v>-</v>
      </c>
      <c r="V104" s="37" t="str">
        <f t="shared" si="21"/>
        <v>-</v>
      </c>
      <c r="X104" s="32">
        <v>37</v>
      </c>
      <c r="Y104" s="5" t="s">
        <v>69</v>
      </c>
      <c r="Z104" s="33">
        <f t="shared" si="16"/>
        <v>1060</v>
      </c>
      <c r="AA104" s="34">
        <f>IFERROR(_xlfn.RANK.EQ(Z104,$Z$68:$Z$114,0)+COUNTIF($Z$68:Z104,Z104)-1,"-")</f>
        <v>8</v>
      </c>
      <c r="AC104" s="42" t="str">
        <f t="shared" si="22"/>
        <v>-</v>
      </c>
      <c r="AD104" s="42" t="str">
        <f t="shared" si="23"/>
        <v>-</v>
      </c>
      <c r="AE104" s="42" t="str">
        <f t="shared" si="24"/>
        <v>-</v>
      </c>
      <c r="AF104" s="37" t="str">
        <f t="shared" si="25"/>
        <v>-</v>
      </c>
      <c r="AG104" s="37"/>
      <c r="AH104" s="32">
        <v>37</v>
      </c>
      <c r="AI104" s="5" t="s">
        <v>69</v>
      </c>
      <c r="AJ104" s="33">
        <f t="shared" si="17"/>
        <v>13700</v>
      </c>
      <c r="AK104" s="34">
        <f>IFERROR(_xlfn.RANK.EQ(AJ104,$AJ$68:$AJ$114,0)+COUNTIF($AJ$68:AJ104,AJ104)-1,"-")</f>
        <v>4</v>
      </c>
      <c r="AM104" s="42" t="str">
        <f t="shared" si="26"/>
        <v>-</v>
      </c>
      <c r="AN104" s="42" t="str">
        <f t="shared" si="27"/>
        <v>-</v>
      </c>
      <c r="AO104" s="42" t="str">
        <f t="shared" si="28"/>
        <v>-</v>
      </c>
      <c r="AP104" s="37" t="str">
        <f t="shared" si="29"/>
        <v>-</v>
      </c>
    </row>
    <row r="105" spans="14:42">
      <c r="N105" s="32">
        <v>38</v>
      </c>
      <c r="O105" s="5" t="s">
        <v>70</v>
      </c>
      <c r="P105" s="33">
        <f t="shared" si="15"/>
        <v>132</v>
      </c>
      <c r="Q105" s="34">
        <f>IFERROR(_xlfn.RANK.EQ(P105,$P$68:$P$114,0)+COUNTIF($P$68:P105,P105)-1,"-")</f>
        <v>22</v>
      </c>
      <c r="S105" s="42" t="str">
        <f t="shared" si="18"/>
        <v>-</v>
      </c>
      <c r="T105" s="42" t="str">
        <f t="shared" si="19"/>
        <v>-</v>
      </c>
      <c r="U105" s="42" t="str">
        <f t="shared" si="20"/>
        <v>-</v>
      </c>
      <c r="V105" s="37" t="str">
        <f t="shared" si="21"/>
        <v>-</v>
      </c>
      <c r="X105" s="32">
        <v>38</v>
      </c>
      <c r="Y105" s="5" t="s">
        <v>70</v>
      </c>
      <c r="Z105" s="33">
        <f t="shared" si="16"/>
        <v>793</v>
      </c>
      <c r="AA105" s="34">
        <f>IFERROR(_xlfn.RANK.EQ(Z105,$Z$68:$Z$114,0)+COUNTIF($Z$68:Z105,Z105)-1,"-")</f>
        <v>26</v>
      </c>
      <c r="AC105" s="42" t="str">
        <f t="shared" si="22"/>
        <v>-</v>
      </c>
      <c r="AD105" s="42" t="str">
        <f t="shared" si="23"/>
        <v>-</v>
      </c>
      <c r="AE105" s="42" t="str">
        <f t="shared" si="24"/>
        <v>-</v>
      </c>
      <c r="AF105" s="37" t="str">
        <f t="shared" si="25"/>
        <v>-</v>
      </c>
      <c r="AG105" s="37"/>
      <c r="AH105" s="32">
        <v>38</v>
      </c>
      <c r="AI105" s="5" t="s">
        <v>70</v>
      </c>
      <c r="AJ105" s="33">
        <f t="shared" si="17"/>
        <v>1050</v>
      </c>
      <c r="AK105" s="34">
        <f>IFERROR(_xlfn.RANK.EQ(AJ105,$AJ$68:$AJ$114,0)+COUNTIF($AJ$68:AJ105,AJ105)-1,"-")</f>
        <v>23</v>
      </c>
      <c r="AM105" s="42" t="str">
        <f t="shared" si="26"/>
        <v>-</v>
      </c>
      <c r="AN105" s="42" t="str">
        <f t="shared" si="27"/>
        <v>-</v>
      </c>
      <c r="AO105" s="42" t="str">
        <f t="shared" si="28"/>
        <v>-</v>
      </c>
      <c r="AP105" s="37" t="str">
        <f t="shared" si="29"/>
        <v>-</v>
      </c>
    </row>
    <row r="106" spans="14:42">
      <c r="N106" s="32">
        <v>39</v>
      </c>
      <c r="O106" s="5" t="s">
        <v>71</v>
      </c>
      <c r="P106" s="33">
        <f t="shared" si="15"/>
        <v>60</v>
      </c>
      <c r="Q106" s="34">
        <f>IFERROR(_xlfn.RANK.EQ(P106,$P$68:$P$114,0)+COUNTIF($P$68:P106,P106)-1,"-")</f>
        <v>32</v>
      </c>
      <c r="S106" s="42" t="str">
        <f t="shared" si="18"/>
        <v>-</v>
      </c>
      <c r="T106" s="42" t="str">
        <f t="shared" si="19"/>
        <v>-</v>
      </c>
      <c r="U106" s="42" t="str">
        <f t="shared" si="20"/>
        <v>-</v>
      </c>
      <c r="V106" s="37" t="str">
        <f t="shared" si="21"/>
        <v>-</v>
      </c>
      <c r="X106" s="32">
        <v>39</v>
      </c>
      <c r="Y106" s="5" t="s">
        <v>71</v>
      </c>
      <c r="Z106" s="33">
        <f t="shared" si="16"/>
        <v>790</v>
      </c>
      <c r="AA106" s="34">
        <f>IFERROR(_xlfn.RANK.EQ(Z106,$Z$68:$Z$114,0)+COUNTIF($Z$68:Z106,Z106)-1,"-")</f>
        <v>27</v>
      </c>
      <c r="AC106" s="42" t="str">
        <f t="shared" si="22"/>
        <v>-</v>
      </c>
      <c r="AD106" s="42" t="str">
        <f t="shared" si="23"/>
        <v>-</v>
      </c>
      <c r="AE106" s="42" t="str">
        <f t="shared" si="24"/>
        <v>-</v>
      </c>
      <c r="AF106" s="37" t="str">
        <f t="shared" si="25"/>
        <v>-</v>
      </c>
      <c r="AG106" s="37"/>
      <c r="AH106" s="32">
        <v>39</v>
      </c>
      <c r="AI106" s="5" t="s">
        <v>71</v>
      </c>
      <c r="AJ106" s="33">
        <f t="shared" si="17"/>
        <v>474</v>
      </c>
      <c r="AK106" s="34">
        <f>IFERROR(_xlfn.RANK.EQ(AJ106,$AJ$68:$AJ$114,0)+COUNTIF($AJ$68:AJ106,AJ106)-1,"-")</f>
        <v>33</v>
      </c>
      <c r="AM106" s="42" t="str">
        <f t="shared" si="26"/>
        <v>-</v>
      </c>
      <c r="AN106" s="42" t="str">
        <f t="shared" si="27"/>
        <v>-</v>
      </c>
      <c r="AO106" s="42" t="str">
        <f t="shared" si="28"/>
        <v>-</v>
      </c>
      <c r="AP106" s="37" t="str">
        <f t="shared" si="29"/>
        <v>-</v>
      </c>
    </row>
    <row r="107" spans="14:42">
      <c r="N107" s="32">
        <v>40</v>
      </c>
      <c r="O107" s="5" t="s">
        <v>72</v>
      </c>
      <c r="P107" s="33">
        <f t="shared" si="15"/>
        <v>472</v>
      </c>
      <c r="Q107" s="34">
        <f>IFERROR(_xlfn.RANK.EQ(P107,$P$68:$P$114,0)+COUNTIF($P$68:P107,P107)-1,"-")</f>
        <v>11</v>
      </c>
      <c r="S107" s="42" t="str">
        <f t="shared" si="18"/>
        <v>-</v>
      </c>
      <c r="T107" s="42" t="str">
        <f t="shared" si="19"/>
        <v>-</v>
      </c>
      <c r="U107" s="42" t="str">
        <f t="shared" si="20"/>
        <v>-</v>
      </c>
      <c r="V107" s="37" t="str">
        <f t="shared" si="21"/>
        <v>-</v>
      </c>
      <c r="X107" s="32">
        <v>40</v>
      </c>
      <c r="Y107" s="5" t="s">
        <v>72</v>
      </c>
      <c r="Z107" s="33">
        <f t="shared" si="16"/>
        <v>764</v>
      </c>
      <c r="AA107" s="34">
        <f>IFERROR(_xlfn.RANK.EQ(Z107,$Z$68:$Z$114,0)+COUNTIF($Z$68:Z107,Z107)-1,"-")</f>
        <v>28</v>
      </c>
      <c r="AC107" s="42" t="str">
        <f t="shared" si="22"/>
        <v>-</v>
      </c>
      <c r="AD107" s="42" t="str">
        <f t="shared" si="23"/>
        <v>-</v>
      </c>
      <c r="AE107" s="42" t="str">
        <f t="shared" si="24"/>
        <v>-</v>
      </c>
      <c r="AF107" s="37" t="str">
        <f t="shared" si="25"/>
        <v>-</v>
      </c>
      <c r="AG107" s="37"/>
      <c r="AH107" s="32">
        <v>40</v>
      </c>
      <c r="AI107" s="5" t="s">
        <v>72</v>
      </c>
      <c r="AJ107" s="33">
        <f t="shared" si="17"/>
        <v>3610</v>
      </c>
      <c r="AK107" s="34">
        <f>IFERROR(_xlfn.RANK.EQ(AJ107,$AJ$68:$AJ$114,0)+COUNTIF($AJ$68:AJ107,AJ107)-1,"-")</f>
        <v>12</v>
      </c>
      <c r="AM107" s="42" t="str">
        <f t="shared" si="26"/>
        <v>-</v>
      </c>
      <c r="AN107" s="42" t="str">
        <f t="shared" si="27"/>
        <v>-</v>
      </c>
      <c r="AO107" s="42" t="str">
        <f t="shared" si="28"/>
        <v>-</v>
      </c>
      <c r="AP107" s="37" t="str">
        <f t="shared" si="29"/>
        <v>-</v>
      </c>
    </row>
    <row r="108" spans="14:42">
      <c r="N108" s="32">
        <v>41</v>
      </c>
      <c r="O108" s="5" t="s">
        <v>73</v>
      </c>
      <c r="P108" s="33">
        <f t="shared" si="15"/>
        <v>82</v>
      </c>
      <c r="Q108" s="34">
        <f>IFERROR(_xlfn.RANK.EQ(P108,$P$68:$P$114,0)+COUNTIF($P$68:P108,P108)-1,"-")</f>
        <v>30</v>
      </c>
      <c r="S108" s="42" t="str">
        <f t="shared" si="18"/>
        <v>-</v>
      </c>
      <c r="T108" s="42" t="str">
        <f t="shared" si="19"/>
        <v>-</v>
      </c>
      <c r="U108" s="42" t="str">
        <f t="shared" si="20"/>
        <v>-</v>
      </c>
      <c r="V108" s="37" t="str">
        <f t="shared" si="21"/>
        <v>-</v>
      </c>
      <c r="X108" s="32">
        <v>41</v>
      </c>
      <c r="Y108" s="5" t="s">
        <v>73</v>
      </c>
      <c r="Z108" s="33">
        <f t="shared" si="16"/>
        <v>751</v>
      </c>
      <c r="AA108" s="34">
        <f>IFERROR(_xlfn.RANK.EQ(Z108,$Z$68:$Z$114,0)+COUNTIF($Z$68:Z108,Z108)-1,"-")</f>
        <v>29</v>
      </c>
      <c r="AC108" s="42" t="str">
        <f t="shared" si="22"/>
        <v>-</v>
      </c>
      <c r="AD108" s="42" t="str">
        <f t="shared" si="23"/>
        <v>-</v>
      </c>
      <c r="AE108" s="42" t="str">
        <f t="shared" si="24"/>
        <v>-</v>
      </c>
      <c r="AF108" s="37" t="str">
        <f t="shared" si="25"/>
        <v>-</v>
      </c>
      <c r="AG108" s="37"/>
      <c r="AH108" s="32">
        <v>41</v>
      </c>
      <c r="AI108" s="5" t="s">
        <v>73</v>
      </c>
      <c r="AJ108" s="33">
        <f t="shared" si="17"/>
        <v>616</v>
      </c>
      <c r="AK108" s="34">
        <f>IFERROR(_xlfn.RANK.EQ(AJ108,$AJ$68:$AJ$114,0)+COUNTIF($AJ$68:AJ108,AJ108)-1,"-")</f>
        <v>30</v>
      </c>
      <c r="AM108" s="42" t="str">
        <f t="shared" si="26"/>
        <v>-</v>
      </c>
      <c r="AN108" s="42" t="str">
        <f t="shared" si="27"/>
        <v>-</v>
      </c>
      <c r="AO108" s="42" t="str">
        <f t="shared" si="28"/>
        <v>-</v>
      </c>
      <c r="AP108" s="37" t="str">
        <f t="shared" si="29"/>
        <v>-</v>
      </c>
    </row>
    <row r="109" spans="14:42">
      <c r="N109" s="32">
        <v>42</v>
      </c>
      <c r="O109" s="5" t="s">
        <v>74</v>
      </c>
      <c r="P109" s="33">
        <f t="shared" si="15"/>
        <v>1040</v>
      </c>
      <c r="Q109" s="34">
        <f>IFERROR(_xlfn.RANK.EQ(P109,$P$68:$P$114,0)+COUNTIF($P$68:P109,P109)-1,"-")</f>
        <v>5</v>
      </c>
      <c r="S109" s="42" t="str">
        <f t="shared" si="18"/>
        <v>-</v>
      </c>
      <c r="T109" s="42" t="str">
        <f t="shared" si="19"/>
        <v>-</v>
      </c>
      <c r="U109" s="42" t="str">
        <f t="shared" si="20"/>
        <v>-</v>
      </c>
      <c r="V109" s="37" t="str">
        <f t="shared" si="21"/>
        <v>-</v>
      </c>
      <c r="X109" s="32">
        <v>42</v>
      </c>
      <c r="Y109" s="5" t="s">
        <v>74</v>
      </c>
      <c r="Z109" s="33">
        <f t="shared" si="16"/>
        <v>1050</v>
      </c>
      <c r="AA109" s="34">
        <f>IFERROR(_xlfn.RANK.EQ(Z109,$Z$68:$Z$114,0)+COUNTIF($Z$68:Z109,Z109)-1,"-")</f>
        <v>10</v>
      </c>
      <c r="AC109" s="42" t="str">
        <f t="shared" si="22"/>
        <v>-</v>
      </c>
      <c r="AD109" s="42" t="str">
        <f t="shared" si="23"/>
        <v>-</v>
      </c>
      <c r="AE109" s="42" t="str">
        <f t="shared" si="24"/>
        <v>-</v>
      </c>
      <c r="AF109" s="37" t="str">
        <f t="shared" si="25"/>
        <v>-</v>
      </c>
      <c r="AG109" s="37"/>
      <c r="AH109" s="32">
        <v>42</v>
      </c>
      <c r="AI109" s="5" t="s">
        <v>74</v>
      </c>
      <c r="AJ109" s="33">
        <f t="shared" si="17"/>
        <v>10900</v>
      </c>
      <c r="AK109" s="34">
        <f>IFERROR(_xlfn.RANK.EQ(AJ109,$AJ$68:$AJ$114,0)+COUNTIF($AJ$68:AJ109,AJ109)-1,"-")</f>
        <v>7</v>
      </c>
      <c r="AM109" s="42" t="str">
        <f t="shared" si="26"/>
        <v>-</v>
      </c>
      <c r="AN109" s="42" t="str">
        <f t="shared" si="27"/>
        <v>-</v>
      </c>
      <c r="AO109" s="42" t="str">
        <f t="shared" si="28"/>
        <v>-</v>
      </c>
      <c r="AP109" s="37" t="str">
        <f t="shared" si="29"/>
        <v>-</v>
      </c>
    </row>
    <row r="110" spans="14:42">
      <c r="N110" s="32">
        <v>43</v>
      </c>
      <c r="O110" s="5" t="s">
        <v>75</v>
      </c>
      <c r="P110" s="33">
        <f t="shared" si="15"/>
        <v>920</v>
      </c>
      <c r="Q110" s="34">
        <f>IFERROR(_xlfn.RANK.EQ(P110,$P$68:$P$114,0)+COUNTIF($P$68:P110,P110)-1,"-")</f>
        <v>8</v>
      </c>
      <c r="S110" s="42" t="str">
        <f t="shared" si="18"/>
        <v>-</v>
      </c>
      <c r="T110" s="42" t="str">
        <f t="shared" si="19"/>
        <v>-</v>
      </c>
      <c r="U110" s="42" t="str">
        <f t="shared" si="20"/>
        <v>-</v>
      </c>
      <c r="V110" s="37" t="str">
        <f t="shared" si="21"/>
        <v>-</v>
      </c>
      <c r="X110" s="32">
        <v>43</v>
      </c>
      <c r="Y110" s="5" t="s">
        <v>75</v>
      </c>
      <c r="Z110" s="33">
        <f t="shared" si="16"/>
        <v>1020</v>
      </c>
      <c r="AA110" s="34">
        <f>IFERROR(_xlfn.RANK.EQ(Z110,$Z$68:$Z$114,0)+COUNTIF($Z$68:Z110,Z110)-1,"-")</f>
        <v>12</v>
      </c>
      <c r="AC110" s="42" t="str">
        <f t="shared" si="22"/>
        <v>-</v>
      </c>
      <c r="AD110" s="42" t="str">
        <f t="shared" si="23"/>
        <v>-</v>
      </c>
      <c r="AE110" s="42" t="str">
        <f t="shared" si="24"/>
        <v>-</v>
      </c>
      <c r="AF110" s="37" t="str">
        <f t="shared" si="25"/>
        <v>-</v>
      </c>
      <c r="AG110" s="37"/>
      <c r="AH110" s="32">
        <v>43</v>
      </c>
      <c r="AI110" s="5" t="s">
        <v>75</v>
      </c>
      <c r="AJ110" s="33">
        <f t="shared" si="17"/>
        <v>9380</v>
      </c>
      <c r="AK110" s="34">
        <f>IFERROR(_xlfn.RANK.EQ(AJ110,$AJ$68:$AJ$114,0)+COUNTIF($AJ$68:AJ110,AJ110)-1,"-")</f>
        <v>8</v>
      </c>
      <c r="AM110" s="42" t="str">
        <f t="shared" si="26"/>
        <v>-</v>
      </c>
      <c r="AN110" s="42" t="str">
        <f t="shared" si="27"/>
        <v>-</v>
      </c>
      <c r="AO110" s="42" t="str">
        <f t="shared" si="28"/>
        <v>-</v>
      </c>
      <c r="AP110" s="37" t="str">
        <f t="shared" si="29"/>
        <v>-</v>
      </c>
    </row>
    <row r="111" spans="14:42">
      <c r="N111" s="32">
        <v>44</v>
      </c>
      <c r="O111" s="5" t="s">
        <v>76</v>
      </c>
      <c r="P111" s="33">
        <f t="shared" si="15"/>
        <v>39</v>
      </c>
      <c r="Q111" s="34">
        <f>IFERROR(_xlfn.RANK.EQ(P111,$P$68:$P$114,0)+COUNTIF($P$68:P111,P111)-1,"-")</f>
        <v>33</v>
      </c>
      <c r="S111" s="42" t="str">
        <f t="shared" si="18"/>
        <v>-</v>
      </c>
      <c r="T111" s="42" t="str">
        <f t="shared" si="19"/>
        <v>-</v>
      </c>
      <c r="U111" s="42" t="str">
        <f t="shared" si="20"/>
        <v>-</v>
      </c>
      <c r="V111" s="37" t="str">
        <f t="shared" si="21"/>
        <v>-</v>
      </c>
      <c r="X111" s="32">
        <v>44</v>
      </c>
      <c r="Y111" s="5" t="s">
        <v>76</v>
      </c>
      <c r="Z111" s="33">
        <f t="shared" si="16"/>
        <v>1060</v>
      </c>
      <c r="AA111" s="34">
        <f>IFERROR(_xlfn.RANK.EQ(Z111,$Z$68:$Z$114,0)+COUNTIF($Z$68:Z111,Z111)-1,"-")</f>
        <v>9</v>
      </c>
      <c r="AC111" s="42" t="str">
        <f t="shared" si="22"/>
        <v>-</v>
      </c>
      <c r="AD111" s="42" t="str">
        <f t="shared" si="23"/>
        <v>-</v>
      </c>
      <c r="AE111" s="42" t="str">
        <f t="shared" si="24"/>
        <v>-</v>
      </c>
      <c r="AF111" s="37" t="str">
        <f t="shared" si="25"/>
        <v>-</v>
      </c>
      <c r="AG111" s="37"/>
      <c r="AH111" s="32">
        <v>44</v>
      </c>
      <c r="AI111" s="5" t="s">
        <v>76</v>
      </c>
      <c r="AJ111" s="33">
        <f t="shared" si="17"/>
        <v>413</v>
      </c>
      <c r="AK111" s="34">
        <f>IFERROR(_xlfn.RANK.EQ(AJ111,$AJ$68:$AJ$114,0)+COUNTIF($AJ$68:AJ111,AJ111)-1,"-")</f>
        <v>34</v>
      </c>
      <c r="AM111" s="42" t="str">
        <f t="shared" si="26"/>
        <v>-</v>
      </c>
      <c r="AN111" s="42" t="str">
        <f t="shared" si="27"/>
        <v>-</v>
      </c>
      <c r="AO111" s="42" t="str">
        <f t="shared" si="28"/>
        <v>-</v>
      </c>
      <c r="AP111" s="37" t="str">
        <f t="shared" si="29"/>
        <v>-</v>
      </c>
    </row>
    <row r="112" spans="14:42">
      <c r="N112" s="32">
        <v>45</v>
      </c>
      <c r="O112" s="5" t="s">
        <v>77</v>
      </c>
      <c r="P112" s="33" t="str">
        <f t="shared" si="15"/>
        <v>…</v>
      </c>
      <c r="Q112" s="34" t="str">
        <f>IFERROR(_xlfn.RANK.EQ(P112,$P$68:$P$114,0)+COUNTIF($P$68:P112,P112)-1,"-")</f>
        <v>-</v>
      </c>
      <c r="S112" s="42" t="str">
        <f t="shared" si="18"/>
        <v>-</v>
      </c>
      <c r="T112" s="42" t="str">
        <f t="shared" si="19"/>
        <v>-</v>
      </c>
      <c r="U112" s="42" t="str">
        <f t="shared" si="20"/>
        <v>-</v>
      </c>
      <c r="V112" s="37" t="str">
        <f t="shared" si="21"/>
        <v>-</v>
      </c>
      <c r="X112" s="32">
        <v>45</v>
      </c>
      <c r="Y112" s="5" t="s">
        <v>77</v>
      </c>
      <c r="Z112" s="33" t="str">
        <f t="shared" si="16"/>
        <v>…</v>
      </c>
      <c r="AA112" s="34" t="str">
        <f>IFERROR(_xlfn.RANK.EQ(Z112,$Z$68:$Z$114,0)+COUNTIF($Z$68:Z112,Z112)-1,"-")</f>
        <v>-</v>
      </c>
      <c r="AC112" s="42" t="str">
        <f t="shared" si="22"/>
        <v>-</v>
      </c>
      <c r="AD112" s="42" t="str">
        <f t="shared" si="23"/>
        <v>-</v>
      </c>
      <c r="AE112" s="42" t="str">
        <f t="shared" si="24"/>
        <v>-</v>
      </c>
      <c r="AF112" s="37" t="str">
        <f t="shared" si="25"/>
        <v>-</v>
      </c>
      <c r="AG112" s="37"/>
      <c r="AH112" s="32">
        <v>45</v>
      </c>
      <c r="AI112" s="5" t="s">
        <v>77</v>
      </c>
      <c r="AJ112" s="33" t="str">
        <f t="shared" si="17"/>
        <v>…</v>
      </c>
      <c r="AK112" s="34" t="str">
        <f>IFERROR(_xlfn.RANK.EQ(AJ112,$AJ$68:$AJ$114,0)+COUNTIF($AJ$68:AJ112,AJ112)-1,"-")</f>
        <v>-</v>
      </c>
      <c r="AM112" s="42" t="str">
        <f t="shared" si="26"/>
        <v>-</v>
      </c>
      <c r="AN112" s="42" t="str">
        <f t="shared" si="27"/>
        <v>-</v>
      </c>
      <c r="AO112" s="42" t="str">
        <f t="shared" si="28"/>
        <v>-</v>
      </c>
      <c r="AP112" s="37" t="str">
        <f t="shared" si="29"/>
        <v>-</v>
      </c>
    </row>
    <row r="113" spans="14:42">
      <c r="N113" s="32">
        <v>46</v>
      </c>
      <c r="O113" s="5" t="s">
        <v>78</v>
      </c>
      <c r="P113" s="33">
        <f t="shared" si="15"/>
        <v>350</v>
      </c>
      <c r="Q113" s="34">
        <f>IFERROR(_xlfn.RANK.EQ(P113,$P$68:$P$114,0)+COUNTIF($P$68:P113,P113)-1,"-")</f>
        <v>13</v>
      </c>
      <c r="S113" s="42" t="str">
        <f t="shared" si="18"/>
        <v>-</v>
      </c>
      <c r="T113" s="42" t="str">
        <f t="shared" si="19"/>
        <v>-</v>
      </c>
      <c r="U113" s="42" t="str">
        <f t="shared" si="20"/>
        <v>-</v>
      </c>
      <c r="V113" s="37" t="str">
        <f t="shared" si="21"/>
        <v>-</v>
      </c>
      <c r="X113" s="32">
        <v>46</v>
      </c>
      <c r="Y113" s="5" t="s">
        <v>78</v>
      </c>
      <c r="Z113" s="33">
        <f t="shared" si="16"/>
        <v>945</v>
      </c>
      <c r="AA113" s="34">
        <f>IFERROR(_xlfn.RANK.EQ(Z113,$Z$68:$Z$114,0)+COUNTIF($Z$68:Z113,Z113)-1,"-")</f>
        <v>16</v>
      </c>
      <c r="AC113" s="42" t="str">
        <f t="shared" si="22"/>
        <v>-</v>
      </c>
      <c r="AD113" s="42" t="str">
        <f t="shared" si="23"/>
        <v>-</v>
      </c>
      <c r="AE113" s="42" t="str">
        <f t="shared" si="24"/>
        <v>-</v>
      </c>
      <c r="AF113" s="37" t="str">
        <f t="shared" si="25"/>
        <v>-</v>
      </c>
      <c r="AG113" s="37"/>
      <c r="AH113" s="32">
        <v>46</v>
      </c>
      <c r="AI113" s="5" t="s">
        <v>78</v>
      </c>
      <c r="AJ113" s="33">
        <f t="shared" si="17"/>
        <v>3310</v>
      </c>
      <c r="AK113" s="34">
        <f>IFERROR(_xlfn.RANK.EQ(AJ113,$AJ$68:$AJ$114,0)+COUNTIF($AJ$68:AJ113,AJ113)-1,"-")</f>
        <v>14</v>
      </c>
      <c r="AM113" s="42" t="str">
        <f t="shared" si="26"/>
        <v>-</v>
      </c>
      <c r="AN113" s="42" t="str">
        <f t="shared" si="27"/>
        <v>-</v>
      </c>
      <c r="AO113" s="42" t="str">
        <f t="shared" si="28"/>
        <v>-</v>
      </c>
      <c r="AP113" s="37" t="str">
        <f t="shared" si="29"/>
        <v>-</v>
      </c>
    </row>
    <row r="114" spans="14:42">
      <c r="N114" s="32">
        <v>47</v>
      </c>
      <c r="O114" s="5" t="s">
        <v>44</v>
      </c>
      <c r="P114" s="33" t="str">
        <f t="shared" si="15"/>
        <v>…</v>
      </c>
      <c r="Q114" s="34" t="str">
        <f>IFERROR(_xlfn.RANK.EQ(P114,$P$68:$P$114,0)+COUNTIF($P$68:P114,P114)-1,"-")</f>
        <v>-</v>
      </c>
      <c r="S114" s="42" t="str">
        <f t="shared" si="18"/>
        <v>-</v>
      </c>
      <c r="T114" s="42" t="str">
        <f t="shared" si="19"/>
        <v>-</v>
      </c>
      <c r="U114" s="42" t="str">
        <f t="shared" si="20"/>
        <v>-</v>
      </c>
      <c r="V114" s="37" t="str">
        <f t="shared" si="21"/>
        <v>-</v>
      </c>
      <c r="X114" s="32">
        <v>47</v>
      </c>
      <c r="Y114" s="5" t="s">
        <v>44</v>
      </c>
      <c r="Z114" s="33" t="str">
        <f t="shared" si="16"/>
        <v>…</v>
      </c>
      <c r="AA114" s="34" t="str">
        <f>IFERROR(_xlfn.RANK.EQ(Z114,$Z$68:$Z$114,0)+COUNTIF($Z$68:Z114,Z114)-1,"-")</f>
        <v>-</v>
      </c>
      <c r="AC114" s="42" t="str">
        <f t="shared" si="22"/>
        <v>-</v>
      </c>
      <c r="AD114" s="42" t="str">
        <f t="shared" si="23"/>
        <v>-</v>
      </c>
      <c r="AE114" s="42" t="str">
        <f t="shared" si="24"/>
        <v>-</v>
      </c>
      <c r="AF114" s="37" t="str">
        <f t="shared" si="25"/>
        <v>-</v>
      </c>
      <c r="AG114" s="37"/>
      <c r="AH114" s="32">
        <v>47</v>
      </c>
      <c r="AI114" s="5" t="s">
        <v>44</v>
      </c>
      <c r="AJ114" s="33" t="str">
        <f t="shared" si="17"/>
        <v>…</v>
      </c>
      <c r="AK114" s="34" t="str">
        <f>IFERROR(_xlfn.RANK.EQ(AJ114,$AJ$68:$AJ$114,0)+COUNTIF($AJ$68:AJ114,AJ114)-1,"-")</f>
        <v>-</v>
      </c>
      <c r="AM114" s="42" t="str">
        <f t="shared" si="26"/>
        <v>-</v>
      </c>
      <c r="AN114" s="42" t="str">
        <f t="shared" si="27"/>
        <v>-</v>
      </c>
      <c r="AO114" s="42" t="str">
        <f t="shared" si="28"/>
        <v>-</v>
      </c>
      <c r="AP114" s="37" t="str">
        <f t="shared" si="29"/>
        <v>-</v>
      </c>
    </row>
    <row r="117" spans="14:42">
      <c r="N117" s="780" t="s">
        <v>136</v>
      </c>
      <c r="O117" s="780"/>
      <c r="P117" s="780"/>
      <c r="Q117" s="780"/>
      <c r="R117" s="780"/>
      <c r="S117" s="780"/>
      <c r="T117" s="780"/>
      <c r="U117" s="780"/>
      <c r="V117" s="780"/>
      <c r="W117" s="780"/>
      <c r="X117" s="780"/>
      <c r="Y117" s="780"/>
      <c r="Z117" s="780"/>
      <c r="AA117" s="780"/>
      <c r="AB117" s="780"/>
      <c r="AC117" s="780"/>
      <c r="AD117" s="780"/>
      <c r="AE117" s="780"/>
      <c r="AF117" s="780"/>
      <c r="AG117" s="780"/>
      <c r="AH117" s="780"/>
      <c r="AI117" s="780"/>
      <c r="AJ117" s="780"/>
      <c r="AK117" s="780"/>
      <c r="AL117" s="780"/>
      <c r="AM117" s="780"/>
      <c r="AN117" s="780"/>
      <c r="AO117" s="780"/>
      <c r="AP117" s="780"/>
    </row>
    <row r="118" spans="14:42">
      <c r="N118" s="780"/>
      <c r="O118" s="780"/>
      <c r="P118" s="780"/>
      <c r="Q118" s="780"/>
      <c r="R118" s="780"/>
      <c r="S118" s="780"/>
      <c r="T118" s="780"/>
      <c r="U118" s="780"/>
      <c r="V118" s="780"/>
      <c r="W118" s="780"/>
      <c r="X118" s="780"/>
      <c r="Y118" s="780"/>
      <c r="Z118" s="780"/>
      <c r="AA118" s="780"/>
      <c r="AB118" s="780"/>
      <c r="AC118" s="780"/>
      <c r="AD118" s="780"/>
      <c r="AE118" s="780"/>
      <c r="AF118" s="780"/>
      <c r="AG118" s="780"/>
      <c r="AH118" s="780"/>
      <c r="AI118" s="780"/>
      <c r="AJ118" s="780"/>
      <c r="AK118" s="780"/>
      <c r="AL118" s="780"/>
      <c r="AM118" s="780"/>
      <c r="AN118" s="780"/>
      <c r="AO118" s="780"/>
      <c r="AP118" s="780"/>
    </row>
    <row r="119" spans="14:42">
      <c r="N119" s="779" t="s">
        <v>12</v>
      </c>
      <c r="O119" s="779"/>
      <c r="P119" s="779"/>
      <c r="Q119" s="779"/>
      <c r="R119" s="779"/>
      <c r="S119" s="779"/>
      <c r="T119" s="779"/>
      <c r="U119" s="779"/>
      <c r="V119" s="779"/>
      <c r="W119" s="20"/>
      <c r="X119" s="779" t="s">
        <v>13</v>
      </c>
      <c r="Y119" s="779"/>
      <c r="Z119" s="779"/>
      <c r="AA119" s="779"/>
      <c r="AB119" s="779"/>
      <c r="AC119" s="779"/>
      <c r="AD119" s="779"/>
      <c r="AE119" s="779"/>
      <c r="AF119" s="779"/>
      <c r="AG119" s="20"/>
      <c r="AH119" s="779" t="s">
        <v>14</v>
      </c>
      <c r="AI119" s="779"/>
      <c r="AJ119" s="779"/>
      <c r="AK119" s="779"/>
      <c r="AL119" s="779"/>
      <c r="AM119" s="779"/>
      <c r="AN119" s="779"/>
      <c r="AO119" s="779"/>
      <c r="AP119" s="779"/>
    </row>
    <row r="120" spans="14:42">
      <c r="N120" s="779"/>
      <c r="O120" s="779"/>
      <c r="P120" s="779"/>
      <c r="Q120" s="779"/>
      <c r="R120" s="779"/>
      <c r="S120" s="779"/>
      <c r="T120" s="779"/>
      <c r="U120" s="779"/>
      <c r="V120" s="779"/>
      <c r="W120" s="20"/>
      <c r="X120" s="779"/>
      <c r="Y120" s="779"/>
      <c r="Z120" s="779"/>
      <c r="AA120" s="779"/>
      <c r="AB120" s="779"/>
      <c r="AC120" s="779"/>
      <c r="AD120" s="779"/>
      <c r="AE120" s="779"/>
      <c r="AF120" s="779"/>
      <c r="AG120" s="20"/>
      <c r="AH120" s="779"/>
      <c r="AI120" s="779"/>
      <c r="AJ120" s="779"/>
      <c r="AK120" s="779"/>
      <c r="AL120" s="779"/>
      <c r="AM120" s="779"/>
      <c r="AN120" s="779"/>
      <c r="AO120" s="779"/>
      <c r="AP120" s="779"/>
    </row>
    <row r="121" spans="14:42">
      <c r="N121" s="32" t="str">
        <f>IF(EXACT(N15,N68),"〇","NG")</f>
        <v>〇</v>
      </c>
      <c r="O121" s="32" t="str">
        <f t="shared" ref="O121:AP121" si="30">IF(EXACT(O15,O68),"〇","NG")</f>
        <v>〇</v>
      </c>
      <c r="P121" s="32" t="str">
        <f t="shared" si="30"/>
        <v>〇</v>
      </c>
      <c r="Q121" s="32" t="str">
        <f t="shared" si="30"/>
        <v>〇</v>
      </c>
      <c r="R121" s="32" t="str">
        <f t="shared" si="30"/>
        <v>〇</v>
      </c>
      <c r="S121" s="32" t="str">
        <f t="shared" si="30"/>
        <v>〇</v>
      </c>
      <c r="T121" s="32" t="str">
        <f t="shared" si="30"/>
        <v>〇</v>
      </c>
      <c r="U121" s="32" t="str">
        <f t="shared" si="30"/>
        <v>〇</v>
      </c>
      <c r="V121" s="32" t="str">
        <f t="shared" si="30"/>
        <v>〇</v>
      </c>
      <c r="W121" s="32" t="str">
        <f t="shared" si="30"/>
        <v>〇</v>
      </c>
      <c r="X121" s="32" t="str">
        <f t="shared" si="30"/>
        <v>〇</v>
      </c>
      <c r="Y121" s="32" t="str">
        <f t="shared" si="30"/>
        <v>〇</v>
      </c>
      <c r="Z121" s="32" t="str">
        <f t="shared" si="30"/>
        <v>〇</v>
      </c>
      <c r="AA121" s="32" t="str">
        <f t="shared" si="30"/>
        <v>〇</v>
      </c>
      <c r="AB121" s="32" t="str">
        <f t="shared" si="30"/>
        <v>〇</v>
      </c>
      <c r="AC121" s="32" t="str">
        <f t="shared" si="30"/>
        <v>〇</v>
      </c>
      <c r="AD121" s="32" t="str">
        <f t="shared" si="30"/>
        <v>〇</v>
      </c>
      <c r="AE121" s="32" t="str">
        <f t="shared" si="30"/>
        <v>〇</v>
      </c>
      <c r="AF121" s="32" t="str">
        <f t="shared" si="30"/>
        <v>〇</v>
      </c>
      <c r="AG121" s="32" t="str">
        <f t="shared" si="30"/>
        <v>〇</v>
      </c>
      <c r="AH121" s="32" t="str">
        <f t="shared" si="30"/>
        <v>〇</v>
      </c>
      <c r="AI121" s="32" t="str">
        <f t="shared" si="30"/>
        <v>〇</v>
      </c>
      <c r="AJ121" s="32" t="str">
        <f t="shared" si="30"/>
        <v>〇</v>
      </c>
      <c r="AK121" s="32" t="str">
        <f t="shared" si="30"/>
        <v>〇</v>
      </c>
      <c r="AL121" s="32" t="str">
        <f t="shared" si="30"/>
        <v>〇</v>
      </c>
      <c r="AM121" s="32" t="str">
        <f t="shared" si="30"/>
        <v>〇</v>
      </c>
      <c r="AN121" s="32" t="str">
        <f t="shared" si="30"/>
        <v>〇</v>
      </c>
      <c r="AO121" s="32" t="str">
        <f t="shared" si="30"/>
        <v>〇</v>
      </c>
      <c r="AP121" s="32" t="str">
        <f t="shared" si="30"/>
        <v>〇</v>
      </c>
    </row>
    <row r="122" spans="14:42">
      <c r="N122" s="32" t="str">
        <f t="shared" ref="N122:AP130" si="31">IF(EXACT(N16,N69),"〇","NG")</f>
        <v>〇</v>
      </c>
      <c r="O122" s="32" t="str">
        <f t="shared" si="31"/>
        <v>〇</v>
      </c>
      <c r="P122" s="32" t="str">
        <f t="shared" si="31"/>
        <v>〇</v>
      </c>
      <c r="Q122" s="32" t="str">
        <f t="shared" si="31"/>
        <v>〇</v>
      </c>
      <c r="R122" s="32" t="str">
        <f t="shared" si="31"/>
        <v>〇</v>
      </c>
      <c r="S122" s="32" t="str">
        <f t="shared" si="31"/>
        <v>〇</v>
      </c>
      <c r="T122" s="32" t="str">
        <f t="shared" si="31"/>
        <v>〇</v>
      </c>
      <c r="U122" s="32" t="str">
        <f t="shared" si="31"/>
        <v>〇</v>
      </c>
      <c r="V122" s="32" t="str">
        <f t="shared" si="31"/>
        <v>〇</v>
      </c>
      <c r="W122" s="32" t="str">
        <f t="shared" si="31"/>
        <v>〇</v>
      </c>
      <c r="X122" s="32" t="str">
        <f t="shared" si="31"/>
        <v>〇</v>
      </c>
      <c r="Y122" s="32" t="str">
        <f t="shared" si="31"/>
        <v>〇</v>
      </c>
      <c r="Z122" s="32" t="str">
        <f t="shared" si="31"/>
        <v>〇</v>
      </c>
      <c r="AA122" s="32" t="str">
        <f t="shared" si="31"/>
        <v>〇</v>
      </c>
      <c r="AB122" s="32" t="str">
        <f t="shared" si="31"/>
        <v>〇</v>
      </c>
      <c r="AC122" s="32" t="str">
        <f t="shared" si="31"/>
        <v>〇</v>
      </c>
      <c r="AD122" s="32" t="str">
        <f t="shared" si="31"/>
        <v>〇</v>
      </c>
      <c r="AE122" s="32" t="str">
        <f t="shared" si="31"/>
        <v>〇</v>
      </c>
      <c r="AF122" s="32" t="str">
        <f t="shared" si="31"/>
        <v>〇</v>
      </c>
      <c r="AG122" s="32" t="str">
        <f t="shared" si="31"/>
        <v>〇</v>
      </c>
      <c r="AH122" s="32" t="str">
        <f t="shared" si="31"/>
        <v>〇</v>
      </c>
      <c r="AI122" s="32" t="str">
        <f t="shared" si="31"/>
        <v>〇</v>
      </c>
      <c r="AJ122" s="32" t="str">
        <f t="shared" si="31"/>
        <v>〇</v>
      </c>
      <c r="AK122" s="32" t="str">
        <f t="shared" si="31"/>
        <v>〇</v>
      </c>
      <c r="AL122" s="32" t="str">
        <f t="shared" si="31"/>
        <v>〇</v>
      </c>
      <c r="AM122" s="32" t="str">
        <f t="shared" si="31"/>
        <v>〇</v>
      </c>
      <c r="AN122" s="32" t="str">
        <f t="shared" si="31"/>
        <v>〇</v>
      </c>
      <c r="AO122" s="32" t="str">
        <f t="shared" si="31"/>
        <v>〇</v>
      </c>
      <c r="AP122" s="32" t="str">
        <f t="shared" si="31"/>
        <v>〇</v>
      </c>
    </row>
    <row r="123" spans="14:42">
      <c r="N123" s="32" t="str">
        <f t="shared" si="31"/>
        <v>〇</v>
      </c>
      <c r="O123" s="32" t="str">
        <f t="shared" si="31"/>
        <v>〇</v>
      </c>
      <c r="P123" s="32" t="str">
        <f t="shared" si="31"/>
        <v>〇</v>
      </c>
      <c r="Q123" s="32" t="str">
        <f t="shared" si="31"/>
        <v>〇</v>
      </c>
      <c r="R123" s="32" t="str">
        <f t="shared" si="31"/>
        <v>〇</v>
      </c>
      <c r="S123" s="32" t="str">
        <f t="shared" si="31"/>
        <v>〇</v>
      </c>
      <c r="T123" s="32" t="str">
        <f t="shared" si="31"/>
        <v>〇</v>
      </c>
      <c r="U123" s="32" t="str">
        <f t="shared" si="31"/>
        <v>〇</v>
      </c>
      <c r="V123" s="32" t="str">
        <f t="shared" si="31"/>
        <v>〇</v>
      </c>
      <c r="W123" s="32" t="str">
        <f t="shared" si="31"/>
        <v>〇</v>
      </c>
      <c r="X123" s="32" t="str">
        <f t="shared" si="31"/>
        <v>〇</v>
      </c>
      <c r="Y123" s="32" t="str">
        <f t="shared" si="31"/>
        <v>〇</v>
      </c>
      <c r="Z123" s="32" t="str">
        <f t="shared" si="31"/>
        <v>〇</v>
      </c>
      <c r="AA123" s="32" t="str">
        <f t="shared" si="31"/>
        <v>〇</v>
      </c>
      <c r="AB123" s="32" t="str">
        <f t="shared" si="31"/>
        <v>〇</v>
      </c>
      <c r="AC123" s="32" t="str">
        <f t="shared" si="31"/>
        <v>〇</v>
      </c>
      <c r="AD123" s="32" t="str">
        <f t="shared" si="31"/>
        <v>〇</v>
      </c>
      <c r="AE123" s="32" t="str">
        <f t="shared" si="31"/>
        <v>〇</v>
      </c>
      <c r="AF123" s="32" t="str">
        <f t="shared" si="31"/>
        <v>〇</v>
      </c>
      <c r="AG123" s="32" t="str">
        <f t="shared" si="31"/>
        <v>〇</v>
      </c>
      <c r="AH123" s="32" t="str">
        <f t="shared" si="31"/>
        <v>〇</v>
      </c>
      <c r="AI123" s="32" t="str">
        <f t="shared" si="31"/>
        <v>〇</v>
      </c>
      <c r="AJ123" s="32" t="str">
        <f t="shared" si="31"/>
        <v>〇</v>
      </c>
      <c r="AK123" s="32" t="str">
        <f t="shared" si="31"/>
        <v>〇</v>
      </c>
      <c r="AL123" s="32" t="str">
        <f t="shared" si="31"/>
        <v>〇</v>
      </c>
      <c r="AM123" s="32" t="str">
        <f t="shared" si="31"/>
        <v>〇</v>
      </c>
      <c r="AN123" s="32" t="str">
        <f t="shared" si="31"/>
        <v>〇</v>
      </c>
      <c r="AO123" s="32" t="str">
        <f t="shared" si="31"/>
        <v>〇</v>
      </c>
      <c r="AP123" s="32" t="str">
        <f t="shared" si="31"/>
        <v>〇</v>
      </c>
    </row>
    <row r="124" spans="14:42">
      <c r="N124" s="32" t="str">
        <f t="shared" si="31"/>
        <v>〇</v>
      </c>
      <c r="O124" s="32" t="str">
        <f t="shared" si="31"/>
        <v>〇</v>
      </c>
      <c r="P124" s="32" t="str">
        <f t="shared" si="31"/>
        <v>〇</v>
      </c>
      <c r="Q124" s="32" t="str">
        <f t="shared" si="31"/>
        <v>〇</v>
      </c>
      <c r="R124" s="32" t="str">
        <f t="shared" si="31"/>
        <v>〇</v>
      </c>
      <c r="S124" s="32" t="str">
        <f t="shared" si="31"/>
        <v>〇</v>
      </c>
      <c r="T124" s="32" t="str">
        <f t="shared" si="31"/>
        <v>〇</v>
      </c>
      <c r="U124" s="32" t="str">
        <f t="shared" si="31"/>
        <v>〇</v>
      </c>
      <c r="V124" s="32" t="str">
        <f t="shared" si="31"/>
        <v>〇</v>
      </c>
      <c r="W124" s="32" t="str">
        <f t="shared" si="31"/>
        <v>〇</v>
      </c>
      <c r="X124" s="32" t="str">
        <f t="shared" si="31"/>
        <v>〇</v>
      </c>
      <c r="Y124" s="32" t="str">
        <f t="shared" si="31"/>
        <v>〇</v>
      </c>
      <c r="Z124" s="32" t="str">
        <f t="shared" si="31"/>
        <v>〇</v>
      </c>
      <c r="AA124" s="32" t="str">
        <f t="shared" si="31"/>
        <v>〇</v>
      </c>
      <c r="AB124" s="32" t="str">
        <f t="shared" si="31"/>
        <v>〇</v>
      </c>
      <c r="AC124" s="32" t="str">
        <f t="shared" si="31"/>
        <v>〇</v>
      </c>
      <c r="AD124" s="32" t="str">
        <f t="shared" si="31"/>
        <v>〇</v>
      </c>
      <c r="AE124" s="32" t="str">
        <f t="shared" si="31"/>
        <v>〇</v>
      </c>
      <c r="AF124" s="32" t="str">
        <f t="shared" si="31"/>
        <v>〇</v>
      </c>
      <c r="AG124" s="32" t="str">
        <f t="shared" si="31"/>
        <v>〇</v>
      </c>
      <c r="AH124" s="32" t="str">
        <f t="shared" si="31"/>
        <v>〇</v>
      </c>
      <c r="AI124" s="32" t="str">
        <f t="shared" si="31"/>
        <v>〇</v>
      </c>
      <c r="AJ124" s="32" t="str">
        <f t="shared" si="31"/>
        <v>〇</v>
      </c>
      <c r="AK124" s="32" t="str">
        <f t="shared" si="31"/>
        <v>〇</v>
      </c>
      <c r="AL124" s="32" t="str">
        <f t="shared" si="31"/>
        <v>〇</v>
      </c>
      <c r="AM124" s="32" t="str">
        <f t="shared" si="31"/>
        <v>〇</v>
      </c>
      <c r="AN124" s="32" t="str">
        <f t="shared" si="31"/>
        <v>〇</v>
      </c>
      <c r="AO124" s="32" t="str">
        <f t="shared" si="31"/>
        <v>〇</v>
      </c>
      <c r="AP124" s="32" t="str">
        <f t="shared" si="31"/>
        <v>〇</v>
      </c>
    </row>
    <row r="125" spans="14:42">
      <c r="N125" s="32" t="str">
        <f t="shared" si="31"/>
        <v>〇</v>
      </c>
      <c r="O125" s="32" t="str">
        <f t="shared" si="31"/>
        <v>〇</v>
      </c>
      <c r="P125" s="32" t="str">
        <f t="shared" si="31"/>
        <v>〇</v>
      </c>
      <c r="Q125" s="32" t="str">
        <f t="shared" si="31"/>
        <v>〇</v>
      </c>
      <c r="R125" s="32" t="str">
        <f t="shared" si="31"/>
        <v>〇</v>
      </c>
      <c r="S125" s="32" t="str">
        <f t="shared" si="31"/>
        <v>〇</v>
      </c>
      <c r="T125" s="32" t="str">
        <f t="shared" si="31"/>
        <v>〇</v>
      </c>
      <c r="U125" s="32" t="str">
        <f t="shared" si="31"/>
        <v>〇</v>
      </c>
      <c r="V125" s="32" t="str">
        <f t="shared" si="31"/>
        <v>〇</v>
      </c>
      <c r="W125" s="32" t="str">
        <f t="shared" si="31"/>
        <v>〇</v>
      </c>
      <c r="X125" s="32" t="str">
        <f t="shared" si="31"/>
        <v>〇</v>
      </c>
      <c r="Y125" s="32" t="str">
        <f t="shared" si="31"/>
        <v>〇</v>
      </c>
      <c r="Z125" s="32" t="str">
        <f t="shared" si="31"/>
        <v>〇</v>
      </c>
      <c r="AA125" s="32" t="str">
        <f t="shared" si="31"/>
        <v>〇</v>
      </c>
      <c r="AB125" s="32" t="str">
        <f t="shared" si="31"/>
        <v>〇</v>
      </c>
      <c r="AC125" s="32" t="str">
        <f t="shared" si="31"/>
        <v>〇</v>
      </c>
      <c r="AD125" s="32" t="str">
        <f t="shared" si="31"/>
        <v>〇</v>
      </c>
      <c r="AE125" s="32" t="str">
        <f t="shared" si="31"/>
        <v>〇</v>
      </c>
      <c r="AF125" s="32" t="str">
        <f t="shared" si="31"/>
        <v>〇</v>
      </c>
      <c r="AG125" s="32" t="str">
        <f t="shared" si="31"/>
        <v>〇</v>
      </c>
      <c r="AH125" s="32" t="str">
        <f t="shared" si="31"/>
        <v>〇</v>
      </c>
      <c r="AI125" s="32" t="str">
        <f t="shared" si="31"/>
        <v>〇</v>
      </c>
      <c r="AJ125" s="32" t="str">
        <f t="shared" si="31"/>
        <v>〇</v>
      </c>
      <c r="AK125" s="32" t="str">
        <f t="shared" si="31"/>
        <v>〇</v>
      </c>
      <c r="AL125" s="32" t="str">
        <f t="shared" si="31"/>
        <v>〇</v>
      </c>
      <c r="AM125" s="32" t="str">
        <f t="shared" si="31"/>
        <v>〇</v>
      </c>
      <c r="AN125" s="32" t="str">
        <f t="shared" si="31"/>
        <v>〇</v>
      </c>
      <c r="AO125" s="32" t="str">
        <f t="shared" si="31"/>
        <v>〇</v>
      </c>
      <c r="AP125" s="32" t="str">
        <f t="shared" si="31"/>
        <v>〇</v>
      </c>
    </row>
    <row r="126" spans="14:42">
      <c r="N126" s="32" t="str">
        <f t="shared" si="31"/>
        <v>〇</v>
      </c>
      <c r="O126" s="32" t="str">
        <f t="shared" si="31"/>
        <v>〇</v>
      </c>
      <c r="P126" s="32" t="str">
        <f t="shared" si="31"/>
        <v>〇</v>
      </c>
      <c r="Q126" s="32" t="str">
        <f t="shared" si="31"/>
        <v>〇</v>
      </c>
      <c r="R126" s="32" t="str">
        <f t="shared" si="31"/>
        <v>〇</v>
      </c>
      <c r="S126" s="32" t="str">
        <f t="shared" si="31"/>
        <v>〇</v>
      </c>
      <c r="T126" s="32" t="str">
        <f t="shared" si="31"/>
        <v>〇</v>
      </c>
      <c r="U126" s="32" t="str">
        <f t="shared" si="31"/>
        <v>〇</v>
      </c>
      <c r="V126" s="32" t="str">
        <f t="shared" si="31"/>
        <v>〇</v>
      </c>
      <c r="W126" s="32" t="str">
        <f t="shared" si="31"/>
        <v>〇</v>
      </c>
      <c r="X126" s="32" t="str">
        <f t="shared" si="31"/>
        <v>〇</v>
      </c>
      <c r="Y126" s="32" t="str">
        <f t="shared" si="31"/>
        <v>〇</v>
      </c>
      <c r="Z126" s="32" t="str">
        <f t="shared" si="31"/>
        <v>〇</v>
      </c>
      <c r="AA126" s="32" t="str">
        <f t="shared" si="31"/>
        <v>〇</v>
      </c>
      <c r="AB126" s="32" t="str">
        <f t="shared" si="31"/>
        <v>〇</v>
      </c>
      <c r="AC126" s="32" t="str">
        <f t="shared" si="31"/>
        <v>〇</v>
      </c>
      <c r="AD126" s="32" t="str">
        <f t="shared" si="31"/>
        <v>〇</v>
      </c>
      <c r="AE126" s="32" t="str">
        <f t="shared" si="31"/>
        <v>〇</v>
      </c>
      <c r="AF126" s="32" t="str">
        <f t="shared" si="31"/>
        <v>〇</v>
      </c>
      <c r="AG126" s="32" t="str">
        <f t="shared" si="31"/>
        <v>〇</v>
      </c>
      <c r="AH126" s="32" t="str">
        <f t="shared" si="31"/>
        <v>〇</v>
      </c>
      <c r="AI126" s="32" t="str">
        <f t="shared" si="31"/>
        <v>〇</v>
      </c>
      <c r="AJ126" s="32" t="str">
        <f t="shared" si="31"/>
        <v>〇</v>
      </c>
      <c r="AK126" s="32" t="str">
        <f t="shared" si="31"/>
        <v>〇</v>
      </c>
      <c r="AL126" s="32" t="str">
        <f t="shared" si="31"/>
        <v>〇</v>
      </c>
      <c r="AM126" s="32" t="str">
        <f t="shared" si="31"/>
        <v>〇</v>
      </c>
      <c r="AN126" s="32" t="str">
        <f t="shared" si="31"/>
        <v>〇</v>
      </c>
      <c r="AO126" s="32" t="str">
        <f t="shared" si="31"/>
        <v>〇</v>
      </c>
      <c r="AP126" s="32" t="str">
        <f t="shared" si="31"/>
        <v>〇</v>
      </c>
    </row>
    <row r="127" spans="14:42">
      <c r="N127" s="32" t="str">
        <f t="shared" si="31"/>
        <v>〇</v>
      </c>
      <c r="O127" s="32" t="str">
        <f t="shared" si="31"/>
        <v>〇</v>
      </c>
      <c r="P127" s="32" t="str">
        <f t="shared" si="31"/>
        <v>〇</v>
      </c>
      <c r="Q127" s="32" t="str">
        <f t="shared" si="31"/>
        <v>〇</v>
      </c>
      <c r="R127" s="32" t="str">
        <f t="shared" si="31"/>
        <v>〇</v>
      </c>
      <c r="S127" s="32" t="str">
        <f t="shared" si="31"/>
        <v>〇</v>
      </c>
      <c r="T127" s="32" t="str">
        <f t="shared" si="31"/>
        <v>〇</v>
      </c>
      <c r="U127" s="32" t="str">
        <f t="shared" si="31"/>
        <v>〇</v>
      </c>
      <c r="V127" s="32" t="str">
        <f t="shared" si="31"/>
        <v>〇</v>
      </c>
      <c r="W127" s="32" t="str">
        <f t="shared" si="31"/>
        <v>〇</v>
      </c>
      <c r="X127" s="32" t="str">
        <f t="shared" si="31"/>
        <v>〇</v>
      </c>
      <c r="Y127" s="32" t="str">
        <f t="shared" si="31"/>
        <v>〇</v>
      </c>
      <c r="Z127" s="32" t="str">
        <f t="shared" si="31"/>
        <v>〇</v>
      </c>
      <c r="AA127" s="32" t="str">
        <f t="shared" si="31"/>
        <v>〇</v>
      </c>
      <c r="AB127" s="32" t="str">
        <f t="shared" si="31"/>
        <v>〇</v>
      </c>
      <c r="AC127" s="32" t="str">
        <f t="shared" si="31"/>
        <v>〇</v>
      </c>
      <c r="AD127" s="32" t="str">
        <f t="shared" si="31"/>
        <v>〇</v>
      </c>
      <c r="AE127" s="32" t="str">
        <f t="shared" si="31"/>
        <v>〇</v>
      </c>
      <c r="AF127" s="32" t="str">
        <f t="shared" si="31"/>
        <v>〇</v>
      </c>
      <c r="AG127" s="32" t="str">
        <f t="shared" si="31"/>
        <v>〇</v>
      </c>
      <c r="AH127" s="32" t="str">
        <f t="shared" si="31"/>
        <v>〇</v>
      </c>
      <c r="AI127" s="32" t="str">
        <f t="shared" si="31"/>
        <v>〇</v>
      </c>
      <c r="AJ127" s="32" t="str">
        <f t="shared" si="31"/>
        <v>〇</v>
      </c>
      <c r="AK127" s="32" t="str">
        <f t="shared" si="31"/>
        <v>〇</v>
      </c>
      <c r="AL127" s="32" t="str">
        <f t="shared" si="31"/>
        <v>〇</v>
      </c>
      <c r="AM127" s="32" t="str">
        <f t="shared" si="31"/>
        <v>〇</v>
      </c>
      <c r="AN127" s="32" t="str">
        <f t="shared" si="31"/>
        <v>〇</v>
      </c>
      <c r="AO127" s="32" t="str">
        <f t="shared" si="31"/>
        <v>〇</v>
      </c>
      <c r="AP127" s="32" t="str">
        <f t="shared" si="31"/>
        <v>〇</v>
      </c>
    </row>
    <row r="128" spans="14:42">
      <c r="N128" s="32" t="str">
        <f t="shared" si="31"/>
        <v>〇</v>
      </c>
      <c r="O128" s="32" t="str">
        <f t="shared" si="31"/>
        <v>〇</v>
      </c>
      <c r="P128" s="32" t="str">
        <f t="shared" si="31"/>
        <v>〇</v>
      </c>
      <c r="Q128" s="32" t="str">
        <f t="shared" si="31"/>
        <v>〇</v>
      </c>
      <c r="R128" s="32" t="str">
        <f t="shared" si="31"/>
        <v>〇</v>
      </c>
      <c r="S128" s="32" t="str">
        <f t="shared" si="31"/>
        <v>〇</v>
      </c>
      <c r="T128" s="32" t="str">
        <f t="shared" si="31"/>
        <v>〇</v>
      </c>
      <c r="U128" s="32" t="str">
        <f t="shared" si="31"/>
        <v>〇</v>
      </c>
      <c r="V128" s="32" t="str">
        <f t="shared" si="31"/>
        <v>〇</v>
      </c>
      <c r="W128" s="32" t="str">
        <f t="shared" si="31"/>
        <v>〇</v>
      </c>
      <c r="X128" s="32" t="str">
        <f t="shared" si="31"/>
        <v>〇</v>
      </c>
      <c r="Y128" s="32" t="str">
        <f t="shared" si="31"/>
        <v>〇</v>
      </c>
      <c r="Z128" s="32" t="str">
        <f t="shared" si="31"/>
        <v>〇</v>
      </c>
      <c r="AA128" s="32" t="str">
        <f t="shared" si="31"/>
        <v>〇</v>
      </c>
      <c r="AB128" s="32" t="str">
        <f t="shared" si="31"/>
        <v>〇</v>
      </c>
      <c r="AC128" s="32" t="str">
        <f t="shared" si="31"/>
        <v>〇</v>
      </c>
      <c r="AD128" s="32" t="str">
        <f t="shared" si="31"/>
        <v>〇</v>
      </c>
      <c r="AE128" s="32" t="str">
        <f t="shared" si="31"/>
        <v>〇</v>
      </c>
      <c r="AF128" s="32" t="str">
        <f t="shared" si="31"/>
        <v>〇</v>
      </c>
      <c r="AG128" s="32" t="str">
        <f t="shared" si="31"/>
        <v>〇</v>
      </c>
      <c r="AH128" s="32" t="str">
        <f t="shared" si="31"/>
        <v>〇</v>
      </c>
      <c r="AI128" s="32" t="str">
        <f t="shared" si="31"/>
        <v>〇</v>
      </c>
      <c r="AJ128" s="32" t="str">
        <f t="shared" si="31"/>
        <v>〇</v>
      </c>
      <c r="AK128" s="32" t="str">
        <f t="shared" si="31"/>
        <v>〇</v>
      </c>
      <c r="AL128" s="32" t="str">
        <f t="shared" si="31"/>
        <v>〇</v>
      </c>
      <c r="AM128" s="32" t="str">
        <f t="shared" si="31"/>
        <v>〇</v>
      </c>
      <c r="AN128" s="32" t="str">
        <f t="shared" si="31"/>
        <v>〇</v>
      </c>
      <c r="AO128" s="32" t="str">
        <f t="shared" si="31"/>
        <v>〇</v>
      </c>
      <c r="AP128" s="32" t="str">
        <f t="shared" si="31"/>
        <v>〇</v>
      </c>
    </row>
    <row r="129" spans="14:42">
      <c r="N129" s="32" t="str">
        <f t="shared" si="31"/>
        <v>〇</v>
      </c>
      <c r="O129" s="32" t="str">
        <f t="shared" si="31"/>
        <v>〇</v>
      </c>
      <c r="P129" s="32" t="str">
        <f t="shared" si="31"/>
        <v>〇</v>
      </c>
      <c r="Q129" s="32" t="str">
        <f t="shared" si="31"/>
        <v>〇</v>
      </c>
      <c r="R129" s="32" t="str">
        <f t="shared" si="31"/>
        <v>〇</v>
      </c>
      <c r="S129" s="32" t="str">
        <f t="shared" si="31"/>
        <v>〇</v>
      </c>
      <c r="T129" s="32" t="str">
        <f t="shared" si="31"/>
        <v>〇</v>
      </c>
      <c r="U129" s="32" t="str">
        <f t="shared" si="31"/>
        <v>〇</v>
      </c>
      <c r="V129" s="32" t="str">
        <f t="shared" si="31"/>
        <v>〇</v>
      </c>
      <c r="W129" s="32" t="str">
        <f t="shared" si="31"/>
        <v>〇</v>
      </c>
      <c r="X129" s="32" t="str">
        <f t="shared" si="31"/>
        <v>〇</v>
      </c>
      <c r="Y129" s="32" t="str">
        <f t="shared" si="31"/>
        <v>〇</v>
      </c>
      <c r="Z129" s="32" t="str">
        <f t="shared" si="31"/>
        <v>〇</v>
      </c>
      <c r="AA129" s="32" t="str">
        <f t="shared" si="31"/>
        <v>〇</v>
      </c>
      <c r="AB129" s="32" t="str">
        <f t="shared" si="31"/>
        <v>〇</v>
      </c>
      <c r="AC129" s="32" t="str">
        <f t="shared" si="31"/>
        <v>〇</v>
      </c>
      <c r="AD129" s="32" t="str">
        <f t="shared" si="31"/>
        <v>〇</v>
      </c>
      <c r="AE129" s="32" t="str">
        <f t="shared" si="31"/>
        <v>〇</v>
      </c>
      <c r="AF129" s="32" t="str">
        <f t="shared" si="31"/>
        <v>〇</v>
      </c>
      <c r="AG129" s="32" t="str">
        <f t="shared" si="31"/>
        <v>〇</v>
      </c>
      <c r="AH129" s="32" t="str">
        <f t="shared" si="31"/>
        <v>〇</v>
      </c>
      <c r="AI129" s="32" t="str">
        <f t="shared" si="31"/>
        <v>〇</v>
      </c>
      <c r="AJ129" s="32" t="str">
        <f t="shared" si="31"/>
        <v>〇</v>
      </c>
      <c r="AK129" s="32" t="str">
        <f t="shared" si="31"/>
        <v>〇</v>
      </c>
      <c r="AL129" s="32" t="str">
        <f t="shared" si="31"/>
        <v>〇</v>
      </c>
      <c r="AM129" s="32" t="str">
        <f t="shared" si="31"/>
        <v>〇</v>
      </c>
      <c r="AN129" s="32" t="str">
        <f t="shared" si="31"/>
        <v>〇</v>
      </c>
      <c r="AO129" s="32" t="str">
        <f t="shared" si="31"/>
        <v>〇</v>
      </c>
      <c r="AP129" s="32" t="str">
        <f t="shared" si="31"/>
        <v>〇</v>
      </c>
    </row>
    <row r="130" spans="14:42">
      <c r="N130" s="32" t="str">
        <f t="shared" si="31"/>
        <v>〇</v>
      </c>
      <c r="O130" s="32" t="str">
        <f t="shared" si="31"/>
        <v>〇</v>
      </c>
      <c r="P130" s="32" t="str">
        <f t="shared" si="31"/>
        <v>〇</v>
      </c>
      <c r="Q130" s="32" t="str">
        <f t="shared" si="31"/>
        <v>〇</v>
      </c>
      <c r="R130" s="32" t="str">
        <f t="shared" si="31"/>
        <v>〇</v>
      </c>
      <c r="S130" s="32" t="str">
        <f t="shared" si="31"/>
        <v>〇</v>
      </c>
      <c r="T130" s="32" t="str">
        <f t="shared" si="31"/>
        <v>〇</v>
      </c>
      <c r="U130" s="32" t="str">
        <f t="shared" si="31"/>
        <v>〇</v>
      </c>
      <c r="V130" s="32" t="str">
        <f t="shared" si="31"/>
        <v>〇</v>
      </c>
      <c r="W130" s="32" t="str">
        <f t="shared" si="31"/>
        <v>〇</v>
      </c>
      <c r="X130" s="32" t="str">
        <f t="shared" si="31"/>
        <v>〇</v>
      </c>
      <c r="Y130" s="32" t="str">
        <f t="shared" si="31"/>
        <v>〇</v>
      </c>
      <c r="Z130" s="32" t="str">
        <f t="shared" si="31"/>
        <v>〇</v>
      </c>
      <c r="AA130" s="32" t="str">
        <f t="shared" si="31"/>
        <v>〇</v>
      </c>
      <c r="AB130" s="32" t="str">
        <f t="shared" si="31"/>
        <v>〇</v>
      </c>
      <c r="AC130" s="32" t="str">
        <f t="shared" si="31"/>
        <v>〇</v>
      </c>
      <c r="AD130" s="32" t="str">
        <f t="shared" si="31"/>
        <v>〇</v>
      </c>
      <c r="AE130" s="32" t="str">
        <f t="shared" si="31"/>
        <v>〇</v>
      </c>
      <c r="AF130" s="32" t="str">
        <f t="shared" si="31"/>
        <v>〇</v>
      </c>
      <c r="AG130" s="32" t="str">
        <f t="shared" si="31"/>
        <v>〇</v>
      </c>
      <c r="AH130" s="32" t="str">
        <f t="shared" si="31"/>
        <v>〇</v>
      </c>
      <c r="AI130" s="32" t="str">
        <f t="shared" si="31"/>
        <v>〇</v>
      </c>
      <c r="AJ130" s="32" t="str">
        <f t="shared" si="31"/>
        <v>〇</v>
      </c>
      <c r="AK130" s="32" t="str">
        <f t="shared" ref="AK130:AP130" si="32">IF(EXACT(AK24,AK77),"〇","NG")</f>
        <v>〇</v>
      </c>
      <c r="AL130" s="32" t="str">
        <f t="shared" si="32"/>
        <v>〇</v>
      </c>
      <c r="AM130" s="32" t="str">
        <f t="shared" si="32"/>
        <v>〇</v>
      </c>
      <c r="AN130" s="32" t="str">
        <f t="shared" si="32"/>
        <v>〇</v>
      </c>
      <c r="AO130" s="32" t="str">
        <f t="shared" si="32"/>
        <v>〇</v>
      </c>
      <c r="AP130" s="32" t="str">
        <f t="shared" si="32"/>
        <v>〇</v>
      </c>
    </row>
    <row r="131" spans="14:42">
      <c r="N131" s="32" t="str">
        <f t="shared" ref="N131:AP139" si="33">IF(EXACT(N25,N78),"〇","NG")</f>
        <v>〇</v>
      </c>
      <c r="O131" s="32" t="str">
        <f t="shared" si="33"/>
        <v>〇</v>
      </c>
      <c r="P131" s="32" t="str">
        <f t="shared" si="33"/>
        <v>〇</v>
      </c>
      <c r="Q131" s="32" t="str">
        <f t="shared" si="33"/>
        <v>〇</v>
      </c>
      <c r="R131" s="32" t="str">
        <f t="shared" si="33"/>
        <v>〇</v>
      </c>
      <c r="S131" s="32" t="str">
        <f t="shared" si="33"/>
        <v>〇</v>
      </c>
      <c r="T131" s="32" t="str">
        <f t="shared" si="33"/>
        <v>〇</v>
      </c>
      <c r="U131" s="32" t="str">
        <f t="shared" si="33"/>
        <v>〇</v>
      </c>
      <c r="V131" s="32" t="str">
        <f t="shared" si="33"/>
        <v>〇</v>
      </c>
      <c r="W131" s="32" t="str">
        <f t="shared" si="33"/>
        <v>〇</v>
      </c>
      <c r="X131" s="32" t="str">
        <f t="shared" si="33"/>
        <v>〇</v>
      </c>
      <c r="Y131" s="32" t="str">
        <f t="shared" si="33"/>
        <v>〇</v>
      </c>
      <c r="Z131" s="32" t="str">
        <f t="shared" si="33"/>
        <v>〇</v>
      </c>
      <c r="AA131" s="32" t="str">
        <f t="shared" si="33"/>
        <v>〇</v>
      </c>
      <c r="AB131" s="32" t="str">
        <f t="shared" si="33"/>
        <v>〇</v>
      </c>
      <c r="AC131" s="32" t="str">
        <f t="shared" si="33"/>
        <v>〇</v>
      </c>
      <c r="AD131" s="32" t="str">
        <f t="shared" si="33"/>
        <v>〇</v>
      </c>
      <c r="AE131" s="32" t="str">
        <f t="shared" si="33"/>
        <v>〇</v>
      </c>
      <c r="AF131" s="32" t="str">
        <f t="shared" si="33"/>
        <v>〇</v>
      </c>
      <c r="AG131" s="32" t="str">
        <f t="shared" si="33"/>
        <v>〇</v>
      </c>
      <c r="AH131" s="32" t="str">
        <f t="shared" si="33"/>
        <v>〇</v>
      </c>
      <c r="AI131" s="32" t="str">
        <f t="shared" si="33"/>
        <v>〇</v>
      </c>
      <c r="AJ131" s="32" t="str">
        <f t="shared" si="33"/>
        <v>〇</v>
      </c>
      <c r="AK131" s="32" t="str">
        <f t="shared" si="33"/>
        <v>〇</v>
      </c>
      <c r="AL131" s="32" t="str">
        <f t="shared" si="33"/>
        <v>〇</v>
      </c>
      <c r="AM131" s="32" t="str">
        <f t="shared" si="33"/>
        <v>〇</v>
      </c>
      <c r="AN131" s="32" t="str">
        <f t="shared" si="33"/>
        <v>〇</v>
      </c>
      <c r="AO131" s="32" t="str">
        <f t="shared" si="33"/>
        <v>〇</v>
      </c>
      <c r="AP131" s="32" t="str">
        <f t="shared" si="33"/>
        <v>〇</v>
      </c>
    </row>
    <row r="132" spans="14:42">
      <c r="N132" s="32" t="str">
        <f t="shared" si="33"/>
        <v>〇</v>
      </c>
      <c r="O132" s="32" t="str">
        <f t="shared" si="33"/>
        <v>〇</v>
      </c>
      <c r="P132" s="32" t="str">
        <f t="shared" si="33"/>
        <v>〇</v>
      </c>
      <c r="Q132" s="32" t="str">
        <f t="shared" si="33"/>
        <v>〇</v>
      </c>
      <c r="R132" s="32" t="str">
        <f t="shared" si="33"/>
        <v>〇</v>
      </c>
      <c r="S132" s="32" t="str">
        <f t="shared" si="33"/>
        <v>〇</v>
      </c>
      <c r="T132" s="32" t="str">
        <f t="shared" si="33"/>
        <v>〇</v>
      </c>
      <c r="U132" s="32" t="str">
        <f t="shared" si="33"/>
        <v>〇</v>
      </c>
      <c r="V132" s="32" t="str">
        <f t="shared" si="33"/>
        <v>〇</v>
      </c>
      <c r="W132" s="32" t="str">
        <f t="shared" si="33"/>
        <v>〇</v>
      </c>
      <c r="X132" s="32" t="str">
        <f t="shared" si="33"/>
        <v>〇</v>
      </c>
      <c r="Y132" s="32" t="str">
        <f t="shared" si="33"/>
        <v>〇</v>
      </c>
      <c r="Z132" s="32" t="str">
        <f t="shared" si="33"/>
        <v>〇</v>
      </c>
      <c r="AA132" s="32" t="str">
        <f t="shared" si="33"/>
        <v>〇</v>
      </c>
      <c r="AB132" s="32" t="str">
        <f t="shared" si="33"/>
        <v>〇</v>
      </c>
      <c r="AC132" s="32" t="str">
        <f t="shared" si="33"/>
        <v>〇</v>
      </c>
      <c r="AD132" s="32" t="str">
        <f t="shared" si="33"/>
        <v>〇</v>
      </c>
      <c r="AE132" s="32" t="str">
        <f t="shared" si="33"/>
        <v>〇</v>
      </c>
      <c r="AF132" s="32" t="str">
        <f t="shared" si="33"/>
        <v>〇</v>
      </c>
      <c r="AG132" s="32" t="str">
        <f t="shared" si="33"/>
        <v>〇</v>
      </c>
      <c r="AH132" s="32" t="str">
        <f t="shared" si="33"/>
        <v>〇</v>
      </c>
      <c r="AI132" s="32" t="str">
        <f t="shared" si="33"/>
        <v>〇</v>
      </c>
      <c r="AJ132" s="32" t="str">
        <f t="shared" si="33"/>
        <v>〇</v>
      </c>
      <c r="AK132" s="32" t="str">
        <f t="shared" si="33"/>
        <v>〇</v>
      </c>
      <c r="AL132" s="32" t="str">
        <f t="shared" si="33"/>
        <v>〇</v>
      </c>
      <c r="AM132" s="32" t="str">
        <f t="shared" si="33"/>
        <v>〇</v>
      </c>
      <c r="AN132" s="32" t="str">
        <f t="shared" si="33"/>
        <v>〇</v>
      </c>
      <c r="AO132" s="32" t="str">
        <f t="shared" si="33"/>
        <v>〇</v>
      </c>
      <c r="AP132" s="32" t="str">
        <f t="shared" si="33"/>
        <v>〇</v>
      </c>
    </row>
    <row r="133" spans="14:42">
      <c r="N133" s="32" t="str">
        <f t="shared" si="33"/>
        <v>〇</v>
      </c>
      <c r="O133" s="32" t="str">
        <f t="shared" si="33"/>
        <v>〇</v>
      </c>
      <c r="P133" s="32" t="str">
        <f t="shared" si="33"/>
        <v>〇</v>
      </c>
      <c r="Q133" s="32" t="str">
        <f t="shared" si="33"/>
        <v>〇</v>
      </c>
      <c r="R133" s="32" t="str">
        <f t="shared" si="33"/>
        <v>〇</v>
      </c>
      <c r="S133" s="32" t="str">
        <f t="shared" si="33"/>
        <v>〇</v>
      </c>
      <c r="T133" s="32" t="str">
        <f t="shared" si="33"/>
        <v>〇</v>
      </c>
      <c r="U133" s="32" t="str">
        <f t="shared" si="33"/>
        <v>〇</v>
      </c>
      <c r="V133" s="32" t="str">
        <f t="shared" si="33"/>
        <v>〇</v>
      </c>
      <c r="W133" s="32" t="str">
        <f t="shared" si="33"/>
        <v>〇</v>
      </c>
      <c r="X133" s="32" t="str">
        <f t="shared" si="33"/>
        <v>〇</v>
      </c>
      <c r="Y133" s="32" t="str">
        <f t="shared" si="33"/>
        <v>〇</v>
      </c>
      <c r="Z133" s="32" t="str">
        <f t="shared" si="33"/>
        <v>〇</v>
      </c>
      <c r="AA133" s="32" t="str">
        <f t="shared" si="33"/>
        <v>〇</v>
      </c>
      <c r="AB133" s="32" t="str">
        <f t="shared" si="33"/>
        <v>〇</v>
      </c>
      <c r="AC133" s="32" t="str">
        <f t="shared" si="33"/>
        <v>〇</v>
      </c>
      <c r="AD133" s="32" t="str">
        <f t="shared" si="33"/>
        <v>〇</v>
      </c>
      <c r="AE133" s="32" t="str">
        <f t="shared" si="33"/>
        <v>〇</v>
      </c>
      <c r="AF133" s="32" t="str">
        <f t="shared" si="33"/>
        <v>〇</v>
      </c>
      <c r="AG133" s="32" t="str">
        <f t="shared" si="33"/>
        <v>〇</v>
      </c>
      <c r="AH133" s="32" t="str">
        <f t="shared" si="33"/>
        <v>〇</v>
      </c>
      <c r="AI133" s="32" t="str">
        <f t="shared" si="33"/>
        <v>〇</v>
      </c>
      <c r="AJ133" s="32" t="str">
        <f t="shared" si="33"/>
        <v>〇</v>
      </c>
      <c r="AK133" s="32" t="str">
        <f t="shared" si="33"/>
        <v>〇</v>
      </c>
      <c r="AL133" s="32" t="str">
        <f t="shared" si="33"/>
        <v>〇</v>
      </c>
      <c r="AM133" s="32" t="str">
        <f t="shared" si="33"/>
        <v>〇</v>
      </c>
      <c r="AN133" s="32" t="str">
        <f t="shared" si="33"/>
        <v>〇</v>
      </c>
      <c r="AO133" s="32" t="str">
        <f t="shared" si="33"/>
        <v>〇</v>
      </c>
      <c r="AP133" s="32" t="str">
        <f t="shared" si="33"/>
        <v>〇</v>
      </c>
    </row>
    <row r="134" spans="14:42">
      <c r="N134" s="32" t="str">
        <f t="shared" si="33"/>
        <v>〇</v>
      </c>
      <c r="O134" s="32" t="str">
        <f t="shared" si="33"/>
        <v>〇</v>
      </c>
      <c r="P134" s="32" t="str">
        <f t="shared" si="33"/>
        <v>〇</v>
      </c>
      <c r="Q134" s="32" t="str">
        <f t="shared" si="33"/>
        <v>〇</v>
      </c>
      <c r="R134" s="32" t="str">
        <f t="shared" si="33"/>
        <v>〇</v>
      </c>
      <c r="S134" s="32" t="str">
        <f t="shared" si="33"/>
        <v>〇</v>
      </c>
      <c r="T134" s="32" t="str">
        <f t="shared" si="33"/>
        <v>〇</v>
      </c>
      <c r="U134" s="32" t="str">
        <f t="shared" si="33"/>
        <v>〇</v>
      </c>
      <c r="V134" s="32" t="str">
        <f t="shared" si="33"/>
        <v>〇</v>
      </c>
      <c r="W134" s="32" t="str">
        <f t="shared" si="33"/>
        <v>〇</v>
      </c>
      <c r="X134" s="32" t="str">
        <f t="shared" si="33"/>
        <v>〇</v>
      </c>
      <c r="Y134" s="32" t="str">
        <f t="shared" si="33"/>
        <v>〇</v>
      </c>
      <c r="Z134" s="32" t="str">
        <f t="shared" si="33"/>
        <v>〇</v>
      </c>
      <c r="AA134" s="32" t="str">
        <f t="shared" si="33"/>
        <v>〇</v>
      </c>
      <c r="AB134" s="32" t="str">
        <f t="shared" si="33"/>
        <v>〇</v>
      </c>
      <c r="AC134" s="32" t="str">
        <f t="shared" si="33"/>
        <v>〇</v>
      </c>
      <c r="AD134" s="32" t="str">
        <f t="shared" si="33"/>
        <v>〇</v>
      </c>
      <c r="AE134" s="32" t="str">
        <f t="shared" si="33"/>
        <v>〇</v>
      </c>
      <c r="AF134" s="32" t="str">
        <f t="shared" si="33"/>
        <v>〇</v>
      </c>
      <c r="AG134" s="32" t="str">
        <f t="shared" si="33"/>
        <v>〇</v>
      </c>
      <c r="AH134" s="32" t="str">
        <f t="shared" si="33"/>
        <v>〇</v>
      </c>
      <c r="AI134" s="32" t="str">
        <f t="shared" si="33"/>
        <v>〇</v>
      </c>
      <c r="AJ134" s="32" t="str">
        <f t="shared" si="33"/>
        <v>〇</v>
      </c>
      <c r="AK134" s="32" t="str">
        <f t="shared" si="33"/>
        <v>〇</v>
      </c>
      <c r="AL134" s="32" t="str">
        <f t="shared" si="33"/>
        <v>〇</v>
      </c>
      <c r="AM134" s="32" t="str">
        <f t="shared" si="33"/>
        <v>〇</v>
      </c>
      <c r="AN134" s="32" t="str">
        <f t="shared" si="33"/>
        <v>〇</v>
      </c>
      <c r="AO134" s="32" t="str">
        <f t="shared" si="33"/>
        <v>〇</v>
      </c>
      <c r="AP134" s="32" t="str">
        <f t="shared" si="33"/>
        <v>〇</v>
      </c>
    </row>
    <row r="135" spans="14:42">
      <c r="N135" s="32" t="str">
        <f t="shared" si="33"/>
        <v>〇</v>
      </c>
      <c r="O135" s="32" t="str">
        <f t="shared" si="33"/>
        <v>〇</v>
      </c>
      <c r="P135" s="32" t="str">
        <f t="shared" si="33"/>
        <v>〇</v>
      </c>
      <c r="Q135" s="32" t="str">
        <f t="shared" si="33"/>
        <v>〇</v>
      </c>
      <c r="R135" s="32" t="str">
        <f t="shared" si="33"/>
        <v>〇</v>
      </c>
      <c r="S135" s="32" t="str">
        <f t="shared" si="33"/>
        <v>〇</v>
      </c>
      <c r="T135" s="32" t="str">
        <f t="shared" si="33"/>
        <v>〇</v>
      </c>
      <c r="U135" s="32" t="str">
        <f t="shared" si="33"/>
        <v>〇</v>
      </c>
      <c r="V135" s="32" t="str">
        <f t="shared" si="33"/>
        <v>〇</v>
      </c>
      <c r="W135" s="32" t="str">
        <f t="shared" si="33"/>
        <v>〇</v>
      </c>
      <c r="X135" s="32" t="str">
        <f t="shared" si="33"/>
        <v>〇</v>
      </c>
      <c r="Y135" s="32" t="str">
        <f t="shared" si="33"/>
        <v>〇</v>
      </c>
      <c r="Z135" s="32" t="str">
        <f t="shared" si="33"/>
        <v>〇</v>
      </c>
      <c r="AA135" s="32" t="str">
        <f t="shared" si="33"/>
        <v>〇</v>
      </c>
      <c r="AB135" s="32" t="str">
        <f t="shared" si="33"/>
        <v>〇</v>
      </c>
      <c r="AC135" s="32" t="str">
        <f t="shared" si="33"/>
        <v>〇</v>
      </c>
      <c r="AD135" s="32" t="str">
        <f t="shared" si="33"/>
        <v>〇</v>
      </c>
      <c r="AE135" s="32" t="str">
        <f t="shared" si="33"/>
        <v>〇</v>
      </c>
      <c r="AF135" s="32" t="str">
        <f t="shared" si="33"/>
        <v>〇</v>
      </c>
      <c r="AG135" s="32" t="str">
        <f t="shared" si="33"/>
        <v>〇</v>
      </c>
      <c r="AH135" s="32" t="str">
        <f t="shared" si="33"/>
        <v>〇</v>
      </c>
      <c r="AI135" s="32" t="str">
        <f t="shared" si="33"/>
        <v>〇</v>
      </c>
      <c r="AJ135" s="32" t="str">
        <f t="shared" si="33"/>
        <v>〇</v>
      </c>
      <c r="AK135" s="32" t="str">
        <f t="shared" si="33"/>
        <v>〇</v>
      </c>
      <c r="AL135" s="32" t="str">
        <f t="shared" si="33"/>
        <v>〇</v>
      </c>
      <c r="AM135" s="32" t="str">
        <f t="shared" si="33"/>
        <v>〇</v>
      </c>
      <c r="AN135" s="32" t="str">
        <f t="shared" si="33"/>
        <v>〇</v>
      </c>
      <c r="AO135" s="32" t="str">
        <f t="shared" si="33"/>
        <v>〇</v>
      </c>
      <c r="AP135" s="32" t="str">
        <f t="shared" si="33"/>
        <v>〇</v>
      </c>
    </row>
    <row r="136" spans="14:42">
      <c r="N136" s="32" t="str">
        <f t="shared" si="33"/>
        <v>〇</v>
      </c>
      <c r="O136" s="32" t="str">
        <f t="shared" si="33"/>
        <v>〇</v>
      </c>
      <c r="P136" s="32" t="str">
        <f t="shared" si="33"/>
        <v>〇</v>
      </c>
      <c r="Q136" s="32" t="str">
        <f t="shared" si="33"/>
        <v>〇</v>
      </c>
      <c r="R136" s="32" t="str">
        <f t="shared" si="33"/>
        <v>〇</v>
      </c>
      <c r="S136" s="32" t="str">
        <f t="shared" si="33"/>
        <v>〇</v>
      </c>
      <c r="T136" s="32" t="str">
        <f t="shared" si="33"/>
        <v>〇</v>
      </c>
      <c r="U136" s="32" t="str">
        <f t="shared" si="33"/>
        <v>〇</v>
      </c>
      <c r="V136" s="32" t="str">
        <f t="shared" si="33"/>
        <v>〇</v>
      </c>
      <c r="W136" s="32" t="str">
        <f t="shared" si="33"/>
        <v>〇</v>
      </c>
      <c r="X136" s="32" t="str">
        <f t="shared" si="33"/>
        <v>〇</v>
      </c>
      <c r="Y136" s="32" t="str">
        <f t="shared" si="33"/>
        <v>〇</v>
      </c>
      <c r="Z136" s="32" t="str">
        <f t="shared" si="33"/>
        <v>〇</v>
      </c>
      <c r="AA136" s="32" t="str">
        <f t="shared" si="33"/>
        <v>〇</v>
      </c>
      <c r="AB136" s="32" t="str">
        <f t="shared" si="33"/>
        <v>〇</v>
      </c>
      <c r="AC136" s="32" t="str">
        <f t="shared" si="33"/>
        <v>〇</v>
      </c>
      <c r="AD136" s="32" t="str">
        <f t="shared" si="33"/>
        <v>〇</v>
      </c>
      <c r="AE136" s="32" t="str">
        <f t="shared" si="33"/>
        <v>〇</v>
      </c>
      <c r="AF136" s="32" t="str">
        <f t="shared" si="33"/>
        <v>〇</v>
      </c>
      <c r="AG136" s="32" t="str">
        <f t="shared" si="33"/>
        <v>〇</v>
      </c>
      <c r="AH136" s="32" t="str">
        <f t="shared" si="33"/>
        <v>〇</v>
      </c>
      <c r="AI136" s="32" t="str">
        <f t="shared" si="33"/>
        <v>〇</v>
      </c>
      <c r="AJ136" s="32" t="str">
        <f t="shared" si="33"/>
        <v>〇</v>
      </c>
      <c r="AK136" s="32" t="str">
        <f t="shared" si="33"/>
        <v>〇</v>
      </c>
      <c r="AL136" s="32" t="str">
        <f t="shared" si="33"/>
        <v>〇</v>
      </c>
      <c r="AM136" s="32" t="str">
        <f t="shared" si="33"/>
        <v>〇</v>
      </c>
      <c r="AN136" s="32" t="str">
        <f t="shared" si="33"/>
        <v>〇</v>
      </c>
      <c r="AO136" s="32" t="str">
        <f t="shared" si="33"/>
        <v>〇</v>
      </c>
      <c r="AP136" s="32" t="str">
        <f t="shared" si="33"/>
        <v>〇</v>
      </c>
    </row>
    <row r="137" spans="14:42">
      <c r="N137" s="32" t="str">
        <f t="shared" si="33"/>
        <v>〇</v>
      </c>
      <c r="O137" s="32" t="str">
        <f t="shared" si="33"/>
        <v>〇</v>
      </c>
      <c r="P137" s="32" t="str">
        <f t="shared" si="33"/>
        <v>〇</v>
      </c>
      <c r="Q137" s="32" t="str">
        <f t="shared" si="33"/>
        <v>〇</v>
      </c>
      <c r="R137" s="32" t="str">
        <f t="shared" si="33"/>
        <v>〇</v>
      </c>
      <c r="S137" s="32" t="str">
        <f t="shared" si="33"/>
        <v>〇</v>
      </c>
      <c r="T137" s="32" t="str">
        <f t="shared" si="33"/>
        <v>〇</v>
      </c>
      <c r="U137" s="32" t="str">
        <f t="shared" si="33"/>
        <v>〇</v>
      </c>
      <c r="V137" s="32" t="str">
        <f t="shared" si="33"/>
        <v>〇</v>
      </c>
      <c r="W137" s="32" t="str">
        <f t="shared" si="33"/>
        <v>〇</v>
      </c>
      <c r="X137" s="32" t="str">
        <f t="shared" si="33"/>
        <v>〇</v>
      </c>
      <c r="Y137" s="32" t="str">
        <f t="shared" si="33"/>
        <v>〇</v>
      </c>
      <c r="Z137" s="32" t="str">
        <f t="shared" si="33"/>
        <v>〇</v>
      </c>
      <c r="AA137" s="32" t="str">
        <f t="shared" si="33"/>
        <v>〇</v>
      </c>
      <c r="AB137" s="32" t="str">
        <f t="shared" si="33"/>
        <v>〇</v>
      </c>
      <c r="AC137" s="32" t="str">
        <f t="shared" si="33"/>
        <v>〇</v>
      </c>
      <c r="AD137" s="32" t="str">
        <f t="shared" si="33"/>
        <v>〇</v>
      </c>
      <c r="AE137" s="32" t="str">
        <f t="shared" si="33"/>
        <v>〇</v>
      </c>
      <c r="AF137" s="32" t="str">
        <f t="shared" si="33"/>
        <v>〇</v>
      </c>
      <c r="AG137" s="32" t="str">
        <f t="shared" si="33"/>
        <v>〇</v>
      </c>
      <c r="AH137" s="32" t="str">
        <f t="shared" si="33"/>
        <v>〇</v>
      </c>
      <c r="AI137" s="32" t="str">
        <f t="shared" si="33"/>
        <v>〇</v>
      </c>
      <c r="AJ137" s="32" t="str">
        <f t="shared" si="33"/>
        <v>〇</v>
      </c>
      <c r="AK137" s="32" t="str">
        <f t="shared" si="33"/>
        <v>〇</v>
      </c>
      <c r="AL137" s="32" t="str">
        <f t="shared" si="33"/>
        <v>〇</v>
      </c>
      <c r="AM137" s="32" t="str">
        <f t="shared" si="33"/>
        <v>〇</v>
      </c>
      <c r="AN137" s="32" t="str">
        <f t="shared" si="33"/>
        <v>〇</v>
      </c>
      <c r="AO137" s="32" t="str">
        <f t="shared" si="33"/>
        <v>〇</v>
      </c>
      <c r="AP137" s="32" t="str">
        <f t="shared" si="33"/>
        <v>〇</v>
      </c>
    </row>
    <row r="138" spans="14:42">
      <c r="N138" s="32" t="str">
        <f t="shared" si="33"/>
        <v>〇</v>
      </c>
      <c r="O138" s="32" t="str">
        <f t="shared" si="33"/>
        <v>〇</v>
      </c>
      <c r="P138" s="32" t="str">
        <f t="shared" si="33"/>
        <v>〇</v>
      </c>
      <c r="Q138" s="32" t="str">
        <f t="shared" si="33"/>
        <v>〇</v>
      </c>
      <c r="R138" s="32" t="str">
        <f t="shared" si="33"/>
        <v>〇</v>
      </c>
      <c r="S138" s="32" t="str">
        <f t="shared" si="33"/>
        <v>〇</v>
      </c>
      <c r="T138" s="32" t="str">
        <f t="shared" si="33"/>
        <v>〇</v>
      </c>
      <c r="U138" s="32" t="str">
        <f t="shared" si="33"/>
        <v>〇</v>
      </c>
      <c r="V138" s="32" t="str">
        <f t="shared" si="33"/>
        <v>〇</v>
      </c>
      <c r="W138" s="32" t="str">
        <f t="shared" si="33"/>
        <v>〇</v>
      </c>
      <c r="X138" s="32" t="str">
        <f t="shared" si="33"/>
        <v>〇</v>
      </c>
      <c r="Y138" s="32" t="str">
        <f t="shared" si="33"/>
        <v>〇</v>
      </c>
      <c r="Z138" s="32" t="str">
        <f t="shared" si="33"/>
        <v>〇</v>
      </c>
      <c r="AA138" s="32" t="str">
        <f t="shared" si="33"/>
        <v>〇</v>
      </c>
      <c r="AB138" s="32" t="str">
        <f t="shared" si="33"/>
        <v>〇</v>
      </c>
      <c r="AC138" s="32" t="str">
        <f t="shared" si="33"/>
        <v>〇</v>
      </c>
      <c r="AD138" s="32" t="str">
        <f t="shared" si="33"/>
        <v>〇</v>
      </c>
      <c r="AE138" s="32" t="str">
        <f t="shared" si="33"/>
        <v>〇</v>
      </c>
      <c r="AF138" s="32" t="str">
        <f t="shared" si="33"/>
        <v>〇</v>
      </c>
      <c r="AG138" s="32" t="str">
        <f t="shared" si="33"/>
        <v>〇</v>
      </c>
      <c r="AH138" s="32" t="str">
        <f t="shared" si="33"/>
        <v>〇</v>
      </c>
      <c r="AI138" s="32" t="str">
        <f t="shared" si="33"/>
        <v>〇</v>
      </c>
      <c r="AJ138" s="32" t="str">
        <f t="shared" si="33"/>
        <v>〇</v>
      </c>
      <c r="AK138" s="32" t="str">
        <f t="shared" si="33"/>
        <v>〇</v>
      </c>
      <c r="AL138" s="32" t="str">
        <f t="shared" si="33"/>
        <v>〇</v>
      </c>
      <c r="AM138" s="32" t="str">
        <f t="shared" si="33"/>
        <v>〇</v>
      </c>
      <c r="AN138" s="32" t="str">
        <f t="shared" si="33"/>
        <v>〇</v>
      </c>
      <c r="AO138" s="32" t="str">
        <f t="shared" si="33"/>
        <v>〇</v>
      </c>
      <c r="AP138" s="32" t="str">
        <f t="shared" si="33"/>
        <v>〇</v>
      </c>
    </row>
    <row r="139" spans="14:42">
      <c r="N139" s="32" t="str">
        <f t="shared" si="33"/>
        <v>〇</v>
      </c>
      <c r="O139" s="32" t="str">
        <f t="shared" si="33"/>
        <v>〇</v>
      </c>
      <c r="P139" s="32" t="str">
        <f t="shared" si="33"/>
        <v>〇</v>
      </c>
      <c r="Q139" s="32" t="str">
        <f t="shared" si="33"/>
        <v>〇</v>
      </c>
      <c r="R139" s="32" t="str">
        <f t="shared" si="33"/>
        <v>〇</v>
      </c>
      <c r="S139" s="32" t="str">
        <f t="shared" si="33"/>
        <v>〇</v>
      </c>
      <c r="T139" s="32" t="str">
        <f t="shared" si="33"/>
        <v>〇</v>
      </c>
      <c r="U139" s="32" t="str">
        <f t="shared" si="33"/>
        <v>〇</v>
      </c>
      <c r="V139" s="32" t="str">
        <f t="shared" si="33"/>
        <v>〇</v>
      </c>
      <c r="W139" s="32" t="str">
        <f t="shared" si="33"/>
        <v>〇</v>
      </c>
      <c r="X139" s="32" t="str">
        <f t="shared" si="33"/>
        <v>〇</v>
      </c>
      <c r="Y139" s="32" t="str">
        <f t="shared" si="33"/>
        <v>〇</v>
      </c>
      <c r="Z139" s="32" t="str">
        <f t="shared" si="33"/>
        <v>〇</v>
      </c>
      <c r="AA139" s="32" t="str">
        <f t="shared" si="33"/>
        <v>〇</v>
      </c>
      <c r="AB139" s="32" t="str">
        <f t="shared" si="33"/>
        <v>〇</v>
      </c>
      <c r="AC139" s="32" t="str">
        <f t="shared" si="33"/>
        <v>〇</v>
      </c>
      <c r="AD139" s="32" t="str">
        <f t="shared" si="33"/>
        <v>〇</v>
      </c>
      <c r="AE139" s="32" t="str">
        <f t="shared" si="33"/>
        <v>〇</v>
      </c>
      <c r="AF139" s="32" t="str">
        <f t="shared" si="33"/>
        <v>〇</v>
      </c>
      <c r="AG139" s="32" t="str">
        <f t="shared" si="33"/>
        <v>〇</v>
      </c>
      <c r="AH139" s="32" t="str">
        <f t="shared" si="33"/>
        <v>〇</v>
      </c>
      <c r="AI139" s="32" t="str">
        <f t="shared" si="33"/>
        <v>〇</v>
      </c>
      <c r="AJ139" s="32" t="str">
        <f t="shared" si="33"/>
        <v>〇</v>
      </c>
      <c r="AK139" s="32" t="str">
        <f t="shared" ref="AK139:AP139" si="34">IF(EXACT(AK33,AK86),"〇","NG")</f>
        <v>〇</v>
      </c>
      <c r="AL139" s="32" t="str">
        <f t="shared" si="34"/>
        <v>〇</v>
      </c>
      <c r="AM139" s="32" t="str">
        <f t="shared" si="34"/>
        <v>〇</v>
      </c>
      <c r="AN139" s="32" t="str">
        <f t="shared" si="34"/>
        <v>〇</v>
      </c>
      <c r="AO139" s="32" t="str">
        <f t="shared" si="34"/>
        <v>〇</v>
      </c>
      <c r="AP139" s="32" t="str">
        <f t="shared" si="34"/>
        <v>〇</v>
      </c>
    </row>
    <row r="140" spans="14:42">
      <c r="N140" s="32" t="str">
        <f t="shared" ref="N140:AP148" si="35">IF(EXACT(N34,N87),"〇","NG")</f>
        <v>〇</v>
      </c>
      <c r="O140" s="32" t="str">
        <f t="shared" si="35"/>
        <v>〇</v>
      </c>
      <c r="P140" s="32" t="str">
        <f t="shared" si="35"/>
        <v>〇</v>
      </c>
      <c r="Q140" s="32" t="str">
        <f t="shared" si="35"/>
        <v>〇</v>
      </c>
      <c r="R140" s="32" t="str">
        <f t="shared" si="35"/>
        <v>〇</v>
      </c>
      <c r="S140" s="32" t="str">
        <f t="shared" si="35"/>
        <v>〇</v>
      </c>
      <c r="T140" s="32" t="str">
        <f t="shared" si="35"/>
        <v>〇</v>
      </c>
      <c r="U140" s="32" t="str">
        <f t="shared" si="35"/>
        <v>〇</v>
      </c>
      <c r="V140" s="32" t="str">
        <f t="shared" si="35"/>
        <v>〇</v>
      </c>
      <c r="W140" s="32" t="str">
        <f t="shared" si="35"/>
        <v>〇</v>
      </c>
      <c r="X140" s="32" t="str">
        <f t="shared" si="35"/>
        <v>〇</v>
      </c>
      <c r="Y140" s="32" t="str">
        <f t="shared" si="35"/>
        <v>〇</v>
      </c>
      <c r="Z140" s="32" t="str">
        <f t="shared" si="35"/>
        <v>〇</v>
      </c>
      <c r="AA140" s="32" t="str">
        <f t="shared" si="35"/>
        <v>〇</v>
      </c>
      <c r="AB140" s="32" t="str">
        <f t="shared" si="35"/>
        <v>〇</v>
      </c>
      <c r="AC140" s="32" t="str">
        <f t="shared" si="35"/>
        <v>〇</v>
      </c>
      <c r="AD140" s="32" t="str">
        <f t="shared" si="35"/>
        <v>〇</v>
      </c>
      <c r="AE140" s="32" t="str">
        <f t="shared" si="35"/>
        <v>〇</v>
      </c>
      <c r="AF140" s="32" t="str">
        <f t="shared" si="35"/>
        <v>〇</v>
      </c>
      <c r="AG140" s="32" t="str">
        <f t="shared" si="35"/>
        <v>〇</v>
      </c>
      <c r="AH140" s="32" t="str">
        <f t="shared" si="35"/>
        <v>〇</v>
      </c>
      <c r="AI140" s="32" t="str">
        <f t="shared" si="35"/>
        <v>〇</v>
      </c>
      <c r="AJ140" s="32" t="str">
        <f t="shared" si="35"/>
        <v>〇</v>
      </c>
      <c r="AK140" s="32" t="str">
        <f t="shared" si="35"/>
        <v>〇</v>
      </c>
      <c r="AL140" s="32" t="str">
        <f t="shared" si="35"/>
        <v>〇</v>
      </c>
      <c r="AM140" s="32" t="str">
        <f t="shared" si="35"/>
        <v>〇</v>
      </c>
      <c r="AN140" s="32" t="str">
        <f t="shared" si="35"/>
        <v>〇</v>
      </c>
      <c r="AO140" s="32" t="str">
        <f t="shared" si="35"/>
        <v>〇</v>
      </c>
      <c r="AP140" s="32" t="str">
        <f t="shared" si="35"/>
        <v>〇</v>
      </c>
    </row>
    <row r="141" spans="14:42">
      <c r="N141" s="32" t="str">
        <f t="shared" si="35"/>
        <v>〇</v>
      </c>
      <c r="O141" s="32" t="str">
        <f t="shared" si="35"/>
        <v>〇</v>
      </c>
      <c r="P141" s="32" t="str">
        <f t="shared" si="35"/>
        <v>〇</v>
      </c>
      <c r="Q141" s="32" t="str">
        <f t="shared" si="35"/>
        <v>〇</v>
      </c>
      <c r="R141" s="32" t="str">
        <f t="shared" si="35"/>
        <v>〇</v>
      </c>
      <c r="S141" s="32" t="str">
        <f t="shared" si="35"/>
        <v>〇</v>
      </c>
      <c r="T141" s="32" t="str">
        <f t="shared" si="35"/>
        <v>〇</v>
      </c>
      <c r="U141" s="32" t="str">
        <f t="shared" si="35"/>
        <v>〇</v>
      </c>
      <c r="V141" s="32" t="str">
        <f t="shared" si="35"/>
        <v>〇</v>
      </c>
      <c r="W141" s="32" t="str">
        <f t="shared" si="35"/>
        <v>〇</v>
      </c>
      <c r="X141" s="32" t="str">
        <f t="shared" si="35"/>
        <v>〇</v>
      </c>
      <c r="Y141" s="32" t="str">
        <f t="shared" si="35"/>
        <v>〇</v>
      </c>
      <c r="Z141" s="32" t="str">
        <f t="shared" si="35"/>
        <v>〇</v>
      </c>
      <c r="AA141" s="32" t="str">
        <f t="shared" si="35"/>
        <v>〇</v>
      </c>
      <c r="AB141" s="32" t="str">
        <f t="shared" si="35"/>
        <v>〇</v>
      </c>
      <c r="AC141" s="32" t="str">
        <f t="shared" si="35"/>
        <v>〇</v>
      </c>
      <c r="AD141" s="32" t="str">
        <f t="shared" si="35"/>
        <v>〇</v>
      </c>
      <c r="AE141" s="32" t="str">
        <f t="shared" si="35"/>
        <v>〇</v>
      </c>
      <c r="AF141" s="32" t="str">
        <f t="shared" si="35"/>
        <v>〇</v>
      </c>
      <c r="AG141" s="32" t="str">
        <f t="shared" si="35"/>
        <v>〇</v>
      </c>
      <c r="AH141" s="32" t="str">
        <f t="shared" si="35"/>
        <v>〇</v>
      </c>
      <c r="AI141" s="32" t="str">
        <f t="shared" si="35"/>
        <v>〇</v>
      </c>
      <c r="AJ141" s="32" t="str">
        <f t="shared" si="35"/>
        <v>〇</v>
      </c>
      <c r="AK141" s="32" t="str">
        <f t="shared" si="35"/>
        <v>〇</v>
      </c>
      <c r="AL141" s="32" t="str">
        <f t="shared" si="35"/>
        <v>〇</v>
      </c>
      <c r="AM141" s="32" t="str">
        <f t="shared" si="35"/>
        <v>〇</v>
      </c>
      <c r="AN141" s="32" t="str">
        <f t="shared" si="35"/>
        <v>〇</v>
      </c>
      <c r="AO141" s="32" t="str">
        <f t="shared" si="35"/>
        <v>〇</v>
      </c>
      <c r="AP141" s="32" t="str">
        <f t="shared" si="35"/>
        <v>〇</v>
      </c>
    </row>
    <row r="142" spans="14:42">
      <c r="N142" s="32" t="str">
        <f t="shared" si="35"/>
        <v>〇</v>
      </c>
      <c r="O142" s="32" t="str">
        <f t="shared" si="35"/>
        <v>〇</v>
      </c>
      <c r="P142" s="32" t="str">
        <f t="shared" si="35"/>
        <v>〇</v>
      </c>
      <c r="Q142" s="32" t="str">
        <f t="shared" si="35"/>
        <v>〇</v>
      </c>
      <c r="R142" s="32" t="str">
        <f t="shared" si="35"/>
        <v>〇</v>
      </c>
      <c r="S142" s="32" t="str">
        <f t="shared" si="35"/>
        <v>〇</v>
      </c>
      <c r="T142" s="32" t="str">
        <f t="shared" si="35"/>
        <v>〇</v>
      </c>
      <c r="U142" s="32" t="str">
        <f t="shared" si="35"/>
        <v>〇</v>
      </c>
      <c r="V142" s="32" t="str">
        <f t="shared" si="35"/>
        <v>〇</v>
      </c>
      <c r="W142" s="32" t="str">
        <f t="shared" si="35"/>
        <v>〇</v>
      </c>
      <c r="X142" s="32" t="str">
        <f t="shared" si="35"/>
        <v>〇</v>
      </c>
      <c r="Y142" s="32" t="str">
        <f t="shared" si="35"/>
        <v>〇</v>
      </c>
      <c r="Z142" s="32" t="str">
        <f t="shared" si="35"/>
        <v>〇</v>
      </c>
      <c r="AA142" s="32" t="str">
        <f t="shared" si="35"/>
        <v>〇</v>
      </c>
      <c r="AB142" s="32" t="str">
        <f t="shared" si="35"/>
        <v>〇</v>
      </c>
      <c r="AC142" s="32" t="str">
        <f t="shared" si="35"/>
        <v>〇</v>
      </c>
      <c r="AD142" s="32" t="str">
        <f t="shared" si="35"/>
        <v>〇</v>
      </c>
      <c r="AE142" s="32" t="str">
        <f t="shared" si="35"/>
        <v>〇</v>
      </c>
      <c r="AF142" s="32" t="str">
        <f t="shared" si="35"/>
        <v>〇</v>
      </c>
      <c r="AG142" s="32" t="str">
        <f t="shared" si="35"/>
        <v>〇</v>
      </c>
      <c r="AH142" s="32" t="str">
        <f t="shared" si="35"/>
        <v>〇</v>
      </c>
      <c r="AI142" s="32" t="str">
        <f t="shared" si="35"/>
        <v>〇</v>
      </c>
      <c r="AJ142" s="32" t="str">
        <f t="shared" si="35"/>
        <v>〇</v>
      </c>
      <c r="AK142" s="32" t="str">
        <f t="shared" si="35"/>
        <v>〇</v>
      </c>
      <c r="AL142" s="32" t="str">
        <f t="shared" si="35"/>
        <v>〇</v>
      </c>
      <c r="AM142" s="32" t="str">
        <f t="shared" si="35"/>
        <v>〇</v>
      </c>
      <c r="AN142" s="32" t="str">
        <f t="shared" si="35"/>
        <v>〇</v>
      </c>
      <c r="AO142" s="32" t="str">
        <f t="shared" si="35"/>
        <v>〇</v>
      </c>
      <c r="AP142" s="32" t="str">
        <f t="shared" si="35"/>
        <v>〇</v>
      </c>
    </row>
    <row r="143" spans="14:42">
      <c r="N143" s="32" t="str">
        <f t="shared" si="35"/>
        <v>〇</v>
      </c>
      <c r="O143" s="32" t="str">
        <f t="shared" si="35"/>
        <v>〇</v>
      </c>
      <c r="P143" s="32" t="str">
        <f t="shared" si="35"/>
        <v>〇</v>
      </c>
      <c r="Q143" s="32" t="str">
        <f t="shared" si="35"/>
        <v>〇</v>
      </c>
      <c r="R143" s="32" t="str">
        <f t="shared" si="35"/>
        <v>〇</v>
      </c>
      <c r="S143" s="32" t="str">
        <f t="shared" si="35"/>
        <v>〇</v>
      </c>
      <c r="T143" s="32" t="str">
        <f t="shared" si="35"/>
        <v>〇</v>
      </c>
      <c r="U143" s="32" t="str">
        <f t="shared" si="35"/>
        <v>〇</v>
      </c>
      <c r="V143" s="32" t="str">
        <f t="shared" si="35"/>
        <v>〇</v>
      </c>
      <c r="W143" s="32" t="str">
        <f t="shared" si="35"/>
        <v>〇</v>
      </c>
      <c r="X143" s="32" t="str">
        <f t="shared" si="35"/>
        <v>〇</v>
      </c>
      <c r="Y143" s="32" t="str">
        <f t="shared" si="35"/>
        <v>〇</v>
      </c>
      <c r="Z143" s="32" t="str">
        <f t="shared" si="35"/>
        <v>〇</v>
      </c>
      <c r="AA143" s="32" t="str">
        <f t="shared" si="35"/>
        <v>〇</v>
      </c>
      <c r="AB143" s="32" t="str">
        <f t="shared" si="35"/>
        <v>〇</v>
      </c>
      <c r="AC143" s="32" t="str">
        <f t="shared" si="35"/>
        <v>〇</v>
      </c>
      <c r="AD143" s="32" t="str">
        <f t="shared" si="35"/>
        <v>〇</v>
      </c>
      <c r="AE143" s="32" t="str">
        <f t="shared" si="35"/>
        <v>〇</v>
      </c>
      <c r="AF143" s="32" t="str">
        <f t="shared" si="35"/>
        <v>〇</v>
      </c>
      <c r="AG143" s="32" t="str">
        <f t="shared" si="35"/>
        <v>〇</v>
      </c>
      <c r="AH143" s="32" t="str">
        <f t="shared" si="35"/>
        <v>〇</v>
      </c>
      <c r="AI143" s="32" t="str">
        <f t="shared" si="35"/>
        <v>〇</v>
      </c>
      <c r="AJ143" s="32" t="str">
        <f t="shared" si="35"/>
        <v>〇</v>
      </c>
      <c r="AK143" s="32" t="str">
        <f t="shared" si="35"/>
        <v>〇</v>
      </c>
      <c r="AL143" s="32" t="str">
        <f t="shared" si="35"/>
        <v>〇</v>
      </c>
      <c r="AM143" s="32" t="str">
        <f t="shared" si="35"/>
        <v>〇</v>
      </c>
      <c r="AN143" s="32" t="str">
        <f t="shared" si="35"/>
        <v>〇</v>
      </c>
      <c r="AO143" s="32" t="str">
        <f t="shared" si="35"/>
        <v>〇</v>
      </c>
      <c r="AP143" s="32" t="str">
        <f t="shared" si="35"/>
        <v>〇</v>
      </c>
    </row>
    <row r="144" spans="14:42">
      <c r="N144" s="32" t="str">
        <f t="shared" si="35"/>
        <v>〇</v>
      </c>
      <c r="O144" s="32" t="str">
        <f t="shared" si="35"/>
        <v>〇</v>
      </c>
      <c r="P144" s="32" t="str">
        <f t="shared" si="35"/>
        <v>〇</v>
      </c>
      <c r="Q144" s="32" t="str">
        <f t="shared" si="35"/>
        <v>〇</v>
      </c>
      <c r="R144" s="32" t="str">
        <f t="shared" si="35"/>
        <v>〇</v>
      </c>
      <c r="S144" s="32" t="str">
        <f t="shared" si="35"/>
        <v>〇</v>
      </c>
      <c r="T144" s="32" t="str">
        <f t="shared" si="35"/>
        <v>〇</v>
      </c>
      <c r="U144" s="32" t="str">
        <f t="shared" si="35"/>
        <v>〇</v>
      </c>
      <c r="V144" s="32" t="str">
        <f t="shared" si="35"/>
        <v>〇</v>
      </c>
      <c r="W144" s="32" t="str">
        <f t="shared" si="35"/>
        <v>〇</v>
      </c>
      <c r="X144" s="32" t="str">
        <f t="shared" si="35"/>
        <v>〇</v>
      </c>
      <c r="Y144" s="32" t="str">
        <f t="shared" si="35"/>
        <v>〇</v>
      </c>
      <c r="Z144" s="32" t="str">
        <f t="shared" si="35"/>
        <v>〇</v>
      </c>
      <c r="AA144" s="32" t="str">
        <f t="shared" si="35"/>
        <v>〇</v>
      </c>
      <c r="AB144" s="32" t="str">
        <f t="shared" si="35"/>
        <v>〇</v>
      </c>
      <c r="AC144" s="32" t="str">
        <f t="shared" si="35"/>
        <v>〇</v>
      </c>
      <c r="AD144" s="32" t="str">
        <f t="shared" si="35"/>
        <v>〇</v>
      </c>
      <c r="AE144" s="32" t="str">
        <f t="shared" si="35"/>
        <v>〇</v>
      </c>
      <c r="AF144" s="32" t="str">
        <f t="shared" si="35"/>
        <v>〇</v>
      </c>
      <c r="AG144" s="32" t="str">
        <f t="shared" si="35"/>
        <v>〇</v>
      </c>
      <c r="AH144" s="32" t="str">
        <f t="shared" si="35"/>
        <v>〇</v>
      </c>
      <c r="AI144" s="32" t="str">
        <f t="shared" si="35"/>
        <v>〇</v>
      </c>
      <c r="AJ144" s="32" t="str">
        <f t="shared" si="35"/>
        <v>〇</v>
      </c>
      <c r="AK144" s="32" t="str">
        <f t="shared" si="35"/>
        <v>〇</v>
      </c>
      <c r="AL144" s="32" t="str">
        <f t="shared" si="35"/>
        <v>〇</v>
      </c>
      <c r="AM144" s="32" t="str">
        <f t="shared" si="35"/>
        <v>〇</v>
      </c>
      <c r="AN144" s="32" t="str">
        <f t="shared" si="35"/>
        <v>〇</v>
      </c>
      <c r="AO144" s="32" t="str">
        <f t="shared" si="35"/>
        <v>〇</v>
      </c>
      <c r="AP144" s="32" t="str">
        <f t="shared" si="35"/>
        <v>〇</v>
      </c>
    </row>
    <row r="145" spans="14:42">
      <c r="N145" s="32" t="str">
        <f t="shared" si="35"/>
        <v>〇</v>
      </c>
      <c r="O145" s="32" t="str">
        <f t="shared" si="35"/>
        <v>〇</v>
      </c>
      <c r="P145" s="32" t="str">
        <f t="shared" si="35"/>
        <v>〇</v>
      </c>
      <c r="Q145" s="32" t="str">
        <f t="shared" si="35"/>
        <v>〇</v>
      </c>
      <c r="R145" s="32" t="str">
        <f t="shared" si="35"/>
        <v>〇</v>
      </c>
      <c r="S145" s="32" t="str">
        <f t="shared" si="35"/>
        <v>〇</v>
      </c>
      <c r="T145" s="32" t="str">
        <f t="shared" si="35"/>
        <v>〇</v>
      </c>
      <c r="U145" s="32" t="str">
        <f t="shared" si="35"/>
        <v>〇</v>
      </c>
      <c r="V145" s="32" t="str">
        <f t="shared" si="35"/>
        <v>〇</v>
      </c>
      <c r="W145" s="32" t="str">
        <f t="shared" si="35"/>
        <v>〇</v>
      </c>
      <c r="X145" s="32" t="str">
        <f t="shared" si="35"/>
        <v>〇</v>
      </c>
      <c r="Y145" s="32" t="str">
        <f t="shared" si="35"/>
        <v>〇</v>
      </c>
      <c r="Z145" s="32" t="str">
        <f t="shared" si="35"/>
        <v>〇</v>
      </c>
      <c r="AA145" s="32" t="str">
        <f t="shared" si="35"/>
        <v>〇</v>
      </c>
      <c r="AB145" s="32" t="str">
        <f t="shared" si="35"/>
        <v>〇</v>
      </c>
      <c r="AC145" s="32" t="str">
        <f t="shared" si="35"/>
        <v>〇</v>
      </c>
      <c r="AD145" s="32" t="str">
        <f t="shared" si="35"/>
        <v>〇</v>
      </c>
      <c r="AE145" s="32" t="str">
        <f t="shared" si="35"/>
        <v>〇</v>
      </c>
      <c r="AF145" s="32" t="str">
        <f t="shared" si="35"/>
        <v>〇</v>
      </c>
      <c r="AG145" s="32" t="str">
        <f t="shared" si="35"/>
        <v>〇</v>
      </c>
      <c r="AH145" s="32" t="str">
        <f t="shared" si="35"/>
        <v>〇</v>
      </c>
      <c r="AI145" s="32" t="str">
        <f t="shared" si="35"/>
        <v>〇</v>
      </c>
      <c r="AJ145" s="32" t="str">
        <f t="shared" si="35"/>
        <v>〇</v>
      </c>
      <c r="AK145" s="32" t="str">
        <f t="shared" si="35"/>
        <v>〇</v>
      </c>
      <c r="AL145" s="32" t="str">
        <f t="shared" si="35"/>
        <v>〇</v>
      </c>
      <c r="AM145" s="32" t="str">
        <f t="shared" si="35"/>
        <v>〇</v>
      </c>
      <c r="AN145" s="32" t="str">
        <f t="shared" si="35"/>
        <v>〇</v>
      </c>
      <c r="AO145" s="32" t="str">
        <f t="shared" si="35"/>
        <v>〇</v>
      </c>
      <c r="AP145" s="32" t="str">
        <f t="shared" si="35"/>
        <v>〇</v>
      </c>
    </row>
    <row r="146" spans="14:42">
      <c r="N146" s="32" t="str">
        <f t="shared" si="35"/>
        <v>〇</v>
      </c>
      <c r="O146" s="32" t="str">
        <f t="shared" si="35"/>
        <v>〇</v>
      </c>
      <c r="P146" s="32" t="str">
        <f t="shared" si="35"/>
        <v>〇</v>
      </c>
      <c r="Q146" s="32" t="str">
        <f t="shared" si="35"/>
        <v>〇</v>
      </c>
      <c r="R146" s="32" t="str">
        <f t="shared" si="35"/>
        <v>〇</v>
      </c>
      <c r="S146" s="32" t="str">
        <f t="shared" si="35"/>
        <v>〇</v>
      </c>
      <c r="T146" s="32" t="str">
        <f t="shared" si="35"/>
        <v>〇</v>
      </c>
      <c r="U146" s="32" t="str">
        <f t="shared" si="35"/>
        <v>〇</v>
      </c>
      <c r="V146" s="32" t="str">
        <f t="shared" si="35"/>
        <v>〇</v>
      </c>
      <c r="W146" s="32" t="str">
        <f t="shared" si="35"/>
        <v>〇</v>
      </c>
      <c r="X146" s="32" t="str">
        <f t="shared" si="35"/>
        <v>〇</v>
      </c>
      <c r="Y146" s="32" t="str">
        <f t="shared" si="35"/>
        <v>〇</v>
      </c>
      <c r="Z146" s="32" t="str">
        <f t="shared" si="35"/>
        <v>〇</v>
      </c>
      <c r="AA146" s="32" t="str">
        <f t="shared" si="35"/>
        <v>〇</v>
      </c>
      <c r="AB146" s="32" t="str">
        <f t="shared" si="35"/>
        <v>〇</v>
      </c>
      <c r="AC146" s="32" t="str">
        <f t="shared" si="35"/>
        <v>〇</v>
      </c>
      <c r="AD146" s="32" t="str">
        <f t="shared" si="35"/>
        <v>〇</v>
      </c>
      <c r="AE146" s="32" t="str">
        <f t="shared" si="35"/>
        <v>〇</v>
      </c>
      <c r="AF146" s="32" t="str">
        <f t="shared" si="35"/>
        <v>〇</v>
      </c>
      <c r="AG146" s="32" t="str">
        <f t="shared" si="35"/>
        <v>〇</v>
      </c>
      <c r="AH146" s="32" t="str">
        <f t="shared" si="35"/>
        <v>〇</v>
      </c>
      <c r="AI146" s="32" t="str">
        <f t="shared" si="35"/>
        <v>〇</v>
      </c>
      <c r="AJ146" s="32" t="str">
        <f t="shared" si="35"/>
        <v>〇</v>
      </c>
      <c r="AK146" s="32" t="str">
        <f t="shared" si="35"/>
        <v>〇</v>
      </c>
      <c r="AL146" s="32" t="str">
        <f t="shared" si="35"/>
        <v>〇</v>
      </c>
      <c r="AM146" s="32" t="str">
        <f t="shared" si="35"/>
        <v>〇</v>
      </c>
      <c r="AN146" s="32" t="str">
        <f t="shared" si="35"/>
        <v>〇</v>
      </c>
      <c r="AO146" s="32" t="str">
        <f t="shared" si="35"/>
        <v>〇</v>
      </c>
      <c r="AP146" s="32" t="str">
        <f t="shared" si="35"/>
        <v>〇</v>
      </c>
    </row>
    <row r="147" spans="14:42">
      <c r="N147" s="32" t="str">
        <f t="shared" si="35"/>
        <v>〇</v>
      </c>
      <c r="O147" s="32" t="str">
        <f t="shared" si="35"/>
        <v>〇</v>
      </c>
      <c r="P147" s="32" t="str">
        <f t="shared" si="35"/>
        <v>〇</v>
      </c>
      <c r="Q147" s="32" t="str">
        <f t="shared" si="35"/>
        <v>〇</v>
      </c>
      <c r="R147" s="32" t="str">
        <f t="shared" si="35"/>
        <v>〇</v>
      </c>
      <c r="S147" s="32" t="str">
        <f t="shared" si="35"/>
        <v>〇</v>
      </c>
      <c r="T147" s="32" t="str">
        <f t="shared" si="35"/>
        <v>〇</v>
      </c>
      <c r="U147" s="32" t="str">
        <f t="shared" si="35"/>
        <v>〇</v>
      </c>
      <c r="V147" s="32" t="str">
        <f t="shared" si="35"/>
        <v>〇</v>
      </c>
      <c r="W147" s="32" t="str">
        <f t="shared" si="35"/>
        <v>〇</v>
      </c>
      <c r="X147" s="32" t="str">
        <f t="shared" si="35"/>
        <v>〇</v>
      </c>
      <c r="Y147" s="32" t="str">
        <f t="shared" si="35"/>
        <v>〇</v>
      </c>
      <c r="Z147" s="32" t="str">
        <f t="shared" si="35"/>
        <v>〇</v>
      </c>
      <c r="AA147" s="32" t="str">
        <f t="shared" si="35"/>
        <v>〇</v>
      </c>
      <c r="AB147" s="32" t="str">
        <f t="shared" si="35"/>
        <v>〇</v>
      </c>
      <c r="AC147" s="32" t="str">
        <f t="shared" si="35"/>
        <v>〇</v>
      </c>
      <c r="AD147" s="32" t="str">
        <f t="shared" si="35"/>
        <v>〇</v>
      </c>
      <c r="AE147" s="32" t="str">
        <f t="shared" si="35"/>
        <v>〇</v>
      </c>
      <c r="AF147" s="32" t="str">
        <f t="shared" si="35"/>
        <v>〇</v>
      </c>
      <c r="AG147" s="32" t="str">
        <f t="shared" si="35"/>
        <v>〇</v>
      </c>
      <c r="AH147" s="32" t="str">
        <f t="shared" si="35"/>
        <v>〇</v>
      </c>
      <c r="AI147" s="32" t="str">
        <f t="shared" si="35"/>
        <v>〇</v>
      </c>
      <c r="AJ147" s="32" t="str">
        <f t="shared" si="35"/>
        <v>〇</v>
      </c>
      <c r="AK147" s="32" t="str">
        <f t="shared" si="35"/>
        <v>〇</v>
      </c>
      <c r="AL147" s="32" t="str">
        <f t="shared" si="35"/>
        <v>〇</v>
      </c>
      <c r="AM147" s="32" t="str">
        <f t="shared" si="35"/>
        <v>〇</v>
      </c>
      <c r="AN147" s="32" t="str">
        <f t="shared" si="35"/>
        <v>〇</v>
      </c>
      <c r="AO147" s="32" t="str">
        <f t="shared" si="35"/>
        <v>〇</v>
      </c>
      <c r="AP147" s="32" t="str">
        <f t="shared" si="35"/>
        <v>〇</v>
      </c>
    </row>
    <row r="148" spans="14:42">
      <c r="N148" s="32" t="str">
        <f t="shared" si="35"/>
        <v>〇</v>
      </c>
      <c r="O148" s="32" t="str">
        <f t="shared" si="35"/>
        <v>〇</v>
      </c>
      <c r="P148" s="32" t="str">
        <f t="shared" si="35"/>
        <v>〇</v>
      </c>
      <c r="Q148" s="32" t="str">
        <f t="shared" si="35"/>
        <v>〇</v>
      </c>
      <c r="R148" s="32" t="str">
        <f t="shared" si="35"/>
        <v>〇</v>
      </c>
      <c r="S148" s="32" t="str">
        <f t="shared" si="35"/>
        <v>〇</v>
      </c>
      <c r="T148" s="32" t="str">
        <f t="shared" si="35"/>
        <v>〇</v>
      </c>
      <c r="U148" s="32" t="str">
        <f t="shared" si="35"/>
        <v>〇</v>
      </c>
      <c r="V148" s="32" t="str">
        <f t="shared" si="35"/>
        <v>〇</v>
      </c>
      <c r="W148" s="32" t="str">
        <f t="shared" si="35"/>
        <v>〇</v>
      </c>
      <c r="X148" s="32" t="str">
        <f t="shared" si="35"/>
        <v>〇</v>
      </c>
      <c r="Y148" s="32" t="str">
        <f t="shared" si="35"/>
        <v>〇</v>
      </c>
      <c r="Z148" s="32" t="str">
        <f t="shared" si="35"/>
        <v>〇</v>
      </c>
      <c r="AA148" s="32" t="str">
        <f t="shared" si="35"/>
        <v>〇</v>
      </c>
      <c r="AB148" s="32" t="str">
        <f t="shared" si="35"/>
        <v>〇</v>
      </c>
      <c r="AC148" s="32" t="str">
        <f t="shared" si="35"/>
        <v>〇</v>
      </c>
      <c r="AD148" s="32" t="str">
        <f t="shared" si="35"/>
        <v>〇</v>
      </c>
      <c r="AE148" s="32" t="str">
        <f t="shared" si="35"/>
        <v>〇</v>
      </c>
      <c r="AF148" s="32" t="str">
        <f t="shared" si="35"/>
        <v>〇</v>
      </c>
      <c r="AG148" s="32" t="str">
        <f t="shared" si="35"/>
        <v>〇</v>
      </c>
      <c r="AH148" s="32" t="str">
        <f t="shared" si="35"/>
        <v>〇</v>
      </c>
      <c r="AI148" s="32" t="str">
        <f t="shared" si="35"/>
        <v>〇</v>
      </c>
      <c r="AJ148" s="32" t="str">
        <f t="shared" si="35"/>
        <v>〇</v>
      </c>
      <c r="AK148" s="32" t="str">
        <f t="shared" ref="AK148:AP148" si="36">IF(EXACT(AK42,AK95),"〇","NG")</f>
        <v>〇</v>
      </c>
      <c r="AL148" s="32" t="str">
        <f t="shared" si="36"/>
        <v>〇</v>
      </c>
      <c r="AM148" s="32" t="str">
        <f t="shared" si="36"/>
        <v>〇</v>
      </c>
      <c r="AN148" s="32" t="str">
        <f t="shared" si="36"/>
        <v>〇</v>
      </c>
      <c r="AO148" s="32" t="str">
        <f t="shared" si="36"/>
        <v>〇</v>
      </c>
      <c r="AP148" s="32" t="str">
        <f t="shared" si="36"/>
        <v>〇</v>
      </c>
    </row>
    <row r="149" spans="14:42">
      <c r="N149" s="32" t="str">
        <f t="shared" ref="N149:AP157" si="37">IF(EXACT(N43,N96),"〇","NG")</f>
        <v>〇</v>
      </c>
      <c r="O149" s="32" t="str">
        <f t="shared" si="37"/>
        <v>〇</v>
      </c>
      <c r="P149" s="32" t="str">
        <f t="shared" si="37"/>
        <v>〇</v>
      </c>
      <c r="Q149" s="32" t="str">
        <f t="shared" si="37"/>
        <v>〇</v>
      </c>
      <c r="R149" s="32" t="str">
        <f t="shared" si="37"/>
        <v>〇</v>
      </c>
      <c r="S149" s="32" t="str">
        <f t="shared" si="37"/>
        <v>〇</v>
      </c>
      <c r="T149" s="32" t="str">
        <f t="shared" si="37"/>
        <v>〇</v>
      </c>
      <c r="U149" s="32" t="str">
        <f t="shared" si="37"/>
        <v>〇</v>
      </c>
      <c r="V149" s="32" t="str">
        <f t="shared" si="37"/>
        <v>〇</v>
      </c>
      <c r="W149" s="32" t="str">
        <f t="shared" si="37"/>
        <v>〇</v>
      </c>
      <c r="X149" s="32" t="str">
        <f t="shared" si="37"/>
        <v>〇</v>
      </c>
      <c r="Y149" s="32" t="str">
        <f t="shared" si="37"/>
        <v>〇</v>
      </c>
      <c r="Z149" s="32" t="str">
        <f t="shared" si="37"/>
        <v>〇</v>
      </c>
      <c r="AA149" s="32" t="str">
        <f t="shared" si="37"/>
        <v>〇</v>
      </c>
      <c r="AB149" s="32" t="str">
        <f t="shared" si="37"/>
        <v>〇</v>
      </c>
      <c r="AC149" s="32" t="str">
        <f t="shared" si="37"/>
        <v>〇</v>
      </c>
      <c r="AD149" s="32" t="str">
        <f t="shared" si="37"/>
        <v>〇</v>
      </c>
      <c r="AE149" s="32" t="str">
        <f t="shared" si="37"/>
        <v>〇</v>
      </c>
      <c r="AF149" s="32" t="str">
        <f t="shared" si="37"/>
        <v>〇</v>
      </c>
      <c r="AG149" s="32" t="str">
        <f t="shared" si="37"/>
        <v>〇</v>
      </c>
      <c r="AH149" s="32" t="str">
        <f t="shared" si="37"/>
        <v>〇</v>
      </c>
      <c r="AI149" s="32" t="str">
        <f t="shared" si="37"/>
        <v>〇</v>
      </c>
      <c r="AJ149" s="32" t="str">
        <f t="shared" si="37"/>
        <v>〇</v>
      </c>
      <c r="AK149" s="32" t="str">
        <f t="shared" si="37"/>
        <v>〇</v>
      </c>
      <c r="AL149" s="32" t="str">
        <f t="shared" si="37"/>
        <v>〇</v>
      </c>
      <c r="AM149" s="32" t="str">
        <f t="shared" si="37"/>
        <v>〇</v>
      </c>
      <c r="AN149" s="32" t="str">
        <f t="shared" si="37"/>
        <v>〇</v>
      </c>
      <c r="AO149" s="32" t="str">
        <f t="shared" si="37"/>
        <v>〇</v>
      </c>
      <c r="AP149" s="32" t="str">
        <f t="shared" si="37"/>
        <v>〇</v>
      </c>
    </row>
    <row r="150" spans="14:42">
      <c r="N150" s="32" t="str">
        <f t="shared" si="37"/>
        <v>〇</v>
      </c>
      <c r="O150" s="32" t="str">
        <f t="shared" si="37"/>
        <v>〇</v>
      </c>
      <c r="P150" s="32" t="str">
        <f t="shared" si="37"/>
        <v>〇</v>
      </c>
      <c r="Q150" s="32" t="str">
        <f t="shared" si="37"/>
        <v>〇</v>
      </c>
      <c r="R150" s="32" t="str">
        <f t="shared" si="37"/>
        <v>〇</v>
      </c>
      <c r="S150" s="32" t="str">
        <f t="shared" si="37"/>
        <v>〇</v>
      </c>
      <c r="T150" s="32" t="str">
        <f t="shared" si="37"/>
        <v>〇</v>
      </c>
      <c r="U150" s="32" t="str">
        <f t="shared" si="37"/>
        <v>〇</v>
      </c>
      <c r="V150" s="32" t="str">
        <f t="shared" si="37"/>
        <v>〇</v>
      </c>
      <c r="W150" s="32" t="str">
        <f t="shared" si="37"/>
        <v>〇</v>
      </c>
      <c r="X150" s="32" t="str">
        <f t="shared" si="37"/>
        <v>〇</v>
      </c>
      <c r="Y150" s="32" t="str">
        <f t="shared" si="37"/>
        <v>〇</v>
      </c>
      <c r="Z150" s="32" t="str">
        <f t="shared" si="37"/>
        <v>〇</v>
      </c>
      <c r="AA150" s="32" t="str">
        <f t="shared" si="37"/>
        <v>〇</v>
      </c>
      <c r="AB150" s="32" t="str">
        <f t="shared" si="37"/>
        <v>〇</v>
      </c>
      <c r="AC150" s="32" t="str">
        <f t="shared" si="37"/>
        <v>〇</v>
      </c>
      <c r="AD150" s="32" t="str">
        <f t="shared" si="37"/>
        <v>〇</v>
      </c>
      <c r="AE150" s="32" t="str">
        <f t="shared" si="37"/>
        <v>〇</v>
      </c>
      <c r="AF150" s="32" t="str">
        <f t="shared" si="37"/>
        <v>〇</v>
      </c>
      <c r="AG150" s="32" t="str">
        <f t="shared" si="37"/>
        <v>〇</v>
      </c>
      <c r="AH150" s="32" t="str">
        <f t="shared" si="37"/>
        <v>〇</v>
      </c>
      <c r="AI150" s="32" t="str">
        <f t="shared" si="37"/>
        <v>〇</v>
      </c>
      <c r="AJ150" s="32" t="str">
        <f t="shared" si="37"/>
        <v>〇</v>
      </c>
      <c r="AK150" s="32" t="str">
        <f t="shared" si="37"/>
        <v>〇</v>
      </c>
      <c r="AL150" s="32" t="str">
        <f t="shared" si="37"/>
        <v>〇</v>
      </c>
      <c r="AM150" s="32" t="str">
        <f t="shared" si="37"/>
        <v>〇</v>
      </c>
      <c r="AN150" s="32" t="str">
        <f t="shared" si="37"/>
        <v>〇</v>
      </c>
      <c r="AO150" s="32" t="str">
        <f t="shared" si="37"/>
        <v>〇</v>
      </c>
      <c r="AP150" s="32" t="str">
        <f t="shared" si="37"/>
        <v>〇</v>
      </c>
    </row>
    <row r="151" spans="14:42">
      <c r="N151" s="32" t="str">
        <f t="shared" si="37"/>
        <v>〇</v>
      </c>
      <c r="O151" s="32" t="str">
        <f t="shared" si="37"/>
        <v>〇</v>
      </c>
      <c r="P151" s="32" t="str">
        <f t="shared" si="37"/>
        <v>〇</v>
      </c>
      <c r="Q151" s="32" t="str">
        <f t="shared" si="37"/>
        <v>〇</v>
      </c>
      <c r="R151" s="32" t="str">
        <f t="shared" si="37"/>
        <v>〇</v>
      </c>
      <c r="S151" s="32" t="str">
        <f t="shared" si="37"/>
        <v>〇</v>
      </c>
      <c r="T151" s="32" t="str">
        <f t="shared" si="37"/>
        <v>〇</v>
      </c>
      <c r="U151" s="32" t="str">
        <f t="shared" si="37"/>
        <v>〇</v>
      </c>
      <c r="V151" s="32" t="str">
        <f t="shared" si="37"/>
        <v>〇</v>
      </c>
      <c r="W151" s="32" t="str">
        <f t="shared" si="37"/>
        <v>〇</v>
      </c>
      <c r="X151" s="32" t="str">
        <f t="shared" si="37"/>
        <v>〇</v>
      </c>
      <c r="Y151" s="32" t="str">
        <f t="shared" si="37"/>
        <v>〇</v>
      </c>
      <c r="Z151" s="32" t="str">
        <f t="shared" si="37"/>
        <v>〇</v>
      </c>
      <c r="AA151" s="32" t="str">
        <f t="shared" si="37"/>
        <v>〇</v>
      </c>
      <c r="AB151" s="32" t="str">
        <f t="shared" si="37"/>
        <v>〇</v>
      </c>
      <c r="AC151" s="32" t="str">
        <f t="shared" si="37"/>
        <v>〇</v>
      </c>
      <c r="AD151" s="32" t="str">
        <f t="shared" si="37"/>
        <v>〇</v>
      </c>
      <c r="AE151" s="32" t="str">
        <f t="shared" si="37"/>
        <v>〇</v>
      </c>
      <c r="AF151" s="32" t="str">
        <f t="shared" si="37"/>
        <v>〇</v>
      </c>
      <c r="AG151" s="32" t="str">
        <f t="shared" si="37"/>
        <v>〇</v>
      </c>
      <c r="AH151" s="32" t="str">
        <f t="shared" si="37"/>
        <v>〇</v>
      </c>
      <c r="AI151" s="32" t="str">
        <f t="shared" si="37"/>
        <v>〇</v>
      </c>
      <c r="AJ151" s="32" t="str">
        <f t="shared" si="37"/>
        <v>〇</v>
      </c>
      <c r="AK151" s="32" t="str">
        <f t="shared" si="37"/>
        <v>〇</v>
      </c>
      <c r="AL151" s="32" t="str">
        <f t="shared" si="37"/>
        <v>〇</v>
      </c>
      <c r="AM151" s="32" t="str">
        <f t="shared" si="37"/>
        <v>〇</v>
      </c>
      <c r="AN151" s="32" t="str">
        <f t="shared" si="37"/>
        <v>〇</v>
      </c>
      <c r="AO151" s="32" t="str">
        <f t="shared" si="37"/>
        <v>〇</v>
      </c>
      <c r="AP151" s="32" t="str">
        <f t="shared" si="37"/>
        <v>〇</v>
      </c>
    </row>
    <row r="152" spans="14:42">
      <c r="N152" s="32" t="str">
        <f t="shared" si="37"/>
        <v>〇</v>
      </c>
      <c r="O152" s="32" t="str">
        <f t="shared" si="37"/>
        <v>〇</v>
      </c>
      <c r="P152" s="32" t="str">
        <f t="shared" si="37"/>
        <v>〇</v>
      </c>
      <c r="Q152" s="32" t="str">
        <f t="shared" si="37"/>
        <v>〇</v>
      </c>
      <c r="R152" s="32" t="str">
        <f t="shared" si="37"/>
        <v>〇</v>
      </c>
      <c r="S152" s="32" t="str">
        <f t="shared" si="37"/>
        <v>〇</v>
      </c>
      <c r="T152" s="32" t="str">
        <f t="shared" si="37"/>
        <v>〇</v>
      </c>
      <c r="U152" s="32" t="str">
        <f t="shared" si="37"/>
        <v>〇</v>
      </c>
      <c r="V152" s="32" t="str">
        <f t="shared" si="37"/>
        <v>〇</v>
      </c>
      <c r="W152" s="32" t="str">
        <f t="shared" si="37"/>
        <v>〇</v>
      </c>
      <c r="X152" s="32" t="str">
        <f t="shared" si="37"/>
        <v>〇</v>
      </c>
      <c r="Y152" s="32" t="str">
        <f t="shared" si="37"/>
        <v>〇</v>
      </c>
      <c r="Z152" s="32" t="str">
        <f t="shared" si="37"/>
        <v>〇</v>
      </c>
      <c r="AA152" s="32" t="str">
        <f t="shared" si="37"/>
        <v>〇</v>
      </c>
      <c r="AB152" s="32" t="str">
        <f t="shared" si="37"/>
        <v>〇</v>
      </c>
      <c r="AC152" s="32" t="str">
        <f t="shared" si="37"/>
        <v>〇</v>
      </c>
      <c r="AD152" s="32" t="str">
        <f t="shared" si="37"/>
        <v>〇</v>
      </c>
      <c r="AE152" s="32" t="str">
        <f t="shared" si="37"/>
        <v>〇</v>
      </c>
      <c r="AF152" s="32" t="str">
        <f t="shared" si="37"/>
        <v>〇</v>
      </c>
      <c r="AG152" s="32" t="str">
        <f t="shared" si="37"/>
        <v>〇</v>
      </c>
      <c r="AH152" s="32" t="str">
        <f t="shared" si="37"/>
        <v>〇</v>
      </c>
      <c r="AI152" s="32" t="str">
        <f t="shared" si="37"/>
        <v>〇</v>
      </c>
      <c r="AJ152" s="32" t="str">
        <f t="shared" si="37"/>
        <v>〇</v>
      </c>
      <c r="AK152" s="32" t="str">
        <f t="shared" si="37"/>
        <v>〇</v>
      </c>
      <c r="AL152" s="32" t="str">
        <f t="shared" si="37"/>
        <v>〇</v>
      </c>
      <c r="AM152" s="32" t="str">
        <f t="shared" si="37"/>
        <v>〇</v>
      </c>
      <c r="AN152" s="32" t="str">
        <f t="shared" si="37"/>
        <v>〇</v>
      </c>
      <c r="AO152" s="32" t="str">
        <f t="shared" si="37"/>
        <v>〇</v>
      </c>
      <c r="AP152" s="32" t="str">
        <f t="shared" si="37"/>
        <v>〇</v>
      </c>
    </row>
    <row r="153" spans="14:42">
      <c r="N153" s="32" t="str">
        <f t="shared" si="37"/>
        <v>〇</v>
      </c>
      <c r="O153" s="32" t="str">
        <f t="shared" si="37"/>
        <v>〇</v>
      </c>
      <c r="P153" s="32" t="str">
        <f t="shared" si="37"/>
        <v>〇</v>
      </c>
      <c r="Q153" s="32" t="str">
        <f t="shared" si="37"/>
        <v>〇</v>
      </c>
      <c r="R153" s="32" t="str">
        <f t="shared" si="37"/>
        <v>〇</v>
      </c>
      <c r="S153" s="32" t="str">
        <f t="shared" si="37"/>
        <v>〇</v>
      </c>
      <c r="T153" s="32" t="str">
        <f t="shared" si="37"/>
        <v>〇</v>
      </c>
      <c r="U153" s="32" t="str">
        <f t="shared" si="37"/>
        <v>〇</v>
      </c>
      <c r="V153" s="32" t="str">
        <f t="shared" si="37"/>
        <v>〇</v>
      </c>
      <c r="W153" s="32" t="str">
        <f t="shared" si="37"/>
        <v>〇</v>
      </c>
      <c r="X153" s="32" t="str">
        <f t="shared" si="37"/>
        <v>〇</v>
      </c>
      <c r="Y153" s="32" t="str">
        <f t="shared" si="37"/>
        <v>〇</v>
      </c>
      <c r="Z153" s="32" t="str">
        <f t="shared" si="37"/>
        <v>〇</v>
      </c>
      <c r="AA153" s="32" t="str">
        <f t="shared" si="37"/>
        <v>〇</v>
      </c>
      <c r="AB153" s="32" t="str">
        <f t="shared" si="37"/>
        <v>〇</v>
      </c>
      <c r="AC153" s="32" t="str">
        <f t="shared" si="37"/>
        <v>〇</v>
      </c>
      <c r="AD153" s="32" t="str">
        <f t="shared" si="37"/>
        <v>〇</v>
      </c>
      <c r="AE153" s="32" t="str">
        <f t="shared" si="37"/>
        <v>〇</v>
      </c>
      <c r="AF153" s="32" t="str">
        <f t="shared" si="37"/>
        <v>〇</v>
      </c>
      <c r="AG153" s="32" t="str">
        <f t="shared" si="37"/>
        <v>〇</v>
      </c>
      <c r="AH153" s="32" t="str">
        <f t="shared" si="37"/>
        <v>〇</v>
      </c>
      <c r="AI153" s="32" t="str">
        <f t="shared" si="37"/>
        <v>〇</v>
      </c>
      <c r="AJ153" s="32" t="str">
        <f t="shared" si="37"/>
        <v>〇</v>
      </c>
      <c r="AK153" s="32" t="str">
        <f t="shared" si="37"/>
        <v>〇</v>
      </c>
      <c r="AL153" s="32" t="str">
        <f t="shared" si="37"/>
        <v>〇</v>
      </c>
      <c r="AM153" s="32" t="str">
        <f t="shared" si="37"/>
        <v>〇</v>
      </c>
      <c r="AN153" s="32" t="str">
        <f t="shared" si="37"/>
        <v>〇</v>
      </c>
      <c r="AO153" s="32" t="str">
        <f t="shared" si="37"/>
        <v>〇</v>
      </c>
      <c r="AP153" s="32" t="str">
        <f t="shared" si="37"/>
        <v>〇</v>
      </c>
    </row>
    <row r="154" spans="14:42">
      <c r="N154" s="32" t="str">
        <f t="shared" si="37"/>
        <v>〇</v>
      </c>
      <c r="O154" s="32" t="str">
        <f t="shared" si="37"/>
        <v>〇</v>
      </c>
      <c r="P154" s="32" t="str">
        <f t="shared" si="37"/>
        <v>〇</v>
      </c>
      <c r="Q154" s="32" t="str">
        <f t="shared" si="37"/>
        <v>〇</v>
      </c>
      <c r="R154" s="32" t="str">
        <f t="shared" si="37"/>
        <v>〇</v>
      </c>
      <c r="S154" s="32" t="str">
        <f t="shared" si="37"/>
        <v>〇</v>
      </c>
      <c r="T154" s="32" t="str">
        <f t="shared" si="37"/>
        <v>〇</v>
      </c>
      <c r="U154" s="32" t="str">
        <f t="shared" si="37"/>
        <v>〇</v>
      </c>
      <c r="V154" s="32" t="str">
        <f t="shared" si="37"/>
        <v>〇</v>
      </c>
      <c r="W154" s="32" t="str">
        <f t="shared" si="37"/>
        <v>〇</v>
      </c>
      <c r="X154" s="32" t="str">
        <f t="shared" si="37"/>
        <v>〇</v>
      </c>
      <c r="Y154" s="32" t="str">
        <f t="shared" si="37"/>
        <v>〇</v>
      </c>
      <c r="Z154" s="32" t="str">
        <f t="shared" si="37"/>
        <v>〇</v>
      </c>
      <c r="AA154" s="32" t="str">
        <f t="shared" si="37"/>
        <v>〇</v>
      </c>
      <c r="AB154" s="32" t="str">
        <f t="shared" si="37"/>
        <v>〇</v>
      </c>
      <c r="AC154" s="32" t="str">
        <f t="shared" si="37"/>
        <v>〇</v>
      </c>
      <c r="AD154" s="32" t="str">
        <f t="shared" si="37"/>
        <v>〇</v>
      </c>
      <c r="AE154" s="32" t="str">
        <f t="shared" si="37"/>
        <v>〇</v>
      </c>
      <c r="AF154" s="32" t="str">
        <f t="shared" si="37"/>
        <v>〇</v>
      </c>
      <c r="AG154" s="32" t="str">
        <f t="shared" si="37"/>
        <v>〇</v>
      </c>
      <c r="AH154" s="32" t="str">
        <f t="shared" si="37"/>
        <v>〇</v>
      </c>
      <c r="AI154" s="32" t="str">
        <f t="shared" si="37"/>
        <v>〇</v>
      </c>
      <c r="AJ154" s="32" t="str">
        <f t="shared" si="37"/>
        <v>〇</v>
      </c>
      <c r="AK154" s="32" t="str">
        <f t="shared" si="37"/>
        <v>〇</v>
      </c>
      <c r="AL154" s="32" t="str">
        <f t="shared" si="37"/>
        <v>〇</v>
      </c>
      <c r="AM154" s="32" t="str">
        <f t="shared" si="37"/>
        <v>〇</v>
      </c>
      <c r="AN154" s="32" t="str">
        <f t="shared" si="37"/>
        <v>〇</v>
      </c>
      <c r="AO154" s="32" t="str">
        <f t="shared" si="37"/>
        <v>〇</v>
      </c>
      <c r="AP154" s="32" t="str">
        <f t="shared" si="37"/>
        <v>〇</v>
      </c>
    </row>
    <row r="155" spans="14:42">
      <c r="N155" s="32" t="str">
        <f t="shared" si="37"/>
        <v>〇</v>
      </c>
      <c r="O155" s="32" t="str">
        <f t="shared" si="37"/>
        <v>〇</v>
      </c>
      <c r="P155" s="32" t="str">
        <f t="shared" si="37"/>
        <v>〇</v>
      </c>
      <c r="Q155" s="32" t="str">
        <f t="shared" si="37"/>
        <v>〇</v>
      </c>
      <c r="R155" s="32" t="str">
        <f t="shared" si="37"/>
        <v>〇</v>
      </c>
      <c r="S155" s="32" t="str">
        <f t="shared" si="37"/>
        <v>〇</v>
      </c>
      <c r="T155" s="32" t="str">
        <f t="shared" si="37"/>
        <v>〇</v>
      </c>
      <c r="U155" s="32" t="str">
        <f t="shared" si="37"/>
        <v>〇</v>
      </c>
      <c r="V155" s="32" t="str">
        <f t="shared" si="37"/>
        <v>〇</v>
      </c>
      <c r="W155" s="32" t="str">
        <f t="shared" si="37"/>
        <v>〇</v>
      </c>
      <c r="X155" s="32" t="str">
        <f t="shared" si="37"/>
        <v>〇</v>
      </c>
      <c r="Y155" s="32" t="str">
        <f t="shared" si="37"/>
        <v>〇</v>
      </c>
      <c r="Z155" s="32" t="str">
        <f t="shared" si="37"/>
        <v>〇</v>
      </c>
      <c r="AA155" s="32" t="str">
        <f t="shared" si="37"/>
        <v>〇</v>
      </c>
      <c r="AB155" s="32" t="str">
        <f t="shared" si="37"/>
        <v>〇</v>
      </c>
      <c r="AC155" s="32" t="str">
        <f t="shared" si="37"/>
        <v>〇</v>
      </c>
      <c r="AD155" s="32" t="str">
        <f t="shared" si="37"/>
        <v>〇</v>
      </c>
      <c r="AE155" s="32" t="str">
        <f t="shared" si="37"/>
        <v>〇</v>
      </c>
      <c r="AF155" s="32" t="str">
        <f t="shared" si="37"/>
        <v>〇</v>
      </c>
      <c r="AG155" s="32" t="str">
        <f t="shared" si="37"/>
        <v>〇</v>
      </c>
      <c r="AH155" s="32" t="str">
        <f t="shared" si="37"/>
        <v>〇</v>
      </c>
      <c r="AI155" s="32" t="str">
        <f t="shared" si="37"/>
        <v>〇</v>
      </c>
      <c r="AJ155" s="32" t="str">
        <f t="shared" si="37"/>
        <v>〇</v>
      </c>
      <c r="AK155" s="32" t="str">
        <f t="shared" si="37"/>
        <v>〇</v>
      </c>
      <c r="AL155" s="32" t="str">
        <f t="shared" si="37"/>
        <v>〇</v>
      </c>
      <c r="AM155" s="32" t="str">
        <f t="shared" si="37"/>
        <v>〇</v>
      </c>
      <c r="AN155" s="32" t="str">
        <f t="shared" si="37"/>
        <v>〇</v>
      </c>
      <c r="AO155" s="32" t="str">
        <f t="shared" si="37"/>
        <v>〇</v>
      </c>
      <c r="AP155" s="32" t="str">
        <f t="shared" si="37"/>
        <v>〇</v>
      </c>
    </row>
    <row r="156" spans="14:42">
      <c r="N156" s="32" t="str">
        <f t="shared" si="37"/>
        <v>〇</v>
      </c>
      <c r="O156" s="32" t="str">
        <f t="shared" si="37"/>
        <v>〇</v>
      </c>
      <c r="P156" s="32" t="str">
        <f t="shared" si="37"/>
        <v>〇</v>
      </c>
      <c r="Q156" s="32" t="str">
        <f t="shared" si="37"/>
        <v>〇</v>
      </c>
      <c r="R156" s="32" t="str">
        <f t="shared" si="37"/>
        <v>〇</v>
      </c>
      <c r="S156" s="32" t="str">
        <f t="shared" si="37"/>
        <v>〇</v>
      </c>
      <c r="T156" s="32" t="str">
        <f t="shared" si="37"/>
        <v>〇</v>
      </c>
      <c r="U156" s="32" t="str">
        <f t="shared" si="37"/>
        <v>〇</v>
      </c>
      <c r="V156" s="32" t="str">
        <f t="shared" si="37"/>
        <v>〇</v>
      </c>
      <c r="W156" s="32" t="str">
        <f t="shared" si="37"/>
        <v>〇</v>
      </c>
      <c r="X156" s="32" t="str">
        <f t="shared" si="37"/>
        <v>〇</v>
      </c>
      <c r="Y156" s="32" t="str">
        <f t="shared" si="37"/>
        <v>〇</v>
      </c>
      <c r="Z156" s="32" t="str">
        <f t="shared" si="37"/>
        <v>〇</v>
      </c>
      <c r="AA156" s="32" t="str">
        <f t="shared" si="37"/>
        <v>〇</v>
      </c>
      <c r="AB156" s="32" t="str">
        <f t="shared" si="37"/>
        <v>〇</v>
      </c>
      <c r="AC156" s="32" t="str">
        <f t="shared" si="37"/>
        <v>〇</v>
      </c>
      <c r="AD156" s="32" t="str">
        <f t="shared" si="37"/>
        <v>〇</v>
      </c>
      <c r="AE156" s="32" t="str">
        <f t="shared" si="37"/>
        <v>〇</v>
      </c>
      <c r="AF156" s="32" t="str">
        <f t="shared" si="37"/>
        <v>〇</v>
      </c>
      <c r="AG156" s="32" t="str">
        <f t="shared" si="37"/>
        <v>〇</v>
      </c>
      <c r="AH156" s="32" t="str">
        <f t="shared" si="37"/>
        <v>〇</v>
      </c>
      <c r="AI156" s="32" t="str">
        <f t="shared" si="37"/>
        <v>〇</v>
      </c>
      <c r="AJ156" s="32" t="str">
        <f t="shared" si="37"/>
        <v>〇</v>
      </c>
      <c r="AK156" s="32" t="str">
        <f t="shared" si="37"/>
        <v>〇</v>
      </c>
      <c r="AL156" s="32" t="str">
        <f t="shared" si="37"/>
        <v>〇</v>
      </c>
      <c r="AM156" s="32" t="str">
        <f t="shared" si="37"/>
        <v>〇</v>
      </c>
      <c r="AN156" s="32" t="str">
        <f t="shared" si="37"/>
        <v>〇</v>
      </c>
      <c r="AO156" s="32" t="str">
        <f t="shared" si="37"/>
        <v>〇</v>
      </c>
      <c r="AP156" s="32" t="str">
        <f t="shared" si="37"/>
        <v>〇</v>
      </c>
    </row>
    <row r="157" spans="14:42">
      <c r="N157" s="32" t="str">
        <f t="shared" si="37"/>
        <v>〇</v>
      </c>
      <c r="O157" s="32" t="str">
        <f t="shared" si="37"/>
        <v>〇</v>
      </c>
      <c r="P157" s="32" t="str">
        <f t="shared" si="37"/>
        <v>〇</v>
      </c>
      <c r="Q157" s="32" t="str">
        <f t="shared" si="37"/>
        <v>〇</v>
      </c>
      <c r="R157" s="32" t="str">
        <f t="shared" si="37"/>
        <v>〇</v>
      </c>
      <c r="S157" s="32" t="str">
        <f t="shared" si="37"/>
        <v>〇</v>
      </c>
      <c r="T157" s="32" t="str">
        <f t="shared" si="37"/>
        <v>〇</v>
      </c>
      <c r="U157" s="32" t="str">
        <f t="shared" si="37"/>
        <v>〇</v>
      </c>
      <c r="V157" s="32" t="str">
        <f t="shared" si="37"/>
        <v>〇</v>
      </c>
      <c r="W157" s="32" t="str">
        <f t="shared" si="37"/>
        <v>〇</v>
      </c>
      <c r="X157" s="32" t="str">
        <f t="shared" si="37"/>
        <v>〇</v>
      </c>
      <c r="Y157" s="32" t="str">
        <f t="shared" si="37"/>
        <v>〇</v>
      </c>
      <c r="Z157" s="32" t="str">
        <f t="shared" si="37"/>
        <v>〇</v>
      </c>
      <c r="AA157" s="32" t="str">
        <f t="shared" si="37"/>
        <v>〇</v>
      </c>
      <c r="AB157" s="32" t="str">
        <f t="shared" si="37"/>
        <v>〇</v>
      </c>
      <c r="AC157" s="32" t="str">
        <f t="shared" si="37"/>
        <v>〇</v>
      </c>
      <c r="AD157" s="32" t="str">
        <f t="shared" si="37"/>
        <v>〇</v>
      </c>
      <c r="AE157" s="32" t="str">
        <f t="shared" si="37"/>
        <v>〇</v>
      </c>
      <c r="AF157" s="32" t="str">
        <f t="shared" si="37"/>
        <v>〇</v>
      </c>
      <c r="AG157" s="32" t="str">
        <f t="shared" si="37"/>
        <v>〇</v>
      </c>
      <c r="AH157" s="32" t="str">
        <f t="shared" si="37"/>
        <v>〇</v>
      </c>
      <c r="AI157" s="32" t="str">
        <f t="shared" si="37"/>
        <v>〇</v>
      </c>
      <c r="AJ157" s="32" t="str">
        <f t="shared" si="37"/>
        <v>〇</v>
      </c>
      <c r="AK157" s="32" t="str">
        <f t="shared" ref="AK157:AP157" si="38">IF(EXACT(AK51,AK104),"〇","NG")</f>
        <v>〇</v>
      </c>
      <c r="AL157" s="32" t="str">
        <f t="shared" si="38"/>
        <v>〇</v>
      </c>
      <c r="AM157" s="32" t="str">
        <f t="shared" si="38"/>
        <v>〇</v>
      </c>
      <c r="AN157" s="32" t="str">
        <f t="shared" si="38"/>
        <v>〇</v>
      </c>
      <c r="AO157" s="32" t="str">
        <f t="shared" si="38"/>
        <v>〇</v>
      </c>
      <c r="AP157" s="32" t="str">
        <f t="shared" si="38"/>
        <v>〇</v>
      </c>
    </row>
    <row r="158" spans="14:42">
      <c r="N158" s="32" t="str">
        <f t="shared" ref="N158:AP166" si="39">IF(EXACT(N52,N105),"〇","NG")</f>
        <v>〇</v>
      </c>
      <c r="O158" s="32" t="str">
        <f t="shared" si="39"/>
        <v>〇</v>
      </c>
      <c r="P158" s="32" t="str">
        <f t="shared" si="39"/>
        <v>〇</v>
      </c>
      <c r="Q158" s="32" t="str">
        <f t="shared" si="39"/>
        <v>〇</v>
      </c>
      <c r="R158" s="32" t="str">
        <f t="shared" si="39"/>
        <v>〇</v>
      </c>
      <c r="S158" s="32" t="str">
        <f t="shared" si="39"/>
        <v>〇</v>
      </c>
      <c r="T158" s="32" t="str">
        <f t="shared" si="39"/>
        <v>〇</v>
      </c>
      <c r="U158" s="32" t="str">
        <f t="shared" si="39"/>
        <v>〇</v>
      </c>
      <c r="V158" s="32" t="str">
        <f t="shared" si="39"/>
        <v>〇</v>
      </c>
      <c r="W158" s="32" t="str">
        <f t="shared" si="39"/>
        <v>〇</v>
      </c>
      <c r="X158" s="32" t="str">
        <f t="shared" si="39"/>
        <v>〇</v>
      </c>
      <c r="Y158" s="32" t="str">
        <f t="shared" si="39"/>
        <v>〇</v>
      </c>
      <c r="Z158" s="32" t="str">
        <f t="shared" si="39"/>
        <v>〇</v>
      </c>
      <c r="AA158" s="32" t="str">
        <f t="shared" si="39"/>
        <v>〇</v>
      </c>
      <c r="AB158" s="32" t="str">
        <f t="shared" si="39"/>
        <v>〇</v>
      </c>
      <c r="AC158" s="32" t="str">
        <f t="shared" si="39"/>
        <v>〇</v>
      </c>
      <c r="AD158" s="32" t="str">
        <f t="shared" si="39"/>
        <v>〇</v>
      </c>
      <c r="AE158" s="32" t="str">
        <f t="shared" si="39"/>
        <v>〇</v>
      </c>
      <c r="AF158" s="32" t="str">
        <f t="shared" si="39"/>
        <v>〇</v>
      </c>
      <c r="AG158" s="32" t="str">
        <f t="shared" si="39"/>
        <v>〇</v>
      </c>
      <c r="AH158" s="32" t="str">
        <f t="shared" si="39"/>
        <v>〇</v>
      </c>
      <c r="AI158" s="32" t="str">
        <f t="shared" si="39"/>
        <v>〇</v>
      </c>
      <c r="AJ158" s="32" t="str">
        <f t="shared" si="39"/>
        <v>〇</v>
      </c>
      <c r="AK158" s="32" t="str">
        <f t="shared" si="39"/>
        <v>〇</v>
      </c>
      <c r="AL158" s="32" t="str">
        <f t="shared" si="39"/>
        <v>〇</v>
      </c>
      <c r="AM158" s="32" t="str">
        <f t="shared" si="39"/>
        <v>〇</v>
      </c>
      <c r="AN158" s="32" t="str">
        <f t="shared" si="39"/>
        <v>〇</v>
      </c>
      <c r="AO158" s="32" t="str">
        <f t="shared" si="39"/>
        <v>〇</v>
      </c>
      <c r="AP158" s="32" t="str">
        <f t="shared" si="39"/>
        <v>〇</v>
      </c>
    </row>
    <row r="159" spans="14:42">
      <c r="N159" s="32" t="str">
        <f t="shared" si="39"/>
        <v>〇</v>
      </c>
      <c r="O159" s="32" t="str">
        <f t="shared" si="39"/>
        <v>〇</v>
      </c>
      <c r="P159" s="32" t="str">
        <f t="shared" si="39"/>
        <v>〇</v>
      </c>
      <c r="Q159" s="32" t="str">
        <f t="shared" si="39"/>
        <v>〇</v>
      </c>
      <c r="R159" s="32" t="str">
        <f t="shared" si="39"/>
        <v>〇</v>
      </c>
      <c r="S159" s="32" t="str">
        <f t="shared" si="39"/>
        <v>〇</v>
      </c>
      <c r="T159" s="32" t="str">
        <f t="shared" si="39"/>
        <v>〇</v>
      </c>
      <c r="U159" s="32" t="str">
        <f t="shared" si="39"/>
        <v>〇</v>
      </c>
      <c r="V159" s="32" t="str">
        <f t="shared" si="39"/>
        <v>〇</v>
      </c>
      <c r="W159" s="32" t="str">
        <f t="shared" si="39"/>
        <v>〇</v>
      </c>
      <c r="X159" s="32" t="str">
        <f t="shared" si="39"/>
        <v>〇</v>
      </c>
      <c r="Y159" s="32" t="str">
        <f t="shared" si="39"/>
        <v>〇</v>
      </c>
      <c r="Z159" s="32" t="str">
        <f t="shared" si="39"/>
        <v>〇</v>
      </c>
      <c r="AA159" s="32" t="str">
        <f t="shared" si="39"/>
        <v>〇</v>
      </c>
      <c r="AB159" s="32" t="str">
        <f t="shared" si="39"/>
        <v>〇</v>
      </c>
      <c r="AC159" s="32" t="str">
        <f t="shared" si="39"/>
        <v>〇</v>
      </c>
      <c r="AD159" s="32" t="str">
        <f t="shared" si="39"/>
        <v>〇</v>
      </c>
      <c r="AE159" s="32" t="str">
        <f t="shared" si="39"/>
        <v>〇</v>
      </c>
      <c r="AF159" s="32" t="str">
        <f t="shared" si="39"/>
        <v>〇</v>
      </c>
      <c r="AG159" s="32" t="str">
        <f t="shared" si="39"/>
        <v>〇</v>
      </c>
      <c r="AH159" s="32" t="str">
        <f t="shared" si="39"/>
        <v>〇</v>
      </c>
      <c r="AI159" s="32" t="str">
        <f t="shared" si="39"/>
        <v>〇</v>
      </c>
      <c r="AJ159" s="32" t="str">
        <f t="shared" si="39"/>
        <v>〇</v>
      </c>
      <c r="AK159" s="32" t="str">
        <f t="shared" si="39"/>
        <v>〇</v>
      </c>
      <c r="AL159" s="32" t="str">
        <f t="shared" si="39"/>
        <v>〇</v>
      </c>
      <c r="AM159" s="32" t="str">
        <f t="shared" si="39"/>
        <v>〇</v>
      </c>
      <c r="AN159" s="32" t="str">
        <f t="shared" si="39"/>
        <v>〇</v>
      </c>
      <c r="AO159" s="32" t="str">
        <f t="shared" si="39"/>
        <v>〇</v>
      </c>
      <c r="AP159" s="32" t="str">
        <f t="shared" si="39"/>
        <v>〇</v>
      </c>
    </row>
    <row r="160" spans="14:42">
      <c r="N160" s="32" t="str">
        <f t="shared" si="39"/>
        <v>〇</v>
      </c>
      <c r="O160" s="32" t="str">
        <f t="shared" si="39"/>
        <v>〇</v>
      </c>
      <c r="P160" s="32" t="str">
        <f t="shared" si="39"/>
        <v>〇</v>
      </c>
      <c r="Q160" s="32" t="str">
        <f t="shared" si="39"/>
        <v>〇</v>
      </c>
      <c r="R160" s="32" t="str">
        <f t="shared" si="39"/>
        <v>〇</v>
      </c>
      <c r="S160" s="32" t="str">
        <f t="shared" si="39"/>
        <v>〇</v>
      </c>
      <c r="T160" s="32" t="str">
        <f t="shared" si="39"/>
        <v>〇</v>
      </c>
      <c r="U160" s="32" t="str">
        <f t="shared" si="39"/>
        <v>〇</v>
      </c>
      <c r="V160" s="32" t="str">
        <f t="shared" si="39"/>
        <v>〇</v>
      </c>
      <c r="W160" s="32" t="str">
        <f t="shared" si="39"/>
        <v>〇</v>
      </c>
      <c r="X160" s="32" t="str">
        <f t="shared" si="39"/>
        <v>〇</v>
      </c>
      <c r="Y160" s="32" t="str">
        <f t="shared" si="39"/>
        <v>〇</v>
      </c>
      <c r="Z160" s="32" t="str">
        <f t="shared" si="39"/>
        <v>〇</v>
      </c>
      <c r="AA160" s="32" t="str">
        <f t="shared" si="39"/>
        <v>〇</v>
      </c>
      <c r="AB160" s="32" t="str">
        <f t="shared" si="39"/>
        <v>〇</v>
      </c>
      <c r="AC160" s="32" t="str">
        <f t="shared" si="39"/>
        <v>〇</v>
      </c>
      <c r="AD160" s="32" t="str">
        <f t="shared" si="39"/>
        <v>〇</v>
      </c>
      <c r="AE160" s="32" t="str">
        <f t="shared" si="39"/>
        <v>〇</v>
      </c>
      <c r="AF160" s="32" t="str">
        <f t="shared" si="39"/>
        <v>〇</v>
      </c>
      <c r="AG160" s="32" t="str">
        <f t="shared" si="39"/>
        <v>〇</v>
      </c>
      <c r="AH160" s="32" t="str">
        <f t="shared" si="39"/>
        <v>〇</v>
      </c>
      <c r="AI160" s="32" t="str">
        <f t="shared" si="39"/>
        <v>〇</v>
      </c>
      <c r="AJ160" s="32" t="str">
        <f t="shared" si="39"/>
        <v>〇</v>
      </c>
      <c r="AK160" s="32" t="str">
        <f t="shared" si="39"/>
        <v>〇</v>
      </c>
      <c r="AL160" s="32" t="str">
        <f t="shared" si="39"/>
        <v>〇</v>
      </c>
      <c r="AM160" s="32" t="str">
        <f t="shared" si="39"/>
        <v>〇</v>
      </c>
      <c r="AN160" s="32" t="str">
        <f t="shared" si="39"/>
        <v>〇</v>
      </c>
      <c r="AO160" s="32" t="str">
        <f t="shared" si="39"/>
        <v>〇</v>
      </c>
      <c r="AP160" s="32" t="str">
        <f t="shared" si="39"/>
        <v>〇</v>
      </c>
    </row>
    <row r="161" spans="14:42">
      <c r="N161" s="32" t="str">
        <f t="shared" si="39"/>
        <v>〇</v>
      </c>
      <c r="O161" s="32" t="str">
        <f t="shared" si="39"/>
        <v>〇</v>
      </c>
      <c r="P161" s="32" t="str">
        <f t="shared" si="39"/>
        <v>〇</v>
      </c>
      <c r="Q161" s="32" t="str">
        <f t="shared" si="39"/>
        <v>〇</v>
      </c>
      <c r="R161" s="32" t="str">
        <f t="shared" si="39"/>
        <v>〇</v>
      </c>
      <c r="S161" s="32" t="str">
        <f t="shared" si="39"/>
        <v>〇</v>
      </c>
      <c r="T161" s="32" t="str">
        <f t="shared" si="39"/>
        <v>〇</v>
      </c>
      <c r="U161" s="32" t="str">
        <f t="shared" si="39"/>
        <v>〇</v>
      </c>
      <c r="V161" s="32" t="str">
        <f t="shared" si="39"/>
        <v>〇</v>
      </c>
      <c r="W161" s="32" t="str">
        <f t="shared" si="39"/>
        <v>〇</v>
      </c>
      <c r="X161" s="32" t="str">
        <f t="shared" si="39"/>
        <v>〇</v>
      </c>
      <c r="Y161" s="32" t="str">
        <f t="shared" si="39"/>
        <v>〇</v>
      </c>
      <c r="Z161" s="32" t="str">
        <f t="shared" si="39"/>
        <v>〇</v>
      </c>
      <c r="AA161" s="32" t="str">
        <f t="shared" si="39"/>
        <v>〇</v>
      </c>
      <c r="AB161" s="32" t="str">
        <f t="shared" si="39"/>
        <v>〇</v>
      </c>
      <c r="AC161" s="32" t="str">
        <f t="shared" si="39"/>
        <v>〇</v>
      </c>
      <c r="AD161" s="32" t="str">
        <f t="shared" si="39"/>
        <v>〇</v>
      </c>
      <c r="AE161" s="32" t="str">
        <f t="shared" si="39"/>
        <v>〇</v>
      </c>
      <c r="AF161" s="32" t="str">
        <f t="shared" si="39"/>
        <v>〇</v>
      </c>
      <c r="AG161" s="32" t="str">
        <f t="shared" si="39"/>
        <v>〇</v>
      </c>
      <c r="AH161" s="32" t="str">
        <f t="shared" si="39"/>
        <v>〇</v>
      </c>
      <c r="AI161" s="32" t="str">
        <f t="shared" si="39"/>
        <v>〇</v>
      </c>
      <c r="AJ161" s="32" t="str">
        <f t="shared" si="39"/>
        <v>〇</v>
      </c>
      <c r="AK161" s="32" t="str">
        <f t="shared" si="39"/>
        <v>〇</v>
      </c>
      <c r="AL161" s="32" t="str">
        <f t="shared" si="39"/>
        <v>〇</v>
      </c>
      <c r="AM161" s="32" t="str">
        <f t="shared" si="39"/>
        <v>〇</v>
      </c>
      <c r="AN161" s="32" t="str">
        <f t="shared" si="39"/>
        <v>〇</v>
      </c>
      <c r="AO161" s="32" t="str">
        <f t="shared" si="39"/>
        <v>〇</v>
      </c>
      <c r="AP161" s="32" t="str">
        <f t="shared" si="39"/>
        <v>〇</v>
      </c>
    </row>
    <row r="162" spans="14:42">
      <c r="N162" s="32" t="str">
        <f t="shared" si="39"/>
        <v>〇</v>
      </c>
      <c r="O162" s="32" t="str">
        <f t="shared" si="39"/>
        <v>〇</v>
      </c>
      <c r="P162" s="32" t="str">
        <f t="shared" si="39"/>
        <v>〇</v>
      </c>
      <c r="Q162" s="32" t="str">
        <f t="shared" si="39"/>
        <v>〇</v>
      </c>
      <c r="R162" s="32" t="str">
        <f t="shared" si="39"/>
        <v>〇</v>
      </c>
      <c r="S162" s="32" t="str">
        <f t="shared" si="39"/>
        <v>〇</v>
      </c>
      <c r="T162" s="32" t="str">
        <f t="shared" si="39"/>
        <v>〇</v>
      </c>
      <c r="U162" s="32" t="str">
        <f t="shared" si="39"/>
        <v>〇</v>
      </c>
      <c r="V162" s="32" t="str">
        <f t="shared" si="39"/>
        <v>〇</v>
      </c>
      <c r="W162" s="32" t="str">
        <f t="shared" si="39"/>
        <v>〇</v>
      </c>
      <c r="X162" s="32" t="str">
        <f t="shared" si="39"/>
        <v>〇</v>
      </c>
      <c r="Y162" s="32" t="str">
        <f t="shared" si="39"/>
        <v>〇</v>
      </c>
      <c r="Z162" s="32" t="str">
        <f t="shared" si="39"/>
        <v>〇</v>
      </c>
      <c r="AA162" s="32" t="str">
        <f t="shared" si="39"/>
        <v>〇</v>
      </c>
      <c r="AB162" s="32" t="str">
        <f t="shared" si="39"/>
        <v>〇</v>
      </c>
      <c r="AC162" s="32" t="str">
        <f t="shared" si="39"/>
        <v>〇</v>
      </c>
      <c r="AD162" s="32" t="str">
        <f t="shared" si="39"/>
        <v>〇</v>
      </c>
      <c r="AE162" s="32" t="str">
        <f t="shared" si="39"/>
        <v>〇</v>
      </c>
      <c r="AF162" s="32" t="str">
        <f t="shared" si="39"/>
        <v>〇</v>
      </c>
      <c r="AG162" s="32" t="str">
        <f t="shared" si="39"/>
        <v>〇</v>
      </c>
      <c r="AH162" s="32" t="str">
        <f t="shared" si="39"/>
        <v>〇</v>
      </c>
      <c r="AI162" s="32" t="str">
        <f t="shared" si="39"/>
        <v>〇</v>
      </c>
      <c r="AJ162" s="32" t="str">
        <f t="shared" si="39"/>
        <v>〇</v>
      </c>
      <c r="AK162" s="32" t="str">
        <f t="shared" si="39"/>
        <v>〇</v>
      </c>
      <c r="AL162" s="32" t="str">
        <f t="shared" si="39"/>
        <v>〇</v>
      </c>
      <c r="AM162" s="32" t="str">
        <f t="shared" si="39"/>
        <v>〇</v>
      </c>
      <c r="AN162" s="32" t="str">
        <f t="shared" si="39"/>
        <v>〇</v>
      </c>
      <c r="AO162" s="32" t="str">
        <f t="shared" si="39"/>
        <v>〇</v>
      </c>
      <c r="AP162" s="32" t="str">
        <f t="shared" si="39"/>
        <v>〇</v>
      </c>
    </row>
    <row r="163" spans="14:42">
      <c r="N163" s="32" t="str">
        <f t="shared" si="39"/>
        <v>〇</v>
      </c>
      <c r="O163" s="32" t="str">
        <f t="shared" si="39"/>
        <v>〇</v>
      </c>
      <c r="P163" s="32" t="str">
        <f t="shared" si="39"/>
        <v>〇</v>
      </c>
      <c r="Q163" s="32" t="str">
        <f t="shared" si="39"/>
        <v>〇</v>
      </c>
      <c r="R163" s="32" t="str">
        <f t="shared" si="39"/>
        <v>〇</v>
      </c>
      <c r="S163" s="32" t="str">
        <f t="shared" si="39"/>
        <v>〇</v>
      </c>
      <c r="T163" s="32" t="str">
        <f t="shared" si="39"/>
        <v>〇</v>
      </c>
      <c r="U163" s="32" t="str">
        <f t="shared" si="39"/>
        <v>〇</v>
      </c>
      <c r="V163" s="32" t="str">
        <f t="shared" si="39"/>
        <v>〇</v>
      </c>
      <c r="W163" s="32" t="str">
        <f t="shared" si="39"/>
        <v>〇</v>
      </c>
      <c r="X163" s="32" t="str">
        <f t="shared" si="39"/>
        <v>〇</v>
      </c>
      <c r="Y163" s="32" t="str">
        <f t="shared" si="39"/>
        <v>〇</v>
      </c>
      <c r="Z163" s="32" t="str">
        <f t="shared" si="39"/>
        <v>〇</v>
      </c>
      <c r="AA163" s="32" t="str">
        <f t="shared" si="39"/>
        <v>〇</v>
      </c>
      <c r="AB163" s="32" t="str">
        <f t="shared" si="39"/>
        <v>〇</v>
      </c>
      <c r="AC163" s="32" t="str">
        <f t="shared" si="39"/>
        <v>〇</v>
      </c>
      <c r="AD163" s="32" t="str">
        <f t="shared" si="39"/>
        <v>〇</v>
      </c>
      <c r="AE163" s="32" t="str">
        <f t="shared" si="39"/>
        <v>〇</v>
      </c>
      <c r="AF163" s="32" t="str">
        <f t="shared" si="39"/>
        <v>〇</v>
      </c>
      <c r="AG163" s="32" t="str">
        <f t="shared" si="39"/>
        <v>〇</v>
      </c>
      <c r="AH163" s="32" t="str">
        <f t="shared" si="39"/>
        <v>〇</v>
      </c>
      <c r="AI163" s="32" t="str">
        <f t="shared" si="39"/>
        <v>〇</v>
      </c>
      <c r="AJ163" s="32" t="str">
        <f t="shared" si="39"/>
        <v>〇</v>
      </c>
      <c r="AK163" s="32" t="str">
        <f t="shared" si="39"/>
        <v>〇</v>
      </c>
      <c r="AL163" s="32" t="str">
        <f t="shared" si="39"/>
        <v>〇</v>
      </c>
      <c r="AM163" s="32" t="str">
        <f t="shared" si="39"/>
        <v>〇</v>
      </c>
      <c r="AN163" s="32" t="str">
        <f t="shared" si="39"/>
        <v>〇</v>
      </c>
      <c r="AO163" s="32" t="str">
        <f t="shared" si="39"/>
        <v>〇</v>
      </c>
      <c r="AP163" s="32" t="str">
        <f t="shared" si="39"/>
        <v>〇</v>
      </c>
    </row>
    <row r="164" spans="14:42">
      <c r="N164" s="32" t="str">
        <f t="shared" si="39"/>
        <v>〇</v>
      </c>
      <c r="O164" s="32" t="str">
        <f t="shared" si="39"/>
        <v>〇</v>
      </c>
      <c r="P164" s="32" t="str">
        <f t="shared" si="39"/>
        <v>〇</v>
      </c>
      <c r="Q164" s="32" t="str">
        <f t="shared" si="39"/>
        <v>〇</v>
      </c>
      <c r="R164" s="32" t="str">
        <f t="shared" si="39"/>
        <v>〇</v>
      </c>
      <c r="S164" s="32" t="str">
        <f t="shared" si="39"/>
        <v>〇</v>
      </c>
      <c r="T164" s="32" t="str">
        <f t="shared" si="39"/>
        <v>〇</v>
      </c>
      <c r="U164" s="32" t="str">
        <f t="shared" si="39"/>
        <v>〇</v>
      </c>
      <c r="V164" s="32" t="str">
        <f t="shared" si="39"/>
        <v>〇</v>
      </c>
      <c r="W164" s="32" t="str">
        <f t="shared" si="39"/>
        <v>〇</v>
      </c>
      <c r="X164" s="32" t="str">
        <f t="shared" si="39"/>
        <v>〇</v>
      </c>
      <c r="Y164" s="32" t="str">
        <f t="shared" si="39"/>
        <v>〇</v>
      </c>
      <c r="Z164" s="32" t="str">
        <f t="shared" si="39"/>
        <v>〇</v>
      </c>
      <c r="AA164" s="32" t="str">
        <f t="shared" si="39"/>
        <v>〇</v>
      </c>
      <c r="AB164" s="32" t="str">
        <f t="shared" si="39"/>
        <v>〇</v>
      </c>
      <c r="AC164" s="32" t="str">
        <f t="shared" si="39"/>
        <v>〇</v>
      </c>
      <c r="AD164" s="32" t="str">
        <f t="shared" si="39"/>
        <v>〇</v>
      </c>
      <c r="AE164" s="32" t="str">
        <f t="shared" si="39"/>
        <v>〇</v>
      </c>
      <c r="AF164" s="32" t="str">
        <f t="shared" si="39"/>
        <v>〇</v>
      </c>
      <c r="AG164" s="32" t="str">
        <f t="shared" si="39"/>
        <v>〇</v>
      </c>
      <c r="AH164" s="32" t="str">
        <f t="shared" si="39"/>
        <v>〇</v>
      </c>
      <c r="AI164" s="32" t="str">
        <f t="shared" si="39"/>
        <v>〇</v>
      </c>
      <c r="AJ164" s="32" t="str">
        <f t="shared" si="39"/>
        <v>〇</v>
      </c>
      <c r="AK164" s="32" t="str">
        <f t="shared" si="39"/>
        <v>〇</v>
      </c>
      <c r="AL164" s="32" t="str">
        <f t="shared" si="39"/>
        <v>〇</v>
      </c>
      <c r="AM164" s="32" t="str">
        <f t="shared" si="39"/>
        <v>〇</v>
      </c>
      <c r="AN164" s="32" t="str">
        <f t="shared" si="39"/>
        <v>〇</v>
      </c>
      <c r="AO164" s="32" t="str">
        <f t="shared" si="39"/>
        <v>〇</v>
      </c>
      <c r="AP164" s="32" t="str">
        <f t="shared" si="39"/>
        <v>〇</v>
      </c>
    </row>
    <row r="165" spans="14:42">
      <c r="N165" s="32" t="str">
        <f t="shared" si="39"/>
        <v>〇</v>
      </c>
      <c r="O165" s="32" t="str">
        <f t="shared" si="39"/>
        <v>〇</v>
      </c>
      <c r="P165" s="32" t="str">
        <f t="shared" si="39"/>
        <v>〇</v>
      </c>
      <c r="Q165" s="32" t="str">
        <f t="shared" si="39"/>
        <v>〇</v>
      </c>
      <c r="R165" s="32" t="str">
        <f t="shared" si="39"/>
        <v>〇</v>
      </c>
      <c r="S165" s="32" t="str">
        <f t="shared" si="39"/>
        <v>〇</v>
      </c>
      <c r="T165" s="32" t="str">
        <f t="shared" si="39"/>
        <v>〇</v>
      </c>
      <c r="U165" s="32" t="str">
        <f t="shared" si="39"/>
        <v>〇</v>
      </c>
      <c r="V165" s="32" t="str">
        <f t="shared" si="39"/>
        <v>〇</v>
      </c>
      <c r="W165" s="32" t="str">
        <f t="shared" si="39"/>
        <v>〇</v>
      </c>
      <c r="X165" s="32" t="str">
        <f t="shared" si="39"/>
        <v>〇</v>
      </c>
      <c r="Y165" s="32" t="str">
        <f t="shared" si="39"/>
        <v>〇</v>
      </c>
      <c r="Z165" s="32" t="str">
        <f t="shared" si="39"/>
        <v>〇</v>
      </c>
      <c r="AA165" s="32" t="str">
        <f t="shared" si="39"/>
        <v>〇</v>
      </c>
      <c r="AB165" s="32" t="str">
        <f t="shared" si="39"/>
        <v>〇</v>
      </c>
      <c r="AC165" s="32" t="str">
        <f t="shared" si="39"/>
        <v>〇</v>
      </c>
      <c r="AD165" s="32" t="str">
        <f t="shared" si="39"/>
        <v>〇</v>
      </c>
      <c r="AE165" s="32" t="str">
        <f t="shared" si="39"/>
        <v>〇</v>
      </c>
      <c r="AF165" s="32" t="str">
        <f t="shared" si="39"/>
        <v>〇</v>
      </c>
      <c r="AG165" s="32" t="str">
        <f t="shared" si="39"/>
        <v>〇</v>
      </c>
      <c r="AH165" s="32" t="str">
        <f t="shared" si="39"/>
        <v>〇</v>
      </c>
      <c r="AI165" s="32" t="str">
        <f t="shared" si="39"/>
        <v>〇</v>
      </c>
      <c r="AJ165" s="32" t="str">
        <f t="shared" si="39"/>
        <v>〇</v>
      </c>
      <c r="AK165" s="32" t="str">
        <f t="shared" si="39"/>
        <v>〇</v>
      </c>
      <c r="AL165" s="32" t="str">
        <f t="shared" si="39"/>
        <v>〇</v>
      </c>
      <c r="AM165" s="32" t="str">
        <f t="shared" si="39"/>
        <v>〇</v>
      </c>
      <c r="AN165" s="32" t="str">
        <f t="shared" si="39"/>
        <v>〇</v>
      </c>
      <c r="AO165" s="32" t="str">
        <f t="shared" si="39"/>
        <v>〇</v>
      </c>
      <c r="AP165" s="32" t="str">
        <f t="shared" si="39"/>
        <v>〇</v>
      </c>
    </row>
    <row r="166" spans="14:42">
      <c r="N166" s="32" t="str">
        <f t="shared" si="39"/>
        <v>〇</v>
      </c>
      <c r="O166" s="32" t="str">
        <f t="shared" si="39"/>
        <v>〇</v>
      </c>
      <c r="P166" s="32" t="str">
        <f t="shared" si="39"/>
        <v>〇</v>
      </c>
      <c r="Q166" s="32" t="str">
        <f t="shared" si="39"/>
        <v>〇</v>
      </c>
      <c r="R166" s="32" t="str">
        <f t="shared" si="39"/>
        <v>〇</v>
      </c>
      <c r="S166" s="32" t="str">
        <f t="shared" si="39"/>
        <v>〇</v>
      </c>
      <c r="T166" s="32" t="str">
        <f t="shared" si="39"/>
        <v>〇</v>
      </c>
      <c r="U166" s="32" t="str">
        <f t="shared" si="39"/>
        <v>〇</v>
      </c>
      <c r="V166" s="32" t="str">
        <f t="shared" si="39"/>
        <v>〇</v>
      </c>
      <c r="W166" s="32" t="str">
        <f t="shared" si="39"/>
        <v>〇</v>
      </c>
      <c r="X166" s="32" t="str">
        <f t="shared" si="39"/>
        <v>〇</v>
      </c>
      <c r="Y166" s="32" t="str">
        <f t="shared" si="39"/>
        <v>〇</v>
      </c>
      <c r="Z166" s="32" t="str">
        <f t="shared" si="39"/>
        <v>〇</v>
      </c>
      <c r="AA166" s="32" t="str">
        <f t="shared" si="39"/>
        <v>〇</v>
      </c>
      <c r="AB166" s="32" t="str">
        <f t="shared" si="39"/>
        <v>〇</v>
      </c>
      <c r="AC166" s="32" t="str">
        <f t="shared" si="39"/>
        <v>〇</v>
      </c>
      <c r="AD166" s="32" t="str">
        <f t="shared" si="39"/>
        <v>〇</v>
      </c>
      <c r="AE166" s="32" t="str">
        <f t="shared" si="39"/>
        <v>〇</v>
      </c>
      <c r="AF166" s="32" t="str">
        <f t="shared" si="39"/>
        <v>〇</v>
      </c>
      <c r="AG166" s="32" t="str">
        <f t="shared" si="39"/>
        <v>〇</v>
      </c>
      <c r="AH166" s="32" t="str">
        <f t="shared" si="39"/>
        <v>〇</v>
      </c>
      <c r="AI166" s="32" t="str">
        <f t="shared" si="39"/>
        <v>〇</v>
      </c>
      <c r="AJ166" s="32" t="str">
        <f t="shared" si="39"/>
        <v>〇</v>
      </c>
      <c r="AK166" s="32" t="str">
        <f t="shared" ref="AK166:AP166" si="40">IF(EXACT(AK60,AK113),"〇","NG")</f>
        <v>〇</v>
      </c>
      <c r="AL166" s="32" t="str">
        <f t="shared" si="40"/>
        <v>〇</v>
      </c>
      <c r="AM166" s="32" t="str">
        <f t="shared" si="40"/>
        <v>〇</v>
      </c>
      <c r="AN166" s="32" t="str">
        <f t="shared" si="40"/>
        <v>〇</v>
      </c>
      <c r="AO166" s="32" t="str">
        <f t="shared" si="40"/>
        <v>〇</v>
      </c>
      <c r="AP166" s="32" t="str">
        <f t="shared" si="40"/>
        <v>〇</v>
      </c>
    </row>
    <row r="167" spans="14:42">
      <c r="N167" s="32" t="str">
        <f t="shared" ref="N167:AP167" si="41">IF(EXACT(N61,N114),"〇","NG")</f>
        <v>〇</v>
      </c>
      <c r="O167" s="32" t="str">
        <f t="shared" si="41"/>
        <v>〇</v>
      </c>
      <c r="P167" s="32" t="str">
        <f t="shared" si="41"/>
        <v>〇</v>
      </c>
      <c r="Q167" s="32" t="str">
        <f t="shared" si="41"/>
        <v>〇</v>
      </c>
      <c r="R167" s="32" t="str">
        <f t="shared" si="41"/>
        <v>〇</v>
      </c>
      <c r="S167" s="32" t="str">
        <f t="shared" si="41"/>
        <v>〇</v>
      </c>
      <c r="T167" s="32" t="str">
        <f t="shared" si="41"/>
        <v>〇</v>
      </c>
      <c r="U167" s="32" t="str">
        <f t="shared" si="41"/>
        <v>〇</v>
      </c>
      <c r="V167" s="32" t="str">
        <f t="shared" si="41"/>
        <v>〇</v>
      </c>
      <c r="W167" s="32" t="str">
        <f t="shared" si="41"/>
        <v>〇</v>
      </c>
      <c r="X167" s="32" t="str">
        <f t="shared" si="41"/>
        <v>〇</v>
      </c>
      <c r="Y167" s="32" t="str">
        <f t="shared" si="41"/>
        <v>〇</v>
      </c>
      <c r="Z167" s="32" t="str">
        <f t="shared" si="41"/>
        <v>〇</v>
      </c>
      <c r="AA167" s="32" t="str">
        <f t="shared" si="41"/>
        <v>〇</v>
      </c>
      <c r="AB167" s="32" t="str">
        <f t="shared" si="41"/>
        <v>〇</v>
      </c>
      <c r="AC167" s="32" t="str">
        <f t="shared" si="41"/>
        <v>〇</v>
      </c>
      <c r="AD167" s="32" t="str">
        <f t="shared" si="41"/>
        <v>〇</v>
      </c>
      <c r="AE167" s="32" t="str">
        <f t="shared" si="41"/>
        <v>〇</v>
      </c>
      <c r="AF167" s="32" t="str">
        <f t="shared" si="41"/>
        <v>〇</v>
      </c>
      <c r="AG167" s="32" t="str">
        <f t="shared" si="41"/>
        <v>〇</v>
      </c>
      <c r="AH167" s="32" t="str">
        <f t="shared" si="41"/>
        <v>〇</v>
      </c>
      <c r="AI167" s="32" t="str">
        <f t="shared" si="41"/>
        <v>〇</v>
      </c>
      <c r="AJ167" s="32" t="str">
        <f t="shared" si="41"/>
        <v>〇</v>
      </c>
      <c r="AK167" s="32" t="str">
        <f t="shared" si="41"/>
        <v>〇</v>
      </c>
      <c r="AL167" s="32" t="str">
        <f t="shared" si="41"/>
        <v>〇</v>
      </c>
      <c r="AM167" s="32" t="str">
        <f t="shared" si="41"/>
        <v>〇</v>
      </c>
      <c r="AN167" s="32" t="str">
        <f t="shared" si="41"/>
        <v>〇</v>
      </c>
      <c r="AO167" s="32" t="str">
        <f t="shared" si="41"/>
        <v>〇</v>
      </c>
      <c r="AP167" s="32" t="str">
        <f t="shared" si="41"/>
        <v>〇</v>
      </c>
    </row>
  </sheetData>
  <mergeCells count="24">
    <mergeCell ref="N13:V14"/>
    <mergeCell ref="X13:AF14"/>
    <mergeCell ref="AH13:AP14"/>
    <mergeCell ref="N11:AP12"/>
    <mergeCell ref="A5:K5"/>
    <mergeCell ref="A6:K6"/>
    <mergeCell ref="C9:C13"/>
    <mergeCell ref="D9:D13"/>
    <mergeCell ref="E9:E13"/>
    <mergeCell ref="F9:F13"/>
    <mergeCell ref="G9:J10"/>
    <mergeCell ref="G11:G13"/>
    <mergeCell ref="H11:H13"/>
    <mergeCell ref="I11:I13"/>
    <mergeCell ref="J11:J13"/>
    <mergeCell ref="K11:K13"/>
    <mergeCell ref="N119:V120"/>
    <mergeCell ref="X119:AF120"/>
    <mergeCell ref="AH119:AP120"/>
    <mergeCell ref="N64:AP65"/>
    <mergeCell ref="N66:V67"/>
    <mergeCell ref="X66:AF67"/>
    <mergeCell ref="AH66:AP67"/>
    <mergeCell ref="N117:AP118"/>
  </mergeCells>
  <phoneticPr fontId="4"/>
  <pageMargins left="0.70866141732283472" right="0.70866141732283472" top="0.23622047244094491" bottom="0.27559055118110237" header="0" footer="0"/>
  <pageSetup paperSize="9" scale="28" pageOrder="overThenDown" orientation="landscape" r:id="rId1"/>
  <headerFooter scaleWithDoc="0" alignWithMargins="0"/>
  <rowBreaks count="1" manualBreakCount="1">
    <brk id="76" max="16383" man="1"/>
  </rowBreaks>
  <colBreaks count="1" manualBreakCount="1">
    <brk id="7" max="104857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EAE4DE-815F-4D7E-80FD-BFC5C9C8D1A1}">
  <sheetPr>
    <tabColor theme="5" tint="0.79998168889431442"/>
    <pageSetUpPr fitToPage="1"/>
  </sheetPr>
  <dimension ref="A1:AP167"/>
  <sheetViews>
    <sheetView zoomScaleNormal="100" zoomScaleSheetLayoutView="80" workbookViewId="0">
      <pane xSplit="2" ySplit="14" topLeftCell="Q15" activePane="bottomRight" state="frozen"/>
      <selection activeCell="B5" sqref="B5:D5"/>
      <selection pane="topRight" activeCell="B5" sqref="B5:D5"/>
      <selection pane="bottomLeft" activeCell="B5" sqref="B5:D5"/>
      <selection pane="bottomRight" activeCell="B5" sqref="B5:D5"/>
    </sheetView>
  </sheetViews>
  <sheetFormatPr defaultColWidth="8.25" defaultRowHeight="12"/>
  <cols>
    <col min="1" max="1" width="15.25" style="5" customWidth="1"/>
    <col min="2" max="2" width="0.5" style="6" customWidth="1"/>
    <col min="3" max="6" width="12.25" style="5" customWidth="1"/>
    <col min="7" max="11" width="8.75" style="5" customWidth="1"/>
    <col min="12" max="16384" width="8.25" style="5"/>
  </cols>
  <sheetData>
    <row r="1" spans="1:42" s="1" customFormat="1" ht="15" customHeight="1">
      <c r="B1" s="2"/>
      <c r="F1" s="3"/>
      <c r="J1" s="4"/>
      <c r="K1" s="4"/>
    </row>
    <row r="2" spans="1:42" ht="18" customHeight="1">
      <c r="J2" s="7"/>
      <c r="K2" s="7"/>
    </row>
    <row r="3" spans="1:42" ht="20.100000000000001" customHeight="1">
      <c r="A3" s="8" t="s">
        <v>940</v>
      </c>
      <c r="I3" s="9"/>
    </row>
    <row r="4" spans="1:42" s="11" customFormat="1" ht="9" customHeight="1">
      <c r="A4" s="10"/>
      <c r="I4" s="12"/>
    </row>
    <row r="5" spans="1:42" ht="18" customHeight="1">
      <c r="A5" s="781" t="s">
        <v>695</v>
      </c>
      <c r="B5" s="781"/>
      <c r="C5" s="781"/>
      <c r="D5" s="781"/>
      <c r="E5" s="781"/>
      <c r="F5" s="781"/>
      <c r="G5" s="781"/>
      <c r="H5" s="781"/>
      <c r="I5" s="781"/>
      <c r="J5" s="781"/>
      <c r="K5" s="781"/>
    </row>
    <row r="6" spans="1:42" ht="18" customHeight="1">
      <c r="A6" s="782" t="s">
        <v>694</v>
      </c>
      <c r="B6" s="782"/>
      <c r="C6" s="782"/>
      <c r="D6" s="782"/>
      <c r="E6" s="782"/>
      <c r="F6" s="782"/>
      <c r="G6" s="782"/>
      <c r="H6" s="782"/>
      <c r="I6" s="782"/>
      <c r="J6" s="782"/>
      <c r="K6" s="782"/>
    </row>
    <row r="7" spans="1:42" s="15" customFormat="1" ht="18" customHeight="1">
      <c r="A7" s="13"/>
      <c r="B7" s="14"/>
      <c r="C7" s="13"/>
      <c r="D7" s="13"/>
      <c r="J7" s="16"/>
      <c r="K7" s="16"/>
    </row>
    <row r="8" spans="1:42" ht="5.0999999999999996" customHeight="1" thickBot="1">
      <c r="J8" s="7"/>
      <c r="K8" s="7"/>
    </row>
    <row r="9" spans="1:42" s="20" customFormat="1" ht="11.25" customHeight="1" thickTop="1">
      <c r="A9" s="17"/>
      <c r="B9" s="18"/>
      <c r="C9" s="783" t="s">
        <v>1</v>
      </c>
      <c r="D9" s="786" t="s">
        <v>2</v>
      </c>
      <c r="E9" s="783" t="s">
        <v>3</v>
      </c>
      <c r="F9" s="783" t="s">
        <v>4</v>
      </c>
      <c r="G9" s="789" t="s">
        <v>5</v>
      </c>
      <c r="H9" s="790"/>
      <c r="I9" s="790"/>
      <c r="J9" s="790"/>
      <c r="K9" s="19"/>
    </row>
    <row r="10" spans="1:42" s="20" customFormat="1" ht="11.25" customHeight="1">
      <c r="A10" s="21" t="s">
        <v>6</v>
      </c>
      <c r="B10" s="22"/>
      <c r="C10" s="784"/>
      <c r="D10" s="787"/>
      <c r="E10" s="784"/>
      <c r="F10" s="784"/>
      <c r="G10" s="791"/>
      <c r="H10" s="792"/>
      <c r="I10" s="792"/>
      <c r="J10" s="792"/>
      <c r="K10" s="23" t="s">
        <v>7</v>
      </c>
    </row>
    <row r="11" spans="1:42" s="20" customFormat="1" ht="11.25" customHeight="1">
      <c r="A11" s="20" t="s">
        <v>8</v>
      </c>
      <c r="B11" s="24"/>
      <c r="C11" s="784"/>
      <c r="D11" s="787"/>
      <c r="E11" s="784"/>
      <c r="F11" s="784"/>
      <c r="G11" s="793" t="s">
        <v>1</v>
      </c>
      <c r="H11" s="794" t="s">
        <v>9</v>
      </c>
      <c r="I11" s="793" t="s">
        <v>3</v>
      </c>
      <c r="J11" s="797" t="s">
        <v>4</v>
      </c>
      <c r="K11" s="799" t="s">
        <v>10</v>
      </c>
      <c r="N11" s="780" t="s">
        <v>132</v>
      </c>
      <c r="O11" s="780"/>
      <c r="P11" s="780"/>
      <c r="Q11" s="780"/>
      <c r="R11" s="780"/>
      <c r="S11" s="780"/>
      <c r="T11" s="780"/>
      <c r="U11" s="780"/>
      <c r="V11" s="780"/>
      <c r="W11" s="780"/>
      <c r="X11" s="780"/>
      <c r="Y11" s="780"/>
      <c r="Z11" s="780"/>
      <c r="AA11" s="780"/>
      <c r="AB11" s="780"/>
      <c r="AC11" s="780"/>
      <c r="AD11" s="780"/>
      <c r="AE11" s="780"/>
      <c r="AF11" s="780"/>
      <c r="AG11" s="780"/>
      <c r="AH11" s="780"/>
      <c r="AI11" s="780"/>
      <c r="AJ11" s="780"/>
      <c r="AK11" s="780"/>
      <c r="AL11" s="780"/>
      <c r="AM11" s="780"/>
      <c r="AN11" s="780"/>
      <c r="AO11" s="780"/>
      <c r="AP11" s="780"/>
    </row>
    <row r="12" spans="1:42" s="20" customFormat="1" ht="11.25" customHeight="1">
      <c r="A12" s="21" t="s">
        <v>11</v>
      </c>
      <c r="B12" s="22"/>
      <c r="C12" s="784"/>
      <c r="D12" s="787"/>
      <c r="E12" s="784"/>
      <c r="F12" s="784"/>
      <c r="G12" s="784"/>
      <c r="H12" s="795"/>
      <c r="I12" s="784"/>
      <c r="J12" s="798"/>
      <c r="K12" s="799"/>
      <c r="N12" s="780"/>
      <c r="O12" s="780"/>
      <c r="P12" s="780"/>
      <c r="Q12" s="780"/>
      <c r="R12" s="780"/>
      <c r="S12" s="780"/>
      <c r="T12" s="780"/>
      <c r="U12" s="780"/>
      <c r="V12" s="780"/>
      <c r="W12" s="780"/>
      <c r="X12" s="780"/>
      <c r="Y12" s="780"/>
      <c r="Z12" s="780"/>
      <c r="AA12" s="780"/>
      <c r="AB12" s="780"/>
      <c r="AC12" s="780"/>
      <c r="AD12" s="780"/>
      <c r="AE12" s="780"/>
      <c r="AF12" s="780"/>
      <c r="AG12" s="780"/>
      <c r="AH12" s="780"/>
      <c r="AI12" s="780"/>
      <c r="AJ12" s="780"/>
      <c r="AK12" s="780"/>
      <c r="AL12" s="780"/>
      <c r="AM12" s="780"/>
      <c r="AN12" s="780"/>
      <c r="AO12" s="780"/>
      <c r="AP12" s="780"/>
    </row>
    <row r="13" spans="1:42" s="20" customFormat="1" ht="11.25" customHeight="1">
      <c r="A13" s="25"/>
      <c r="B13" s="26"/>
      <c r="C13" s="785"/>
      <c r="D13" s="788"/>
      <c r="E13" s="785"/>
      <c r="F13" s="785"/>
      <c r="G13" s="785"/>
      <c r="H13" s="796"/>
      <c r="I13" s="785"/>
      <c r="J13" s="791"/>
      <c r="K13" s="800"/>
      <c r="N13" s="779" t="s">
        <v>12</v>
      </c>
      <c r="O13" s="779"/>
      <c r="P13" s="779"/>
      <c r="Q13" s="779"/>
      <c r="R13" s="779"/>
      <c r="S13" s="779"/>
      <c r="T13" s="779"/>
      <c r="U13" s="779"/>
      <c r="V13" s="779"/>
      <c r="X13" s="779" t="s">
        <v>13</v>
      </c>
      <c r="Y13" s="779"/>
      <c r="Z13" s="779"/>
      <c r="AA13" s="779"/>
      <c r="AB13" s="779"/>
      <c r="AC13" s="779"/>
      <c r="AD13" s="779"/>
      <c r="AE13" s="779"/>
      <c r="AF13" s="779"/>
      <c r="AH13" s="779" t="s">
        <v>14</v>
      </c>
      <c r="AI13" s="779"/>
      <c r="AJ13" s="779"/>
      <c r="AK13" s="779"/>
      <c r="AL13" s="779"/>
      <c r="AM13" s="779"/>
      <c r="AN13" s="779"/>
      <c r="AO13" s="779"/>
      <c r="AP13" s="779"/>
    </row>
    <row r="14" spans="1:42" s="20" customFormat="1" ht="13.5" customHeight="1">
      <c r="A14" s="27"/>
      <c r="B14" s="28"/>
      <c r="C14" s="29" t="s">
        <v>15</v>
      </c>
      <c r="D14" s="29" t="s">
        <v>16</v>
      </c>
      <c r="E14" s="29" t="s">
        <v>17</v>
      </c>
      <c r="F14" s="29" t="s">
        <v>17</v>
      </c>
      <c r="G14" s="29" t="s">
        <v>18</v>
      </c>
      <c r="H14" s="29" t="s">
        <v>18</v>
      </c>
      <c r="I14" s="29" t="s">
        <v>18</v>
      </c>
      <c r="J14" s="29" t="s">
        <v>18</v>
      </c>
      <c r="K14" s="29" t="s">
        <v>18</v>
      </c>
      <c r="N14" s="779"/>
      <c r="O14" s="779"/>
      <c r="P14" s="779"/>
      <c r="Q14" s="779"/>
      <c r="R14" s="779"/>
      <c r="S14" s="779"/>
      <c r="T14" s="779"/>
      <c r="U14" s="779"/>
      <c r="V14" s="779"/>
      <c r="X14" s="779"/>
      <c r="Y14" s="779"/>
      <c r="Z14" s="779"/>
      <c r="AA14" s="779"/>
      <c r="AB14" s="779"/>
      <c r="AC14" s="779"/>
      <c r="AD14" s="779"/>
      <c r="AE14" s="779"/>
      <c r="AF14" s="779"/>
      <c r="AH14" s="779"/>
      <c r="AI14" s="779"/>
      <c r="AJ14" s="779"/>
      <c r="AK14" s="779"/>
      <c r="AL14" s="779"/>
      <c r="AM14" s="779"/>
      <c r="AN14" s="779"/>
      <c r="AO14" s="779"/>
      <c r="AP14" s="779"/>
    </row>
    <row r="15" spans="1:42" s="32" customFormat="1" ht="11.85" customHeight="1">
      <c r="A15" s="30" t="s">
        <v>19</v>
      </c>
      <c r="B15" s="31"/>
      <c r="C15" s="49">
        <v>27300</v>
      </c>
      <c r="D15" s="50">
        <v>4180</v>
      </c>
      <c r="E15" s="50">
        <v>1141000</v>
      </c>
      <c r="F15" s="50">
        <v>959300</v>
      </c>
      <c r="G15" s="50">
        <v>97</v>
      </c>
      <c r="H15" s="50">
        <v>100</v>
      </c>
      <c r="I15" s="50">
        <v>97</v>
      </c>
      <c r="J15" s="50">
        <v>97</v>
      </c>
      <c r="K15" s="50">
        <v>99</v>
      </c>
      <c r="N15" s="32">
        <v>1</v>
      </c>
      <c r="O15" s="5" t="s">
        <v>20</v>
      </c>
      <c r="P15" s="33">
        <f t="shared" ref="P15:P61" si="0">IFERROR(_xlfn.XLOOKUP(O15,$A$29:$A$75,$C$29:$C$75),"-")</f>
        <v>2640</v>
      </c>
      <c r="Q15" s="34">
        <f>IFERROR(_xlfn.RANK.EQ(P15,$P$15:$P$61,0)+COUNTIF($P$15:P15,P15)-1,"-")</f>
        <v>1</v>
      </c>
      <c r="S15" s="35">
        <f>IFERROR(RANK(U15,$U$15:$U$61,0),"-")</f>
        <v>1</v>
      </c>
      <c r="T15" s="35" t="str">
        <f>IFERROR(INDEX($O$15:$O$61,MATCH(N15,$Q$15:$Q$61,0)),"-")</f>
        <v>北海道</v>
      </c>
      <c r="U15" s="35">
        <f>IFERROR(LARGE($P$15:$P$61,N15),"-")</f>
        <v>2640</v>
      </c>
      <c r="V15" s="36">
        <f>IFERROR(ROUND(U15/$C$15*100,1),"-")</f>
        <v>9.6999999999999993</v>
      </c>
      <c r="X15" s="32">
        <v>1</v>
      </c>
      <c r="Y15" s="5" t="s">
        <v>20</v>
      </c>
      <c r="Z15" s="33">
        <f t="shared" ref="Z15:Z61" si="1">IFERROR(_xlfn.XLOOKUP(Y15,$A$29:$A$75,$D$29:$D$75),"-")</f>
        <v>4820</v>
      </c>
      <c r="AA15" s="34">
        <f>IFERROR(_xlfn.RANK.EQ(Z15,$Z$15:$Z$61,0)+COUNTIF($Z$15:Z15,Z15)-1,"-")</f>
        <v>6</v>
      </c>
      <c r="AC15" s="35">
        <f>IFERROR(RANK(AE15,$AE$15:$AE$61,0),"-")</f>
        <v>1</v>
      </c>
      <c r="AD15" s="35" t="str">
        <f>IFERROR(INDEX($Y$15:$Y$61,MATCH(X15,$AA$15:$AA$61,0)),"-")</f>
        <v>徳島</v>
      </c>
      <c r="AE15" s="35">
        <f>IFERROR(LARGE($Z$15:$Z$61,X15),"-")</f>
        <v>7070</v>
      </c>
      <c r="AF15" s="36">
        <f>IFERROR(ROUND(AE15/$D$15*100,1),"-")</f>
        <v>169.1</v>
      </c>
      <c r="AG15" s="37"/>
      <c r="AH15" s="32">
        <v>1</v>
      </c>
      <c r="AI15" s="5" t="s">
        <v>20</v>
      </c>
      <c r="AJ15" s="33">
        <f t="shared" ref="AJ15:AJ61" si="2">IFERROR(_xlfn.XLOOKUP(AI15,$A$29:$A$75,$E$29:$E$75),"-")</f>
        <v>127200</v>
      </c>
      <c r="AK15" s="34">
        <f>IFERROR(_xlfn.RANK.EQ(AJ15,$AJ$15:$AJ$61,0)+COUNTIF($AJ$15:AJ15,AJ15)-1,"-")</f>
        <v>2</v>
      </c>
      <c r="AM15" s="35">
        <f>IFERROR(RANK(AO15,$AO$15:$AO$61,0),"-")</f>
        <v>1</v>
      </c>
      <c r="AN15" s="35" t="str">
        <f>IFERROR(INDEX($AI$15:$AI$61,MATCH(AH15,$AK$15:$AK$61,0)),"-")</f>
        <v>千葉</v>
      </c>
      <c r="AO15" s="35">
        <f>IFERROR(LARGE($AJ$15:$AJ$61,AH15),"-")</f>
        <v>146800</v>
      </c>
      <c r="AP15" s="36">
        <f>IFERROR(ROUND(AO15/$E$15*100,1),"-")</f>
        <v>12.9</v>
      </c>
    </row>
    <row r="16" spans="1:42" ht="11.85" customHeight="1">
      <c r="A16" s="40" t="s">
        <v>22</v>
      </c>
      <c r="B16" s="39"/>
      <c r="C16" s="51"/>
      <c r="D16" s="52"/>
      <c r="E16" s="52"/>
      <c r="F16" s="52"/>
      <c r="G16" s="52"/>
      <c r="H16" s="52"/>
      <c r="I16" s="52"/>
      <c r="J16" s="52"/>
      <c r="K16" s="52"/>
      <c r="N16" s="32">
        <v>2</v>
      </c>
      <c r="O16" s="5" t="s">
        <v>21</v>
      </c>
      <c r="P16" s="33">
        <f t="shared" si="0"/>
        <v>2640</v>
      </c>
      <c r="Q16" s="34">
        <f>IFERROR(_xlfn.RANK.EQ(P16,$P$15:$P$61,0)+COUNTIF($P$15:P16,P16)-1,"-")</f>
        <v>2</v>
      </c>
      <c r="S16" s="35">
        <f t="shared" ref="S16:S61" si="3">IFERROR(RANK(U16,$U$15:$U$61,0),"-")</f>
        <v>1</v>
      </c>
      <c r="T16" s="35" t="str">
        <f t="shared" ref="T16:T61" si="4">IFERROR(INDEX($O$15:$O$61,MATCH(N16,$Q$15:$Q$61,0)),"-")</f>
        <v>青森</v>
      </c>
      <c r="U16" s="35">
        <f t="shared" ref="U16:U61" si="5">IFERROR(LARGE($P$15:$P$61,N16),"-")</f>
        <v>2640</v>
      </c>
      <c r="V16" s="36">
        <f t="shared" ref="V16:V61" si="6">IFERROR(ROUND(U16/$C$15*100,1),"-")</f>
        <v>9.6999999999999993</v>
      </c>
      <c r="X16" s="32">
        <v>2</v>
      </c>
      <c r="Y16" s="5" t="s">
        <v>21</v>
      </c>
      <c r="Z16" s="33">
        <f t="shared" si="1"/>
        <v>3900</v>
      </c>
      <c r="AA16" s="34">
        <f>IFERROR(_xlfn.RANK.EQ(Z16,$Z$15:$Z$61,0)+COUNTIF($Z$15:Z16,Z16)-1,"-")</f>
        <v>20</v>
      </c>
      <c r="AC16" s="35">
        <f t="shared" ref="AC16:AC61" si="7">IFERROR(RANK(AE16,$AE$15:$AE$61,0),"-")</f>
        <v>2</v>
      </c>
      <c r="AD16" s="35" t="str">
        <f t="shared" ref="AD16:AD61" si="8">IFERROR(INDEX($Y$15:$Y$61,MATCH(X16,$AA$15:$AA$61,0)),"-")</f>
        <v>和歌山</v>
      </c>
      <c r="AE16" s="35">
        <f t="shared" ref="AE16:AE61" si="9">IFERROR(LARGE($Z$15:$Z$61,X16),"-")</f>
        <v>7000</v>
      </c>
      <c r="AF16" s="36">
        <f t="shared" ref="AF16:AF61" si="10">IFERROR(ROUND(AE16/$D$15*100,1),"-")</f>
        <v>167.5</v>
      </c>
      <c r="AG16" s="37"/>
      <c r="AH16" s="32">
        <v>2</v>
      </c>
      <c r="AI16" s="5" t="s">
        <v>21</v>
      </c>
      <c r="AJ16" s="33">
        <f t="shared" si="2"/>
        <v>102900</v>
      </c>
      <c r="AK16" s="34">
        <f>IFERROR(_xlfn.RANK.EQ(AJ16,$AJ$15:$AJ$61,0)+COUNTIF($AJ$15:AJ16,AJ16)-1,"-")</f>
        <v>3</v>
      </c>
      <c r="AM16" s="35">
        <f t="shared" ref="AM16:AM61" si="11">IFERROR(RANK(AO16,$AO$15:$AO$61,0),"-")</f>
        <v>2</v>
      </c>
      <c r="AN16" s="35" t="str">
        <f t="shared" ref="AN16:AN61" si="12">IFERROR(INDEX($AI$15:$AI$61,MATCH(AH16,$AK$15:$AK$61,0)),"-")</f>
        <v>北海道</v>
      </c>
      <c r="AO16" s="35">
        <f t="shared" ref="AO16:AO61" si="13">IFERROR(LARGE($AJ$15:$AJ$61,AH16),"-")</f>
        <v>127200</v>
      </c>
      <c r="AP16" s="36">
        <f t="shared" ref="AP16:AP61" si="14">IFERROR(ROUND(AO16/$E$15*100,1),"-")</f>
        <v>11.1</v>
      </c>
    </row>
    <row r="17" spans="1:42" ht="11.85" customHeight="1">
      <c r="A17" s="41" t="s">
        <v>20</v>
      </c>
      <c r="B17" s="39"/>
      <c r="C17" s="51">
        <v>2640</v>
      </c>
      <c r="D17" s="52">
        <v>4820</v>
      </c>
      <c r="E17" s="52">
        <v>127200</v>
      </c>
      <c r="F17" s="52">
        <v>120800</v>
      </c>
      <c r="G17" s="52">
        <v>95</v>
      </c>
      <c r="H17" s="52">
        <v>104</v>
      </c>
      <c r="I17" s="52">
        <v>99</v>
      </c>
      <c r="J17" s="52">
        <v>100</v>
      </c>
      <c r="K17" s="52">
        <v>100</v>
      </c>
      <c r="N17" s="32">
        <v>3</v>
      </c>
      <c r="O17" s="5" t="s">
        <v>23</v>
      </c>
      <c r="P17" s="33">
        <f t="shared" si="0"/>
        <v>801</v>
      </c>
      <c r="Q17" s="34">
        <f>IFERROR(_xlfn.RANK.EQ(P17,$P$15:$P$61,0)+COUNTIF($P$15:P17,P17)-1,"-")</f>
        <v>9</v>
      </c>
      <c r="S17" s="35">
        <f t="shared" si="3"/>
        <v>3</v>
      </c>
      <c r="T17" s="35" t="str">
        <f t="shared" si="4"/>
        <v>千葉</v>
      </c>
      <c r="U17" s="35">
        <f t="shared" si="5"/>
        <v>2470</v>
      </c>
      <c r="V17" s="36">
        <f t="shared" si="6"/>
        <v>9</v>
      </c>
      <c r="X17" s="32">
        <v>3</v>
      </c>
      <c r="Y17" s="5" t="s">
        <v>23</v>
      </c>
      <c r="Z17" s="33">
        <f t="shared" si="1"/>
        <v>2870</v>
      </c>
      <c r="AA17" s="34">
        <f>IFERROR(_xlfn.RANK.EQ(Z17,$Z$15:$Z$61,0)+COUNTIF($Z$15:Z17,Z17)-1,"-")</f>
        <v>30</v>
      </c>
      <c r="AC17" s="35">
        <f t="shared" si="7"/>
        <v>3</v>
      </c>
      <c r="AD17" s="35" t="str">
        <f t="shared" si="8"/>
        <v>神奈川</v>
      </c>
      <c r="AE17" s="35">
        <f t="shared" si="9"/>
        <v>6950</v>
      </c>
      <c r="AF17" s="36">
        <f t="shared" si="10"/>
        <v>166.3</v>
      </c>
      <c r="AG17" s="37"/>
      <c r="AH17" s="32">
        <v>3</v>
      </c>
      <c r="AI17" s="5" t="s">
        <v>23</v>
      </c>
      <c r="AJ17" s="33">
        <f t="shared" si="2"/>
        <v>23000</v>
      </c>
      <c r="AK17" s="34">
        <f>IFERROR(_xlfn.RANK.EQ(AJ17,$AJ$15:$AJ$61,0)+COUNTIF($AJ$15:AJ17,AJ17)-1,"-")</f>
        <v>12</v>
      </c>
      <c r="AM17" s="35">
        <f t="shared" si="11"/>
        <v>3</v>
      </c>
      <c r="AN17" s="35" t="str">
        <f t="shared" si="12"/>
        <v>青森</v>
      </c>
      <c r="AO17" s="35">
        <f t="shared" si="13"/>
        <v>102900</v>
      </c>
      <c r="AP17" s="36">
        <f t="shared" si="14"/>
        <v>9</v>
      </c>
    </row>
    <row r="18" spans="1:42" ht="11.85" customHeight="1">
      <c r="A18" s="41" t="s">
        <v>25</v>
      </c>
      <c r="B18" s="39"/>
      <c r="C18" s="51" t="s">
        <v>924</v>
      </c>
      <c r="D18" s="52" t="s">
        <v>924</v>
      </c>
      <c r="E18" s="52" t="s">
        <v>924</v>
      </c>
      <c r="F18" s="52" t="s">
        <v>924</v>
      </c>
      <c r="G18" s="52" t="s">
        <v>26</v>
      </c>
      <c r="H18" s="52" t="s">
        <v>26</v>
      </c>
      <c r="I18" s="52" t="s">
        <v>26</v>
      </c>
      <c r="J18" s="52" t="s">
        <v>26</v>
      </c>
      <c r="K18" s="52" t="s">
        <v>26</v>
      </c>
      <c r="N18" s="32">
        <v>4</v>
      </c>
      <c r="O18" s="5" t="s">
        <v>24</v>
      </c>
      <c r="P18" s="33">
        <f t="shared" si="0"/>
        <v>377</v>
      </c>
      <c r="Q18" s="34">
        <f>IFERROR(_xlfn.RANK.EQ(P18,$P$15:$P$61,0)+COUNTIF($P$15:P18,P18)-1,"-")</f>
        <v>21</v>
      </c>
      <c r="S18" s="35">
        <f t="shared" si="3"/>
        <v>4</v>
      </c>
      <c r="T18" s="35" t="str">
        <f t="shared" si="4"/>
        <v>鹿児島</v>
      </c>
      <c r="U18" s="35">
        <f t="shared" si="5"/>
        <v>2050</v>
      </c>
      <c r="V18" s="36">
        <f t="shared" si="6"/>
        <v>7.5</v>
      </c>
      <c r="X18" s="32">
        <v>4</v>
      </c>
      <c r="Y18" s="5" t="s">
        <v>24</v>
      </c>
      <c r="Z18" s="33">
        <f t="shared" si="1"/>
        <v>2130</v>
      </c>
      <c r="AA18" s="34">
        <f>IFERROR(_xlfn.RANK.EQ(Z18,$Z$15:$Z$61,0)+COUNTIF($Z$15:Z18,Z18)-1,"-")</f>
        <v>37</v>
      </c>
      <c r="AC18" s="35">
        <f t="shared" si="7"/>
        <v>4</v>
      </c>
      <c r="AD18" s="35" t="str">
        <f t="shared" si="8"/>
        <v>長崎</v>
      </c>
      <c r="AE18" s="35">
        <f t="shared" si="9"/>
        <v>6460</v>
      </c>
      <c r="AF18" s="36">
        <f t="shared" si="10"/>
        <v>154.5</v>
      </c>
      <c r="AG18" s="37"/>
      <c r="AH18" s="32">
        <v>4</v>
      </c>
      <c r="AI18" s="5" t="s">
        <v>24</v>
      </c>
      <c r="AJ18" s="33">
        <f t="shared" si="2"/>
        <v>8030</v>
      </c>
      <c r="AK18" s="34">
        <f>IFERROR(_xlfn.RANK.EQ(AJ18,$AJ$15:$AJ$61,0)+COUNTIF($AJ$15:AJ18,AJ18)-1,"-")</f>
        <v>28</v>
      </c>
      <c r="AM18" s="35">
        <f t="shared" si="11"/>
        <v>4</v>
      </c>
      <c r="AN18" s="35" t="str">
        <f t="shared" si="12"/>
        <v>鹿児島</v>
      </c>
      <c r="AO18" s="35">
        <f t="shared" si="13"/>
        <v>94500</v>
      </c>
      <c r="AP18" s="36">
        <f t="shared" si="14"/>
        <v>8.3000000000000007</v>
      </c>
    </row>
    <row r="19" spans="1:42" ht="11.85" customHeight="1">
      <c r="A19" s="41" t="s">
        <v>28</v>
      </c>
      <c r="B19" s="39"/>
      <c r="C19" s="51">
        <v>5240</v>
      </c>
      <c r="D19" s="52">
        <v>3320</v>
      </c>
      <c r="E19" s="52">
        <v>174100</v>
      </c>
      <c r="F19" s="52">
        <v>133400</v>
      </c>
      <c r="G19" s="52">
        <v>97</v>
      </c>
      <c r="H19" s="52">
        <v>97</v>
      </c>
      <c r="I19" s="52">
        <v>93</v>
      </c>
      <c r="J19" s="52">
        <v>95</v>
      </c>
      <c r="K19" s="52">
        <v>93</v>
      </c>
      <c r="N19" s="32">
        <v>5</v>
      </c>
      <c r="O19" s="5" t="s">
        <v>27</v>
      </c>
      <c r="P19" s="33">
        <f t="shared" si="0"/>
        <v>517</v>
      </c>
      <c r="Q19" s="34">
        <f>IFERROR(_xlfn.RANK.EQ(P19,$P$15:$P$61,0)+COUNTIF($P$15:P19,P19)-1,"-")</f>
        <v>15</v>
      </c>
      <c r="S19" s="35">
        <f t="shared" si="3"/>
        <v>5</v>
      </c>
      <c r="T19" s="35" t="str">
        <f t="shared" si="4"/>
        <v>宮崎</v>
      </c>
      <c r="U19" s="35">
        <f t="shared" si="5"/>
        <v>1550</v>
      </c>
      <c r="V19" s="36">
        <f t="shared" si="6"/>
        <v>5.7</v>
      </c>
      <c r="X19" s="32">
        <v>5</v>
      </c>
      <c r="Y19" s="5" t="s">
        <v>27</v>
      </c>
      <c r="Z19" s="33">
        <f t="shared" si="1"/>
        <v>2150</v>
      </c>
      <c r="AA19" s="34">
        <f>IFERROR(_xlfn.RANK.EQ(Z19,$Z$15:$Z$61,0)+COUNTIF($Z$15:Z19,Z19)-1,"-")</f>
        <v>36</v>
      </c>
      <c r="AC19" s="42">
        <f t="shared" si="7"/>
        <v>5</v>
      </c>
      <c r="AD19" s="42" t="str">
        <f t="shared" si="8"/>
        <v>千葉</v>
      </c>
      <c r="AE19" s="42">
        <f t="shared" si="9"/>
        <v>5940</v>
      </c>
      <c r="AF19" s="37">
        <f t="shared" si="10"/>
        <v>142.1</v>
      </c>
      <c r="AG19" s="37"/>
      <c r="AH19" s="32">
        <v>5</v>
      </c>
      <c r="AI19" s="5" t="s">
        <v>27</v>
      </c>
      <c r="AJ19" s="33">
        <f t="shared" si="2"/>
        <v>11100</v>
      </c>
      <c r="AK19" s="34">
        <f>IFERROR(_xlfn.RANK.EQ(AJ19,$AJ$15:$AJ$61,0)+COUNTIF($AJ$15:AJ19,AJ19)-1,"-")</f>
        <v>23</v>
      </c>
      <c r="AM19" s="35">
        <f t="shared" si="11"/>
        <v>5</v>
      </c>
      <c r="AN19" s="35" t="str">
        <f t="shared" si="12"/>
        <v>神奈川</v>
      </c>
      <c r="AO19" s="35">
        <f t="shared" si="13"/>
        <v>73000</v>
      </c>
      <c r="AP19" s="36">
        <f t="shared" si="14"/>
        <v>6.4</v>
      </c>
    </row>
    <row r="20" spans="1:42" ht="11.85" customHeight="1">
      <c r="A20" s="41" t="s">
        <v>30</v>
      </c>
      <c r="B20" s="39"/>
      <c r="C20" s="51">
        <v>1770</v>
      </c>
      <c r="D20" s="52">
        <v>3150</v>
      </c>
      <c r="E20" s="52">
        <v>55800</v>
      </c>
      <c r="F20" s="52">
        <v>46300</v>
      </c>
      <c r="G20" s="52">
        <v>97</v>
      </c>
      <c r="H20" s="52">
        <v>95</v>
      </c>
      <c r="I20" s="52">
        <v>93</v>
      </c>
      <c r="J20" s="52">
        <v>92</v>
      </c>
      <c r="K20" s="52">
        <v>95</v>
      </c>
      <c r="N20" s="32">
        <v>6</v>
      </c>
      <c r="O20" s="5" t="s">
        <v>29</v>
      </c>
      <c r="P20" s="33">
        <f t="shared" si="0"/>
        <v>349</v>
      </c>
      <c r="Q20" s="34">
        <f>IFERROR(_xlfn.RANK.EQ(P20,$P$15:$P$61,0)+COUNTIF($P$15:P20,P20)-1,"-")</f>
        <v>23</v>
      </c>
      <c r="S20" s="42">
        <f t="shared" si="3"/>
        <v>6</v>
      </c>
      <c r="T20" s="42" t="str">
        <f t="shared" si="4"/>
        <v>新潟</v>
      </c>
      <c r="U20" s="42">
        <f t="shared" si="5"/>
        <v>1220</v>
      </c>
      <c r="V20" s="37">
        <f t="shared" si="6"/>
        <v>4.5</v>
      </c>
      <c r="X20" s="32">
        <v>6</v>
      </c>
      <c r="Y20" s="5" t="s">
        <v>29</v>
      </c>
      <c r="Z20" s="33">
        <f t="shared" si="1"/>
        <v>3040</v>
      </c>
      <c r="AA20" s="34">
        <f>IFERROR(_xlfn.RANK.EQ(Z20,$Z$15:$Z$61,0)+COUNTIF($Z$15:Z20,Z20)-1,"-")</f>
        <v>27</v>
      </c>
      <c r="AC20" s="35">
        <f t="shared" si="7"/>
        <v>6</v>
      </c>
      <c r="AD20" s="35" t="str">
        <f t="shared" si="8"/>
        <v>北海道</v>
      </c>
      <c r="AE20" s="35">
        <f t="shared" si="9"/>
        <v>4820</v>
      </c>
      <c r="AF20" s="36">
        <f t="shared" si="10"/>
        <v>115.3</v>
      </c>
      <c r="AG20" s="37"/>
      <c r="AH20" s="32">
        <v>6</v>
      </c>
      <c r="AI20" s="5" t="s">
        <v>29</v>
      </c>
      <c r="AJ20" s="33">
        <f t="shared" si="2"/>
        <v>10600</v>
      </c>
      <c r="AK20" s="34">
        <f>IFERROR(_xlfn.RANK.EQ(AJ20,$AJ$15:$AJ$61,0)+COUNTIF($AJ$15:AJ20,AJ20)-1,"-")</f>
        <v>24</v>
      </c>
      <c r="AM20" s="42">
        <f t="shared" si="11"/>
        <v>6</v>
      </c>
      <c r="AN20" s="42" t="str">
        <f t="shared" si="12"/>
        <v>宮崎</v>
      </c>
      <c r="AO20" s="42">
        <f t="shared" si="13"/>
        <v>62900</v>
      </c>
      <c r="AP20" s="37">
        <f t="shared" si="14"/>
        <v>5.5</v>
      </c>
    </row>
    <row r="21" spans="1:42" ht="11.85" customHeight="1">
      <c r="A21" s="41" t="s">
        <v>32</v>
      </c>
      <c r="B21" s="39"/>
      <c r="C21" s="51" t="s">
        <v>924</v>
      </c>
      <c r="D21" s="52" t="s">
        <v>924</v>
      </c>
      <c r="E21" s="52" t="s">
        <v>924</v>
      </c>
      <c r="F21" s="52" t="s">
        <v>924</v>
      </c>
      <c r="G21" s="52" t="s">
        <v>26</v>
      </c>
      <c r="H21" s="52" t="s">
        <v>26</v>
      </c>
      <c r="I21" s="52" t="s">
        <v>26</v>
      </c>
      <c r="J21" s="52" t="s">
        <v>26</v>
      </c>
      <c r="K21" s="52" t="s">
        <v>26</v>
      </c>
      <c r="N21" s="32">
        <v>7</v>
      </c>
      <c r="O21" s="5" t="s">
        <v>31</v>
      </c>
      <c r="P21" s="33">
        <f t="shared" si="0"/>
        <v>562</v>
      </c>
      <c r="Q21" s="34">
        <f>IFERROR(_xlfn.RANK.EQ(P21,$P$15:$P$61,0)+COUNTIF($P$15:P21,P21)-1,"-")</f>
        <v>13</v>
      </c>
      <c r="S21" s="42">
        <f t="shared" si="3"/>
        <v>7</v>
      </c>
      <c r="T21" s="42" t="str">
        <f t="shared" si="4"/>
        <v>茨城</v>
      </c>
      <c r="U21" s="42">
        <f t="shared" si="5"/>
        <v>1090</v>
      </c>
      <c r="V21" s="37">
        <f t="shared" si="6"/>
        <v>4</v>
      </c>
      <c r="X21" s="32">
        <v>7</v>
      </c>
      <c r="Y21" s="5" t="s">
        <v>31</v>
      </c>
      <c r="Z21" s="33">
        <f t="shared" si="1"/>
        <v>3290</v>
      </c>
      <c r="AA21" s="34">
        <f>IFERROR(_xlfn.RANK.EQ(Z21,$Z$15:$Z$61,0)+COUNTIF($Z$15:Z21,Z21)-1,"-")</f>
        <v>24</v>
      </c>
      <c r="AC21" s="42">
        <f t="shared" si="7"/>
        <v>7</v>
      </c>
      <c r="AD21" s="42" t="str">
        <f t="shared" si="8"/>
        <v>埼玉</v>
      </c>
      <c r="AE21" s="42">
        <f t="shared" si="9"/>
        <v>4680</v>
      </c>
      <c r="AF21" s="37">
        <f t="shared" si="10"/>
        <v>112</v>
      </c>
      <c r="AG21" s="37"/>
      <c r="AH21" s="32">
        <v>7</v>
      </c>
      <c r="AI21" s="5" t="s">
        <v>31</v>
      </c>
      <c r="AJ21" s="33">
        <f t="shared" si="2"/>
        <v>18500</v>
      </c>
      <c r="AK21" s="34">
        <f>IFERROR(_xlfn.RANK.EQ(AJ21,$AJ$15:$AJ$61,0)+COUNTIF($AJ$15:AJ21,AJ21)-1,"-")</f>
        <v>17</v>
      </c>
      <c r="AM21" s="42">
        <f t="shared" si="11"/>
        <v>7</v>
      </c>
      <c r="AN21" s="42" t="str">
        <f t="shared" si="12"/>
        <v>茨城</v>
      </c>
      <c r="AO21" s="42">
        <f t="shared" si="13"/>
        <v>48200</v>
      </c>
      <c r="AP21" s="37">
        <f t="shared" si="14"/>
        <v>4.2</v>
      </c>
    </row>
    <row r="22" spans="1:42" ht="11.85" customHeight="1">
      <c r="A22" s="41" t="s">
        <v>34</v>
      </c>
      <c r="B22" s="39"/>
      <c r="C22" s="51" t="s">
        <v>924</v>
      </c>
      <c r="D22" s="52" t="s">
        <v>924</v>
      </c>
      <c r="E22" s="52" t="s">
        <v>924</v>
      </c>
      <c r="F22" s="52" t="s">
        <v>924</v>
      </c>
      <c r="G22" s="52" t="s">
        <v>26</v>
      </c>
      <c r="H22" s="52" t="s">
        <v>26</v>
      </c>
      <c r="I22" s="52" t="s">
        <v>26</v>
      </c>
      <c r="J22" s="52" t="s">
        <v>26</v>
      </c>
      <c r="K22" s="52" t="s">
        <v>26</v>
      </c>
      <c r="N22" s="32">
        <v>8</v>
      </c>
      <c r="O22" s="5" t="s">
        <v>33</v>
      </c>
      <c r="P22" s="33">
        <f t="shared" si="0"/>
        <v>1090</v>
      </c>
      <c r="Q22" s="34">
        <f>IFERROR(_xlfn.RANK.EQ(P22,$P$15:$P$61,0)+COUNTIF($P$15:P22,P22)-1,"-")</f>
        <v>7</v>
      </c>
      <c r="S22" s="42">
        <f t="shared" si="3"/>
        <v>8</v>
      </c>
      <c r="T22" s="42" t="str">
        <f t="shared" si="4"/>
        <v>神奈川</v>
      </c>
      <c r="U22" s="42">
        <f t="shared" si="5"/>
        <v>1050</v>
      </c>
      <c r="V22" s="37">
        <f t="shared" si="6"/>
        <v>3.8</v>
      </c>
      <c r="X22" s="32">
        <v>8</v>
      </c>
      <c r="Y22" s="5" t="s">
        <v>33</v>
      </c>
      <c r="Z22" s="33">
        <f t="shared" si="1"/>
        <v>4420</v>
      </c>
      <c r="AA22" s="34">
        <f>IFERROR(_xlfn.RANK.EQ(Z22,$Z$15:$Z$61,0)+COUNTIF($Z$15:Z22,Z22)-1,"-")</f>
        <v>10</v>
      </c>
      <c r="AC22" s="42">
        <f t="shared" si="7"/>
        <v>8</v>
      </c>
      <c r="AD22" s="42" t="str">
        <f t="shared" si="8"/>
        <v>福岡</v>
      </c>
      <c r="AE22" s="42">
        <f t="shared" si="9"/>
        <v>4630</v>
      </c>
      <c r="AF22" s="37">
        <f t="shared" si="10"/>
        <v>110.8</v>
      </c>
      <c r="AG22" s="37"/>
      <c r="AH22" s="32">
        <v>8</v>
      </c>
      <c r="AI22" s="5" t="s">
        <v>33</v>
      </c>
      <c r="AJ22" s="33">
        <f t="shared" si="2"/>
        <v>48200</v>
      </c>
      <c r="AK22" s="34">
        <f>IFERROR(_xlfn.RANK.EQ(AJ22,$AJ$15:$AJ$61,0)+COUNTIF($AJ$15:AJ22,AJ22)-1,"-")</f>
        <v>7</v>
      </c>
      <c r="AM22" s="42">
        <f t="shared" si="11"/>
        <v>8</v>
      </c>
      <c r="AN22" s="42" t="str">
        <f t="shared" si="12"/>
        <v>新潟</v>
      </c>
      <c r="AO22" s="42">
        <f t="shared" si="13"/>
        <v>39100</v>
      </c>
      <c r="AP22" s="37">
        <f t="shared" si="14"/>
        <v>3.4</v>
      </c>
    </row>
    <row r="23" spans="1:42" ht="11.85" customHeight="1">
      <c r="A23" s="41" t="s">
        <v>36</v>
      </c>
      <c r="B23" s="39"/>
      <c r="C23" s="51" t="s">
        <v>924</v>
      </c>
      <c r="D23" s="52" t="s">
        <v>924</v>
      </c>
      <c r="E23" s="52" t="s">
        <v>924</v>
      </c>
      <c r="F23" s="52" t="s">
        <v>924</v>
      </c>
      <c r="G23" s="52" t="s">
        <v>26</v>
      </c>
      <c r="H23" s="52" t="s">
        <v>26</v>
      </c>
      <c r="I23" s="52" t="s">
        <v>26</v>
      </c>
      <c r="J23" s="52" t="s">
        <v>26</v>
      </c>
      <c r="K23" s="52" t="s">
        <v>26</v>
      </c>
      <c r="N23" s="32">
        <v>9</v>
      </c>
      <c r="O23" s="5" t="s">
        <v>35</v>
      </c>
      <c r="P23" s="33">
        <f t="shared" si="0"/>
        <v>334</v>
      </c>
      <c r="Q23" s="34">
        <f>IFERROR(_xlfn.RANK.EQ(P23,$P$15:$P$61,0)+COUNTIF($P$15:P23,P23)-1,"-")</f>
        <v>25</v>
      </c>
      <c r="S23" s="42">
        <f t="shared" si="3"/>
        <v>9</v>
      </c>
      <c r="T23" s="42" t="str">
        <f t="shared" si="4"/>
        <v>岩手</v>
      </c>
      <c r="U23" s="42">
        <f t="shared" si="5"/>
        <v>801</v>
      </c>
      <c r="V23" s="37">
        <f t="shared" si="6"/>
        <v>2.9</v>
      </c>
      <c r="X23" s="32">
        <v>9</v>
      </c>
      <c r="Y23" s="5" t="s">
        <v>35</v>
      </c>
      <c r="Z23" s="33">
        <f t="shared" si="1"/>
        <v>3980</v>
      </c>
      <c r="AA23" s="34">
        <f>IFERROR(_xlfn.RANK.EQ(Z23,$Z$15:$Z$61,0)+COUNTIF($Z$15:Z23,Z23)-1,"-")</f>
        <v>18</v>
      </c>
      <c r="AC23" s="42">
        <f t="shared" si="7"/>
        <v>9</v>
      </c>
      <c r="AD23" s="42" t="str">
        <f t="shared" si="8"/>
        <v>鹿児島</v>
      </c>
      <c r="AE23" s="42">
        <f t="shared" si="9"/>
        <v>4610</v>
      </c>
      <c r="AF23" s="37">
        <f t="shared" si="10"/>
        <v>110.3</v>
      </c>
      <c r="AG23" s="37"/>
      <c r="AH23" s="32">
        <v>9</v>
      </c>
      <c r="AI23" s="5" t="s">
        <v>35</v>
      </c>
      <c r="AJ23" s="33">
        <f t="shared" si="2"/>
        <v>13300</v>
      </c>
      <c r="AK23" s="34">
        <f>IFERROR(_xlfn.RANK.EQ(AJ23,$AJ$15:$AJ$61,0)+COUNTIF($AJ$15:AJ23,AJ23)-1,"-")</f>
        <v>21</v>
      </c>
      <c r="AM23" s="42">
        <f t="shared" si="11"/>
        <v>9</v>
      </c>
      <c r="AN23" s="42" t="str">
        <f t="shared" si="12"/>
        <v>長崎</v>
      </c>
      <c r="AO23" s="42">
        <f t="shared" si="13"/>
        <v>36100</v>
      </c>
      <c r="AP23" s="37">
        <f t="shared" si="14"/>
        <v>3.2</v>
      </c>
    </row>
    <row r="24" spans="1:42" ht="11.85" customHeight="1">
      <c r="A24" s="38" t="s">
        <v>38</v>
      </c>
      <c r="B24" s="39"/>
      <c r="C24" s="51" t="s">
        <v>924</v>
      </c>
      <c r="D24" s="52" t="s">
        <v>924</v>
      </c>
      <c r="E24" s="52" t="s">
        <v>924</v>
      </c>
      <c r="F24" s="52" t="s">
        <v>924</v>
      </c>
      <c r="G24" s="52" t="s">
        <v>26</v>
      </c>
      <c r="H24" s="52" t="s">
        <v>26</v>
      </c>
      <c r="I24" s="52" t="s">
        <v>26</v>
      </c>
      <c r="J24" s="52" t="s">
        <v>26</v>
      </c>
      <c r="K24" s="52" t="s">
        <v>26</v>
      </c>
      <c r="N24" s="32">
        <v>10</v>
      </c>
      <c r="O24" s="5" t="s">
        <v>37</v>
      </c>
      <c r="P24" s="33">
        <f t="shared" si="0"/>
        <v>672</v>
      </c>
      <c r="Q24" s="34">
        <f>IFERROR(_xlfn.RANK.EQ(P24,$P$15:$P$61,0)+COUNTIF($P$15:P24,P24)-1,"-")</f>
        <v>11</v>
      </c>
      <c r="S24" s="42">
        <f t="shared" si="3"/>
        <v>10</v>
      </c>
      <c r="T24" s="42" t="str">
        <f t="shared" si="4"/>
        <v>熊本</v>
      </c>
      <c r="U24" s="42">
        <f t="shared" si="5"/>
        <v>783</v>
      </c>
      <c r="V24" s="37">
        <f t="shared" si="6"/>
        <v>2.9</v>
      </c>
      <c r="X24" s="32">
        <v>10</v>
      </c>
      <c r="Y24" s="5" t="s">
        <v>37</v>
      </c>
      <c r="Z24" s="33">
        <f t="shared" si="1"/>
        <v>3990</v>
      </c>
      <c r="AA24" s="34">
        <f>IFERROR(_xlfn.RANK.EQ(Z24,$Z$15:$Z$61,0)+COUNTIF($Z$15:Z24,Z24)-1,"-")</f>
        <v>17</v>
      </c>
      <c r="AC24" s="42">
        <f t="shared" si="7"/>
        <v>10</v>
      </c>
      <c r="AD24" s="42" t="str">
        <f t="shared" si="8"/>
        <v>茨城</v>
      </c>
      <c r="AE24" s="42">
        <f t="shared" si="9"/>
        <v>4420</v>
      </c>
      <c r="AF24" s="37">
        <f t="shared" si="10"/>
        <v>105.7</v>
      </c>
      <c r="AG24" s="37"/>
      <c r="AH24" s="32">
        <v>10</v>
      </c>
      <c r="AI24" s="5" t="s">
        <v>37</v>
      </c>
      <c r="AJ24" s="33">
        <f t="shared" si="2"/>
        <v>26800</v>
      </c>
      <c r="AK24" s="34">
        <f>IFERROR(_xlfn.RANK.EQ(AJ24,$AJ$15:$AJ$61,0)+COUNTIF($AJ$15:AJ24,AJ24)-1,"-")</f>
        <v>10</v>
      </c>
      <c r="AM24" s="42">
        <f t="shared" si="11"/>
        <v>10</v>
      </c>
      <c r="AN24" s="42" t="str">
        <f t="shared" si="12"/>
        <v>群馬</v>
      </c>
      <c r="AO24" s="42">
        <f t="shared" si="13"/>
        <v>26800</v>
      </c>
      <c r="AP24" s="37">
        <f t="shared" si="14"/>
        <v>2.2999999999999998</v>
      </c>
    </row>
    <row r="25" spans="1:42" ht="11.85" customHeight="1">
      <c r="A25" s="41" t="s">
        <v>40</v>
      </c>
      <c r="B25" s="39"/>
      <c r="C25" s="51" t="s">
        <v>924</v>
      </c>
      <c r="D25" s="52" t="s">
        <v>924</v>
      </c>
      <c r="E25" s="52" t="s">
        <v>924</v>
      </c>
      <c r="F25" s="52" t="s">
        <v>924</v>
      </c>
      <c r="G25" s="52" t="s">
        <v>26</v>
      </c>
      <c r="H25" s="52" t="s">
        <v>26</v>
      </c>
      <c r="I25" s="52" t="s">
        <v>26</v>
      </c>
      <c r="J25" s="52" t="s">
        <v>26</v>
      </c>
      <c r="K25" s="52" t="s">
        <v>26</v>
      </c>
      <c r="N25" s="32">
        <v>11</v>
      </c>
      <c r="O25" s="5" t="s">
        <v>39</v>
      </c>
      <c r="P25" s="33">
        <f t="shared" si="0"/>
        <v>491</v>
      </c>
      <c r="Q25" s="34">
        <f>IFERROR(_xlfn.RANK.EQ(P25,$P$15:$P$61,0)+COUNTIF($P$15:P25,P25)-1,"-")</f>
        <v>18</v>
      </c>
      <c r="S25" s="42">
        <f t="shared" si="3"/>
        <v>11</v>
      </c>
      <c r="T25" s="42" t="str">
        <f t="shared" si="4"/>
        <v>群馬</v>
      </c>
      <c r="U25" s="42">
        <f t="shared" si="5"/>
        <v>672</v>
      </c>
      <c r="V25" s="37">
        <f t="shared" si="6"/>
        <v>2.5</v>
      </c>
      <c r="X25" s="32">
        <v>11</v>
      </c>
      <c r="Y25" s="5" t="s">
        <v>39</v>
      </c>
      <c r="Z25" s="33">
        <f t="shared" si="1"/>
        <v>4680</v>
      </c>
      <c r="AA25" s="34">
        <f>IFERROR(_xlfn.RANK.EQ(Z25,$Z$15:$Z$61,0)+COUNTIF($Z$15:Z25,Z25)-1,"-")</f>
        <v>7</v>
      </c>
      <c r="AC25" s="42">
        <f t="shared" si="7"/>
        <v>11</v>
      </c>
      <c r="AD25" s="42" t="str">
        <f t="shared" si="8"/>
        <v>香川</v>
      </c>
      <c r="AE25" s="42">
        <f t="shared" si="9"/>
        <v>4390</v>
      </c>
      <c r="AF25" s="37">
        <f t="shared" si="10"/>
        <v>105</v>
      </c>
      <c r="AG25" s="37"/>
      <c r="AH25" s="32">
        <v>11</v>
      </c>
      <c r="AI25" s="5" t="s">
        <v>39</v>
      </c>
      <c r="AJ25" s="33">
        <f t="shared" si="2"/>
        <v>23000</v>
      </c>
      <c r="AK25" s="34">
        <f>IFERROR(_xlfn.RANK.EQ(AJ25,$AJ$15:$AJ$61,0)+COUNTIF($AJ$15:AJ25,AJ25)-1,"-")</f>
        <v>13</v>
      </c>
      <c r="AM25" s="42">
        <f t="shared" si="11"/>
        <v>11</v>
      </c>
      <c r="AN25" s="42" t="str">
        <f t="shared" si="12"/>
        <v>熊本</v>
      </c>
      <c r="AO25" s="42">
        <f t="shared" si="13"/>
        <v>23300</v>
      </c>
      <c r="AP25" s="37">
        <f t="shared" si="14"/>
        <v>2</v>
      </c>
    </row>
    <row r="26" spans="1:42" ht="11.85" customHeight="1">
      <c r="A26" s="41" t="s">
        <v>42</v>
      </c>
      <c r="B26" s="39"/>
      <c r="C26" s="51" t="s">
        <v>924</v>
      </c>
      <c r="D26" s="52" t="s">
        <v>924</v>
      </c>
      <c r="E26" s="52" t="s">
        <v>924</v>
      </c>
      <c r="F26" s="52" t="s">
        <v>924</v>
      </c>
      <c r="G26" s="52" t="s">
        <v>26</v>
      </c>
      <c r="H26" s="52" t="s">
        <v>26</v>
      </c>
      <c r="I26" s="52" t="s">
        <v>26</v>
      </c>
      <c r="J26" s="52" t="s">
        <v>26</v>
      </c>
      <c r="K26" s="52" t="s">
        <v>26</v>
      </c>
      <c r="N26" s="32">
        <v>12</v>
      </c>
      <c r="O26" s="5" t="s">
        <v>41</v>
      </c>
      <c r="P26" s="33">
        <f t="shared" si="0"/>
        <v>2470</v>
      </c>
      <c r="Q26" s="34">
        <f>IFERROR(_xlfn.RANK.EQ(P26,$P$15:$P$61,0)+COUNTIF($P$15:P26,P26)-1,"-")</f>
        <v>3</v>
      </c>
      <c r="S26" s="42">
        <f t="shared" si="3"/>
        <v>12</v>
      </c>
      <c r="T26" s="42" t="str">
        <f t="shared" si="4"/>
        <v>長野</v>
      </c>
      <c r="U26" s="42">
        <f t="shared" si="5"/>
        <v>574</v>
      </c>
      <c r="V26" s="37">
        <f t="shared" si="6"/>
        <v>2.1</v>
      </c>
      <c r="X26" s="32">
        <v>12</v>
      </c>
      <c r="Y26" s="5" t="s">
        <v>41</v>
      </c>
      <c r="Z26" s="33">
        <f t="shared" si="1"/>
        <v>5940</v>
      </c>
      <c r="AA26" s="34">
        <f>IFERROR(_xlfn.RANK.EQ(Z26,$Z$15:$Z$61,0)+COUNTIF($Z$15:Z26,Z26)-1,"-")</f>
        <v>5</v>
      </c>
      <c r="AC26" s="42">
        <f t="shared" si="7"/>
        <v>12</v>
      </c>
      <c r="AD26" s="42" t="str">
        <f t="shared" si="8"/>
        <v>岐阜</v>
      </c>
      <c r="AE26" s="42">
        <f t="shared" si="9"/>
        <v>4210</v>
      </c>
      <c r="AF26" s="37">
        <f t="shared" si="10"/>
        <v>100.7</v>
      </c>
      <c r="AG26" s="37"/>
      <c r="AH26" s="32">
        <v>12</v>
      </c>
      <c r="AI26" s="5" t="s">
        <v>41</v>
      </c>
      <c r="AJ26" s="33">
        <f t="shared" si="2"/>
        <v>146800</v>
      </c>
      <c r="AK26" s="34">
        <f>IFERROR(_xlfn.RANK.EQ(AJ26,$AJ$15:$AJ$61,0)+COUNTIF($AJ$15:AJ26,AJ26)-1,"-")</f>
        <v>1</v>
      </c>
      <c r="AM26" s="42">
        <f t="shared" si="11"/>
        <v>12</v>
      </c>
      <c r="AN26" s="42" t="str">
        <f t="shared" si="12"/>
        <v>岩手</v>
      </c>
      <c r="AO26" s="42">
        <f t="shared" si="13"/>
        <v>23000</v>
      </c>
      <c r="AP26" s="37">
        <f t="shared" si="14"/>
        <v>2</v>
      </c>
    </row>
    <row r="27" spans="1:42" ht="11.85" customHeight="1">
      <c r="A27" s="41" t="s">
        <v>44</v>
      </c>
      <c r="B27" s="39"/>
      <c r="C27" s="51" t="s">
        <v>924</v>
      </c>
      <c r="D27" s="52" t="s">
        <v>924</v>
      </c>
      <c r="E27" s="52" t="s">
        <v>924</v>
      </c>
      <c r="F27" s="52" t="s">
        <v>924</v>
      </c>
      <c r="G27" s="52" t="s">
        <v>26</v>
      </c>
      <c r="H27" s="52" t="s">
        <v>26</v>
      </c>
      <c r="I27" s="52" t="s">
        <v>26</v>
      </c>
      <c r="J27" s="367" t="s">
        <v>26</v>
      </c>
      <c r="K27" s="367" t="s">
        <v>26</v>
      </c>
      <c r="N27" s="32">
        <v>13</v>
      </c>
      <c r="O27" s="5" t="s">
        <v>43</v>
      </c>
      <c r="P27" s="33">
        <f t="shared" si="0"/>
        <v>185</v>
      </c>
      <c r="Q27" s="34">
        <f>IFERROR(_xlfn.RANK.EQ(P27,$P$15:$P$61,0)+COUNTIF($P$15:P27,P27)-1,"-")</f>
        <v>32</v>
      </c>
      <c r="S27" s="42">
        <f t="shared" si="3"/>
        <v>13</v>
      </c>
      <c r="T27" s="42" t="str">
        <f t="shared" si="4"/>
        <v>福島</v>
      </c>
      <c r="U27" s="42">
        <f t="shared" si="5"/>
        <v>562</v>
      </c>
      <c r="V27" s="37">
        <f t="shared" si="6"/>
        <v>2.1</v>
      </c>
      <c r="X27" s="32">
        <v>13</v>
      </c>
      <c r="Y27" s="5" t="s">
        <v>43</v>
      </c>
      <c r="Z27" s="33">
        <f t="shared" si="1"/>
        <v>4050</v>
      </c>
      <c r="AA27" s="34">
        <f>IFERROR(_xlfn.RANK.EQ(Z27,$Z$15:$Z$61,0)+COUNTIF($Z$15:Z27,Z27)-1,"-")</f>
        <v>15</v>
      </c>
      <c r="AC27" s="42">
        <f t="shared" si="7"/>
        <v>13</v>
      </c>
      <c r="AD27" s="42" t="str">
        <f t="shared" si="8"/>
        <v>愛知</v>
      </c>
      <c r="AE27" s="42">
        <f t="shared" si="9"/>
        <v>4160</v>
      </c>
      <c r="AF27" s="37">
        <f t="shared" si="10"/>
        <v>99.5</v>
      </c>
      <c r="AG27" s="37"/>
      <c r="AH27" s="32">
        <v>13</v>
      </c>
      <c r="AI27" s="5" t="s">
        <v>43</v>
      </c>
      <c r="AJ27" s="33">
        <f t="shared" si="2"/>
        <v>7490</v>
      </c>
      <c r="AK27" s="34">
        <f>IFERROR(_xlfn.RANK.EQ(AJ27,$AJ$15:$AJ$61,0)+COUNTIF($AJ$15:AJ27,AJ27)-1,"-")</f>
        <v>32</v>
      </c>
      <c r="AM27" s="42">
        <f t="shared" si="11"/>
        <v>12</v>
      </c>
      <c r="AN27" s="42" t="str">
        <f t="shared" si="12"/>
        <v>埼玉</v>
      </c>
      <c r="AO27" s="42">
        <f t="shared" si="13"/>
        <v>23000</v>
      </c>
      <c r="AP27" s="37">
        <f t="shared" si="14"/>
        <v>2</v>
      </c>
    </row>
    <row r="28" spans="1:42" ht="11.85" customHeight="1">
      <c r="A28" s="38" t="s">
        <v>47</v>
      </c>
      <c r="B28" s="39"/>
      <c r="C28" s="51"/>
      <c r="D28" s="52"/>
      <c r="E28" s="52"/>
      <c r="F28" s="52"/>
      <c r="G28" s="52"/>
      <c r="H28" s="52"/>
      <c r="I28" s="52"/>
      <c r="J28" s="52"/>
      <c r="K28" s="52"/>
      <c r="N28" s="32">
        <v>14</v>
      </c>
      <c r="O28" s="5" t="s">
        <v>45</v>
      </c>
      <c r="P28" s="33">
        <f t="shared" si="0"/>
        <v>1050</v>
      </c>
      <c r="Q28" s="34">
        <f>IFERROR(_xlfn.RANK.EQ(P28,$P$15:$P$61,0)+COUNTIF($P$15:P28,P28)-1,"-")</f>
        <v>8</v>
      </c>
      <c r="S28" s="42">
        <f t="shared" si="3"/>
        <v>14</v>
      </c>
      <c r="T28" s="42" t="str">
        <f t="shared" si="4"/>
        <v>長崎</v>
      </c>
      <c r="U28" s="42">
        <f t="shared" si="5"/>
        <v>559</v>
      </c>
      <c r="V28" s="37">
        <f t="shared" si="6"/>
        <v>2</v>
      </c>
      <c r="X28" s="32">
        <v>14</v>
      </c>
      <c r="Y28" s="5" t="s">
        <v>45</v>
      </c>
      <c r="Z28" s="33">
        <f t="shared" si="1"/>
        <v>6950</v>
      </c>
      <c r="AA28" s="34">
        <f>IFERROR(_xlfn.RANK.EQ(Z28,$Z$15:$Z$61,0)+COUNTIF($Z$15:Z28,Z28)-1,"-")</f>
        <v>3</v>
      </c>
      <c r="AC28" s="42">
        <f t="shared" si="7"/>
        <v>14</v>
      </c>
      <c r="AD28" s="42" t="str">
        <f t="shared" si="8"/>
        <v>宮崎</v>
      </c>
      <c r="AE28" s="42">
        <f t="shared" si="9"/>
        <v>4060</v>
      </c>
      <c r="AF28" s="37">
        <f t="shared" si="10"/>
        <v>97.1</v>
      </c>
      <c r="AG28" s="37"/>
      <c r="AH28" s="32">
        <v>14</v>
      </c>
      <c r="AI28" s="5" t="s">
        <v>45</v>
      </c>
      <c r="AJ28" s="33">
        <f t="shared" si="2"/>
        <v>73000</v>
      </c>
      <c r="AK28" s="34">
        <f>IFERROR(_xlfn.RANK.EQ(AJ28,$AJ$15:$AJ$61,0)+COUNTIF($AJ$15:AJ28,AJ28)-1,"-")</f>
        <v>5</v>
      </c>
      <c r="AM28" s="42">
        <f t="shared" si="11"/>
        <v>14</v>
      </c>
      <c r="AN28" s="42" t="str">
        <f t="shared" si="12"/>
        <v>徳島</v>
      </c>
      <c r="AO28" s="42">
        <f t="shared" si="13"/>
        <v>21700</v>
      </c>
      <c r="AP28" s="37">
        <f t="shared" si="14"/>
        <v>1.9</v>
      </c>
    </row>
    <row r="29" spans="1:42" ht="11.85" customHeight="1">
      <c r="A29" s="43" t="s">
        <v>20</v>
      </c>
      <c r="B29" s="39"/>
      <c r="C29" s="51">
        <v>2640</v>
      </c>
      <c r="D29" s="52">
        <v>4820</v>
      </c>
      <c r="E29" s="52">
        <v>127200</v>
      </c>
      <c r="F29" s="52">
        <v>120800</v>
      </c>
      <c r="G29" s="52">
        <v>95</v>
      </c>
      <c r="H29" s="52">
        <v>104</v>
      </c>
      <c r="I29" s="52">
        <v>99</v>
      </c>
      <c r="J29" s="367">
        <v>100</v>
      </c>
      <c r="K29" s="367">
        <v>100</v>
      </c>
      <c r="N29" s="32">
        <v>15</v>
      </c>
      <c r="O29" s="5" t="s">
        <v>46</v>
      </c>
      <c r="P29" s="33">
        <f t="shared" si="0"/>
        <v>1220</v>
      </c>
      <c r="Q29" s="34">
        <f>IFERROR(_xlfn.RANK.EQ(P29,$P$15:$P$61,0)+COUNTIF($P$15:P29,P29)-1,"-")</f>
        <v>6</v>
      </c>
      <c r="S29" s="42">
        <f t="shared" si="3"/>
        <v>15</v>
      </c>
      <c r="T29" s="42" t="str">
        <f t="shared" si="4"/>
        <v>秋田</v>
      </c>
      <c r="U29" s="42">
        <f t="shared" si="5"/>
        <v>517</v>
      </c>
      <c r="V29" s="37">
        <f t="shared" si="6"/>
        <v>1.9</v>
      </c>
      <c r="X29" s="32">
        <v>15</v>
      </c>
      <c r="Y29" s="5" t="s">
        <v>46</v>
      </c>
      <c r="Z29" s="33">
        <f t="shared" si="1"/>
        <v>3200</v>
      </c>
      <c r="AA29" s="34">
        <f>IFERROR(_xlfn.RANK.EQ(Z29,$Z$15:$Z$61,0)+COUNTIF($Z$15:Z29,Z29)-1,"-")</f>
        <v>25</v>
      </c>
      <c r="AC29" s="42">
        <f t="shared" si="7"/>
        <v>15</v>
      </c>
      <c r="AD29" s="42" t="str">
        <f t="shared" si="8"/>
        <v>東京</v>
      </c>
      <c r="AE29" s="42">
        <f t="shared" si="9"/>
        <v>4050</v>
      </c>
      <c r="AF29" s="37">
        <f t="shared" si="10"/>
        <v>96.9</v>
      </c>
      <c r="AG29" s="37"/>
      <c r="AH29" s="32">
        <v>15</v>
      </c>
      <c r="AI29" s="5" t="s">
        <v>46</v>
      </c>
      <c r="AJ29" s="33">
        <f t="shared" si="2"/>
        <v>39100</v>
      </c>
      <c r="AK29" s="34">
        <f>IFERROR(_xlfn.RANK.EQ(AJ29,$AJ$15:$AJ$61,0)+COUNTIF($AJ$15:AJ29,AJ29)-1,"-")</f>
        <v>8</v>
      </c>
      <c r="AM29" s="42">
        <f t="shared" si="11"/>
        <v>15</v>
      </c>
      <c r="AN29" s="42" t="str">
        <f t="shared" si="12"/>
        <v>愛知</v>
      </c>
      <c r="AO29" s="42">
        <f t="shared" si="13"/>
        <v>21400</v>
      </c>
      <c r="AP29" s="37">
        <f t="shared" si="14"/>
        <v>1.9</v>
      </c>
    </row>
    <row r="30" spans="1:42" ht="11.85" customHeight="1">
      <c r="A30" s="41" t="s">
        <v>21</v>
      </c>
      <c r="B30" s="39"/>
      <c r="C30" s="51">
        <v>2640</v>
      </c>
      <c r="D30" s="52">
        <v>3900</v>
      </c>
      <c r="E30" s="52">
        <v>102900</v>
      </c>
      <c r="F30" s="52">
        <v>94900</v>
      </c>
      <c r="G30" s="52">
        <v>98</v>
      </c>
      <c r="H30" s="52">
        <v>98</v>
      </c>
      <c r="I30" s="52">
        <v>96</v>
      </c>
      <c r="J30" s="52">
        <v>97</v>
      </c>
      <c r="K30" s="52">
        <v>94</v>
      </c>
      <c r="N30" s="32">
        <v>16</v>
      </c>
      <c r="O30" s="5" t="s">
        <v>48</v>
      </c>
      <c r="P30" s="33">
        <f t="shared" si="0"/>
        <v>134</v>
      </c>
      <c r="Q30" s="34">
        <f>IFERROR(_xlfn.RANK.EQ(P30,$P$15:$P$61,0)+COUNTIF($P$15:P30,P30)-1,"-")</f>
        <v>34</v>
      </c>
      <c r="S30" s="42">
        <f t="shared" si="3"/>
        <v>16</v>
      </c>
      <c r="T30" s="42" t="str">
        <f t="shared" si="4"/>
        <v>愛知</v>
      </c>
      <c r="U30" s="42">
        <f t="shared" si="5"/>
        <v>514</v>
      </c>
      <c r="V30" s="37">
        <f t="shared" si="6"/>
        <v>1.9</v>
      </c>
      <c r="X30" s="32">
        <v>16</v>
      </c>
      <c r="Y30" s="5" t="s">
        <v>48</v>
      </c>
      <c r="Z30" s="33">
        <f t="shared" si="1"/>
        <v>2280</v>
      </c>
      <c r="AA30" s="34">
        <f>IFERROR(_xlfn.RANK.EQ(Z30,$Z$15:$Z$61,0)+COUNTIF($Z$15:Z30,Z30)-1,"-")</f>
        <v>35</v>
      </c>
      <c r="AC30" s="42">
        <f t="shared" si="7"/>
        <v>16</v>
      </c>
      <c r="AD30" s="42" t="str">
        <f t="shared" si="8"/>
        <v>石川</v>
      </c>
      <c r="AE30" s="42">
        <f t="shared" si="9"/>
        <v>4030</v>
      </c>
      <c r="AF30" s="37">
        <f t="shared" si="10"/>
        <v>96.4</v>
      </c>
      <c r="AG30" s="37"/>
      <c r="AH30" s="32">
        <v>16</v>
      </c>
      <c r="AI30" s="5" t="s">
        <v>48</v>
      </c>
      <c r="AJ30" s="33">
        <f t="shared" si="2"/>
        <v>3060</v>
      </c>
      <c r="AK30" s="34">
        <f>IFERROR(_xlfn.RANK.EQ(AJ30,$AJ$15:$AJ$61,0)+COUNTIF($AJ$15:AJ30,AJ30)-1,"-")</f>
        <v>36</v>
      </c>
      <c r="AM30" s="42">
        <f t="shared" si="11"/>
        <v>16</v>
      </c>
      <c r="AN30" s="42" t="str">
        <f t="shared" si="12"/>
        <v>岐阜</v>
      </c>
      <c r="AO30" s="42">
        <f t="shared" si="13"/>
        <v>21200</v>
      </c>
      <c r="AP30" s="37">
        <f t="shared" si="14"/>
        <v>1.9</v>
      </c>
    </row>
    <row r="31" spans="1:42" ht="11.85" customHeight="1">
      <c r="A31" s="41" t="s">
        <v>23</v>
      </c>
      <c r="B31" s="39"/>
      <c r="C31" s="51">
        <v>801</v>
      </c>
      <c r="D31" s="52">
        <v>2870</v>
      </c>
      <c r="E31" s="52">
        <v>23000</v>
      </c>
      <c r="F31" s="52">
        <v>16700</v>
      </c>
      <c r="G31" s="52">
        <v>99</v>
      </c>
      <c r="H31" s="52">
        <v>104</v>
      </c>
      <c r="I31" s="52">
        <v>102</v>
      </c>
      <c r="J31" s="52">
        <v>102</v>
      </c>
      <c r="K31" s="52">
        <v>98</v>
      </c>
      <c r="N31" s="32">
        <v>17</v>
      </c>
      <c r="O31" s="5" t="s">
        <v>49</v>
      </c>
      <c r="P31" s="33">
        <f t="shared" si="0"/>
        <v>189</v>
      </c>
      <c r="Q31" s="34">
        <f>IFERROR(_xlfn.RANK.EQ(P31,$P$15:$P$61,0)+COUNTIF($P$15:P31,P31)-1,"-")</f>
        <v>31</v>
      </c>
      <c r="S31" s="42">
        <f t="shared" si="3"/>
        <v>17</v>
      </c>
      <c r="T31" s="42" t="str">
        <f t="shared" si="4"/>
        <v>岐阜</v>
      </c>
      <c r="U31" s="42">
        <f t="shared" si="5"/>
        <v>503</v>
      </c>
      <c r="V31" s="37">
        <f t="shared" si="6"/>
        <v>1.8</v>
      </c>
      <c r="X31" s="32">
        <v>17</v>
      </c>
      <c r="Y31" s="5" t="s">
        <v>49</v>
      </c>
      <c r="Z31" s="33">
        <f t="shared" si="1"/>
        <v>4030</v>
      </c>
      <c r="AA31" s="34">
        <f>IFERROR(_xlfn.RANK.EQ(Z31,$Z$15:$Z$61,0)+COUNTIF($Z$15:Z31,Z31)-1,"-")</f>
        <v>16</v>
      </c>
      <c r="AC31" s="42">
        <f t="shared" si="7"/>
        <v>17</v>
      </c>
      <c r="AD31" s="42" t="str">
        <f t="shared" si="8"/>
        <v>群馬</v>
      </c>
      <c r="AE31" s="42">
        <f t="shared" si="9"/>
        <v>3990</v>
      </c>
      <c r="AF31" s="37">
        <f t="shared" si="10"/>
        <v>95.5</v>
      </c>
      <c r="AG31" s="37"/>
      <c r="AH31" s="32">
        <v>17</v>
      </c>
      <c r="AI31" s="5" t="s">
        <v>49</v>
      </c>
      <c r="AJ31" s="33">
        <f t="shared" si="2"/>
        <v>7620</v>
      </c>
      <c r="AK31" s="34">
        <f>IFERROR(_xlfn.RANK.EQ(AJ31,$AJ$15:$AJ$61,0)+COUNTIF($AJ$15:AJ31,AJ31)-1,"-")</f>
        <v>31</v>
      </c>
      <c r="AM31" s="42">
        <f t="shared" si="11"/>
        <v>17</v>
      </c>
      <c r="AN31" s="42" t="str">
        <f t="shared" si="12"/>
        <v>福島</v>
      </c>
      <c r="AO31" s="42">
        <f t="shared" si="13"/>
        <v>18500</v>
      </c>
      <c r="AP31" s="37">
        <f t="shared" si="14"/>
        <v>1.6</v>
      </c>
    </row>
    <row r="32" spans="1:42" ht="11.85" customHeight="1">
      <c r="A32" s="41" t="s">
        <v>24</v>
      </c>
      <c r="B32" s="39"/>
      <c r="C32" s="51">
        <v>377</v>
      </c>
      <c r="D32" s="52">
        <v>2130</v>
      </c>
      <c r="E32" s="52">
        <v>8030</v>
      </c>
      <c r="F32" s="52">
        <v>2920</v>
      </c>
      <c r="G32" s="52">
        <v>94</v>
      </c>
      <c r="H32" s="52">
        <v>104</v>
      </c>
      <c r="I32" s="52">
        <v>98</v>
      </c>
      <c r="J32" s="52">
        <v>98</v>
      </c>
      <c r="K32" s="52">
        <v>104</v>
      </c>
      <c r="N32" s="32">
        <v>18</v>
      </c>
      <c r="O32" s="5" t="s">
        <v>50</v>
      </c>
      <c r="P32" s="33">
        <f t="shared" si="0"/>
        <v>224</v>
      </c>
      <c r="Q32" s="34">
        <f>IFERROR(_xlfn.RANK.EQ(P32,$P$15:$P$61,0)+COUNTIF($P$15:P32,P32)-1,"-")</f>
        <v>29</v>
      </c>
      <c r="S32" s="42">
        <f t="shared" si="3"/>
        <v>18</v>
      </c>
      <c r="T32" s="42" t="str">
        <f t="shared" si="4"/>
        <v>埼玉</v>
      </c>
      <c r="U32" s="42">
        <f t="shared" si="5"/>
        <v>491</v>
      </c>
      <c r="V32" s="37">
        <f t="shared" si="6"/>
        <v>1.8</v>
      </c>
      <c r="X32" s="32">
        <v>18</v>
      </c>
      <c r="Y32" s="5" t="s">
        <v>50</v>
      </c>
      <c r="Z32" s="33">
        <f t="shared" si="1"/>
        <v>2690</v>
      </c>
      <c r="AA32" s="34">
        <f>IFERROR(_xlfn.RANK.EQ(Z32,$Z$15:$Z$61,0)+COUNTIF($Z$15:Z32,Z32)-1,"-")</f>
        <v>32</v>
      </c>
      <c r="AC32" s="42">
        <f t="shared" si="7"/>
        <v>18</v>
      </c>
      <c r="AD32" s="42" t="str">
        <f t="shared" si="8"/>
        <v>栃木</v>
      </c>
      <c r="AE32" s="42">
        <f t="shared" si="9"/>
        <v>3980</v>
      </c>
      <c r="AF32" s="37">
        <f t="shared" si="10"/>
        <v>95.2</v>
      </c>
      <c r="AG32" s="37"/>
      <c r="AH32" s="32">
        <v>18</v>
      </c>
      <c r="AI32" s="5" t="s">
        <v>50</v>
      </c>
      <c r="AJ32" s="33">
        <f t="shared" si="2"/>
        <v>6030</v>
      </c>
      <c r="AK32" s="34">
        <f>IFERROR(_xlfn.RANK.EQ(AJ32,$AJ$15:$AJ$61,0)+COUNTIF($AJ$15:AJ32,AJ32)-1,"-")</f>
        <v>34</v>
      </c>
      <c r="AM32" s="42">
        <f t="shared" si="11"/>
        <v>18</v>
      </c>
      <c r="AN32" s="42" t="str">
        <f t="shared" si="12"/>
        <v>静岡</v>
      </c>
      <c r="AO32" s="42">
        <f t="shared" si="13"/>
        <v>18200</v>
      </c>
      <c r="AP32" s="37">
        <f t="shared" si="14"/>
        <v>1.6</v>
      </c>
    </row>
    <row r="33" spans="1:42" ht="11.85" customHeight="1">
      <c r="A33" s="41" t="s">
        <v>27</v>
      </c>
      <c r="B33" s="39"/>
      <c r="C33" s="51">
        <v>517</v>
      </c>
      <c r="D33" s="52">
        <v>2150</v>
      </c>
      <c r="E33" s="52">
        <v>11100</v>
      </c>
      <c r="F33" s="52">
        <v>4820</v>
      </c>
      <c r="G33" s="52">
        <v>100</v>
      </c>
      <c r="H33" s="52">
        <v>78</v>
      </c>
      <c r="I33" s="52">
        <v>78</v>
      </c>
      <c r="J33" s="52">
        <v>78</v>
      </c>
      <c r="K33" s="52">
        <v>74</v>
      </c>
      <c r="N33" s="32">
        <v>19</v>
      </c>
      <c r="O33" s="5" t="s">
        <v>51</v>
      </c>
      <c r="P33" s="33" t="str">
        <f t="shared" si="0"/>
        <v>…</v>
      </c>
      <c r="Q33" s="34" t="str">
        <f>IFERROR(_xlfn.RANK.EQ(P33,$P$15:$P$61,0)+COUNTIF($P$15:P33,P33)-1,"-")</f>
        <v>-</v>
      </c>
      <c r="S33" s="42">
        <f t="shared" si="3"/>
        <v>19</v>
      </c>
      <c r="T33" s="42" t="str">
        <f t="shared" si="4"/>
        <v>静岡</v>
      </c>
      <c r="U33" s="42">
        <f t="shared" si="5"/>
        <v>460</v>
      </c>
      <c r="V33" s="37">
        <f t="shared" si="6"/>
        <v>1.7</v>
      </c>
      <c r="X33" s="32">
        <v>19</v>
      </c>
      <c r="Y33" s="5" t="s">
        <v>51</v>
      </c>
      <c r="Z33" s="33" t="str">
        <f t="shared" si="1"/>
        <v>…</v>
      </c>
      <c r="AA33" s="34" t="str">
        <f>IFERROR(_xlfn.RANK.EQ(Z33,$Z$15:$Z$61,0)+COUNTIF($Z$15:Z33,Z33)-1,"-")</f>
        <v>-</v>
      </c>
      <c r="AC33" s="42">
        <f t="shared" si="7"/>
        <v>19</v>
      </c>
      <c r="AD33" s="42" t="str">
        <f t="shared" si="8"/>
        <v>静岡</v>
      </c>
      <c r="AE33" s="42">
        <f t="shared" si="9"/>
        <v>3960</v>
      </c>
      <c r="AF33" s="37">
        <f t="shared" si="10"/>
        <v>94.7</v>
      </c>
      <c r="AG33" s="37"/>
      <c r="AH33" s="32">
        <v>19</v>
      </c>
      <c r="AI33" s="5" t="s">
        <v>51</v>
      </c>
      <c r="AJ33" s="33" t="str">
        <f t="shared" si="2"/>
        <v>…</v>
      </c>
      <c r="AK33" s="34" t="str">
        <f>IFERROR(_xlfn.RANK.EQ(AJ33,$AJ$15:$AJ$61,0)+COUNTIF($AJ$15:AJ33,AJ33)-1,"-")</f>
        <v>-</v>
      </c>
      <c r="AM33" s="42">
        <f t="shared" si="11"/>
        <v>19</v>
      </c>
      <c r="AN33" s="42" t="str">
        <f t="shared" si="12"/>
        <v>長野</v>
      </c>
      <c r="AO33" s="42">
        <f t="shared" si="13"/>
        <v>13900</v>
      </c>
      <c r="AP33" s="37">
        <f t="shared" si="14"/>
        <v>1.2</v>
      </c>
    </row>
    <row r="34" spans="1:42" ht="11.85" customHeight="1">
      <c r="A34" s="41" t="s">
        <v>29</v>
      </c>
      <c r="B34" s="39"/>
      <c r="C34" s="51">
        <v>349</v>
      </c>
      <c r="D34" s="52">
        <v>3040</v>
      </c>
      <c r="E34" s="52">
        <v>10600</v>
      </c>
      <c r="F34" s="52">
        <v>6130</v>
      </c>
      <c r="G34" s="52">
        <v>88</v>
      </c>
      <c r="H34" s="52">
        <v>86</v>
      </c>
      <c r="I34" s="52">
        <v>75</v>
      </c>
      <c r="J34" s="52">
        <v>75</v>
      </c>
      <c r="K34" s="52">
        <v>87</v>
      </c>
      <c r="N34" s="32">
        <v>20</v>
      </c>
      <c r="O34" s="5" t="s">
        <v>52</v>
      </c>
      <c r="P34" s="33">
        <f t="shared" si="0"/>
        <v>574</v>
      </c>
      <c r="Q34" s="34">
        <f>IFERROR(_xlfn.RANK.EQ(P34,$P$15:$P$61,0)+COUNTIF($P$15:P34,P34)-1,"-")</f>
        <v>12</v>
      </c>
      <c r="S34" s="42">
        <f t="shared" si="3"/>
        <v>20</v>
      </c>
      <c r="T34" s="42" t="str">
        <f t="shared" si="4"/>
        <v>広島</v>
      </c>
      <c r="U34" s="42">
        <f t="shared" si="5"/>
        <v>439</v>
      </c>
      <c r="V34" s="37">
        <f t="shared" si="6"/>
        <v>1.6</v>
      </c>
      <c r="X34" s="32">
        <v>20</v>
      </c>
      <c r="Y34" s="5" t="s">
        <v>52</v>
      </c>
      <c r="Z34" s="33">
        <f t="shared" si="1"/>
        <v>2420</v>
      </c>
      <c r="AA34" s="34">
        <f>IFERROR(_xlfn.RANK.EQ(Z34,$Z$15:$Z$61,0)+COUNTIF($Z$15:Z34,Z34)-1,"-")</f>
        <v>33</v>
      </c>
      <c r="AC34" s="42">
        <f t="shared" si="7"/>
        <v>20</v>
      </c>
      <c r="AD34" s="42" t="str">
        <f t="shared" si="8"/>
        <v>青森</v>
      </c>
      <c r="AE34" s="42">
        <f t="shared" si="9"/>
        <v>3900</v>
      </c>
      <c r="AF34" s="37">
        <f t="shared" si="10"/>
        <v>93.3</v>
      </c>
      <c r="AG34" s="37"/>
      <c r="AH34" s="32">
        <v>20</v>
      </c>
      <c r="AI34" s="5" t="s">
        <v>52</v>
      </c>
      <c r="AJ34" s="33">
        <f t="shared" si="2"/>
        <v>13900</v>
      </c>
      <c r="AK34" s="34">
        <f>IFERROR(_xlfn.RANK.EQ(AJ34,$AJ$15:$AJ$61,0)+COUNTIF($AJ$15:AJ34,AJ34)-1,"-")</f>
        <v>19</v>
      </c>
      <c r="AM34" s="42">
        <f t="shared" si="11"/>
        <v>19</v>
      </c>
      <c r="AN34" s="42" t="str">
        <f t="shared" si="12"/>
        <v>福岡</v>
      </c>
      <c r="AO34" s="42">
        <f t="shared" si="13"/>
        <v>13900</v>
      </c>
      <c r="AP34" s="37">
        <f t="shared" si="14"/>
        <v>1.2</v>
      </c>
    </row>
    <row r="35" spans="1:42" ht="11.85" customHeight="1">
      <c r="A35" s="41" t="s">
        <v>31</v>
      </c>
      <c r="B35" s="39"/>
      <c r="C35" s="51">
        <v>562</v>
      </c>
      <c r="D35" s="52">
        <v>3290</v>
      </c>
      <c r="E35" s="52">
        <v>18500</v>
      </c>
      <c r="F35" s="52">
        <v>7950</v>
      </c>
      <c r="G35" s="52">
        <v>96</v>
      </c>
      <c r="H35" s="52">
        <v>95</v>
      </c>
      <c r="I35" s="52">
        <v>91</v>
      </c>
      <c r="J35" s="52">
        <v>92</v>
      </c>
      <c r="K35" s="52">
        <v>97</v>
      </c>
      <c r="N35" s="32">
        <v>21</v>
      </c>
      <c r="O35" s="5" t="s">
        <v>53</v>
      </c>
      <c r="P35" s="33">
        <f t="shared" si="0"/>
        <v>503</v>
      </c>
      <c r="Q35" s="34">
        <f>IFERROR(_xlfn.RANK.EQ(P35,$P$15:$P$61,0)+COUNTIF($P$15:P35,P35)-1,"-")</f>
        <v>17</v>
      </c>
      <c r="S35" s="42">
        <f t="shared" si="3"/>
        <v>21</v>
      </c>
      <c r="T35" s="42" t="str">
        <f t="shared" si="4"/>
        <v>宮城</v>
      </c>
      <c r="U35" s="42">
        <f t="shared" si="5"/>
        <v>377</v>
      </c>
      <c r="V35" s="37">
        <f t="shared" si="6"/>
        <v>1.4</v>
      </c>
      <c r="X35" s="32">
        <v>21</v>
      </c>
      <c r="Y35" s="5" t="s">
        <v>53</v>
      </c>
      <c r="Z35" s="33">
        <f t="shared" si="1"/>
        <v>4210</v>
      </c>
      <c r="AA35" s="34">
        <f>IFERROR(_xlfn.RANK.EQ(Z35,$Z$15:$Z$61,0)+COUNTIF($Z$15:Z35,Z35)-1,"-")</f>
        <v>12</v>
      </c>
      <c r="AC35" s="42">
        <f t="shared" si="7"/>
        <v>21</v>
      </c>
      <c r="AD35" s="42" t="str">
        <f t="shared" si="8"/>
        <v>岡山</v>
      </c>
      <c r="AE35" s="42">
        <f t="shared" si="9"/>
        <v>3660</v>
      </c>
      <c r="AF35" s="37">
        <f t="shared" si="10"/>
        <v>87.6</v>
      </c>
      <c r="AG35" s="37"/>
      <c r="AH35" s="32">
        <v>21</v>
      </c>
      <c r="AI35" s="5" t="s">
        <v>53</v>
      </c>
      <c r="AJ35" s="33">
        <f t="shared" si="2"/>
        <v>21200</v>
      </c>
      <c r="AK35" s="34">
        <f>IFERROR(_xlfn.RANK.EQ(AJ35,$AJ$15:$AJ$61,0)+COUNTIF($AJ$15:AJ35,AJ35)-1,"-")</f>
        <v>16</v>
      </c>
      <c r="AM35" s="42">
        <f t="shared" si="11"/>
        <v>21</v>
      </c>
      <c r="AN35" s="42" t="str">
        <f t="shared" si="12"/>
        <v>栃木</v>
      </c>
      <c r="AO35" s="42">
        <f t="shared" si="13"/>
        <v>13300</v>
      </c>
      <c r="AP35" s="37">
        <f t="shared" si="14"/>
        <v>1.2</v>
      </c>
    </row>
    <row r="36" spans="1:42" ht="11.85" customHeight="1">
      <c r="A36" s="41" t="s">
        <v>33</v>
      </c>
      <c r="B36" s="39"/>
      <c r="C36" s="51">
        <v>1090</v>
      </c>
      <c r="D36" s="52">
        <v>4420</v>
      </c>
      <c r="E36" s="52">
        <v>48200</v>
      </c>
      <c r="F36" s="52">
        <v>40000</v>
      </c>
      <c r="G36" s="52">
        <v>96</v>
      </c>
      <c r="H36" s="52">
        <v>93</v>
      </c>
      <c r="I36" s="52">
        <v>89</v>
      </c>
      <c r="J36" s="52">
        <v>89</v>
      </c>
      <c r="K36" s="52">
        <v>94</v>
      </c>
      <c r="N36" s="32">
        <v>22</v>
      </c>
      <c r="O36" s="5" t="s">
        <v>54</v>
      </c>
      <c r="P36" s="33">
        <f t="shared" si="0"/>
        <v>460</v>
      </c>
      <c r="Q36" s="34">
        <f>IFERROR(_xlfn.RANK.EQ(P36,$P$15:$P$61,0)+COUNTIF($P$15:P36,P36)-1,"-")</f>
        <v>19</v>
      </c>
      <c r="S36" s="42">
        <f t="shared" si="3"/>
        <v>22</v>
      </c>
      <c r="T36" s="42" t="str">
        <f t="shared" si="4"/>
        <v>山口</v>
      </c>
      <c r="U36" s="42">
        <f t="shared" si="5"/>
        <v>371</v>
      </c>
      <c r="V36" s="37">
        <f t="shared" si="6"/>
        <v>1.4</v>
      </c>
      <c r="X36" s="32">
        <v>22</v>
      </c>
      <c r="Y36" s="5" t="s">
        <v>54</v>
      </c>
      <c r="Z36" s="33">
        <f t="shared" si="1"/>
        <v>3960</v>
      </c>
      <c r="AA36" s="34">
        <f>IFERROR(_xlfn.RANK.EQ(Z36,$Z$15:$Z$61,0)+COUNTIF($Z$15:Z36,Z36)-1,"-")</f>
        <v>19</v>
      </c>
      <c r="AC36" s="42">
        <f t="shared" si="7"/>
        <v>22</v>
      </c>
      <c r="AD36" s="42" t="str">
        <f t="shared" si="8"/>
        <v>奈良</v>
      </c>
      <c r="AE36" s="42">
        <f t="shared" si="9"/>
        <v>3380</v>
      </c>
      <c r="AF36" s="37">
        <f t="shared" si="10"/>
        <v>80.900000000000006</v>
      </c>
      <c r="AG36" s="37"/>
      <c r="AH36" s="32">
        <v>22</v>
      </c>
      <c r="AI36" s="5" t="s">
        <v>54</v>
      </c>
      <c r="AJ36" s="33">
        <f t="shared" si="2"/>
        <v>18200</v>
      </c>
      <c r="AK36" s="34">
        <f>IFERROR(_xlfn.RANK.EQ(AJ36,$AJ$15:$AJ$61,0)+COUNTIF($AJ$15:AJ36,AJ36)-1,"-")</f>
        <v>18</v>
      </c>
      <c r="AM36" s="42">
        <f t="shared" si="11"/>
        <v>22</v>
      </c>
      <c r="AN36" s="42" t="str">
        <f t="shared" si="12"/>
        <v>大分</v>
      </c>
      <c r="AO36" s="42">
        <f t="shared" si="13"/>
        <v>11500</v>
      </c>
      <c r="AP36" s="37">
        <f t="shared" si="14"/>
        <v>1</v>
      </c>
    </row>
    <row r="37" spans="1:42" ht="11.85" customHeight="1">
      <c r="A37" s="41" t="s">
        <v>35</v>
      </c>
      <c r="B37" s="39"/>
      <c r="C37" s="51">
        <v>334</v>
      </c>
      <c r="D37" s="52">
        <v>3980</v>
      </c>
      <c r="E37" s="52">
        <v>13300</v>
      </c>
      <c r="F37" s="52">
        <v>10800</v>
      </c>
      <c r="G37" s="52">
        <v>100</v>
      </c>
      <c r="H37" s="52">
        <v>99</v>
      </c>
      <c r="I37" s="52">
        <v>99</v>
      </c>
      <c r="J37" s="52">
        <v>102</v>
      </c>
      <c r="K37" s="52">
        <v>99</v>
      </c>
      <c r="N37" s="32">
        <v>23</v>
      </c>
      <c r="O37" s="5" t="s">
        <v>55</v>
      </c>
      <c r="P37" s="33">
        <f t="shared" si="0"/>
        <v>514</v>
      </c>
      <c r="Q37" s="34">
        <f>IFERROR(_xlfn.RANK.EQ(P37,$P$15:$P$61,0)+COUNTIF($P$15:P37,P37)-1,"-")</f>
        <v>16</v>
      </c>
      <c r="S37" s="42">
        <f t="shared" si="3"/>
        <v>23</v>
      </c>
      <c r="T37" s="42" t="str">
        <f t="shared" si="4"/>
        <v>山形</v>
      </c>
      <c r="U37" s="42">
        <f t="shared" si="5"/>
        <v>349</v>
      </c>
      <c r="V37" s="37">
        <f t="shared" si="6"/>
        <v>1.3</v>
      </c>
      <c r="X37" s="32">
        <v>23</v>
      </c>
      <c r="Y37" s="5" t="s">
        <v>55</v>
      </c>
      <c r="Z37" s="33">
        <f t="shared" si="1"/>
        <v>4160</v>
      </c>
      <c r="AA37" s="34">
        <f>IFERROR(_xlfn.RANK.EQ(Z37,$Z$15:$Z$61,0)+COUNTIF($Z$15:Z37,Z37)-1,"-")</f>
        <v>13</v>
      </c>
      <c r="AC37" s="42">
        <f t="shared" si="7"/>
        <v>23</v>
      </c>
      <c r="AD37" s="42" t="str">
        <f t="shared" si="8"/>
        <v>大分</v>
      </c>
      <c r="AE37" s="42">
        <f t="shared" si="9"/>
        <v>3360</v>
      </c>
      <c r="AF37" s="37">
        <f t="shared" si="10"/>
        <v>80.400000000000006</v>
      </c>
      <c r="AG37" s="37"/>
      <c r="AH37" s="32">
        <v>23</v>
      </c>
      <c r="AI37" s="5" t="s">
        <v>55</v>
      </c>
      <c r="AJ37" s="33">
        <f t="shared" si="2"/>
        <v>21400</v>
      </c>
      <c r="AK37" s="34">
        <f>IFERROR(_xlfn.RANK.EQ(AJ37,$AJ$15:$AJ$61,0)+COUNTIF($AJ$15:AJ37,AJ37)-1,"-")</f>
        <v>15</v>
      </c>
      <c r="AM37" s="42">
        <f t="shared" si="11"/>
        <v>23</v>
      </c>
      <c r="AN37" s="42" t="str">
        <f t="shared" si="12"/>
        <v>秋田</v>
      </c>
      <c r="AO37" s="42">
        <f t="shared" si="13"/>
        <v>11100</v>
      </c>
      <c r="AP37" s="37">
        <f t="shared" si="14"/>
        <v>1</v>
      </c>
    </row>
    <row r="38" spans="1:42" ht="11.85" customHeight="1">
      <c r="A38" s="41" t="s">
        <v>37</v>
      </c>
      <c r="B38" s="39"/>
      <c r="C38" s="51">
        <v>672</v>
      </c>
      <c r="D38" s="52">
        <v>3990</v>
      </c>
      <c r="E38" s="52">
        <v>26800</v>
      </c>
      <c r="F38" s="52">
        <v>20500</v>
      </c>
      <c r="G38" s="52">
        <v>93</v>
      </c>
      <c r="H38" s="52">
        <v>100</v>
      </c>
      <c r="I38" s="52">
        <v>93</v>
      </c>
      <c r="J38" s="52">
        <v>94</v>
      </c>
      <c r="K38" s="52">
        <v>101</v>
      </c>
      <c r="N38" s="32">
        <v>24</v>
      </c>
      <c r="O38" s="5" t="s">
        <v>56</v>
      </c>
      <c r="P38" s="33" t="str">
        <f t="shared" si="0"/>
        <v>…</v>
      </c>
      <c r="Q38" s="34" t="str">
        <f>IFERROR(_xlfn.RANK.EQ(P38,$P$15:$P$61,0)+COUNTIF($P$15:P38,P38)-1,"-")</f>
        <v>-</v>
      </c>
      <c r="S38" s="42">
        <f t="shared" si="3"/>
        <v>24</v>
      </c>
      <c r="T38" s="42" t="str">
        <f t="shared" si="4"/>
        <v>大分</v>
      </c>
      <c r="U38" s="42">
        <f t="shared" si="5"/>
        <v>342</v>
      </c>
      <c r="V38" s="37">
        <f t="shared" si="6"/>
        <v>1.3</v>
      </c>
      <c r="X38" s="32">
        <v>24</v>
      </c>
      <c r="Y38" s="5" t="s">
        <v>56</v>
      </c>
      <c r="Z38" s="33" t="str">
        <f t="shared" si="1"/>
        <v>…</v>
      </c>
      <c r="AA38" s="34" t="str">
        <f>IFERROR(_xlfn.RANK.EQ(Z38,$Z$15:$Z$61,0)+COUNTIF($Z$15:Z38,Z38)-1,"-")</f>
        <v>-</v>
      </c>
      <c r="AC38" s="42">
        <f t="shared" si="7"/>
        <v>24</v>
      </c>
      <c r="AD38" s="42" t="str">
        <f t="shared" si="8"/>
        <v>福島</v>
      </c>
      <c r="AE38" s="42">
        <f t="shared" si="9"/>
        <v>3290</v>
      </c>
      <c r="AF38" s="37">
        <f t="shared" si="10"/>
        <v>78.7</v>
      </c>
      <c r="AG38" s="37"/>
      <c r="AH38" s="32">
        <v>24</v>
      </c>
      <c r="AI38" s="5" t="s">
        <v>56</v>
      </c>
      <c r="AJ38" s="33" t="str">
        <f t="shared" si="2"/>
        <v>…</v>
      </c>
      <c r="AK38" s="34" t="str">
        <f>IFERROR(_xlfn.RANK.EQ(AJ38,$AJ$15:$AJ$61,0)+COUNTIF($AJ$15:AJ38,AJ38)-1,"-")</f>
        <v>-</v>
      </c>
      <c r="AM38" s="42">
        <f t="shared" si="11"/>
        <v>24</v>
      </c>
      <c r="AN38" s="42" t="str">
        <f t="shared" si="12"/>
        <v>山形</v>
      </c>
      <c r="AO38" s="42">
        <f t="shared" si="13"/>
        <v>10600</v>
      </c>
      <c r="AP38" s="37">
        <f t="shared" si="14"/>
        <v>0.9</v>
      </c>
    </row>
    <row r="39" spans="1:42" ht="11.85" customHeight="1">
      <c r="A39" s="41" t="s">
        <v>39</v>
      </c>
      <c r="B39" s="39"/>
      <c r="C39" s="51">
        <v>491</v>
      </c>
      <c r="D39" s="52">
        <v>4680</v>
      </c>
      <c r="E39" s="52">
        <v>23000</v>
      </c>
      <c r="F39" s="52">
        <v>18500</v>
      </c>
      <c r="G39" s="52">
        <v>97</v>
      </c>
      <c r="H39" s="52">
        <v>98</v>
      </c>
      <c r="I39" s="52">
        <v>95</v>
      </c>
      <c r="J39" s="52">
        <v>96</v>
      </c>
      <c r="K39" s="52">
        <v>108</v>
      </c>
      <c r="N39" s="32">
        <v>25</v>
      </c>
      <c r="O39" s="5" t="s">
        <v>57</v>
      </c>
      <c r="P39" s="33">
        <f t="shared" si="0"/>
        <v>111</v>
      </c>
      <c r="Q39" s="34">
        <f>IFERROR(_xlfn.RANK.EQ(P39,$P$15:$P$61,0)+COUNTIF($P$15:P39,P39)-1,"-")</f>
        <v>35</v>
      </c>
      <c r="S39" s="42">
        <f t="shared" si="3"/>
        <v>25</v>
      </c>
      <c r="T39" s="42" t="str">
        <f t="shared" si="4"/>
        <v>栃木</v>
      </c>
      <c r="U39" s="42">
        <f t="shared" si="5"/>
        <v>334</v>
      </c>
      <c r="V39" s="37">
        <f t="shared" si="6"/>
        <v>1.2</v>
      </c>
      <c r="X39" s="32">
        <v>25</v>
      </c>
      <c r="Y39" s="5" t="s">
        <v>57</v>
      </c>
      <c r="Z39" s="33">
        <f t="shared" si="1"/>
        <v>3130</v>
      </c>
      <c r="AA39" s="34">
        <f>IFERROR(_xlfn.RANK.EQ(Z39,$Z$15:$Z$61,0)+COUNTIF($Z$15:Z39,Z39)-1,"-")</f>
        <v>26</v>
      </c>
      <c r="AC39" s="42">
        <f t="shared" si="7"/>
        <v>25</v>
      </c>
      <c r="AD39" s="42" t="str">
        <f t="shared" si="8"/>
        <v>新潟</v>
      </c>
      <c r="AE39" s="42">
        <f t="shared" si="9"/>
        <v>3200</v>
      </c>
      <c r="AF39" s="37">
        <f t="shared" si="10"/>
        <v>76.599999999999994</v>
      </c>
      <c r="AG39" s="37"/>
      <c r="AH39" s="32">
        <v>25</v>
      </c>
      <c r="AI39" s="5" t="s">
        <v>57</v>
      </c>
      <c r="AJ39" s="33">
        <f t="shared" si="2"/>
        <v>3470</v>
      </c>
      <c r="AK39" s="34">
        <f>IFERROR(_xlfn.RANK.EQ(AJ39,$AJ$15:$AJ$61,0)+COUNTIF($AJ$15:AJ39,AJ39)-1,"-")</f>
        <v>35</v>
      </c>
      <c r="AM39" s="42">
        <f t="shared" si="11"/>
        <v>25</v>
      </c>
      <c r="AN39" s="42" t="str">
        <f t="shared" si="12"/>
        <v>広島</v>
      </c>
      <c r="AO39" s="42">
        <f t="shared" si="13"/>
        <v>10300</v>
      </c>
      <c r="AP39" s="37">
        <f t="shared" si="14"/>
        <v>0.9</v>
      </c>
    </row>
    <row r="40" spans="1:42" ht="11.85" customHeight="1">
      <c r="A40" s="41" t="s">
        <v>41</v>
      </c>
      <c r="B40" s="39"/>
      <c r="C40" s="51">
        <v>2470</v>
      </c>
      <c r="D40" s="52">
        <v>5940</v>
      </c>
      <c r="E40" s="52">
        <v>146800</v>
      </c>
      <c r="F40" s="52">
        <v>136200</v>
      </c>
      <c r="G40" s="52">
        <v>99</v>
      </c>
      <c r="H40" s="52">
        <v>102</v>
      </c>
      <c r="I40" s="52">
        <v>101</v>
      </c>
      <c r="J40" s="52">
        <v>101</v>
      </c>
      <c r="K40" s="52">
        <v>107</v>
      </c>
      <c r="N40" s="32">
        <v>26</v>
      </c>
      <c r="O40" s="5" t="s">
        <v>58</v>
      </c>
      <c r="P40" s="33" t="str">
        <f t="shared" si="0"/>
        <v>…</v>
      </c>
      <c r="Q40" s="34" t="str">
        <f>IFERROR(_xlfn.RANK.EQ(P40,$P$15:$P$61,0)+COUNTIF($P$15:P40,P40)-1,"-")</f>
        <v>-</v>
      </c>
      <c r="S40" s="42">
        <f t="shared" si="3"/>
        <v>26</v>
      </c>
      <c r="T40" s="42" t="str">
        <f t="shared" si="4"/>
        <v>兵庫</v>
      </c>
      <c r="U40" s="42">
        <f t="shared" si="5"/>
        <v>333</v>
      </c>
      <c r="V40" s="37">
        <f t="shared" si="6"/>
        <v>1.2</v>
      </c>
      <c r="X40" s="32">
        <v>26</v>
      </c>
      <c r="Y40" s="5" t="s">
        <v>58</v>
      </c>
      <c r="Z40" s="33" t="str">
        <f t="shared" si="1"/>
        <v>…</v>
      </c>
      <c r="AA40" s="34" t="str">
        <f>IFERROR(_xlfn.RANK.EQ(Z40,$Z$15:$Z$61,0)+COUNTIF($Z$15:Z40,Z40)-1,"-")</f>
        <v>-</v>
      </c>
      <c r="AC40" s="42">
        <f t="shared" si="7"/>
        <v>26</v>
      </c>
      <c r="AD40" s="42" t="str">
        <f t="shared" si="8"/>
        <v>滋賀</v>
      </c>
      <c r="AE40" s="42">
        <f t="shared" si="9"/>
        <v>3130</v>
      </c>
      <c r="AF40" s="37">
        <f t="shared" si="10"/>
        <v>74.900000000000006</v>
      </c>
      <c r="AG40" s="37"/>
      <c r="AH40" s="32">
        <v>26</v>
      </c>
      <c r="AI40" s="5" t="s">
        <v>58</v>
      </c>
      <c r="AJ40" s="33" t="str">
        <f t="shared" si="2"/>
        <v>…</v>
      </c>
      <c r="AK40" s="34" t="str">
        <f>IFERROR(_xlfn.RANK.EQ(AJ40,$AJ$15:$AJ$61,0)+COUNTIF($AJ$15:AJ40,AJ40)-1,"-")</f>
        <v>-</v>
      </c>
      <c r="AM40" s="42">
        <f t="shared" si="11"/>
        <v>26</v>
      </c>
      <c r="AN40" s="42" t="str">
        <f t="shared" si="12"/>
        <v>山口</v>
      </c>
      <c r="AO40" s="42">
        <f t="shared" si="13"/>
        <v>10200</v>
      </c>
      <c r="AP40" s="37">
        <f t="shared" si="14"/>
        <v>0.9</v>
      </c>
    </row>
    <row r="41" spans="1:42" ht="11.85" customHeight="1">
      <c r="A41" s="41" t="s">
        <v>43</v>
      </c>
      <c r="B41" s="39"/>
      <c r="C41" s="51">
        <v>185</v>
      </c>
      <c r="D41" s="52">
        <v>4050</v>
      </c>
      <c r="E41" s="52">
        <v>7490</v>
      </c>
      <c r="F41" s="52">
        <v>6910</v>
      </c>
      <c r="G41" s="52">
        <v>93</v>
      </c>
      <c r="H41" s="52">
        <v>100</v>
      </c>
      <c r="I41" s="52">
        <v>93</v>
      </c>
      <c r="J41" s="52">
        <v>93</v>
      </c>
      <c r="K41" s="52">
        <v>96</v>
      </c>
      <c r="N41" s="32">
        <v>27</v>
      </c>
      <c r="O41" s="5" t="s">
        <v>59</v>
      </c>
      <c r="P41" s="33" t="str">
        <f t="shared" si="0"/>
        <v>…</v>
      </c>
      <c r="Q41" s="34" t="str">
        <f>IFERROR(_xlfn.RANK.EQ(P41,$P$15:$P$61,0)+COUNTIF($P$15:P41,P41)-1,"-")</f>
        <v>-</v>
      </c>
      <c r="S41" s="42">
        <f t="shared" si="3"/>
        <v>27</v>
      </c>
      <c r="T41" s="42" t="str">
        <f t="shared" si="4"/>
        <v>徳島</v>
      </c>
      <c r="U41" s="42">
        <f t="shared" si="5"/>
        <v>307</v>
      </c>
      <c r="V41" s="37">
        <f t="shared" si="6"/>
        <v>1.1000000000000001</v>
      </c>
      <c r="X41" s="32">
        <v>27</v>
      </c>
      <c r="Y41" s="5" t="s">
        <v>59</v>
      </c>
      <c r="Z41" s="33" t="str">
        <f t="shared" si="1"/>
        <v>…</v>
      </c>
      <c r="AA41" s="34" t="str">
        <f>IFERROR(_xlfn.RANK.EQ(Z41,$Z$15:$Z$61,0)+COUNTIF($Z$15:Z41,Z41)-1,"-")</f>
        <v>-</v>
      </c>
      <c r="AC41" s="42">
        <f t="shared" si="7"/>
        <v>27</v>
      </c>
      <c r="AD41" s="42" t="str">
        <f t="shared" si="8"/>
        <v>山形</v>
      </c>
      <c r="AE41" s="42">
        <f t="shared" si="9"/>
        <v>3040</v>
      </c>
      <c r="AF41" s="37">
        <f t="shared" si="10"/>
        <v>72.7</v>
      </c>
      <c r="AG41" s="37"/>
      <c r="AH41" s="32">
        <v>27</v>
      </c>
      <c r="AI41" s="5" t="s">
        <v>59</v>
      </c>
      <c r="AJ41" s="33" t="str">
        <f t="shared" si="2"/>
        <v>…</v>
      </c>
      <c r="AK41" s="34" t="str">
        <f>IFERROR(_xlfn.RANK.EQ(AJ41,$AJ$15:$AJ$61,0)+COUNTIF($AJ$15:AJ41,AJ41)-1,"-")</f>
        <v>-</v>
      </c>
      <c r="AM41" s="42">
        <f t="shared" si="11"/>
        <v>27</v>
      </c>
      <c r="AN41" s="42" t="str">
        <f t="shared" si="12"/>
        <v>兵庫</v>
      </c>
      <c r="AO41" s="42">
        <f t="shared" si="13"/>
        <v>10000</v>
      </c>
      <c r="AP41" s="37">
        <f t="shared" si="14"/>
        <v>0.9</v>
      </c>
    </row>
    <row r="42" spans="1:42" ht="11.85" customHeight="1">
      <c r="A42" s="41" t="s">
        <v>45</v>
      </c>
      <c r="B42" s="39"/>
      <c r="C42" s="51">
        <v>1050</v>
      </c>
      <c r="D42" s="52">
        <v>6950</v>
      </c>
      <c r="E42" s="52">
        <v>73000</v>
      </c>
      <c r="F42" s="52">
        <v>66700</v>
      </c>
      <c r="G42" s="52">
        <v>99</v>
      </c>
      <c r="H42" s="52">
        <v>98</v>
      </c>
      <c r="I42" s="52">
        <v>97</v>
      </c>
      <c r="J42" s="52">
        <v>97</v>
      </c>
      <c r="K42" s="52">
        <v>98</v>
      </c>
      <c r="N42" s="32">
        <v>28</v>
      </c>
      <c r="O42" s="5" t="s">
        <v>60</v>
      </c>
      <c r="P42" s="33">
        <f t="shared" si="0"/>
        <v>333</v>
      </c>
      <c r="Q42" s="34">
        <f>IFERROR(_xlfn.RANK.EQ(P42,$P$15:$P$61,0)+COUNTIF($P$15:P42,P42)-1,"-")</f>
        <v>26</v>
      </c>
      <c r="S42" s="42">
        <f t="shared" si="3"/>
        <v>28</v>
      </c>
      <c r="T42" s="42" t="str">
        <f t="shared" si="4"/>
        <v>福岡</v>
      </c>
      <c r="U42" s="42">
        <f t="shared" si="5"/>
        <v>300</v>
      </c>
      <c r="V42" s="37">
        <f t="shared" si="6"/>
        <v>1.1000000000000001</v>
      </c>
      <c r="X42" s="32">
        <v>28</v>
      </c>
      <c r="Y42" s="5" t="s">
        <v>60</v>
      </c>
      <c r="Z42" s="33">
        <f t="shared" si="1"/>
        <v>3000</v>
      </c>
      <c r="AA42" s="34">
        <f>IFERROR(_xlfn.RANK.EQ(Z42,$Z$15:$Z$61,0)+COUNTIF($Z$15:Z42,Z42)-1,"-")</f>
        <v>28</v>
      </c>
      <c r="AC42" s="42">
        <f t="shared" si="7"/>
        <v>28</v>
      </c>
      <c r="AD42" s="42" t="str">
        <f t="shared" si="8"/>
        <v>兵庫</v>
      </c>
      <c r="AE42" s="42">
        <f t="shared" si="9"/>
        <v>3000</v>
      </c>
      <c r="AF42" s="37">
        <f t="shared" si="10"/>
        <v>71.8</v>
      </c>
      <c r="AG42" s="37"/>
      <c r="AH42" s="32">
        <v>28</v>
      </c>
      <c r="AI42" s="5" t="s">
        <v>60</v>
      </c>
      <c r="AJ42" s="33">
        <f t="shared" si="2"/>
        <v>10000</v>
      </c>
      <c r="AK42" s="34">
        <f>IFERROR(_xlfn.RANK.EQ(AJ42,$AJ$15:$AJ$61,0)+COUNTIF($AJ$15:AJ42,AJ42)-1,"-")</f>
        <v>27</v>
      </c>
      <c r="AM42" s="42">
        <f t="shared" si="11"/>
        <v>28</v>
      </c>
      <c r="AN42" s="42" t="str">
        <f t="shared" si="12"/>
        <v>宮城</v>
      </c>
      <c r="AO42" s="42">
        <f t="shared" si="13"/>
        <v>8030</v>
      </c>
      <c r="AP42" s="37">
        <f t="shared" si="14"/>
        <v>0.7</v>
      </c>
    </row>
    <row r="43" spans="1:42" ht="11.85" customHeight="1">
      <c r="A43" s="41" t="s">
        <v>46</v>
      </c>
      <c r="B43" s="39"/>
      <c r="C43" s="51">
        <v>1220</v>
      </c>
      <c r="D43" s="52">
        <v>3200</v>
      </c>
      <c r="E43" s="52">
        <v>39100</v>
      </c>
      <c r="F43" s="52">
        <v>32300</v>
      </c>
      <c r="G43" s="52">
        <v>97</v>
      </c>
      <c r="H43" s="52">
        <v>92</v>
      </c>
      <c r="I43" s="52">
        <v>89</v>
      </c>
      <c r="J43" s="52">
        <v>87</v>
      </c>
      <c r="K43" s="52">
        <v>92</v>
      </c>
      <c r="N43" s="32">
        <v>29</v>
      </c>
      <c r="O43" s="5" t="s">
        <v>61</v>
      </c>
      <c r="P43" s="33">
        <f t="shared" si="0"/>
        <v>90</v>
      </c>
      <c r="Q43" s="34">
        <f>IFERROR(_xlfn.RANK.EQ(P43,$P$15:$P$61,0)+COUNTIF($P$15:P43,P43)-1,"-")</f>
        <v>37</v>
      </c>
      <c r="S43" s="42">
        <f t="shared" si="3"/>
        <v>29</v>
      </c>
      <c r="T43" s="42" t="str">
        <f t="shared" si="4"/>
        <v>福井</v>
      </c>
      <c r="U43" s="42">
        <f t="shared" si="5"/>
        <v>224</v>
      </c>
      <c r="V43" s="37">
        <f t="shared" si="6"/>
        <v>0.8</v>
      </c>
      <c r="X43" s="32">
        <v>29</v>
      </c>
      <c r="Y43" s="5" t="s">
        <v>61</v>
      </c>
      <c r="Z43" s="33">
        <f t="shared" si="1"/>
        <v>3380</v>
      </c>
      <c r="AA43" s="34">
        <f>IFERROR(_xlfn.RANK.EQ(Z43,$Z$15:$Z$61,0)+COUNTIF($Z$15:Z43,Z43)-1,"-")</f>
        <v>22</v>
      </c>
      <c r="AC43" s="42">
        <f t="shared" si="7"/>
        <v>29</v>
      </c>
      <c r="AD43" s="42" t="str">
        <f t="shared" si="8"/>
        <v>熊本</v>
      </c>
      <c r="AE43" s="42">
        <f t="shared" si="9"/>
        <v>2980</v>
      </c>
      <c r="AF43" s="37">
        <f t="shared" si="10"/>
        <v>71.3</v>
      </c>
      <c r="AG43" s="37"/>
      <c r="AH43" s="32">
        <v>29</v>
      </c>
      <c r="AI43" s="5" t="s">
        <v>61</v>
      </c>
      <c r="AJ43" s="33">
        <f t="shared" si="2"/>
        <v>3040</v>
      </c>
      <c r="AK43" s="34">
        <f>IFERROR(_xlfn.RANK.EQ(AJ43,$AJ$15:$AJ$61,0)+COUNTIF($AJ$15:AJ43,AJ43)-1,"-")</f>
        <v>37</v>
      </c>
      <c r="AM43" s="42">
        <f t="shared" si="11"/>
        <v>29</v>
      </c>
      <c r="AN43" s="42" t="str">
        <f t="shared" si="12"/>
        <v>岡山</v>
      </c>
      <c r="AO43" s="42">
        <f t="shared" si="13"/>
        <v>8010</v>
      </c>
      <c r="AP43" s="37">
        <f t="shared" si="14"/>
        <v>0.7</v>
      </c>
    </row>
    <row r="44" spans="1:42" ht="11.85" customHeight="1">
      <c r="A44" s="41" t="s">
        <v>48</v>
      </c>
      <c r="B44" s="39"/>
      <c r="C44" s="51">
        <v>134</v>
      </c>
      <c r="D44" s="52">
        <v>2280</v>
      </c>
      <c r="E44" s="52">
        <v>3060</v>
      </c>
      <c r="F44" s="52">
        <v>2300</v>
      </c>
      <c r="G44" s="52">
        <v>96</v>
      </c>
      <c r="H44" s="52">
        <v>93</v>
      </c>
      <c r="I44" s="52">
        <v>90</v>
      </c>
      <c r="J44" s="52">
        <v>89</v>
      </c>
      <c r="K44" s="52">
        <v>99</v>
      </c>
      <c r="N44" s="32">
        <v>30</v>
      </c>
      <c r="O44" s="5" t="s">
        <v>62</v>
      </c>
      <c r="P44" s="33">
        <f t="shared" si="0"/>
        <v>109</v>
      </c>
      <c r="Q44" s="34">
        <f>IFERROR(_xlfn.RANK.EQ(P44,$P$15:$P$61,0)+COUNTIF($P$15:P44,P44)-1,"-")</f>
        <v>36</v>
      </c>
      <c r="S44" s="42">
        <f t="shared" si="3"/>
        <v>30</v>
      </c>
      <c r="T44" s="42" t="str">
        <f t="shared" si="4"/>
        <v>岡山</v>
      </c>
      <c r="U44" s="42">
        <f t="shared" si="5"/>
        <v>219</v>
      </c>
      <c r="V44" s="37">
        <f t="shared" si="6"/>
        <v>0.8</v>
      </c>
      <c r="X44" s="32">
        <v>30</v>
      </c>
      <c r="Y44" s="5" t="s">
        <v>62</v>
      </c>
      <c r="Z44" s="33">
        <f t="shared" si="1"/>
        <v>7000</v>
      </c>
      <c r="AA44" s="34">
        <f>IFERROR(_xlfn.RANK.EQ(Z44,$Z$15:$Z$61,0)+COUNTIF($Z$15:Z44,Z44)-1,"-")</f>
        <v>2</v>
      </c>
      <c r="AC44" s="42">
        <f t="shared" si="7"/>
        <v>30</v>
      </c>
      <c r="AD44" s="42" t="str">
        <f t="shared" si="8"/>
        <v>岩手</v>
      </c>
      <c r="AE44" s="42">
        <f t="shared" si="9"/>
        <v>2870</v>
      </c>
      <c r="AF44" s="37">
        <f t="shared" si="10"/>
        <v>68.7</v>
      </c>
      <c r="AG44" s="37"/>
      <c r="AH44" s="32">
        <v>30</v>
      </c>
      <c r="AI44" s="5" t="s">
        <v>62</v>
      </c>
      <c r="AJ44" s="33">
        <f t="shared" si="2"/>
        <v>7630</v>
      </c>
      <c r="AK44" s="34">
        <f>IFERROR(_xlfn.RANK.EQ(AJ44,$AJ$15:$AJ$61,0)+COUNTIF($AJ$15:AJ44,AJ44)-1,"-")</f>
        <v>30</v>
      </c>
      <c r="AM44" s="42">
        <f t="shared" si="11"/>
        <v>30</v>
      </c>
      <c r="AN44" s="42" t="str">
        <f t="shared" si="12"/>
        <v>和歌山</v>
      </c>
      <c r="AO44" s="42">
        <f t="shared" si="13"/>
        <v>7630</v>
      </c>
      <c r="AP44" s="37">
        <f t="shared" si="14"/>
        <v>0.7</v>
      </c>
    </row>
    <row r="45" spans="1:42" ht="11.85" customHeight="1">
      <c r="A45" s="41" t="s">
        <v>49</v>
      </c>
      <c r="B45" s="39"/>
      <c r="C45" s="51">
        <v>189</v>
      </c>
      <c r="D45" s="52">
        <v>4030</v>
      </c>
      <c r="E45" s="52">
        <v>7620</v>
      </c>
      <c r="F45" s="52">
        <v>6250</v>
      </c>
      <c r="G45" s="52">
        <v>99</v>
      </c>
      <c r="H45" s="52">
        <v>103</v>
      </c>
      <c r="I45" s="52">
        <v>102</v>
      </c>
      <c r="J45" s="52">
        <v>103</v>
      </c>
      <c r="K45" s="52">
        <v>103</v>
      </c>
      <c r="N45" s="32">
        <v>31</v>
      </c>
      <c r="O45" s="5" t="s">
        <v>63</v>
      </c>
      <c r="P45" s="33" t="str">
        <f t="shared" si="0"/>
        <v>…</v>
      </c>
      <c r="Q45" s="34" t="str">
        <f>IFERROR(_xlfn.RANK.EQ(P45,$P$15:$P$61,0)+COUNTIF($P$15:P45,P45)-1,"-")</f>
        <v>-</v>
      </c>
      <c r="S45" s="42">
        <f t="shared" si="3"/>
        <v>31</v>
      </c>
      <c r="T45" s="42" t="str">
        <f t="shared" si="4"/>
        <v>石川</v>
      </c>
      <c r="U45" s="42">
        <f t="shared" si="5"/>
        <v>189</v>
      </c>
      <c r="V45" s="37">
        <f t="shared" si="6"/>
        <v>0.7</v>
      </c>
      <c r="X45" s="32">
        <v>31</v>
      </c>
      <c r="Y45" s="5" t="s">
        <v>63</v>
      </c>
      <c r="Z45" s="33" t="str">
        <f t="shared" si="1"/>
        <v>…</v>
      </c>
      <c r="AA45" s="34" t="str">
        <f>IFERROR(_xlfn.RANK.EQ(Z45,$Z$15:$Z$61,0)+COUNTIF($Z$15:Z45,Z45)-1,"-")</f>
        <v>-</v>
      </c>
      <c r="AC45" s="42">
        <f t="shared" si="7"/>
        <v>31</v>
      </c>
      <c r="AD45" s="42" t="str">
        <f t="shared" si="8"/>
        <v>山口</v>
      </c>
      <c r="AE45" s="42">
        <f t="shared" si="9"/>
        <v>2750</v>
      </c>
      <c r="AF45" s="37">
        <f t="shared" si="10"/>
        <v>65.8</v>
      </c>
      <c r="AG45" s="37"/>
      <c r="AH45" s="32">
        <v>31</v>
      </c>
      <c r="AI45" s="5" t="s">
        <v>63</v>
      </c>
      <c r="AJ45" s="33" t="str">
        <f t="shared" si="2"/>
        <v>…</v>
      </c>
      <c r="AK45" s="34" t="str">
        <f>IFERROR(_xlfn.RANK.EQ(AJ45,$AJ$15:$AJ$61,0)+COUNTIF($AJ$15:AJ45,AJ45)-1,"-")</f>
        <v>-</v>
      </c>
      <c r="AM45" s="42">
        <f t="shared" si="11"/>
        <v>31</v>
      </c>
      <c r="AN45" s="42" t="str">
        <f t="shared" si="12"/>
        <v>石川</v>
      </c>
      <c r="AO45" s="42">
        <f t="shared" si="13"/>
        <v>7620</v>
      </c>
      <c r="AP45" s="37">
        <f t="shared" si="14"/>
        <v>0.7</v>
      </c>
    </row>
    <row r="46" spans="1:42" ht="11.85" customHeight="1">
      <c r="A46" s="41" t="s">
        <v>50</v>
      </c>
      <c r="B46" s="39"/>
      <c r="C46" s="51">
        <v>224</v>
      </c>
      <c r="D46" s="52">
        <v>2690</v>
      </c>
      <c r="E46" s="52">
        <v>6030</v>
      </c>
      <c r="F46" s="52">
        <v>5470</v>
      </c>
      <c r="G46" s="52">
        <v>100</v>
      </c>
      <c r="H46" s="52">
        <v>112</v>
      </c>
      <c r="I46" s="52">
        <v>111</v>
      </c>
      <c r="J46" s="52">
        <v>113</v>
      </c>
      <c r="K46" s="52">
        <v>114</v>
      </c>
      <c r="N46" s="32">
        <v>32</v>
      </c>
      <c r="O46" s="5" t="s">
        <v>64</v>
      </c>
      <c r="P46" s="33" t="str">
        <f t="shared" si="0"/>
        <v>…</v>
      </c>
      <c r="Q46" s="34" t="str">
        <f>IFERROR(_xlfn.RANK.EQ(P46,$P$15:$P$61,0)+COUNTIF($P$15:P46,P46)-1,"-")</f>
        <v>-</v>
      </c>
      <c r="S46" s="42">
        <f t="shared" si="3"/>
        <v>32</v>
      </c>
      <c r="T46" s="42" t="str">
        <f t="shared" si="4"/>
        <v>東京</v>
      </c>
      <c r="U46" s="42">
        <f t="shared" si="5"/>
        <v>185</v>
      </c>
      <c r="V46" s="37">
        <f t="shared" si="6"/>
        <v>0.7</v>
      </c>
      <c r="X46" s="32">
        <v>32</v>
      </c>
      <c r="Y46" s="5" t="s">
        <v>64</v>
      </c>
      <c r="Z46" s="33" t="str">
        <f t="shared" si="1"/>
        <v>…</v>
      </c>
      <c r="AA46" s="34" t="str">
        <f>IFERROR(_xlfn.RANK.EQ(Z46,$Z$15:$Z$61,0)+COUNTIF($Z$15:Z46,Z46)-1,"-")</f>
        <v>-</v>
      </c>
      <c r="AC46" s="42">
        <f t="shared" si="7"/>
        <v>32</v>
      </c>
      <c r="AD46" s="42" t="str">
        <f t="shared" si="8"/>
        <v>福井</v>
      </c>
      <c r="AE46" s="42">
        <f t="shared" si="9"/>
        <v>2690</v>
      </c>
      <c r="AF46" s="37">
        <f t="shared" si="10"/>
        <v>64.400000000000006</v>
      </c>
      <c r="AG46" s="37"/>
      <c r="AH46" s="32">
        <v>32</v>
      </c>
      <c r="AI46" s="5" t="s">
        <v>64</v>
      </c>
      <c r="AJ46" s="33" t="str">
        <f t="shared" si="2"/>
        <v>…</v>
      </c>
      <c r="AK46" s="34" t="str">
        <f>IFERROR(_xlfn.RANK.EQ(AJ46,$AJ$15:$AJ$61,0)+COUNTIF($AJ$15:AJ46,AJ46)-1,"-")</f>
        <v>-</v>
      </c>
      <c r="AM46" s="42">
        <f t="shared" si="11"/>
        <v>32</v>
      </c>
      <c r="AN46" s="42" t="str">
        <f t="shared" si="12"/>
        <v>東京</v>
      </c>
      <c r="AO46" s="42">
        <f t="shared" si="13"/>
        <v>7490</v>
      </c>
      <c r="AP46" s="37">
        <f t="shared" si="14"/>
        <v>0.7</v>
      </c>
    </row>
    <row r="47" spans="1:42" ht="11.85" customHeight="1">
      <c r="A47" s="41" t="s">
        <v>51</v>
      </c>
      <c r="B47" s="39"/>
      <c r="C47" s="51" t="s">
        <v>924</v>
      </c>
      <c r="D47" s="52" t="s">
        <v>924</v>
      </c>
      <c r="E47" s="52" t="s">
        <v>924</v>
      </c>
      <c r="F47" s="52" t="s">
        <v>924</v>
      </c>
      <c r="G47" s="52" t="s">
        <v>26</v>
      </c>
      <c r="H47" s="52" t="s">
        <v>26</v>
      </c>
      <c r="I47" s="52" t="s">
        <v>26</v>
      </c>
      <c r="J47" s="52" t="s">
        <v>26</v>
      </c>
      <c r="K47" s="52" t="s">
        <v>26</v>
      </c>
      <c r="N47" s="32">
        <v>33</v>
      </c>
      <c r="O47" s="5" t="s">
        <v>65</v>
      </c>
      <c r="P47" s="33">
        <f t="shared" si="0"/>
        <v>219</v>
      </c>
      <c r="Q47" s="34">
        <f>IFERROR(_xlfn.RANK.EQ(P47,$P$15:$P$61,0)+COUNTIF($P$15:P47,P47)-1,"-")</f>
        <v>30</v>
      </c>
      <c r="S47" s="42">
        <f t="shared" si="3"/>
        <v>33</v>
      </c>
      <c r="T47" s="42" t="str">
        <f t="shared" si="4"/>
        <v>香川</v>
      </c>
      <c r="U47" s="42">
        <f t="shared" si="5"/>
        <v>143</v>
      </c>
      <c r="V47" s="37">
        <f t="shared" si="6"/>
        <v>0.5</v>
      </c>
      <c r="X47" s="32">
        <v>33</v>
      </c>
      <c r="Y47" s="5" t="s">
        <v>65</v>
      </c>
      <c r="Z47" s="33">
        <f t="shared" si="1"/>
        <v>3660</v>
      </c>
      <c r="AA47" s="34">
        <f>IFERROR(_xlfn.RANK.EQ(Z47,$Z$15:$Z$61,0)+COUNTIF($Z$15:Z47,Z47)-1,"-")</f>
        <v>21</v>
      </c>
      <c r="AC47" s="42">
        <f t="shared" si="7"/>
        <v>33</v>
      </c>
      <c r="AD47" s="42" t="str">
        <f t="shared" si="8"/>
        <v>長野</v>
      </c>
      <c r="AE47" s="42">
        <f t="shared" si="9"/>
        <v>2420</v>
      </c>
      <c r="AF47" s="37">
        <f t="shared" si="10"/>
        <v>57.9</v>
      </c>
      <c r="AG47" s="37"/>
      <c r="AH47" s="32">
        <v>33</v>
      </c>
      <c r="AI47" s="5" t="s">
        <v>65</v>
      </c>
      <c r="AJ47" s="33">
        <f t="shared" si="2"/>
        <v>8010</v>
      </c>
      <c r="AK47" s="34">
        <f>IFERROR(_xlfn.RANK.EQ(AJ47,$AJ$15:$AJ$61,0)+COUNTIF($AJ$15:AJ47,AJ47)-1,"-")</f>
        <v>29</v>
      </c>
      <c r="AM47" s="42">
        <f t="shared" si="11"/>
        <v>33</v>
      </c>
      <c r="AN47" s="42" t="str">
        <f t="shared" si="12"/>
        <v>香川</v>
      </c>
      <c r="AO47" s="42">
        <f t="shared" si="13"/>
        <v>6280</v>
      </c>
      <c r="AP47" s="37">
        <f t="shared" si="14"/>
        <v>0.6</v>
      </c>
    </row>
    <row r="48" spans="1:42" ht="11.85" customHeight="1">
      <c r="A48" s="41" t="s">
        <v>52</v>
      </c>
      <c r="B48" s="39"/>
      <c r="C48" s="51">
        <v>574</v>
      </c>
      <c r="D48" s="52">
        <v>2420</v>
      </c>
      <c r="E48" s="52">
        <v>13900</v>
      </c>
      <c r="F48" s="52">
        <v>7300</v>
      </c>
      <c r="G48" s="52">
        <v>94</v>
      </c>
      <c r="H48" s="52">
        <v>93</v>
      </c>
      <c r="I48" s="52">
        <v>88</v>
      </c>
      <c r="J48" s="52">
        <v>85</v>
      </c>
      <c r="K48" s="52">
        <v>95</v>
      </c>
      <c r="N48" s="32">
        <v>34</v>
      </c>
      <c r="O48" s="5" t="s">
        <v>66</v>
      </c>
      <c r="P48" s="33">
        <f t="shared" si="0"/>
        <v>439</v>
      </c>
      <c r="Q48" s="34">
        <f>IFERROR(_xlfn.RANK.EQ(P48,$P$15:$P$61,0)+COUNTIF($P$15:P48,P48)-1,"-")</f>
        <v>20</v>
      </c>
      <c r="S48" s="42">
        <f t="shared" si="3"/>
        <v>34</v>
      </c>
      <c r="T48" s="42" t="str">
        <f t="shared" si="4"/>
        <v>富山</v>
      </c>
      <c r="U48" s="42">
        <f t="shared" si="5"/>
        <v>134</v>
      </c>
      <c r="V48" s="37">
        <f t="shared" si="6"/>
        <v>0.5</v>
      </c>
      <c r="X48" s="32">
        <v>34</v>
      </c>
      <c r="Y48" s="5" t="s">
        <v>66</v>
      </c>
      <c r="Z48" s="33">
        <f t="shared" si="1"/>
        <v>2350</v>
      </c>
      <c r="AA48" s="34">
        <f>IFERROR(_xlfn.RANK.EQ(Z48,$Z$15:$Z$61,0)+COUNTIF($Z$15:Z48,Z48)-1,"-")</f>
        <v>34</v>
      </c>
      <c r="AC48" s="42">
        <f t="shared" si="7"/>
        <v>34</v>
      </c>
      <c r="AD48" s="42" t="str">
        <f t="shared" si="8"/>
        <v>広島</v>
      </c>
      <c r="AE48" s="42">
        <f t="shared" si="9"/>
        <v>2350</v>
      </c>
      <c r="AF48" s="37">
        <f t="shared" si="10"/>
        <v>56.2</v>
      </c>
      <c r="AG48" s="37"/>
      <c r="AH48" s="32">
        <v>34</v>
      </c>
      <c r="AI48" s="5" t="s">
        <v>66</v>
      </c>
      <c r="AJ48" s="33">
        <f t="shared" si="2"/>
        <v>10300</v>
      </c>
      <c r="AK48" s="34">
        <f>IFERROR(_xlfn.RANK.EQ(AJ48,$AJ$15:$AJ$61,0)+COUNTIF($AJ$15:AJ48,AJ48)-1,"-")</f>
        <v>25</v>
      </c>
      <c r="AM48" s="42">
        <f t="shared" si="11"/>
        <v>34</v>
      </c>
      <c r="AN48" s="42" t="str">
        <f t="shared" si="12"/>
        <v>福井</v>
      </c>
      <c r="AO48" s="42">
        <f t="shared" si="13"/>
        <v>6030</v>
      </c>
      <c r="AP48" s="37">
        <f t="shared" si="14"/>
        <v>0.5</v>
      </c>
    </row>
    <row r="49" spans="1:42" ht="11.85" customHeight="1">
      <c r="A49" s="41" t="s">
        <v>53</v>
      </c>
      <c r="B49" s="39"/>
      <c r="C49" s="51">
        <v>503</v>
      </c>
      <c r="D49" s="52">
        <v>4210</v>
      </c>
      <c r="E49" s="52">
        <v>21200</v>
      </c>
      <c r="F49" s="52">
        <v>16200</v>
      </c>
      <c r="G49" s="52">
        <v>97</v>
      </c>
      <c r="H49" s="52">
        <v>109</v>
      </c>
      <c r="I49" s="52">
        <v>105</v>
      </c>
      <c r="J49" s="52">
        <v>106</v>
      </c>
      <c r="K49" s="52">
        <v>117</v>
      </c>
      <c r="N49" s="32">
        <v>35</v>
      </c>
      <c r="O49" s="5" t="s">
        <v>67</v>
      </c>
      <c r="P49" s="33">
        <f t="shared" si="0"/>
        <v>371</v>
      </c>
      <c r="Q49" s="34">
        <f>IFERROR(_xlfn.RANK.EQ(P49,$P$15:$P$61,0)+COUNTIF($P$15:P49,P49)-1,"-")</f>
        <v>22</v>
      </c>
      <c r="S49" s="42">
        <f t="shared" si="3"/>
        <v>35</v>
      </c>
      <c r="T49" s="42" t="str">
        <f t="shared" si="4"/>
        <v>滋賀</v>
      </c>
      <c r="U49" s="42">
        <f t="shared" si="5"/>
        <v>111</v>
      </c>
      <c r="V49" s="37">
        <f t="shared" si="6"/>
        <v>0.4</v>
      </c>
      <c r="X49" s="32">
        <v>35</v>
      </c>
      <c r="Y49" s="5" t="s">
        <v>67</v>
      </c>
      <c r="Z49" s="33">
        <f t="shared" si="1"/>
        <v>2750</v>
      </c>
      <c r="AA49" s="34">
        <f>IFERROR(_xlfn.RANK.EQ(Z49,$Z$15:$Z$61,0)+COUNTIF($Z$15:Z49,Z49)-1,"-")</f>
        <v>31</v>
      </c>
      <c r="AC49" s="42">
        <f t="shared" si="7"/>
        <v>35</v>
      </c>
      <c r="AD49" s="42" t="str">
        <f t="shared" si="8"/>
        <v>富山</v>
      </c>
      <c r="AE49" s="42">
        <f t="shared" si="9"/>
        <v>2280</v>
      </c>
      <c r="AF49" s="37">
        <f t="shared" si="10"/>
        <v>54.5</v>
      </c>
      <c r="AG49" s="37"/>
      <c r="AH49" s="32">
        <v>35</v>
      </c>
      <c r="AI49" s="5" t="s">
        <v>67</v>
      </c>
      <c r="AJ49" s="33">
        <f t="shared" si="2"/>
        <v>10200</v>
      </c>
      <c r="AK49" s="34">
        <f>IFERROR(_xlfn.RANK.EQ(AJ49,$AJ$15:$AJ$61,0)+COUNTIF($AJ$15:AJ49,AJ49)-1,"-")</f>
        <v>26</v>
      </c>
      <c r="AM49" s="42">
        <f t="shared" si="11"/>
        <v>35</v>
      </c>
      <c r="AN49" s="42" t="str">
        <f t="shared" si="12"/>
        <v>滋賀</v>
      </c>
      <c r="AO49" s="42">
        <f t="shared" si="13"/>
        <v>3470</v>
      </c>
      <c r="AP49" s="37">
        <f t="shared" si="14"/>
        <v>0.3</v>
      </c>
    </row>
    <row r="50" spans="1:42" ht="11.85" customHeight="1">
      <c r="A50" s="41" t="s">
        <v>54</v>
      </c>
      <c r="B50" s="39"/>
      <c r="C50" s="51">
        <v>460</v>
      </c>
      <c r="D50" s="52">
        <v>3960</v>
      </c>
      <c r="E50" s="52">
        <v>18200</v>
      </c>
      <c r="F50" s="52">
        <v>15300</v>
      </c>
      <c r="G50" s="52">
        <v>97</v>
      </c>
      <c r="H50" s="52">
        <v>100</v>
      </c>
      <c r="I50" s="52">
        <v>97</v>
      </c>
      <c r="J50" s="52">
        <v>97</v>
      </c>
      <c r="K50" s="52">
        <v>97</v>
      </c>
      <c r="N50" s="32">
        <v>36</v>
      </c>
      <c r="O50" s="5" t="s">
        <v>68</v>
      </c>
      <c r="P50" s="33">
        <f t="shared" si="0"/>
        <v>307</v>
      </c>
      <c r="Q50" s="34">
        <f>IFERROR(_xlfn.RANK.EQ(P50,$P$15:$P$61,0)+COUNTIF($P$15:P50,P50)-1,"-")</f>
        <v>27</v>
      </c>
      <c r="S50" s="42">
        <f t="shared" si="3"/>
        <v>36</v>
      </c>
      <c r="T50" s="42" t="str">
        <f t="shared" si="4"/>
        <v>和歌山</v>
      </c>
      <c r="U50" s="42">
        <f t="shared" si="5"/>
        <v>109</v>
      </c>
      <c r="V50" s="37">
        <f t="shared" si="6"/>
        <v>0.4</v>
      </c>
      <c r="X50" s="32">
        <v>36</v>
      </c>
      <c r="Y50" s="5" t="s">
        <v>68</v>
      </c>
      <c r="Z50" s="33">
        <f t="shared" si="1"/>
        <v>7070</v>
      </c>
      <c r="AA50" s="34">
        <f>IFERROR(_xlfn.RANK.EQ(Z50,$Z$15:$Z$61,0)+COUNTIF($Z$15:Z50,Z50)-1,"-")</f>
        <v>1</v>
      </c>
      <c r="AC50" s="42">
        <f t="shared" si="7"/>
        <v>36</v>
      </c>
      <c r="AD50" s="42" t="str">
        <f t="shared" si="8"/>
        <v>秋田</v>
      </c>
      <c r="AE50" s="42">
        <f t="shared" si="9"/>
        <v>2150</v>
      </c>
      <c r="AF50" s="37">
        <f t="shared" si="10"/>
        <v>51.4</v>
      </c>
      <c r="AG50" s="37"/>
      <c r="AH50" s="32">
        <v>36</v>
      </c>
      <c r="AI50" s="5" t="s">
        <v>68</v>
      </c>
      <c r="AJ50" s="33">
        <f t="shared" si="2"/>
        <v>21700</v>
      </c>
      <c r="AK50" s="34">
        <f>IFERROR(_xlfn.RANK.EQ(AJ50,$AJ$15:$AJ$61,0)+COUNTIF($AJ$15:AJ50,AJ50)-1,"-")</f>
        <v>14</v>
      </c>
      <c r="AM50" s="42">
        <f t="shared" si="11"/>
        <v>36</v>
      </c>
      <c r="AN50" s="42" t="str">
        <f t="shared" si="12"/>
        <v>富山</v>
      </c>
      <c r="AO50" s="42">
        <f t="shared" si="13"/>
        <v>3060</v>
      </c>
      <c r="AP50" s="37">
        <f t="shared" si="14"/>
        <v>0.3</v>
      </c>
    </row>
    <row r="51" spans="1:42" ht="11.85" customHeight="1">
      <c r="A51" s="41" t="s">
        <v>55</v>
      </c>
      <c r="B51" s="39"/>
      <c r="C51" s="51">
        <v>514</v>
      </c>
      <c r="D51" s="52">
        <v>4160</v>
      </c>
      <c r="E51" s="52">
        <v>21400</v>
      </c>
      <c r="F51" s="52">
        <v>18500</v>
      </c>
      <c r="G51" s="52">
        <v>95</v>
      </c>
      <c r="H51" s="52">
        <v>95</v>
      </c>
      <c r="I51" s="52">
        <v>91</v>
      </c>
      <c r="J51" s="52">
        <v>91</v>
      </c>
      <c r="K51" s="52">
        <v>102</v>
      </c>
      <c r="N51" s="32">
        <v>37</v>
      </c>
      <c r="O51" s="5" t="s">
        <v>69</v>
      </c>
      <c r="P51" s="33">
        <f t="shared" si="0"/>
        <v>143</v>
      </c>
      <c r="Q51" s="34">
        <f>IFERROR(_xlfn.RANK.EQ(P51,$P$15:$P$61,0)+COUNTIF($P$15:P51,P51)-1,"-")</f>
        <v>33</v>
      </c>
      <c r="S51" s="42">
        <f t="shared" si="3"/>
        <v>37</v>
      </c>
      <c r="T51" s="42" t="str">
        <f t="shared" si="4"/>
        <v>奈良</v>
      </c>
      <c r="U51" s="42">
        <f t="shared" si="5"/>
        <v>90</v>
      </c>
      <c r="V51" s="37">
        <f t="shared" si="6"/>
        <v>0.3</v>
      </c>
      <c r="X51" s="32">
        <v>37</v>
      </c>
      <c r="Y51" s="5" t="s">
        <v>69</v>
      </c>
      <c r="Z51" s="33">
        <f t="shared" si="1"/>
        <v>4390</v>
      </c>
      <c r="AA51" s="34">
        <f>IFERROR(_xlfn.RANK.EQ(Z51,$Z$15:$Z$61,0)+COUNTIF($Z$15:Z51,Z51)-1,"-")</f>
        <v>11</v>
      </c>
      <c r="AC51" s="42">
        <f t="shared" si="7"/>
        <v>37</v>
      </c>
      <c r="AD51" s="42" t="str">
        <f t="shared" si="8"/>
        <v>宮城</v>
      </c>
      <c r="AE51" s="42">
        <f t="shared" si="9"/>
        <v>2130</v>
      </c>
      <c r="AF51" s="37">
        <f t="shared" si="10"/>
        <v>51</v>
      </c>
      <c r="AG51" s="37"/>
      <c r="AH51" s="32">
        <v>37</v>
      </c>
      <c r="AI51" s="5" t="s">
        <v>69</v>
      </c>
      <c r="AJ51" s="33">
        <f t="shared" si="2"/>
        <v>6280</v>
      </c>
      <c r="AK51" s="34">
        <f>IFERROR(_xlfn.RANK.EQ(AJ51,$AJ$15:$AJ$61,0)+COUNTIF($AJ$15:AJ51,AJ51)-1,"-")</f>
        <v>33</v>
      </c>
      <c r="AM51" s="42">
        <f t="shared" si="11"/>
        <v>37</v>
      </c>
      <c r="AN51" s="42" t="str">
        <f t="shared" si="12"/>
        <v>奈良</v>
      </c>
      <c r="AO51" s="42">
        <f t="shared" si="13"/>
        <v>3040</v>
      </c>
      <c r="AP51" s="37">
        <f t="shared" si="14"/>
        <v>0.3</v>
      </c>
    </row>
    <row r="52" spans="1:42" ht="11.85" customHeight="1">
      <c r="A52" s="41" t="s">
        <v>56</v>
      </c>
      <c r="B52" s="39"/>
      <c r="C52" s="51" t="s">
        <v>924</v>
      </c>
      <c r="D52" s="52" t="s">
        <v>924</v>
      </c>
      <c r="E52" s="52" t="s">
        <v>924</v>
      </c>
      <c r="F52" s="52" t="s">
        <v>924</v>
      </c>
      <c r="G52" s="52" t="s">
        <v>26</v>
      </c>
      <c r="H52" s="52" t="s">
        <v>26</v>
      </c>
      <c r="I52" s="52" t="s">
        <v>26</v>
      </c>
      <c r="J52" s="52" t="s">
        <v>26</v>
      </c>
      <c r="K52" s="52" t="s">
        <v>26</v>
      </c>
      <c r="N52" s="32">
        <v>38</v>
      </c>
      <c r="O52" s="5" t="s">
        <v>70</v>
      </c>
      <c r="P52" s="33" t="str">
        <f t="shared" si="0"/>
        <v>…</v>
      </c>
      <c r="Q52" s="34" t="str">
        <f>IFERROR(_xlfn.RANK.EQ(P52,$P$15:$P$61,0)+COUNTIF($P$15:P52,P52)-1,"-")</f>
        <v>-</v>
      </c>
      <c r="S52" s="42" t="str">
        <f t="shared" si="3"/>
        <v>-</v>
      </c>
      <c r="T52" s="42" t="str">
        <f t="shared" si="4"/>
        <v>-</v>
      </c>
      <c r="U52" s="42" t="str">
        <f t="shared" si="5"/>
        <v>-</v>
      </c>
      <c r="V52" s="37" t="str">
        <f t="shared" si="6"/>
        <v>-</v>
      </c>
      <c r="X52" s="32">
        <v>38</v>
      </c>
      <c r="Y52" s="5" t="s">
        <v>70</v>
      </c>
      <c r="Z52" s="33" t="str">
        <f t="shared" si="1"/>
        <v>…</v>
      </c>
      <c r="AA52" s="34" t="str">
        <f>IFERROR(_xlfn.RANK.EQ(Z52,$Z$15:$Z$61,0)+COUNTIF($Z$15:Z52,Z52)-1,"-")</f>
        <v>-</v>
      </c>
      <c r="AC52" s="42" t="str">
        <f t="shared" si="7"/>
        <v>-</v>
      </c>
      <c r="AD52" s="42" t="str">
        <f t="shared" si="8"/>
        <v>-</v>
      </c>
      <c r="AE52" s="42" t="str">
        <f t="shared" si="9"/>
        <v>-</v>
      </c>
      <c r="AF52" s="37" t="str">
        <f t="shared" si="10"/>
        <v>-</v>
      </c>
      <c r="AG52" s="37"/>
      <c r="AH52" s="32">
        <v>38</v>
      </c>
      <c r="AI52" s="5" t="s">
        <v>70</v>
      </c>
      <c r="AJ52" s="33" t="str">
        <f t="shared" si="2"/>
        <v>…</v>
      </c>
      <c r="AK52" s="34" t="str">
        <f>IFERROR(_xlfn.RANK.EQ(AJ52,$AJ$15:$AJ$61,0)+COUNTIF($AJ$15:AJ52,AJ52)-1,"-")</f>
        <v>-</v>
      </c>
      <c r="AM52" s="42" t="str">
        <f t="shared" si="11"/>
        <v>-</v>
      </c>
      <c r="AN52" s="42" t="str">
        <f t="shared" si="12"/>
        <v>-</v>
      </c>
      <c r="AO52" s="42" t="str">
        <f t="shared" si="13"/>
        <v>-</v>
      </c>
      <c r="AP52" s="37" t="str">
        <f t="shared" si="14"/>
        <v>-</v>
      </c>
    </row>
    <row r="53" spans="1:42" ht="11.85" customHeight="1">
      <c r="A53" s="41" t="s">
        <v>57</v>
      </c>
      <c r="B53" s="39"/>
      <c r="C53" s="51">
        <v>111</v>
      </c>
      <c r="D53" s="52">
        <v>3130</v>
      </c>
      <c r="E53" s="52">
        <v>3470</v>
      </c>
      <c r="F53" s="52">
        <v>1930</v>
      </c>
      <c r="G53" s="52">
        <v>97</v>
      </c>
      <c r="H53" s="52">
        <v>97</v>
      </c>
      <c r="I53" s="52">
        <v>94</v>
      </c>
      <c r="J53" s="52">
        <v>93</v>
      </c>
      <c r="K53" s="52">
        <v>99</v>
      </c>
      <c r="N53" s="32">
        <v>39</v>
      </c>
      <c r="O53" s="5" t="s">
        <v>71</v>
      </c>
      <c r="P53" s="33" t="str">
        <f t="shared" si="0"/>
        <v>…</v>
      </c>
      <c r="Q53" s="34" t="str">
        <f>IFERROR(_xlfn.RANK.EQ(P53,$P$15:$P$61,0)+COUNTIF($P$15:P53,P53)-1,"-")</f>
        <v>-</v>
      </c>
      <c r="S53" s="42" t="str">
        <f t="shared" si="3"/>
        <v>-</v>
      </c>
      <c r="T53" s="42" t="str">
        <f t="shared" si="4"/>
        <v>-</v>
      </c>
      <c r="U53" s="42" t="str">
        <f t="shared" si="5"/>
        <v>-</v>
      </c>
      <c r="V53" s="37" t="str">
        <f t="shared" si="6"/>
        <v>-</v>
      </c>
      <c r="X53" s="32">
        <v>39</v>
      </c>
      <c r="Y53" s="5" t="s">
        <v>71</v>
      </c>
      <c r="Z53" s="33" t="str">
        <f t="shared" si="1"/>
        <v>…</v>
      </c>
      <c r="AA53" s="34" t="str">
        <f>IFERROR(_xlfn.RANK.EQ(Z53,$Z$15:$Z$61,0)+COUNTIF($Z$15:Z53,Z53)-1,"-")</f>
        <v>-</v>
      </c>
      <c r="AC53" s="42" t="str">
        <f t="shared" si="7"/>
        <v>-</v>
      </c>
      <c r="AD53" s="42" t="str">
        <f t="shared" si="8"/>
        <v>-</v>
      </c>
      <c r="AE53" s="42" t="str">
        <f t="shared" si="9"/>
        <v>-</v>
      </c>
      <c r="AF53" s="37" t="str">
        <f t="shared" si="10"/>
        <v>-</v>
      </c>
      <c r="AG53" s="37"/>
      <c r="AH53" s="32">
        <v>39</v>
      </c>
      <c r="AI53" s="5" t="s">
        <v>71</v>
      </c>
      <c r="AJ53" s="33" t="str">
        <f t="shared" si="2"/>
        <v>…</v>
      </c>
      <c r="AK53" s="34" t="str">
        <f>IFERROR(_xlfn.RANK.EQ(AJ53,$AJ$15:$AJ$61,0)+COUNTIF($AJ$15:AJ53,AJ53)-1,"-")</f>
        <v>-</v>
      </c>
      <c r="AM53" s="42" t="str">
        <f t="shared" si="11"/>
        <v>-</v>
      </c>
      <c r="AN53" s="42" t="str">
        <f t="shared" si="12"/>
        <v>-</v>
      </c>
      <c r="AO53" s="42" t="str">
        <f t="shared" si="13"/>
        <v>-</v>
      </c>
      <c r="AP53" s="37" t="str">
        <f t="shared" si="14"/>
        <v>-</v>
      </c>
    </row>
    <row r="54" spans="1:42" ht="11.85" customHeight="1">
      <c r="A54" s="41" t="s">
        <v>58</v>
      </c>
      <c r="B54" s="39"/>
      <c r="C54" s="51" t="s">
        <v>924</v>
      </c>
      <c r="D54" s="52" t="s">
        <v>924</v>
      </c>
      <c r="E54" s="52" t="s">
        <v>924</v>
      </c>
      <c r="F54" s="52" t="s">
        <v>924</v>
      </c>
      <c r="G54" s="52" t="s">
        <v>26</v>
      </c>
      <c r="H54" s="52" t="s">
        <v>26</v>
      </c>
      <c r="I54" s="52" t="s">
        <v>26</v>
      </c>
      <c r="J54" s="52" t="s">
        <v>26</v>
      </c>
      <c r="K54" s="52" t="s">
        <v>26</v>
      </c>
      <c r="N54" s="32">
        <v>40</v>
      </c>
      <c r="O54" s="5" t="s">
        <v>72</v>
      </c>
      <c r="P54" s="33">
        <f t="shared" si="0"/>
        <v>300</v>
      </c>
      <c r="Q54" s="34">
        <f>IFERROR(_xlfn.RANK.EQ(P54,$P$15:$P$61,0)+COUNTIF($P$15:P54,P54)-1,"-")</f>
        <v>28</v>
      </c>
      <c r="S54" s="42" t="str">
        <f t="shared" si="3"/>
        <v>-</v>
      </c>
      <c r="T54" s="42" t="str">
        <f t="shared" si="4"/>
        <v>-</v>
      </c>
      <c r="U54" s="42" t="str">
        <f t="shared" si="5"/>
        <v>-</v>
      </c>
      <c r="V54" s="37" t="str">
        <f t="shared" si="6"/>
        <v>-</v>
      </c>
      <c r="X54" s="32">
        <v>40</v>
      </c>
      <c r="Y54" s="5" t="s">
        <v>72</v>
      </c>
      <c r="Z54" s="33">
        <f t="shared" si="1"/>
        <v>4630</v>
      </c>
      <c r="AA54" s="34">
        <f>IFERROR(_xlfn.RANK.EQ(Z54,$Z$15:$Z$61,0)+COUNTIF($Z$15:Z54,Z54)-1,"-")</f>
        <v>8</v>
      </c>
      <c r="AC54" s="42" t="str">
        <f t="shared" si="7"/>
        <v>-</v>
      </c>
      <c r="AD54" s="42" t="str">
        <f t="shared" si="8"/>
        <v>-</v>
      </c>
      <c r="AE54" s="42" t="str">
        <f t="shared" si="9"/>
        <v>-</v>
      </c>
      <c r="AF54" s="37" t="str">
        <f t="shared" si="10"/>
        <v>-</v>
      </c>
      <c r="AG54" s="37"/>
      <c r="AH54" s="32">
        <v>40</v>
      </c>
      <c r="AI54" s="5" t="s">
        <v>72</v>
      </c>
      <c r="AJ54" s="33">
        <f t="shared" si="2"/>
        <v>13900</v>
      </c>
      <c r="AK54" s="34">
        <f>IFERROR(_xlfn.RANK.EQ(AJ54,$AJ$15:$AJ$61,0)+COUNTIF($AJ$15:AJ54,AJ54)-1,"-")</f>
        <v>20</v>
      </c>
      <c r="AM54" s="42" t="str">
        <f t="shared" si="11"/>
        <v>-</v>
      </c>
      <c r="AN54" s="42" t="str">
        <f t="shared" si="12"/>
        <v>-</v>
      </c>
      <c r="AO54" s="42" t="str">
        <f t="shared" si="13"/>
        <v>-</v>
      </c>
      <c r="AP54" s="37" t="str">
        <f t="shared" si="14"/>
        <v>-</v>
      </c>
    </row>
    <row r="55" spans="1:42" ht="11.85" customHeight="1">
      <c r="A55" s="41" t="s">
        <v>59</v>
      </c>
      <c r="B55" s="39"/>
      <c r="C55" s="51" t="s">
        <v>924</v>
      </c>
      <c r="D55" s="52" t="s">
        <v>924</v>
      </c>
      <c r="E55" s="52" t="s">
        <v>924</v>
      </c>
      <c r="F55" s="52" t="s">
        <v>924</v>
      </c>
      <c r="G55" s="52" t="s">
        <v>26</v>
      </c>
      <c r="H55" s="52" t="s">
        <v>26</v>
      </c>
      <c r="I55" s="52" t="s">
        <v>26</v>
      </c>
      <c r="J55" s="52" t="s">
        <v>26</v>
      </c>
      <c r="K55" s="52" t="s">
        <v>26</v>
      </c>
      <c r="N55" s="32">
        <v>41</v>
      </c>
      <c r="O55" s="5" t="s">
        <v>73</v>
      </c>
      <c r="P55" s="33" t="str">
        <f t="shared" si="0"/>
        <v>…</v>
      </c>
      <c r="Q55" s="34" t="str">
        <f>IFERROR(_xlfn.RANK.EQ(P55,$P$15:$P$61,0)+COUNTIF($P$15:P55,P55)-1,"-")</f>
        <v>-</v>
      </c>
      <c r="S55" s="42" t="str">
        <f t="shared" si="3"/>
        <v>-</v>
      </c>
      <c r="T55" s="42" t="str">
        <f t="shared" si="4"/>
        <v>-</v>
      </c>
      <c r="U55" s="42" t="str">
        <f t="shared" si="5"/>
        <v>-</v>
      </c>
      <c r="V55" s="37" t="str">
        <f t="shared" si="6"/>
        <v>-</v>
      </c>
      <c r="X55" s="32">
        <v>41</v>
      </c>
      <c r="Y55" s="5" t="s">
        <v>73</v>
      </c>
      <c r="Z55" s="33" t="str">
        <f t="shared" si="1"/>
        <v>…</v>
      </c>
      <c r="AA55" s="34" t="str">
        <f>IFERROR(_xlfn.RANK.EQ(Z55,$Z$15:$Z$61,0)+COUNTIF($Z$15:Z55,Z55)-1,"-")</f>
        <v>-</v>
      </c>
      <c r="AC55" s="42" t="str">
        <f t="shared" si="7"/>
        <v>-</v>
      </c>
      <c r="AD55" s="42" t="str">
        <f t="shared" si="8"/>
        <v>-</v>
      </c>
      <c r="AE55" s="42" t="str">
        <f t="shared" si="9"/>
        <v>-</v>
      </c>
      <c r="AF55" s="37" t="str">
        <f t="shared" si="10"/>
        <v>-</v>
      </c>
      <c r="AG55" s="37"/>
      <c r="AH55" s="32">
        <v>41</v>
      </c>
      <c r="AI55" s="5" t="s">
        <v>73</v>
      </c>
      <c r="AJ55" s="33" t="str">
        <f t="shared" si="2"/>
        <v>…</v>
      </c>
      <c r="AK55" s="34" t="str">
        <f>IFERROR(_xlfn.RANK.EQ(AJ55,$AJ$15:$AJ$61,0)+COUNTIF($AJ$15:AJ55,AJ55)-1,"-")</f>
        <v>-</v>
      </c>
      <c r="AM55" s="42" t="str">
        <f t="shared" si="11"/>
        <v>-</v>
      </c>
      <c r="AN55" s="42" t="str">
        <f t="shared" si="12"/>
        <v>-</v>
      </c>
      <c r="AO55" s="42" t="str">
        <f t="shared" si="13"/>
        <v>-</v>
      </c>
      <c r="AP55" s="37" t="str">
        <f t="shared" si="14"/>
        <v>-</v>
      </c>
    </row>
    <row r="56" spans="1:42" ht="11.85" customHeight="1">
      <c r="A56" s="41" t="s">
        <v>60</v>
      </c>
      <c r="B56" s="39"/>
      <c r="C56" s="51">
        <v>333</v>
      </c>
      <c r="D56" s="52">
        <v>3000</v>
      </c>
      <c r="E56" s="52">
        <v>10000</v>
      </c>
      <c r="F56" s="52">
        <v>4860</v>
      </c>
      <c r="G56" s="52">
        <v>97</v>
      </c>
      <c r="H56" s="52">
        <v>93</v>
      </c>
      <c r="I56" s="52">
        <v>90</v>
      </c>
      <c r="J56" s="52">
        <v>85</v>
      </c>
      <c r="K56" s="52">
        <v>91</v>
      </c>
      <c r="N56" s="32">
        <v>42</v>
      </c>
      <c r="O56" s="5" t="s">
        <v>74</v>
      </c>
      <c r="P56" s="33">
        <f t="shared" si="0"/>
        <v>559</v>
      </c>
      <c r="Q56" s="34">
        <f>IFERROR(_xlfn.RANK.EQ(P56,$P$15:$P$61,0)+COUNTIF($P$15:P56,P56)-1,"-")</f>
        <v>14</v>
      </c>
      <c r="S56" s="42" t="str">
        <f t="shared" si="3"/>
        <v>-</v>
      </c>
      <c r="T56" s="42" t="str">
        <f t="shared" si="4"/>
        <v>-</v>
      </c>
      <c r="U56" s="42" t="str">
        <f t="shared" si="5"/>
        <v>-</v>
      </c>
      <c r="V56" s="37" t="str">
        <f t="shared" si="6"/>
        <v>-</v>
      </c>
      <c r="X56" s="32">
        <v>42</v>
      </c>
      <c r="Y56" s="5" t="s">
        <v>74</v>
      </c>
      <c r="Z56" s="33">
        <f t="shared" si="1"/>
        <v>6460</v>
      </c>
      <c r="AA56" s="34">
        <f>IFERROR(_xlfn.RANK.EQ(Z56,$Z$15:$Z$61,0)+COUNTIF($Z$15:Z56,Z56)-1,"-")</f>
        <v>4</v>
      </c>
      <c r="AC56" s="42" t="str">
        <f t="shared" si="7"/>
        <v>-</v>
      </c>
      <c r="AD56" s="42" t="str">
        <f t="shared" si="8"/>
        <v>-</v>
      </c>
      <c r="AE56" s="42" t="str">
        <f t="shared" si="9"/>
        <v>-</v>
      </c>
      <c r="AF56" s="37" t="str">
        <f t="shared" si="10"/>
        <v>-</v>
      </c>
      <c r="AG56" s="37"/>
      <c r="AH56" s="32">
        <v>42</v>
      </c>
      <c r="AI56" s="5" t="s">
        <v>74</v>
      </c>
      <c r="AJ56" s="33">
        <f t="shared" si="2"/>
        <v>36100</v>
      </c>
      <c r="AK56" s="34">
        <f>IFERROR(_xlfn.RANK.EQ(AJ56,$AJ$15:$AJ$61,0)+COUNTIF($AJ$15:AJ56,AJ56)-1,"-")</f>
        <v>9</v>
      </c>
      <c r="AM56" s="42" t="str">
        <f t="shared" si="11"/>
        <v>-</v>
      </c>
      <c r="AN56" s="42" t="str">
        <f t="shared" si="12"/>
        <v>-</v>
      </c>
      <c r="AO56" s="42" t="str">
        <f t="shared" si="13"/>
        <v>-</v>
      </c>
      <c r="AP56" s="37" t="str">
        <f t="shared" si="14"/>
        <v>-</v>
      </c>
    </row>
    <row r="57" spans="1:42" ht="11.85" customHeight="1">
      <c r="A57" s="41" t="s">
        <v>61</v>
      </c>
      <c r="B57" s="39"/>
      <c r="C57" s="51">
        <v>90</v>
      </c>
      <c r="D57" s="52">
        <v>3380</v>
      </c>
      <c r="E57" s="52">
        <v>3040</v>
      </c>
      <c r="F57" s="52">
        <v>1820</v>
      </c>
      <c r="G57" s="52">
        <v>100</v>
      </c>
      <c r="H57" s="52">
        <v>99</v>
      </c>
      <c r="I57" s="52">
        <v>99</v>
      </c>
      <c r="J57" s="52">
        <v>99</v>
      </c>
      <c r="K57" s="52">
        <v>96</v>
      </c>
      <c r="N57" s="32">
        <v>43</v>
      </c>
      <c r="O57" s="5" t="s">
        <v>75</v>
      </c>
      <c r="P57" s="33">
        <f t="shared" si="0"/>
        <v>783</v>
      </c>
      <c r="Q57" s="34">
        <f>IFERROR(_xlfn.RANK.EQ(P57,$P$15:$P$61,0)+COUNTIF($P$15:P57,P57)-1,"-")</f>
        <v>10</v>
      </c>
      <c r="S57" s="42" t="str">
        <f t="shared" si="3"/>
        <v>-</v>
      </c>
      <c r="T57" s="42" t="str">
        <f t="shared" si="4"/>
        <v>-</v>
      </c>
      <c r="U57" s="42" t="str">
        <f t="shared" si="5"/>
        <v>-</v>
      </c>
      <c r="V57" s="37" t="str">
        <f t="shared" si="6"/>
        <v>-</v>
      </c>
      <c r="X57" s="32">
        <v>43</v>
      </c>
      <c r="Y57" s="5" t="s">
        <v>75</v>
      </c>
      <c r="Z57" s="33">
        <f t="shared" si="1"/>
        <v>2980</v>
      </c>
      <c r="AA57" s="34">
        <f>IFERROR(_xlfn.RANK.EQ(Z57,$Z$15:$Z$61,0)+COUNTIF($Z$15:Z57,Z57)-1,"-")</f>
        <v>29</v>
      </c>
      <c r="AC57" s="42" t="str">
        <f t="shared" si="7"/>
        <v>-</v>
      </c>
      <c r="AD57" s="42" t="str">
        <f t="shared" si="8"/>
        <v>-</v>
      </c>
      <c r="AE57" s="42" t="str">
        <f t="shared" si="9"/>
        <v>-</v>
      </c>
      <c r="AF57" s="37" t="str">
        <f t="shared" si="10"/>
        <v>-</v>
      </c>
      <c r="AG57" s="37"/>
      <c r="AH57" s="32">
        <v>43</v>
      </c>
      <c r="AI57" s="5" t="s">
        <v>75</v>
      </c>
      <c r="AJ57" s="33">
        <f t="shared" si="2"/>
        <v>23300</v>
      </c>
      <c r="AK57" s="34">
        <f>IFERROR(_xlfn.RANK.EQ(AJ57,$AJ$15:$AJ$61,0)+COUNTIF($AJ$15:AJ57,AJ57)-1,"-")</f>
        <v>11</v>
      </c>
      <c r="AM57" s="42" t="str">
        <f t="shared" si="11"/>
        <v>-</v>
      </c>
      <c r="AN57" s="42" t="str">
        <f t="shared" si="12"/>
        <v>-</v>
      </c>
      <c r="AO57" s="42" t="str">
        <f t="shared" si="13"/>
        <v>-</v>
      </c>
      <c r="AP57" s="37" t="str">
        <f t="shared" si="14"/>
        <v>-</v>
      </c>
    </row>
    <row r="58" spans="1:42" ht="11.85" customHeight="1">
      <c r="A58" s="41" t="s">
        <v>62</v>
      </c>
      <c r="B58" s="39"/>
      <c r="C58" s="51">
        <v>109</v>
      </c>
      <c r="D58" s="52">
        <v>7000</v>
      </c>
      <c r="E58" s="52">
        <v>7630</v>
      </c>
      <c r="F58" s="52">
        <v>6650</v>
      </c>
      <c r="G58" s="52">
        <v>92</v>
      </c>
      <c r="H58" s="52">
        <v>106</v>
      </c>
      <c r="I58" s="52">
        <v>98</v>
      </c>
      <c r="J58" s="52">
        <v>100</v>
      </c>
      <c r="K58" s="52">
        <v>107</v>
      </c>
      <c r="N58" s="32">
        <v>44</v>
      </c>
      <c r="O58" s="5" t="s">
        <v>76</v>
      </c>
      <c r="P58" s="33">
        <f t="shared" si="0"/>
        <v>342</v>
      </c>
      <c r="Q58" s="34">
        <f>IFERROR(_xlfn.RANK.EQ(P58,$P$15:$P$61,0)+COUNTIF($P$15:P58,P58)-1,"-")</f>
        <v>24</v>
      </c>
      <c r="S58" s="42" t="str">
        <f t="shared" si="3"/>
        <v>-</v>
      </c>
      <c r="T58" s="42" t="str">
        <f t="shared" si="4"/>
        <v>-</v>
      </c>
      <c r="U58" s="42" t="str">
        <f t="shared" si="5"/>
        <v>-</v>
      </c>
      <c r="V58" s="37" t="str">
        <f t="shared" si="6"/>
        <v>-</v>
      </c>
      <c r="X58" s="32">
        <v>44</v>
      </c>
      <c r="Y58" s="5" t="s">
        <v>76</v>
      </c>
      <c r="Z58" s="33">
        <f t="shared" si="1"/>
        <v>3360</v>
      </c>
      <c r="AA58" s="34">
        <f>IFERROR(_xlfn.RANK.EQ(Z58,$Z$15:$Z$61,0)+COUNTIF($Z$15:Z58,Z58)-1,"-")</f>
        <v>23</v>
      </c>
      <c r="AC58" s="42" t="str">
        <f t="shared" si="7"/>
        <v>-</v>
      </c>
      <c r="AD58" s="42" t="str">
        <f t="shared" si="8"/>
        <v>-</v>
      </c>
      <c r="AE58" s="42" t="str">
        <f t="shared" si="9"/>
        <v>-</v>
      </c>
      <c r="AF58" s="37" t="str">
        <f t="shared" si="10"/>
        <v>-</v>
      </c>
      <c r="AG58" s="37"/>
      <c r="AH58" s="32">
        <v>44</v>
      </c>
      <c r="AI58" s="5" t="s">
        <v>76</v>
      </c>
      <c r="AJ58" s="33">
        <f t="shared" si="2"/>
        <v>11500</v>
      </c>
      <c r="AK58" s="34">
        <f>IFERROR(_xlfn.RANK.EQ(AJ58,$AJ$15:$AJ$61,0)+COUNTIF($AJ$15:AJ58,AJ58)-1,"-")</f>
        <v>22</v>
      </c>
      <c r="AM58" s="42" t="str">
        <f t="shared" si="11"/>
        <v>-</v>
      </c>
      <c r="AN58" s="42" t="str">
        <f t="shared" si="12"/>
        <v>-</v>
      </c>
      <c r="AO58" s="42" t="str">
        <f t="shared" si="13"/>
        <v>-</v>
      </c>
      <c r="AP58" s="37" t="str">
        <f t="shared" si="14"/>
        <v>-</v>
      </c>
    </row>
    <row r="59" spans="1:42" ht="11.85" customHeight="1">
      <c r="A59" s="41" t="s">
        <v>63</v>
      </c>
      <c r="B59" s="39"/>
      <c r="C59" s="51" t="s">
        <v>924</v>
      </c>
      <c r="D59" s="52" t="s">
        <v>924</v>
      </c>
      <c r="E59" s="52" t="s">
        <v>924</v>
      </c>
      <c r="F59" s="52" t="s">
        <v>924</v>
      </c>
      <c r="G59" s="52" t="s">
        <v>26</v>
      </c>
      <c r="H59" s="52" t="s">
        <v>26</v>
      </c>
      <c r="I59" s="52" t="s">
        <v>26</v>
      </c>
      <c r="J59" s="52" t="s">
        <v>26</v>
      </c>
      <c r="K59" s="52" t="s">
        <v>26</v>
      </c>
      <c r="N59" s="32">
        <v>45</v>
      </c>
      <c r="O59" s="5" t="s">
        <v>77</v>
      </c>
      <c r="P59" s="33">
        <f t="shared" si="0"/>
        <v>1550</v>
      </c>
      <c r="Q59" s="34">
        <f>IFERROR(_xlfn.RANK.EQ(P59,$P$15:$P$61,0)+COUNTIF($P$15:P59,P59)-1,"-")</f>
        <v>5</v>
      </c>
      <c r="S59" s="42" t="str">
        <f t="shared" si="3"/>
        <v>-</v>
      </c>
      <c r="T59" s="42" t="str">
        <f t="shared" si="4"/>
        <v>-</v>
      </c>
      <c r="U59" s="42" t="str">
        <f t="shared" si="5"/>
        <v>-</v>
      </c>
      <c r="V59" s="37" t="str">
        <f t="shared" si="6"/>
        <v>-</v>
      </c>
      <c r="X59" s="32">
        <v>45</v>
      </c>
      <c r="Y59" s="5" t="s">
        <v>77</v>
      </c>
      <c r="Z59" s="33">
        <f t="shared" si="1"/>
        <v>4060</v>
      </c>
      <c r="AA59" s="34">
        <f>IFERROR(_xlfn.RANK.EQ(Z59,$Z$15:$Z$61,0)+COUNTIF($Z$15:Z59,Z59)-1,"-")</f>
        <v>14</v>
      </c>
      <c r="AC59" s="42" t="str">
        <f t="shared" si="7"/>
        <v>-</v>
      </c>
      <c r="AD59" s="42" t="str">
        <f t="shared" si="8"/>
        <v>-</v>
      </c>
      <c r="AE59" s="42" t="str">
        <f t="shared" si="9"/>
        <v>-</v>
      </c>
      <c r="AF59" s="37" t="str">
        <f t="shared" si="10"/>
        <v>-</v>
      </c>
      <c r="AG59" s="37"/>
      <c r="AH59" s="32">
        <v>45</v>
      </c>
      <c r="AI59" s="5" t="s">
        <v>77</v>
      </c>
      <c r="AJ59" s="33">
        <f t="shared" si="2"/>
        <v>62900</v>
      </c>
      <c r="AK59" s="34">
        <f>IFERROR(_xlfn.RANK.EQ(AJ59,$AJ$15:$AJ$61,0)+COUNTIF($AJ$15:AJ59,AJ59)-1,"-")</f>
        <v>6</v>
      </c>
      <c r="AM59" s="42" t="str">
        <f t="shared" si="11"/>
        <v>-</v>
      </c>
      <c r="AN59" s="42" t="str">
        <f t="shared" si="12"/>
        <v>-</v>
      </c>
      <c r="AO59" s="42" t="str">
        <f t="shared" si="13"/>
        <v>-</v>
      </c>
      <c r="AP59" s="37" t="str">
        <f t="shared" si="14"/>
        <v>-</v>
      </c>
    </row>
    <row r="60" spans="1:42" ht="11.85" customHeight="1">
      <c r="A60" s="41" t="s">
        <v>64</v>
      </c>
      <c r="B60" s="39"/>
      <c r="C60" s="51" t="s">
        <v>924</v>
      </c>
      <c r="D60" s="52" t="s">
        <v>924</v>
      </c>
      <c r="E60" s="52" t="s">
        <v>924</v>
      </c>
      <c r="F60" s="52" t="s">
        <v>924</v>
      </c>
      <c r="G60" s="52" t="s">
        <v>26</v>
      </c>
      <c r="H60" s="52" t="s">
        <v>26</v>
      </c>
      <c r="I60" s="52" t="s">
        <v>26</v>
      </c>
      <c r="J60" s="52" t="s">
        <v>26</v>
      </c>
      <c r="K60" s="52" t="s">
        <v>26</v>
      </c>
      <c r="N60" s="32">
        <v>46</v>
      </c>
      <c r="O60" s="5" t="s">
        <v>78</v>
      </c>
      <c r="P60" s="33">
        <f t="shared" si="0"/>
        <v>2050</v>
      </c>
      <c r="Q60" s="34">
        <f>IFERROR(_xlfn.RANK.EQ(P60,$P$15:$P$61,0)+COUNTIF($P$15:P60,P60)-1,"-")</f>
        <v>4</v>
      </c>
      <c r="S60" s="42" t="str">
        <f t="shared" si="3"/>
        <v>-</v>
      </c>
      <c r="T60" s="42" t="str">
        <f t="shared" si="4"/>
        <v>-</v>
      </c>
      <c r="U60" s="42" t="str">
        <f t="shared" si="5"/>
        <v>-</v>
      </c>
      <c r="V60" s="37" t="str">
        <f t="shared" si="6"/>
        <v>-</v>
      </c>
      <c r="X60" s="32">
        <v>46</v>
      </c>
      <c r="Y60" s="5" t="s">
        <v>78</v>
      </c>
      <c r="Z60" s="33">
        <f t="shared" si="1"/>
        <v>4610</v>
      </c>
      <c r="AA60" s="34">
        <f>IFERROR(_xlfn.RANK.EQ(Z60,$Z$15:$Z$61,0)+COUNTIF($Z$15:Z60,Z60)-1,"-")</f>
        <v>9</v>
      </c>
      <c r="AC60" s="42" t="str">
        <f t="shared" si="7"/>
        <v>-</v>
      </c>
      <c r="AD60" s="42" t="str">
        <f t="shared" si="8"/>
        <v>-</v>
      </c>
      <c r="AE60" s="42" t="str">
        <f t="shared" si="9"/>
        <v>-</v>
      </c>
      <c r="AF60" s="37" t="str">
        <f t="shared" si="10"/>
        <v>-</v>
      </c>
      <c r="AG60" s="37"/>
      <c r="AH60" s="32">
        <v>46</v>
      </c>
      <c r="AI60" s="5" t="s">
        <v>78</v>
      </c>
      <c r="AJ60" s="33">
        <f t="shared" si="2"/>
        <v>94500</v>
      </c>
      <c r="AK60" s="34">
        <f>IFERROR(_xlfn.RANK.EQ(AJ60,$AJ$15:$AJ$61,0)+COUNTIF($AJ$15:AJ60,AJ60)-1,"-")</f>
        <v>4</v>
      </c>
      <c r="AM60" s="42" t="str">
        <f t="shared" si="11"/>
        <v>-</v>
      </c>
      <c r="AN60" s="42" t="str">
        <f t="shared" si="12"/>
        <v>-</v>
      </c>
      <c r="AO60" s="42" t="str">
        <f t="shared" si="13"/>
        <v>-</v>
      </c>
      <c r="AP60" s="37" t="str">
        <f t="shared" si="14"/>
        <v>-</v>
      </c>
    </row>
    <row r="61" spans="1:42" ht="11.85" customHeight="1">
      <c r="A61" s="41" t="s">
        <v>65</v>
      </c>
      <c r="B61" s="39"/>
      <c r="C61" s="51">
        <v>219</v>
      </c>
      <c r="D61" s="52">
        <v>3660</v>
      </c>
      <c r="E61" s="52">
        <v>8010</v>
      </c>
      <c r="F61" s="52">
        <v>5570</v>
      </c>
      <c r="G61" s="52">
        <v>98</v>
      </c>
      <c r="H61" s="52">
        <v>102</v>
      </c>
      <c r="I61" s="52">
        <v>100</v>
      </c>
      <c r="J61" s="52">
        <v>99</v>
      </c>
      <c r="K61" s="52">
        <v>100</v>
      </c>
      <c r="N61" s="32">
        <v>47</v>
      </c>
      <c r="O61" s="5" t="s">
        <v>44</v>
      </c>
      <c r="P61" s="33" t="str">
        <f t="shared" si="0"/>
        <v>…</v>
      </c>
      <c r="Q61" s="34" t="str">
        <f>IFERROR(_xlfn.RANK.EQ(P61,$P$15:$P$61,0)+COUNTIF($P$15:P61,P61)-1,"-")</f>
        <v>-</v>
      </c>
      <c r="S61" s="42" t="str">
        <f t="shared" si="3"/>
        <v>-</v>
      </c>
      <c r="T61" s="42" t="str">
        <f t="shared" si="4"/>
        <v>-</v>
      </c>
      <c r="U61" s="42" t="str">
        <f t="shared" si="5"/>
        <v>-</v>
      </c>
      <c r="V61" s="37" t="str">
        <f t="shared" si="6"/>
        <v>-</v>
      </c>
      <c r="X61" s="32">
        <v>47</v>
      </c>
      <c r="Y61" s="5" t="s">
        <v>44</v>
      </c>
      <c r="Z61" s="33" t="str">
        <f t="shared" si="1"/>
        <v>…</v>
      </c>
      <c r="AA61" s="34" t="str">
        <f>IFERROR(_xlfn.RANK.EQ(Z61,$Z$15:$Z$61,0)+COUNTIF($Z$15:Z61,Z61)-1,"-")</f>
        <v>-</v>
      </c>
      <c r="AC61" s="42" t="str">
        <f t="shared" si="7"/>
        <v>-</v>
      </c>
      <c r="AD61" s="42" t="str">
        <f t="shared" si="8"/>
        <v>-</v>
      </c>
      <c r="AE61" s="42" t="str">
        <f t="shared" si="9"/>
        <v>-</v>
      </c>
      <c r="AF61" s="37" t="str">
        <f t="shared" si="10"/>
        <v>-</v>
      </c>
      <c r="AG61" s="37"/>
      <c r="AH61" s="32">
        <v>47</v>
      </c>
      <c r="AI61" s="5" t="s">
        <v>44</v>
      </c>
      <c r="AJ61" s="33" t="str">
        <f t="shared" si="2"/>
        <v>…</v>
      </c>
      <c r="AK61" s="34" t="str">
        <f>IFERROR(_xlfn.RANK.EQ(AJ61,$AJ$15:$AJ$61,0)+COUNTIF($AJ$15:AJ61,AJ61)-1,"-")</f>
        <v>-</v>
      </c>
      <c r="AM61" s="42" t="str">
        <f t="shared" si="11"/>
        <v>-</v>
      </c>
      <c r="AN61" s="42" t="str">
        <f t="shared" si="12"/>
        <v>-</v>
      </c>
      <c r="AO61" s="42" t="str">
        <f t="shared" si="13"/>
        <v>-</v>
      </c>
      <c r="AP61" s="37" t="str">
        <f t="shared" si="14"/>
        <v>-</v>
      </c>
    </row>
    <row r="62" spans="1:42" ht="11.85" customHeight="1">
      <c r="A62" s="41" t="s">
        <v>66</v>
      </c>
      <c r="B62" s="39"/>
      <c r="C62" s="51">
        <v>439</v>
      </c>
      <c r="D62" s="52">
        <v>2350</v>
      </c>
      <c r="E62" s="52">
        <v>10300</v>
      </c>
      <c r="F62" s="52">
        <v>5620</v>
      </c>
      <c r="G62" s="52">
        <v>98</v>
      </c>
      <c r="H62" s="52">
        <v>100</v>
      </c>
      <c r="I62" s="52">
        <v>98</v>
      </c>
      <c r="J62" s="52">
        <v>97</v>
      </c>
      <c r="K62" s="52">
        <v>96</v>
      </c>
    </row>
    <row r="63" spans="1:42" ht="11.85" customHeight="1">
      <c r="A63" s="41" t="s">
        <v>67</v>
      </c>
      <c r="B63" s="39"/>
      <c r="C63" s="51">
        <v>371</v>
      </c>
      <c r="D63" s="52">
        <v>2750</v>
      </c>
      <c r="E63" s="52">
        <v>10200</v>
      </c>
      <c r="F63" s="52">
        <v>7390</v>
      </c>
      <c r="G63" s="52">
        <v>98</v>
      </c>
      <c r="H63" s="52">
        <v>98</v>
      </c>
      <c r="I63" s="52">
        <v>95</v>
      </c>
      <c r="J63" s="52">
        <v>95</v>
      </c>
      <c r="K63" s="52">
        <v>103</v>
      </c>
    </row>
    <row r="64" spans="1:42" ht="11.85" customHeight="1">
      <c r="A64" s="41" t="s">
        <v>68</v>
      </c>
      <c r="B64" s="39"/>
      <c r="C64" s="51">
        <v>307</v>
      </c>
      <c r="D64" s="52">
        <v>7070</v>
      </c>
      <c r="E64" s="52">
        <v>21700</v>
      </c>
      <c r="F64" s="52">
        <v>19600</v>
      </c>
      <c r="G64" s="52">
        <v>97</v>
      </c>
      <c r="H64" s="52">
        <v>100</v>
      </c>
      <c r="I64" s="52">
        <v>96</v>
      </c>
      <c r="J64" s="52">
        <v>97</v>
      </c>
      <c r="K64" s="52">
        <v>101</v>
      </c>
      <c r="N64" s="780" t="s">
        <v>131</v>
      </c>
      <c r="O64" s="780"/>
      <c r="P64" s="780"/>
      <c r="Q64" s="780"/>
      <c r="R64" s="780"/>
      <c r="S64" s="780"/>
      <c r="T64" s="780"/>
      <c r="U64" s="780"/>
      <c r="V64" s="780"/>
      <c r="W64" s="780"/>
      <c r="X64" s="780"/>
      <c r="Y64" s="780"/>
      <c r="Z64" s="780"/>
      <c r="AA64" s="780"/>
      <c r="AB64" s="780"/>
      <c r="AC64" s="780"/>
      <c r="AD64" s="780"/>
      <c r="AE64" s="780"/>
      <c r="AF64" s="780"/>
      <c r="AG64" s="780"/>
      <c r="AH64" s="780"/>
      <c r="AI64" s="780"/>
      <c r="AJ64" s="780"/>
      <c r="AK64" s="780"/>
      <c r="AL64" s="780"/>
      <c r="AM64" s="780"/>
      <c r="AN64" s="780"/>
      <c r="AO64" s="780"/>
      <c r="AP64" s="780"/>
    </row>
    <row r="65" spans="1:42" ht="11.85" customHeight="1">
      <c r="A65" s="41" t="s">
        <v>69</v>
      </c>
      <c r="B65" s="39"/>
      <c r="C65" s="51">
        <v>143</v>
      </c>
      <c r="D65" s="52">
        <v>4390</v>
      </c>
      <c r="E65" s="52">
        <v>6280</v>
      </c>
      <c r="F65" s="52">
        <v>5390</v>
      </c>
      <c r="G65" s="52">
        <v>99</v>
      </c>
      <c r="H65" s="52">
        <v>99</v>
      </c>
      <c r="I65" s="52">
        <v>99</v>
      </c>
      <c r="J65" s="52">
        <v>100</v>
      </c>
      <c r="K65" s="52">
        <v>87</v>
      </c>
      <c r="N65" s="780"/>
      <c r="O65" s="780"/>
      <c r="P65" s="780"/>
      <c r="Q65" s="780"/>
      <c r="R65" s="780"/>
      <c r="S65" s="780"/>
      <c r="T65" s="780"/>
      <c r="U65" s="780"/>
      <c r="V65" s="780"/>
      <c r="W65" s="780"/>
      <c r="X65" s="780"/>
      <c r="Y65" s="780"/>
      <c r="Z65" s="780"/>
      <c r="AA65" s="780"/>
      <c r="AB65" s="780"/>
      <c r="AC65" s="780"/>
      <c r="AD65" s="780"/>
      <c r="AE65" s="780"/>
      <c r="AF65" s="780"/>
      <c r="AG65" s="780"/>
      <c r="AH65" s="780"/>
      <c r="AI65" s="780"/>
      <c r="AJ65" s="780"/>
      <c r="AK65" s="780"/>
      <c r="AL65" s="780"/>
      <c r="AM65" s="780"/>
      <c r="AN65" s="780"/>
      <c r="AO65" s="780"/>
      <c r="AP65" s="780"/>
    </row>
    <row r="66" spans="1:42" ht="11.85" customHeight="1">
      <c r="A66" s="41" t="s">
        <v>70</v>
      </c>
      <c r="B66" s="39"/>
      <c r="C66" s="51" t="s">
        <v>924</v>
      </c>
      <c r="D66" s="52" t="s">
        <v>924</v>
      </c>
      <c r="E66" s="52" t="s">
        <v>924</v>
      </c>
      <c r="F66" s="52" t="s">
        <v>924</v>
      </c>
      <c r="G66" s="52" t="s">
        <v>26</v>
      </c>
      <c r="H66" s="52" t="s">
        <v>26</v>
      </c>
      <c r="I66" s="52" t="s">
        <v>26</v>
      </c>
      <c r="J66" s="52" t="s">
        <v>26</v>
      </c>
      <c r="K66" s="52" t="s">
        <v>26</v>
      </c>
      <c r="N66" s="779" t="s">
        <v>12</v>
      </c>
      <c r="O66" s="779"/>
      <c r="P66" s="779"/>
      <c r="Q66" s="779"/>
      <c r="R66" s="779"/>
      <c r="S66" s="779"/>
      <c r="T66" s="779"/>
      <c r="U66" s="779"/>
      <c r="V66" s="779"/>
      <c r="W66" s="20"/>
      <c r="X66" s="779" t="s">
        <v>13</v>
      </c>
      <c r="Y66" s="779"/>
      <c r="Z66" s="779"/>
      <c r="AA66" s="779"/>
      <c r="AB66" s="779"/>
      <c r="AC66" s="779"/>
      <c r="AD66" s="779"/>
      <c r="AE66" s="779"/>
      <c r="AF66" s="779"/>
      <c r="AG66" s="20"/>
      <c r="AH66" s="779" t="s">
        <v>14</v>
      </c>
      <c r="AI66" s="779"/>
      <c r="AJ66" s="779"/>
      <c r="AK66" s="779"/>
      <c r="AL66" s="779"/>
      <c r="AM66" s="779"/>
      <c r="AN66" s="779"/>
      <c r="AO66" s="779"/>
      <c r="AP66" s="779"/>
    </row>
    <row r="67" spans="1:42" ht="11.85" customHeight="1">
      <c r="A67" s="41" t="s">
        <v>71</v>
      </c>
      <c r="B67" s="39"/>
      <c r="C67" s="51" t="s">
        <v>924</v>
      </c>
      <c r="D67" s="52" t="s">
        <v>924</v>
      </c>
      <c r="E67" s="52" t="s">
        <v>924</v>
      </c>
      <c r="F67" s="52" t="s">
        <v>924</v>
      </c>
      <c r="G67" s="52" t="s">
        <v>26</v>
      </c>
      <c r="H67" s="52" t="s">
        <v>26</v>
      </c>
      <c r="I67" s="52" t="s">
        <v>26</v>
      </c>
      <c r="J67" s="52" t="s">
        <v>26</v>
      </c>
      <c r="K67" s="52" t="s">
        <v>26</v>
      </c>
      <c r="N67" s="779"/>
      <c r="O67" s="779"/>
      <c r="P67" s="779"/>
      <c r="Q67" s="779"/>
      <c r="R67" s="779"/>
      <c r="S67" s="779"/>
      <c r="T67" s="779"/>
      <c r="U67" s="779"/>
      <c r="V67" s="779"/>
      <c r="W67" s="20"/>
      <c r="X67" s="779"/>
      <c r="Y67" s="779"/>
      <c r="Z67" s="779"/>
      <c r="AA67" s="779"/>
      <c r="AB67" s="779"/>
      <c r="AC67" s="779"/>
      <c r="AD67" s="779"/>
      <c r="AE67" s="779"/>
      <c r="AF67" s="779"/>
      <c r="AG67" s="20"/>
      <c r="AH67" s="779"/>
      <c r="AI67" s="779"/>
      <c r="AJ67" s="779"/>
      <c r="AK67" s="779"/>
      <c r="AL67" s="779"/>
      <c r="AM67" s="779"/>
      <c r="AN67" s="779"/>
      <c r="AO67" s="779"/>
      <c r="AP67" s="779"/>
    </row>
    <row r="68" spans="1:42" ht="11.85" customHeight="1">
      <c r="A68" s="41" t="s">
        <v>72</v>
      </c>
      <c r="B68" s="39"/>
      <c r="C68" s="51">
        <v>300</v>
      </c>
      <c r="D68" s="52">
        <v>4630</v>
      </c>
      <c r="E68" s="52">
        <v>13900</v>
      </c>
      <c r="F68" s="52">
        <v>11600</v>
      </c>
      <c r="G68" s="52">
        <v>97</v>
      </c>
      <c r="H68" s="52">
        <v>103</v>
      </c>
      <c r="I68" s="52">
        <v>100</v>
      </c>
      <c r="J68" s="52">
        <v>100</v>
      </c>
      <c r="K68" s="52">
        <v>103</v>
      </c>
      <c r="N68" s="32">
        <v>1</v>
      </c>
      <c r="O68" s="5" t="s">
        <v>20</v>
      </c>
      <c r="P68" s="33">
        <f t="shared" ref="P68:P114" si="15">IFERROR(VLOOKUP(O68,$A$29:$E$75,3,FALSE),"-")</f>
        <v>2640</v>
      </c>
      <c r="Q68" s="34">
        <f>IFERROR(_xlfn.RANK.EQ(P68,$P$68:$P$114,0)+COUNTIF($P$68:P68,P68)-1,"-")</f>
        <v>1</v>
      </c>
      <c r="R68" s="32"/>
      <c r="S68" s="35">
        <f>IFERROR(RANK(U68,$U$68:$U$114,0),"-")</f>
        <v>1</v>
      </c>
      <c r="T68" s="35" t="str">
        <f>IFERROR(INDEX($O$68:$O$114,MATCH(N68,$Q$68:$Q$114,0)),"-")</f>
        <v>北海道</v>
      </c>
      <c r="U68" s="35">
        <f>IFERROR(LARGE($P$68:$P$114,N68),"-")</f>
        <v>2640</v>
      </c>
      <c r="V68" s="36">
        <f>IFERROR(ROUND(U68/$C$15*100,1),"-")</f>
        <v>9.6999999999999993</v>
      </c>
      <c r="W68" s="32"/>
      <c r="X68" s="32">
        <v>1</v>
      </c>
      <c r="Y68" s="5" t="s">
        <v>20</v>
      </c>
      <c r="Z68" s="33">
        <f t="shared" ref="Z68:Z114" si="16">IFERROR(VLOOKUP(Y68,$A$29:$E$75,4,FALSE),"-")</f>
        <v>4820</v>
      </c>
      <c r="AA68" s="34">
        <f>IFERROR(_xlfn.RANK.EQ(Z68,$Z$68:$Z$114,0)+COUNTIF($Z$68:Z68,Z68)-1,"-")</f>
        <v>6</v>
      </c>
      <c r="AB68" s="32"/>
      <c r="AC68" s="35">
        <f>IFERROR(RANK(AE68,$AE$68:$AE$114,0),"-")</f>
        <v>1</v>
      </c>
      <c r="AD68" s="35" t="str">
        <f>IFERROR(INDEX($Y$68:$Y$114,MATCH(X68,$AA$68:$AA$114,0)),"-")</f>
        <v>徳島</v>
      </c>
      <c r="AE68" s="35">
        <f>IFERROR(LARGE($Z$68:$Z$114,X68),"-")</f>
        <v>7070</v>
      </c>
      <c r="AF68" s="36">
        <f>IFERROR(ROUND(AE68/$D$15*100,1),"-")</f>
        <v>169.1</v>
      </c>
      <c r="AG68" s="37"/>
      <c r="AH68" s="32">
        <v>1</v>
      </c>
      <c r="AI68" s="5" t="s">
        <v>20</v>
      </c>
      <c r="AJ68" s="33">
        <f t="shared" ref="AJ68:AJ114" si="17">IFERROR(VLOOKUP(AI68,$A$29:$E$75,5,FALSE),"-")</f>
        <v>127200</v>
      </c>
      <c r="AK68" s="34">
        <f>IFERROR(_xlfn.RANK.EQ(AJ68,$AJ$68:$AJ$114,0)+COUNTIF($AJ$68:AJ68,AJ68)-1,"-")</f>
        <v>2</v>
      </c>
      <c r="AL68" s="32"/>
      <c r="AM68" s="35">
        <f>IFERROR(RANK(AO68,$AO$68:$AO$114,0),"-")</f>
        <v>1</v>
      </c>
      <c r="AN68" s="35" t="str">
        <f>IFERROR(INDEX($AI$68:$AI$114,MATCH(AH68,$AK$68:$AK$114,0)),"-")</f>
        <v>千葉</v>
      </c>
      <c r="AO68" s="35">
        <f>IFERROR(LARGE($AJ$68:$AJ$114,AH68),"-")</f>
        <v>146800</v>
      </c>
      <c r="AP68" s="36">
        <f>IFERROR(ROUND(AO68/$E$15*100,1),"-")</f>
        <v>12.9</v>
      </c>
    </row>
    <row r="69" spans="1:42" ht="11.85" customHeight="1">
      <c r="A69" s="41" t="s">
        <v>73</v>
      </c>
      <c r="B69" s="39"/>
      <c r="C69" s="51" t="s">
        <v>924</v>
      </c>
      <c r="D69" s="52" t="s">
        <v>924</v>
      </c>
      <c r="E69" s="52" t="s">
        <v>924</v>
      </c>
      <c r="F69" s="52" t="s">
        <v>924</v>
      </c>
      <c r="G69" s="52" t="s">
        <v>26</v>
      </c>
      <c r="H69" s="52" t="s">
        <v>26</v>
      </c>
      <c r="I69" s="52" t="s">
        <v>26</v>
      </c>
      <c r="J69" s="52" t="s">
        <v>26</v>
      </c>
      <c r="K69" s="52" t="s">
        <v>26</v>
      </c>
      <c r="N69" s="32">
        <v>2</v>
      </c>
      <c r="O69" s="5" t="s">
        <v>21</v>
      </c>
      <c r="P69" s="33">
        <f t="shared" si="15"/>
        <v>2640</v>
      </c>
      <c r="Q69" s="34">
        <f>IFERROR(_xlfn.RANK.EQ(P69,$P$68:$P$114,0)+COUNTIF($P$68:P69,P69)-1,"-")</f>
        <v>2</v>
      </c>
      <c r="S69" s="35">
        <f t="shared" ref="S69:S114" si="18">IFERROR(RANK(U69,$U$68:$U$114,0),"-")</f>
        <v>1</v>
      </c>
      <c r="T69" s="35" t="str">
        <f t="shared" ref="T69:T114" si="19">IFERROR(INDEX($O$68:$O$114,MATCH(N69,$Q$68:$Q$114,0)),"-")</f>
        <v>青森</v>
      </c>
      <c r="U69" s="35">
        <f t="shared" ref="U69:U114" si="20">IFERROR(LARGE($P$68:$P$114,N69),"-")</f>
        <v>2640</v>
      </c>
      <c r="V69" s="36">
        <f t="shared" ref="V69:V114" si="21">IFERROR(ROUND(U69/$C$15*100,1),"-")</f>
        <v>9.6999999999999993</v>
      </c>
      <c r="X69" s="32">
        <v>2</v>
      </c>
      <c r="Y69" s="5" t="s">
        <v>21</v>
      </c>
      <c r="Z69" s="33">
        <f t="shared" si="16"/>
        <v>3900</v>
      </c>
      <c r="AA69" s="34">
        <f>IFERROR(_xlfn.RANK.EQ(Z69,$Z$68:$Z$114,0)+COUNTIF($Z$68:Z69,Z69)-1,"-")</f>
        <v>20</v>
      </c>
      <c r="AC69" s="35">
        <f t="shared" ref="AC69:AC114" si="22">IFERROR(RANK(AE69,$AE$68:$AE$114,0),"-")</f>
        <v>2</v>
      </c>
      <c r="AD69" s="35" t="str">
        <f t="shared" ref="AD69:AD114" si="23">IFERROR(INDEX($Y$68:$Y$114,MATCH(X69,$AA$68:$AA$114,0)),"-")</f>
        <v>和歌山</v>
      </c>
      <c r="AE69" s="35">
        <f t="shared" ref="AE69:AE114" si="24">IFERROR(LARGE($Z$68:$Z$114,X69),"-")</f>
        <v>7000</v>
      </c>
      <c r="AF69" s="36">
        <f t="shared" ref="AF69:AF114" si="25">IFERROR(ROUND(AE69/$D$15*100,1),"-")</f>
        <v>167.5</v>
      </c>
      <c r="AG69" s="37"/>
      <c r="AH69" s="32">
        <v>2</v>
      </c>
      <c r="AI69" s="5" t="s">
        <v>21</v>
      </c>
      <c r="AJ69" s="33">
        <f t="shared" si="17"/>
        <v>102900</v>
      </c>
      <c r="AK69" s="34">
        <f>IFERROR(_xlfn.RANK.EQ(AJ69,$AJ$68:$AJ$114,0)+COUNTIF($AJ$68:AJ69,AJ69)-1,"-")</f>
        <v>3</v>
      </c>
      <c r="AM69" s="35">
        <f t="shared" ref="AM69:AM114" si="26">IFERROR(RANK(AO69,$AO$68:$AO$114,0),"-")</f>
        <v>2</v>
      </c>
      <c r="AN69" s="35" t="str">
        <f t="shared" ref="AN69:AN114" si="27">IFERROR(INDEX($AI$68:$AI$114,MATCH(AH69,$AK$68:$AK$114,0)),"-")</f>
        <v>北海道</v>
      </c>
      <c r="AO69" s="35">
        <f t="shared" ref="AO69:AO114" si="28">IFERROR(LARGE($AJ$68:$AJ$114,AH69),"-")</f>
        <v>127200</v>
      </c>
      <c r="AP69" s="36">
        <f t="shared" ref="AP69:AP114" si="29">IFERROR(ROUND(AO69/$E$15*100,1),"-")</f>
        <v>11.1</v>
      </c>
    </row>
    <row r="70" spans="1:42" ht="11.85" customHeight="1">
      <c r="A70" s="41" t="s">
        <v>74</v>
      </c>
      <c r="B70" s="39"/>
      <c r="C70" s="51">
        <v>559</v>
      </c>
      <c r="D70" s="52">
        <v>6460</v>
      </c>
      <c r="E70" s="52">
        <v>36100</v>
      </c>
      <c r="F70" s="52">
        <v>31700</v>
      </c>
      <c r="G70" s="52">
        <v>93</v>
      </c>
      <c r="H70" s="52">
        <v>95</v>
      </c>
      <c r="I70" s="52">
        <v>88</v>
      </c>
      <c r="J70" s="52">
        <v>87</v>
      </c>
      <c r="K70" s="52">
        <v>94</v>
      </c>
      <c r="N70" s="32">
        <v>3</v>
      </c>
      <c r="O70" s="5" t="s">
        <v>23</v>
      </c>
      <c r="P70" s="33">
        <f t="shared" si="15"/>
        <v>801</v>
      </c>
      <c r="Q70" s="34">
        <f>IFERROR(_xlfn.RANK.EQ(P70,$P$68:$P$114,0)+COUNTIF($P$68:P70,P70)-1,"-")</f>
        <v>9</v>
      </c>
      <c r="S70" s="35">
        <f t="shared" si="18"/>
        <v>3</v>
      </c>
      <c r="T70" s="35" t="str">
        <f t="shared" si="19"/>
        <v>千葉</v>
      </c>
      <c r="U70" s="35">
        <f t="shared" si="20"/>
        <v>2470</v>
      </c>
      <c r="V70" s="36">
        <f t="shared" si="21"/>
        <v>9</v>
      </c>
      <c r="X70" s="32">
        <v>3</v>
      </c>
      <c r="Y70" s="5" t="s">
        <v>23</v>
      </c>
      <c r="Z70" s="33">
        <f t="shared" si="16"/>
        <v>2870</v>
      </c>
      <c r="AA70" s="34">
        <f>IFERROR(_xlfn.RANK.EQ(Z70,$Z$68:$Z$114,0)+COUNTIF($Z$68:Z70,Z70)-1,"-")</f>
        <v>30</v>
      </c>
      <c r="AC70" s="35">
        <f t="shared" si="22"/>
        <v>3</v>
      </c>
      <c r="AD70" s="35" t="str">
        <f t="shared" si="23"/>
        <v>神奈川</v>
      </c>
      <c r="AE70" s="35">
        <f t="shared" si="24"/>
        <v>6950</v>
      </c>
      <c r="AF70" s="36">
        <f t="shared" si="25"/>
        <v>166.3</v>
      </c>
      <c r="AG70" s="37"/>
      <c r="AH70" s="32">
        <v>3</v>
      </c>
      <c r="AI70" s="5" t="s">
        <v>23</v>
      </c>
      <c r="AJ70" s="33">
        <f t="shared" si="17"/>
        <v>23000</v>
      </c>
      <c r="AK70" s="34">
        <f>IFERROR(_xlfn.RANK.EQ(AJ70,$AJ$68:$AJ$114,0)+COUNTIF($AJ$68:AJ70,AJ70)-1,"-")</f>
        <v>12</v>
      </c>
      <c r="AM70" s="35">
        <f t="shared" si="26"/>
        <v>3</v>
      </c>
      <c r="AN70" s="35" t="str">
        <f t="shared" si="27"/>
        <v>青森</v>
      </c>
      <c r="AO70" s="35">
        <f t="shared" si="28"/>
        <v>102900</v>
      </c>
      <c r="AP70" s="36">
        <f t="shared" si="29"/>
        <v>9</v>
      </c>
    </row>
    <row r="71" spans="1:42" ht="11.85" customHeight="1">
      <c r="A71" s="41" t="s">
        <v>75</v>
      </c>
      <c r="B71" s="39"/>
      <c r="C71" s="51">
        <v>783</v>
      </c>
      <c r="D71" s="52">
        <v>2980</v>
      </c>
      <c r="E71" s="52">
        <v>23300</v>
      </c>
      <c r="F71" s="52">
        <v>19600</v>
      </c>
      <c r="G71" s="52">
        <v>98</v>
      </c>
      <c r="H71" s="52">
        <v>102</v>
      </c>
      <c r="I71" s="52">
        <v>100</v>
      </c>
      <c r="J71" s="52">
        <v>101</v>
      </c>
      <c r="K71" s="52">
        <v>101</v>
      </c>
      <c r="N71" s="32">
        <v>4</v>
      </c>
      <c r="O71" s="5" t="s">
        <v>24</v>
      </c>
      <c r="P71" s="33">
        <f t="shared" si="15"/>
        <v>377</v>
      </c>
      <c r="Q71" s="34">
        <f>IFERROR(_xlfn.RANK.EQ(P71,$P$68:$P$114,0)+COUNTIF($P$68:P71,P71)-1,"-")</f>
        <v>21</v>
      </c>
      <c r="S71" s="35">
        <f t="shared" si="18"/>
        <v>4</v>
      </c>
      <c r="T71" s="35" t="str">
        <f t="shared" si="19"/>
        <v>鹿児島</v>
      </c>
      <c r="U71" s="35">
        <f t="shared" si="20"/>
        <v>2050</v>
      </c>
      <c r="V71" s="36">
        <f t="shared" si="21"/>
        <v>7.5</v>
      </c>
      <c r="X71" s="32">
        <v>4</v>
      </c>
      <c r="Y71" s="5" t="s">
        <v>24</v>
      </c>
      <c r="Z71" s="33">
        <f t="shared" si="16"/>
        <v>2130</v>
      </c>
      <c r="AA71" s="34">
        <f>IFERROR(_xlfn.RANK.EQ(Z71,$Z$68:$Z$114,0)+COUNTIF($Z$68:Z71,Z71)-1,"-")</f>
        <v>37</v>
      </c>
      <c r="AC71" s="35">
        <f t="shared" si="22"/>
        <v>4</v>
      </c>
      <c r="AD71" s="35" t="str">
        <f t="shared" si="23"/>
        <v>長崎</v>
      </c>
      <c r="AE71" s="35">
        <f t="shared" si="24"/>
        <v>6460</v>
      </c>
      <c r="AF71" s="36">
        <f t="shared" si="25"/>
        <v>154.5</v>
      </c>
      <c r="AG71" s="37"/>
      <c r="AH71" s="32">
        <v>4</v>
      </c>
      <c r="AI71" s="5" t="s">
        <v>24</v>
      </c>
      <c r="AJ71" s="33">
        <f t="shared" si="17"/>
        <v>8030</v>
      </c>
      <c r="AK71" s="34">
        <f>IFERROR(_xlfn.RANK.EQ(AJ71,$AJ$68:$AJ$114,0)+COUNTIF($AJ$68:AJ71,AJ71)-1,"-")</f>
        <v>28</v>
      </c>
      <c r="AM71" s="35">
        <f t="shared" si="26"/>
        <v>4</v>
      </c>
      <c r="AN71" s="35" t="str">
        <f t="shared" si="27"/>
        <v>鹿児島</v>
      </c>
      <c r="AO71" s="35">
        <f t="shared" si="28"/>
        <v>94500</v>
      </c>
      <c r="AP71" s="36">
        <f t="shared" si="29"/>
        <v>8.3000000000000007</v>
      </c>
    </row>
    <row r="72" spans="1:42" ht="11.85" customHeight="1">
      <c r="A72" s="41" t="s">
        <v>76</v>
      </c>
      <c r="B72" s="39"/>
      <c r="C72" s="51">
        <v>342</v>
      </c>
      <c r="D72" s="52">
        <v>3360</v>
      </c>
      <c r="E72" s="52">
        <v>11500</v>
      </c>
      <c r="F72" s="52">
        <v>8210</v>
      </c>
      <c r="G72" s="52">
        <v>95</v>
      </c>
      <c r="H72" s="52">
        <v>102</v>
      </c>
      <c r="I72" s="52">
        <v>97</v>
      </c>
      <c r="J72" s="52">
        <v>99</v>
      </c>
      <c r="K72" s="52">
        <v>100</v>
      </c>
      <c r="N72" s="32">
        <v>5</v>
      </c>
      <c r="O72" s="5" t="s">
        <v>27</v>
      </c>
      <c r="P72" s="33">
        <f t="shared" si="15"/>
        <v>517</v>
      </c>
      <c r="Q72" s="34">
        <f>IFERROR(_xlfn.RANK.EQ(P72,$P$68:$P$114,0)+COUNTIF($P$68:P72,P72)-1,"-")</f>
        <v>15</v>
      </c>
      <c r="S72" s="35">
        <f t="shared" si="18"/>
        <v>5</v>
      </c>
      <c r="T72" s="35" t="str">
        <f t="shared" si="19"/>
        <v>宮崎</v>
      </c>
      <c r="U72" s="35">
        <f t="shared" si="20"/>
        <v>1550</v>
      </c>
      <c r="V72" s="36">
        <f t="shared" si="21"/>
        <v>5.7</v>
      </c>
      <c r="X72" s="32">
        <v>5</v>
      </c>
      <c r="Y72" s="5" t="s">
        <v>27</v>
      </c>
      <c r="Z72" s="33">
        <f t="shared" si="16"/>
        <v>2150</v>
      </c>
      <c r="AA72" s="34">
        <f>IFERROR(_xlfn.RANK.EQ(Z72,$Z$68:$Z$114,0)+COUNTIF($Z$68:Z72,Z72)-1,"-")</f>
        <v>36</v>
      </c>
      <c r="AC72" s="35">
        <f t="shared" si="22"/>
        <v>5</v>
      </c>
      <c r="AD72" s="35" t="str">
        <f t="shared" si="23"/>
        <v>千葉</v>
      </c>
      <c r="AE72" s="35">
        <f t="shared" si="24"/>
        <v>5940</v>
      </c>
      <c r="AF72" s="36">
        <f t="shared" si="25"/>
        <v>142.1</v>
      </c>
      <c r="AG72" s="37"/>
      <c r="AH72" s="32">
        <v>5</v>
      </c>
      <c r="AI72" s="5" t="s">
        <v>27</v>
      </c>
      <c r="AJ72" s="33">
        <f t="shared" si="17"/>
        <v>11100</v>
      </c>
      <c r="AK72" s="34">
        <f>IFERROR(_xlfn.RANK.EQ(AJ72,$AJ$68:$AJ$114,0)+COUNTIF($AJ$68:AJ72,AJ72)-1,"-")</f>
        <v>23</v>
      </c>
      <c r="AM72" s="35">
        <f t="shared" si="26"/>
        <v>5</v>
      </c>
      <c r="AN72" s="35" t="str">
        <f t="shared" si="27"/>
        <v>神奈川</v>
      </c>
      <c r="AO72" s="35">
        <f t="shared" si="28"/>
        <v>73000</v>
      </c>
      <c r="AP72" s="36">
        <f t="shared" si="29"/>
        <v>6.4</v>
      </c>
    </row>
    <row r="73" spans="1:42" ht="11.85" customHeight="1">
      <c r="A73" s="41" t="s">
        <v>77</v>
      </c>
      <c r="B73" s="39"/>
      <c r="C73" s="51">
        <v>1550</v>
      </c>
      <c r="D73" s="52">
        <v>4060</v>
      </c>
      <c r="E73" s="52">
        <v>62900</v>
      </c>
      <c r="F73" s="52">
        <v>56800</v>
      </c>
      <c r="G73" s="52">
        <v>95</v>
      </c>
      <c r="H73" s="52">
        <v>103</v>
      </c>
      <c r="I73" s="52">
        <v>97</v>
      </c>
      <c r="J73" s="52">
        <v>97</v>
      </c>
      <c r="K73" s="52">
        <v>100</v>
      </c>
      <c r="N73" s="32">
        <v>6</v>
      </c>
      <c r="O73" s="5" t="s">
        <v>29</v>
      </c>
      <c r="P73" s="33">
        <f t="shared" si="15"/>
        <v>349</v>
      </c>
      <c r="Q73" s="34">
        <f>IFERROR(_xlfn.RANK.EQ(P73,$P$68:$P$114,0)+COUNTIF($P$68:P73,P73)-1,"-")</f>
        <v>23</v>
      </c>
      <c r="S73" s="42">
        <f t="shared" si="18"/>
        <v>6</v>
      </c>
      <c r="T73" s="42" t="str">
        <f t="shared" si="19"/>
        <v>新潟</v>
      </c>
      <c r="U73" s="42">
        <f t="shared" si="20"/>
        <v>1220</v>
      </c>
      <c r="V73" s="37">
        <f t="shared" si="21"/>
        <v>4.5</v>
      </c>
      <c r="X73" s="32">
        <v>6</v>
      </c>
      <c r="Y73" s="5" t="s">
        <v>29</v>
      </c>
      <c r="Z73" s="33">
        <f t="shared" si="16"/>
        <v>3040</v>
      </c>
      <c r="AA73" s="34">
        <f>IFERROR(_xlfn.RANK.EQ(Z73,$Z$68:$Z$114,0)+COUNTIF($Z$68:Z73,Z73)-1,"-")</f>
        <v>27</v>
      </c>
      <c r="AC73" s="42">
        <f t="shared" si="22"/>
        <v>6</v>
      </c>
      <c r="AD73" s="42" t="str">
        <f t="shared" si="23"/>
        <v>北海道</v>
      </c>
      <c r="AE73" s="42">
        <f t="shared" si="24"/>
        <v>4820</v>
      </c>
      <c r="AF73" s="37">
        <f t="shared" si="25"/>
        <v>115.3</v>
      </c>
      <c r="AG73" s="37"/>
      <c r="AH73" s="32">
        <v>6</v>
      </c>
      <c r="AI73" s="5" t="s">
        <v>29</v>
      </c>
      <c r="AJ73" s="33">
        <f t="shared" si="17"/>
        <v>10600</v>
      </c>
      <c r="AK73" s="34">
        <f>IFERROR(_xlfn.RANK.EQ(AJ73,$AJ$68:$AJ$114,0)+COUNTIF($AJ$68:AJ73,AJ73)-1,"-")</f>
        <v>24</v>
      </c>
      <c r="AM73" s="42">
        <f t="shared" si="26"/>
        <v>6</v>
      </c>
      <c r="AN73" s="42" t="str">
        <f t="shared" si="27"/>
        <v>宮崎</v>
      </c>
      <c r="AO73" s="42">
        <f t="shared" si="28"/>
        <v>62900</v>
      </c>
      <c r="AP73" s="37">
        <f t="shared" si="29"/>
        <v>5.5</v>
      </c>
    </row>
    <row r="74" spans="1:42" ht="11.85" customHeight="1">
      <c r="A74" s="41" t="s">
        <v>78</v>
      </c>
      <c r="B74" s="39"/>
      <c r="C74" s="51">
        <v>2050</v>
      </c>
      <c r="D74" s="52">
        <v>4610</v>
      </c>
      <c r="E74" s="52">
        <v>94500</v>
      </c>
      <c r="F74" s="52">
        <v>86000</v>
      </c>
      <c r="G74" s="52">
        <v>104</v>
      </c>
      <c r="H74" s="52">
        <v>100</v>
      </c>
      <c r="I74" s="52">
        <v>105</v>
      </c>
      <c r="J74" s="52">
        <v>103</v>
      </c>
      <c r="K74" s="52">
        <v>100</v>
      </c>
      <c r="N74" s="32">
        <v>7</v>
      </c>
      <c r="O74" s="5" t="s">
        <v>31</v>
      </c>
      <c r="P74" s="33">
        <f t="shared" si="15"/>
        <v>562</v>
      </c>
      <c r="Q74" s="34">
        <f>IFERROR(_xlfn.RANK.EQ(P74,$P$68:$P$114,0)+COUNTIF($P$68:P74,P74)-1,"-")</f>
        <v>13</v>
      </c>
      <c r="S74" s="42">
        <f t="shared" si="18"/>
        <v>7</v>
      </c>
      <c r="T74" s="42" t="str">
        <f t="shared" si="19"/>
        <v>茨城</v>
      </c>
      <c r="U74" s="42">
        <f t="shared" si="20"/>
        <v>1090</v>
      </c>
      <c r="V74" s="37">
        <f t="shared" si="21"/>
        <v>4</v>
      </c>
      <c r="X74" s="32">
        <v>7</v>
      </c>
      <c r="Y74" s="5" t="s">
        <v>31</v>
      </c>
      <c r="Z74" s="33">
        <f t="shared" si="16"/>
        <v>3290</v>
      </c>
      <c r="AA74" s="34">
        <f>IFERROR(_xlfn.RANK.EQ(Z74,$Z$68:$Z$114,0)+COUNTIF($Z$68:Z74,Z74)-1,"-")</f>
        <v>24</v>
      </c>
      <c r="AC74" s="42">
        <f t="shared" si="22"/>
        <v>7</v>
      </c>
      <c r="AD74" s="42" t="str">
        <f t="shared" si="23"/>
        <v>埼玉</v>
      </c>
      <c r="AE74" s="42">
        <f t="shared" si="24"/>
        <v>4680</v>
      </c>
      <c r="AF74" s="37">
        <f t="shared" si="25"/>
        <v>112</v>
      </c>
      <c r="AG74" s="37"/>
      <c r="AH74" s="32">
        <v>7</v>
      </c>
      <c r="AI74" s="5" t="s">
        <v>31</v>
      </c>
      <c r="AJ74" s="33">
        <f t="shared" si="17"/>
        <v>18500</v>
      </c>
      <c r="AK74" s="34">
        <f>IFERROR(_xlfn.RANK.EQ(AJ74,$AJ$68:$AJ$114,0)+COUNTIF($AJ$68:AJ74,AJ74)-1,"-")</f>
        <v>17</v>
      </c>
      <c r="AM74" s="42">
        <f t="shared" si="26"/>
        <v>7</v>
      </c>
      <c r="AN74" s="42" t="str">
        <f t="shared" si="27"/>
        <v>茨城</v>
      </c>
      <c r="AO74" s="42">
        <f t="shared" si="28"/>
        <v>48200</v>
      </c>
      <c r="AP74" s="37">
        <f t="shared" si="29"/>
        <v>4.2</v>
      </c>
    </row>
    <row r="75" spans="1:42" ht="11.85" customHeight="1">
      <c r="A75" s="41" t="s">
        <v>44</v>
      </c>
      <c r="B75" s="39"/>
      <c r="C75" s="51" t="s">
        <v>924</v>
      </c>
      <c r="D75" s="52" t="s">
        <v>924</v>
      </c>
      <c r="E75" s="52" t="s">
        <v>924</v>
      </c>
      <c r="F75" s="52" t="s">
        <v>924</v>
      </c>
      <c r="G75" s="52" t="s">
        <v>26</v>
      </c>
      <c r="H75" s="52" t="s">
        <v>26</v>
      </c>
      <c r="I75" s="52" t="s">
        <v>26</v>
      </c>
      <c r="J75" s="367" t="s">
        <v>26</v>
      </c>
      <c r="K75" s="367" t="s">
        <v>26</v>
      </c>
      <c r="N75" s="32">
        <v>8</v>
      </c>
      <c r="O75" s="5" t="s">
        <v>33</v>
      </c>
      <c r="P75" s="33">
        <f t="shared" si="15"/>
        <v>1090</v>
      </c>
      <c r="Q75" s="34">
        <f>IFERROR(_xlfn.RANK.EQ(P75,$P$68:$P$114,0)+COUNTIF($P$68:P75,P75)-1,"-")</f>
        <v>7</v>
      </c>
      <c r="S75" s="42">
        <f t="shared" si="18"/>
        <v>8</v>
      </c>
      <c r="T75" s="42" t="str">
        <f t="shared" si="19"/>
        <v>神奈川</v>
      </c>
      <c r="U75" s="42">
        <f t="shared" si="20"/>
        <v>1050</v>
      </c>
      <c r="V75" s="37">
        <f t="shared" si="21"/>
        <v>3.8</v>
      </c>
      <c r="X75" s="32">
        <v>8</v>
      </c>
      <c r="Y75" s="5" t="s">
        <v>33</v>
      </c>
      <c r="Z75" s="33">
        <f t="shared" si="16"/>
        <v>4420</v>
      </c>
      <c r="AA75" s="34">
        <f>IFERROR(_xlfn.RANK.EQ(Z75,$Z$68:$Z$114,0)+COUNTIF($Z$68:Z75,Z75)-1,"-")</f>
        <v>10</v>
      </c>
      <c r="AC75" s="42">
        <f t="shared" si="22"/>
        <v>8</v>
      </c>
      <c r="AD75" s="42" t="str">
        <f t="shared" si="23"/>
        <v>福岡</v>
      </c>
      <c r="AE75" s="42">
        <f t="shared" si="24"/>
        <v>4630</v>
      </c>
      <c r="AF75" s="37">
        <f t="shared" si="25"/>
        <v>110.8</v>
      </c>
      <c r="AG75" s="37"/>
      <c r="AH75" s="32">
        <v>8</v>
      </c>
      <c r="AI75" s="5" t="s">
        <v>33</v>
      </c>
      <c r="AJ75" s="33">
        <f t="shared" si="17"/>
        <v>48200</v>
      </c>
      <c r="AK75" s="34">
        <f>IFERROR(_xlfn.RANK.EQ(AJ75,$AJ$68:$AJ$114,0)+COUNTIF($AJ$68:AJ75,AJ75)-1,"-")</f>
        <v>7</v>
      </c>
      <c r="AM75" s="42">
        <f t="shared" si="26"/>
        <v>8</v>
      </c>
      <c r="AN75" s="42" t="str">
        <f t="shared" si="27"/>
        <v>新潟</v>
      </c>
      <c r="AO75" s="42">
        <f t="shared" si="28"/>
        <v>39100</v>
      </c>
      <c r="AP75" s="37">
        <f t="shared" si="29"/>
        <v>3.4</v>
      </c>
    </row>
    <row r="76" spans="1:42" ht="11.85" customHeight="1">
      <c r="A76" s="41"/>
      <c r="B76" s="39"/>
      <c r="C76" s="51"/>
      <c r="D76" s="52"/>
      <c r="E76" s="52"/>
      <c r="F76" s="52"/>
      <c r="G76" s="52"/>
      <c r="H76" s="52"/>
      <c r="I76" s="52"/>
      <c r="J76" s="52"/>
      <c r="K76" s="52"/>
      <c r="N76" s="32">
        <v>9</v>
      </c>
      <c r="O76" s="5" t="s">
        <v>35</v>
      </c>
      <c r="P76" s="33">
        <f t="shared" si="15"/>
        <v>334</v>
      </c>
      <c r="Q76" s="34">
        <f>IFERROR(_xlfn.RANK.EQ(P76,$P$68:$P$114,0)+COUNTIF($P$68:P76,P76)-1,"-")</f>
        <v>25</v>
      </c>
      <c r="S76" s="42">
        <f t="shared" si="18"/>
        <v>9</v>
      </c>
      <c r="T76" s="42" t="str">
        <f t="shared" si="19"/>
        <v>岩手</v>
      </c>
      <c r="U76" s="42">
        <f t="shared" si="20"/>
        <v>801</v>
      </c>
      <c r="V76" s="37">
        <f t="shared" si="21"/>
        <v>2.9</v>
      </c>
      <c r="X76" s="32">
        <v>9</v>
      </c>
      <c r="Y76" s="5" t="s">
        <v>35</v>
      </c>
      <c r="Z76" s="33">
        <f t="shared" si="16"/>
        <v>3980</v>
      </c>
      <c r="AA76" s="34">
        <f>IFERROR(_xlfn.RANK.EQ(Z76,$Z$68:$Z$114,0)+COUNTIF($Z$68:Z76,Z76)-1,"-")</f>
        <v>18</v>
      </c>
      <c r="AC76" s="42">
        <f t="shared" si="22"/>
        <v>9</v>
      </c>
      <c r="AD76" s="42" t="str">
        <f t="shared" si="23"/>
        <v>鹿児島</v>
      </c>
      <c r="AE76" s="42">
        <f t="shared" si="24"/>
        <v>4610</v>
      </c>
      <c r="AF76" s="37">
        <f t="shared" si="25"/>
        <v>110.3</v>
      </c>
      <c r="AG76" s="37"/>
      <c r="AH76" s="32">
        <v>9</v>
      </c>
      <c r="AI76" s="5" t="s">
        <v>35</v>
      </c>
      <c r="AJ76" s="33">
        <f t="shared" si="17"/>
        <v>13300</v>
      </c>
      <c r="AK76" s="34">
        <f>IFERROR(_xlfn.RANK.EQ(AJ76,$AJ$68:$AJ$114,0)+COUNTIF($AJ$68:AJ76,AJ76)-1,"-")</f>
        <v>21</v>
      </c>
      <c r="AM76" s="42">
        <f t="shared" si="26"/>
        <v>9</v>
      </c>
      <c r="AN76" s="42" t="str">
        <f t="shared" si="27"/>
        <v>長崎</v>
      </c>
      <c r="AO76" s="42">
        <f t="shared" si="28"/>
        <v>36100</v>
      </c>
      <c r="AP76" s="37">
        <f t="shared" si="29"/>
        <v>3.2</v>
      </c>
    </row>
    <row r="77" spans="1:42" ht="11.85" customHeight="1">
      <c r="A77" s="41" t="s">
        <v>79</v>
      </c>
      <c r="B77" s="39"/>
      <c r="C77" s="51" t="s">
        <v>924</v>
      </c>
      <c r="D77" s="52" t="s">
        <v>924</v>
      </c>
      <c r="E77" s="52" t="s">
        <v>924</v>
      </c>
      <c r="F77" s="52" t="s">
        <v>924</v>
      </c>
      <c r="G77" s="52" t="s">
        <v>26</v>
      </c>
      <c r="H77" s="52" t="s">
        <v>26</v>
      </c>
      <c r="I77" s="52" t="s">
        <v>26</v>
      </c>
      <c r="J77" s="52" t="s">
        <v>26</v>
      </c>
      <c r="K77" s="52" t="s">
        <v>26</v>
      </c>
      <c r="N77" s="32">
        <v>10</v>
      </c>
      <c r="O77" s="5" t="s">
        <v>37</v>
      </c>
      <c r="P77" s="33">
        <f t="shared" si="15"/>
        <v>672</v>
      </c>
      <c r="Q77" s="34">
        <f>IFERROR(_xlfn.RANK.EQ(P77,$P$68:$P$114,0)+COUNTIF($P$68:P77,P77)-1,"-")</f>
        <v>11</v>
      </c>
      <c r="S77" s="42">
        <f t="shared" si="18"/>
        <v>10</v>
      </c>
      <c r="T77" s="42" t="str">
        <f t="shared" si="19"/>
        <v>熊本</v>
      </c>
      <c r="U77" s="42">
        <f t="shared" si="20"/>
        <v>783</v>
      </c>
      <c r="V77" s="37">
        <f t="shared" si="21"/>
        <v>2.9</v>
      </c>
      <c r="X77" s="32">
        <v>10</v>
      </c>
      <c r="Y77" s="5" t="s">
        <v>37</v>
      </c>
      <c r="Z77" s="33">
        <f t="shared" si="16"/>
        <v>3990</v>
      </c>
      <c r="AA77" s="34">
        <f>IFERROR(_xlfn.RANK.EQ(Z77,$Z$68:$Z$114,0)+COUNTIF($Z$68:Z77,Z77)-1,"-")</f>
        <v>17</v>
      </c>
      <c r="AC77" s="42">
        <f t="shared" si="22"/>
        <v>10</v>
      </c>
      <c r="AD77" s="42" t="str">
        <f t="shared" si="23"/>
        <v>茨城</v>
      </c>
      <c r="AE77" s="42">
        <f t="shared" si="24"/>
        <v>4420</v>
      </c>
      <c r="AF77" s="37">
        <f t="shared" si="25"/>
        <v>105.7</v>
      </c>
      <c r="AG77" s="37"/>
      <c r="AH77" s="32">
        <v>10</v>
      </c>
      <c r="AI77" s="5" t="s">
        <v>37</v>
      </c>
      <c r="AJ77" s="33">
        <f t="shared" si="17"/>
        <v>26800</v>
      </c>
      <c r="AK77" s="34">
        <f>IFERROR(_xlfn.RANK.EQ(AJ77,$AJ$68:$AJ$114,0)+COUNTIF($AJ$68:AJ77,AJ77)-1,"-")</f>
        <v>10</v>
      </c>
      <c r="AM77" s="42">
        <f t="shared" si="26"/>
        <v>10</v>
      </c>
      <c r="AN77" s="42" t="str">
        <f t="shared" si="27"/>
        <v>群馬</v>
      </c>
      <c r="AO77" s="42">
        <f t="shared" si="28"/>
        <v>26800</v>
      </c>
      <c r="AP77" s="37">
        <f t="shared" si="29"/>
        <v>2.2999999999999998</v>
      </c>
    </row>
    <row r="78" spans="1:42" ht="11.85" customHeight="1">
      <c r="A78" s="41" t="s">
        <v>80</v>
      </c>
      <c r="B78" s="39"/>
      <c r="C78" s="51" t="s">
        <v>924</v>
      </c>
      <c r="D78" s="52" t="s">
        <v>924</v>
      </c>
      <c r="E78" s="52" t="s">
        <v>924</v>
      </c>
      <c r="F78" s="52" t="s">
        <v>924</v>
      </c>
      <c r="G78" s="52" t="s">
        <v>26</v>
      </c>
      <c r="H78" s="52" t="s">
        <v>26</v>
      </c>
      <c r="I78" s="52" t="s">
        <v>26</v>
      </c>
      <c r="J78" s="52" t="s">
        <v>26</v>
      </c>
      <c r="K78" s="52" t="s">
        <v>26</v>
      </c>
      <c r="N78" s="32">
        <v>11</v>
      </c>
      <c r="O78" s="5" t="s">
        <v>39</v>
      </c>
      <c r="P78" s="33">
        <f t="shared" si="15"/>
        <v>491</v>
      </c>
      <c r="Q78" s="34">
        <f>IFERROR(_xlfn.RANK.EQ(P78,$P$68:$P$114,0)+COUNTIF($P$68:P78,P78)-1,"-")</f>
        <v>18</v>
      </c>
      <c r="S78" s="42">
        <f t="shared" si="18"/>
        <v>11</v>
      </c>
      <c r="T78" s="42" t="str">
        <f t="shared" si="19"/>
        <v>群馬</v>
      </c>
      <c r="U78" s="42">
        <f t="shared" si="20"/>
        <v>672</v>
      </c>
      <c r="V78" s="37">
        <f t="shared" si="21"/>
        <v>2.5</v>
      </c>
      <c r="X78" s="32">
        <v>11</v>
      </c>
      <c r="Y78" s="5" t="s">
        <v>39</v>
      </c>
      <c r="Z78" s="33">
        <f t="shared" si="16"/>
        <v>4680</v>
      </c>
      <c r="AA78" s="34">
        <f>IFERROR(_xlfn.RANK.EQ(Z78,$Z$68:$Z$114,0)+COUNTIF($Z$68:Z78,Z78)-1,"-")</f>
        <v>7</v>
      </c>
      <c r="AC78" s="42">
        <f t="shared" si="22"/>
        <v>11</v>
      </c>
      <c r="AD78" s="42" t="str">
        <f t="shared" si="23"/>
        <v>香川</v>
      </c>
      <c r="AE78" s="42">
        <f t="shared" si="24"/>
        <v>4390</v>
      </c>
      <c r="AF78" s="37">
        <f t="shared" si="25"/>
        <v>105</v>
      </c>
      <c r="AG78" s="37"/>
      <c r="AH78" s="32">
        <v>11</v>
      </c>
      <c r="AI78" s="5" t="s">
        <v>39</v>
      </c>
      <c r="AJ78" s="33">
        <f t="shared" si="17"/>
        <v>23000</v>
      </c>
      <c r="AK78" s="34">
        <f>IFERROR(_xlfn.RANK.EQ(AJ78,$AJ$68:$AJ$114,0)+COUNTIF($AJ$68:AJ78,AJ78)-1,"-")</f>
        <v>13</v>
      </c>
      <c r="AM78" s="42">
        <f t="shared" si="26"/>
        <v>11</v>
      </c>
      <c r="AN78" s="42" t="str">
        <f t="shared" si="27"/>
        <v>熊本</v>
      </c>
      <c r="AO78" s="42">
        <f t="shared" si="28"/>
        <v>23300</v>
      </c>
      <c r="AP78" s="37">
        <f t="shared" si="29"/>
        <v>2</v>
      </c>
    </row>
    <row r="79" spans="1:42" ht="11.85" customHeight="1">
      <c r="A79" s="44" t="s">
        <v>81</v>
      </c>
      <c r="B79" s="39"/>
      <c r="C79" s="51" t="s">
        <v>924</v>
      </c>
      <c r="D79" s="52" t="s">
        <v>924</v>
      </c>
      <c r="E79" s="52" t="s">
        <v>924</v>
      </c>
      <c r="F79" s="52" t="s">
        <v>924</v>
      </c>
      <c r="G79" s="52" t="s">
        <v>26</v>
      </c>
      <c r="H79" s="52" t="s">
        <v>26</v>
      </c>
      <c r="I79" s="52" t="s">
        <v>26</v>
      </c>
      <c r="J79" s="52" t="s">
        <v>26</v>
      </c>
      <c r="K79" s="52" t="s">
        <v>26</v>
      </c>
      <c r="N79" s="32">
        <v>12</v>
      </c>
      <c r="O79" s="5" t="s">
        <v>41</v>
      </c>
      <c r="P79" s="33">
        <f t="shared" si="15"/>
        <v>2470</v>
      </c>
      <c r="Q79" s="34">
        <f>IFERROR(_xlfn.RANK.EQ(P79,$P$68:$P$114,0)+COUNTIF($P$68:P79,P79)-1,"-")</f>
        <v>3</v>
      </c>
      <c r="S79" s="42">
        <f t="shared" si="18"/>
        <v>12</v>
      </c>
      <c r="T79" s="42" t="str">
        <f t="shared" si="19"/>
        <v>長野</v>
      </c>
      <c r="U79" s="42">
        <f t="shared" si="20"/>
        <v>574</v>
      </c>
      <c r="V79" s="37">
        <f t="shared" si="21"/>
        <v>2.1</v>
      </c>
      <c r="X79" s="32">
        <v>12</v>
      </c>
      <c r="Y79" s="5" t="s">
        <v>41</v>
      </c>
      <c r="Z79" s="33">
        <f t="shared" si="16"/>
        <v>5940</v>
      </c>
      <c r="AA79" s="34">
        <f>IFERROR(_xlfn.RANK.EQ(Z79,$Z$68:$Z$114,0)+COUNTIF($Z$68:Z79,Z79)-1,"-")</f>
        <v>5</v>
      </c>
      <c r="AC79" s="42">
        <f t="shared" si="22"/>
        <v>12</v>
      </c>
      <c r="AD79" s="42" t="str">
        <f t="shared" si="23"/>
        <v>岐阜</v>
      </c>
      <c r="AE79" s="42">
        <f t="shared" si="24"/>
        <v>4210</v>
      </c>
      <c r="AF79" s="37">
        <f t="shared" si="25"/>
        <v>100.7</v>
      </c>
      <c r="AG79" s="37"/>
      <c r="AH79" s="32">
        <v>12</v>
      </c>
      <c r="AI79" s="5" t="s">
        <v>41</v>
      </c>
      <c r="AJ79" s="33">
        <f t="shared" si="17"/>
        <v>146800</v>
      </c>
      <c r="AK79" s="34">
        <f>IFERROR(_xlfn.RANK.EQ(AJ79,$AJ$68:$AJ$114,0)+COUNTIF($AJ$68:AJ79,AJ79)-1,"-")</f>
        <v>1</v>
      </c>
      <c r="AM79" s="42">
        <f t="shared" si="26"/>
        <v>12</v>
      </c>
      <c r="AN79" s="42" t="str">
        <f t="shared" si="27"/>
        <v>岩手</v>
      </c>
      <c r="AO79" s="42">
        <f t="shared" si="28"/>
        <v>23000</v>
      </c>
      <c r="AP79" s="37">
        <f t="shared" si="29"/>
        <v>2</v>
      </c>
    </row>
    <row r="80" spans="1:42" ht="11.85" customHeight="1">
      <c r="A80" s="45"/>
      <c r="B80" s="46"/>
      <c r="C80" s="47"/>
      <c r="D80" s="48"/>
      <c r="E80" s="48"/>
      <c r="F80" s="48"/>
      <c r="G80" s="48"/>
      <c r="H80" s="48"/>
      <c r="I80" s="48"/>
      <c r="J80" s="48"/>
      <c r="K80" s="48"/>
      <c r="N80" s="32">
        <v>13</v>
      </c>
      <c r="O80" s="5" t="s">
        <v>43</v>
      </c>
      <c r="P80" s="33">
        <f t="shared" si="15"/>
        <v>185</v>
      </c>
      <c r="Q80" s="34">
        <f>IFERROR(_xlfn.RANK.EQ(P80,$P$68:$P$114,0)+COUNTIF($P$68:P80,P80)-1,"-")</f>
        <v>32</v>
      </c>
      <c r="S80" s="42">
        <f t="shared" si="18"/>
        <v>13</v>
      </c>
      <c r="T80" s="42" t="str">
        <f t="shared" si="19"/>
        <v>福島</v>
      </c>
      <c r="U80" s="42">
        <f t="shared" si="20"/>
        <v>562</v>
      </c>
      <c r="V80" s="37">
        <f t="shared" si="21"/>
        <v>2.1</v>
      </c>
      <c r="X80" s="32">
        <v>13</v>
      </c>
      <c r="Y80" s="5" t="s">
        <v>43</v>
      </c>
      <c r="Z80" s="33">
        <f t="shared" si="16"/>
        <v>4050</v>
      </c>
      <c r="AA80" s="34">
        <f>IFERROR(_xlfn.RANK.EQ(Z80,$Z$68:$Z$114,0)+COUNTIF($Z$68:Z80,Z80)-1,"-")</f>
        <v>15</v>
      </c>
      <c r="AC80" s="42">
        <f t="shared" si="22"/>
        <v>13</v>
      </c>
      <c r="AD80" s="42" t="str">
        <f t="shared" si="23"/>
        <v>愛知</v>
      </c>
      <c r="AE80" s="42">
        <f t="shared" si="24"/>
        <v>4160</v>
      </c>
      <c r="AF80" s="37">
        <f t="shared" si="25"/>
        <v>99.5</v>
      </c>
      <c r="AG80" s="37"/>
      <c r="AH80" s="32">
        <v>13</v>
      </c>
      <c r="AI80" s="5" t="s">
        <v>43</v>
      </c>
      <c r="AJ80" s="33">
        <f t="shared" si="17"/>
        <v>7490</v>
      </c>
      <c r="AK80" s="34">
        <f>IFERROR(_xlfn.RANK.EQ(AJ80,$AJ$68:$AJ$114,0)+COUNTIF($AJ$68:AJ80,AJ80)-1,"-")</f>
        <v>32</v>
      </c>
      <c r="AM80" s="42">
        <f t="shared" si="26"/>
        <v>12</v>
      </c>
      <c r="AN80" s="42" t="str">
        <f t="shared" si="27"/>
        <v>埼玉</v>
      </c>
      <c r="AO80" s="42">
        <f t="shared" si="28"/>
        <v>23000</v>
      </c>
      <c r="AP80" s="37">
        <f t="shared" si="29"/>
        <v>2</v>
      </c>
    </row>
    <row r="81" spans="1:42" ht="11.85" customHeight="1">
      <c r="A81" s="596" t="s">
        <v>947</v>
      </c>
      <c r="N81" s="32">
        <v>14</v>
      </c>
      <c r="O81" s="5" t="s">
        <v>45</v>
      </c>
      <c r="P81" s="33">
        <f t="shared" si="15"/>
        <v>1050</v>
      </c>
      <c r="Q81" s="34">
        <f>IFERROR(_xlfn.RANK.EQ(P81,$P$68:$P$114,0)+COUNTIF($P$68:P81,P81)-1,"-")</f>
        <v>8</v>
      </c>
      <c r="S81" s="42">
        <f t="shared" si="18"/>
        <v>14</v>
      </c>
      <c r="T81" s="42" t="str">
        <f t="shared" si="19"/>
        <v>長崎</v>
      </c>
      <c r="U81" s="42">
        <f t="shared" si="20"/>
        <v>559</v>
      </c>
      <c r="V81" s="37">
        <f t="shared" si="21"/>
        <v>2</v>
      </c>
      <c r="X81" s="32">
        <v>14</v>
      </c>
      <c r="Y81" s="5" t="s">
        <v>45</v>
      </c>
      <c r="Z81" s="33">
        <f t="shared" si="16"/>
        <v>6950</v>
      </c>
      <c r="AA81" s="34">
        <f>IFERROR(_xlfn.RANK.EQ(Z81,$Z$68:$Z$114,0)+COUNTIF($Z$68:Z81,Z81)-1,"-")</f>
        <v>3</v>
      </c>
      <c r="AC81" s="42">
        <f t="shared" si="22"/>
        <v>14</v>
      </c>
      <c r="AD81" s="42" t="str">
        <f t="shared" si="23"/>
        <v>宮崎</v>
      </c>
      <c r="AE81" s="42">
        <f t="shared" si="24"/>
        <v>4060</v>
      </c>
      <c r="AF81" s="37">
        <f t="shared" si="25"/>
        <v>97.1</v>
      </c>
      <c r="AG81" s="37"/>
      <c r="AH81" s="32">
        <v>14</v>
      </c>
      <c r="AI81" s="5" t="s">
        <v>45</v>
      </c>
      <c r="AJ81" s="33">
        <f t="shared" si="17"/>
        <v>73000</v>
      </c>
      <c r="AK81" s="34">
        <f>IFERROR(_xlfn.RANK.EQ(AJ81,$AJ$68:$AJ$114,0)+COUNTIF($AJ$68:AJ81,AJ81)-1,"-")</f>
        <v>5</v>
      </c>
      <c r="AM81" s="42">
        <f t="shared" si="26"/>
        <v>14</v>
      </c>
      <c r="AN81" s="42" t="str">
        <f t="shared" si="27"/>
        <v>徳島</v>
      </c>
      <c r="AO81" s="42">
        <f t="shared" si="28"/>
        <v>21700</v>
      </c>
      <c r="AP81" s="37">
        <f t="shared" si="29"/>
        <v>1.9</v>
      </c>
    </row>
    <row r="82" spans="1:42" ht="11.85" customHeight="1">
      <c r="A82" s="599" t="s">
        <v>948</v>
      </c>
      <c r="N82" s="32">
        <v>15</v>
      </c>
      <c r="O82" s="5" t="s">
        <v>46</v>
      </c>
      <c r="P82" s="33">
        <f t="shared" si="15"/>
        <v>1220</v>
      </c>
      <c r="Q82" s="34">
        <f>IFERROR(_xlfn.RANK.EQ(P82,$P$68:$P$114,0)+COUNTIF($P$68:P82,P82)-1,"-")</f>
        <v>6</v>
      </c>
      <c r="S82" s="42">
        <f t="shared" si="18"/>
        <v>15</v>
      </c>
      <c r="T82" s="42" t="str">
        <f t="shared" si="19"/>
        <v>秋田</v>
      </c>
      <c r="U82" s="42">
        <f t="shared" si="20"/>
        <v>517</v>
      </c>
      <c r="V82" s="37">
        <f t="shared" si="21"/>
        <v>1.9</v>
      </c>
      <c r="X82" s="32">
        <v>15</v>
      </c>
      <c r="Y82" s="5" t="s">
        <v>46</v>
      </c>
      <c r="Z82" s="33">
        <f t="shared" si="16"/>
        <v>3200</v>
      </c>
      <c r="AA82" s="34">
        <f>IFERROR(_xlfn.RANK.EQ(Z82,$Z$68:$Z$114,0)+COUNTIF($Z$68:Z82,Z82)-1,"-")</f>
        <v>25</v>
      </c>
      <c r="AC82" s="42">
        <f t="shared" si="22"/>
        <v>15</v>
      </c>
      <c r="AD82" s="42" t="str">
        <f t="shared" si="23"/>
        <v>東京</v>
      </c>
      <c r="AE82" s="42">
        <f t="shared" si="24"/>
        <v>4050</v>
      </c>
      <c r="AF82" s="37">
        <f t="shared" si="25"/>
        <v>96.9</v>
      </c>
      <c r="AG82" s="37"/>
      <c r="AH82" s="32">
        <v>15</v>
      </c>
      <c r="AI82" s="5" t="s">
        <v>46</v>
      </c>
      <c r="AJ82" s="33">
        <f t="shared" si="17"/>
        <v>39100</v>
      </c>
      <c r="AK82" s="34">
        <f>IFERROR(_xlfn.RANK.EQ(AJ82,$AJ$68:$AJ$114,0)+COUNTIF($AJ$68:AJ82,AJ82)-1,"-")</f>
        <v>8</v>
      </c>
      <c r="AM82" s="42">
        <f t="shared" si="26"/>
        <v>15</v>
      </c>
      <c r="AN82" s="42" t="str">
        <f t="shared" si="27"/>
        <v>愛知</v>
      </c>
      <c r="AO82" s="42">
        <f t="shared" si="28"/>
        <v>21400</v>
      </c>
      <c r="AP82" s="37">
        <f t="shared" si="29"/>
        <v>1.9</v>
      </c>
    </row>
    <row r="83" spans="1:42" ht="11.85" customHeight="1">
      <c r="A83" s="596" t="s">
        <v>949</v>
      </c>
      <c r="N83" s="32">
        <v>16</v>
      </c>
      <c r="O83" s="5" t="s">
        <v>48</v>
      </c>
      <c r="P83" s="33">
        <f t="shared" si="15"/>
        <v>134</v>
      </c>
      <c r="Q83" s="34">
        <f>IFERROR(_xlfn.RANK.EQ(P83,$P$68:$P$114,0)+COUNTIF($P$68:P83,P83)-1,"-")</f>
        <v>34</v>
      </c>
      <c r="S83" s="42">
        <f t="shared" si="18"/>
        <v>16</v>
      </c>
      <c r="T83" s="42" t="str">
        <f t="shared" si="19"/>
        <v>愛知</v>
      </c>
      <c r="U83" s="42">
        <f t="shared" si="20"/>
        <v>514</v>
      </c>
      <c r="V83" s="37">
        <f t="shared" si="21"/>
        <v>1.9</v>
      </c>
      <c r="X83" s="32">
        <v>16</v>
      </c>
      <c r="Y83" s="5" t="s">
        <v>48</v>
      </c>
      <c r="Z83" s="33">
        <f t="shared" si="16"/>
        <v>2280</v>
      </c>
      <c r="AA83" s="34">
        <f>IFERROR(_xlfn.RANK.EQ(Z83,$Z$68:$Z$114,0)+COUNTIF($Z$68:Z83,Z83)-1,"-")</f>
        <v>35</v>
      </c>
      <c r="AC83" s="42">
        <f t="shared" si="22"/>
        <v>16</v>
      </c>
      <c r="AD83" s="42" t="str">
        <f t="shared" si="23"/>
        <v>石川</v>
      </c>
      <c r="AE83" s="42">
        <f t="shared" si="24"/>
        <v>4030</v>
      </c>
      <c r="AF83" s="37">
        <f t="shared" si="25"/>
        <v>96.4</v>
      </c>
      <c r="AG83" s="37"/>
      <c r="AH83" s="32">
        <v>16</v>
      </c>
      <c r="AI83" s="5" t="s">
        <v>48</v>
      </c>
      <c r="AJ83" s="33">
        <f t="shared" si="17"/>
        <v>3060</v>
      </c>
      <c r="AK83" s="34">
        <f>IFERROR(_xlfn.RANK.EQ(AJ83,$AJ$68:$AJ$114,0)+COUNTIF($AJ$68:AJ83,AJ83)-1,"-")</f>
        <v>36</v>
      </c>
      <c r="AM83" s="42">
        <f t="shared" si="26"/>
        <v>16</v>
      </c>
      <c r="AN83" s="42" t="str">
        <f t="shared" si="27"/>
        <v>岐阜</v>
      </c>
      <c r="AO83" s="42">
        <f t="shared" si="28"/>
        <v>21200</v>
      </c>
      <c r="AP83" s="37">
        <f t="shared" si="29"/>
        <v>1.9</v>
      </c>
    </row>
    <row r="84" spans="1:42" ht="11.85" customHeight="1">
      <c r="N84" s="32">
        <v>17</v>
      </c>
      <c r="O84" s="5" t="s">
        <v>49</v>
      </c>
      <c r="P84" s="33">
        <f t="shared" si="15"/>
        <v>189</v>
      </c>
      <c r="Q84" s="34">
        <f>IFERROR(_xlfn.RANK.EQ(P84,$P$68:$P$114,0)+COUNTIF($P$68:P84,P84)-1,"-")</f>
        <v>31</v>
      </c>
      <c r="S84" s="42">
        <f t="shared" si="18"/>
        <v>17</v>
      </c>
      <c r="T84" s="42" t="str">
        <f t="shared" si="19"/>
        <v>岐阜</v>
      </c>
      <c r="U84" s="42">
        <f t="shared" si="20"/>
        <v>503</v>
      </c>
      <c r="V84" s="37">
        <f t="shared" si="21"/>
        <v>1.8</v>
      </c>
      <c r="X84" s="32">
        <v>17</v>
      </c>
      <c r="Y84" s="5" t="s">
        <v>49</v>
      </c>
      <c r="Z84" s="33">
        <f t="shared" si="16"/>
        <v>4030</v>
      </c>
      <c r="AA84" s="34">
        <f>IFERROR(_xlfn.RANK.EQ(Z84,$Z$68:$Z$114,0)+COUNTIF($Z$68:Z84,Z84)-1,"-")</f>
        <v>16</v>
      </c>
      <c r="AC84" s="42">
        <f t="shared" si="22"/>
        <v>17</v>
      </c>
      <c r="AD84" s="42" t="str">
        <f t="shared" si="23"/>
        <v>群馬</v>
      </c>
      <c r="AE84" s="42">
        <f t="shared" si="24"/>
        <v>3990</v>
      </c>
      <c r="AF84" s="37">
        <f t="shared" si="25"/>
        <v>95.5</v>
      </c>
      <c r="AG84" s="37"/>
      <c r="AH84" s="32">
        <v>17</v>
      </c>
      <c r="AI84" s="5" t="s">
        <v>49</v>
      </c>
      <c r="AJ84" s="33">
        <f t="shared" si="17"/>
        <v>7620</v>
      </c>
      <c r="AK84" s="34">
        <f>IFERROR(_xlfn.RANK.EQ(AJ84,$AJ$68:$AJ$114,0)+COUNTIF($AJ$68:AJ84,AJ84)-1,"-")</f>
        <v>31</v>
      </c>
      <c r="AM84" s="42">
        <f t="shared" si="26"/>
        <v>17</v>
      </c>
      <c r="AN84" s="42" t="str">
        <f t="shared" si="27"/>
        <v>福島</v>
      </c>
      <c r="AO84" s="42">
        <f t="shared" si="28"/>
        <v>18500</v>
      </c>
      <c r="AP84" s="37">
        <f t="shared" si="29"/>
        <v>1.6</v>
      </c>
    </row>
    <row r="85" spans="1:42" ht="11.85" customHeight="1">
      <c r="N85" s="32">
        <v>18</v>
      </c>
      <c r="O85" s="5" t="s">
        <v>50</v>
      </c>
      <c r="P85" s="33">
        <f t="shared" si="15"/>
        <v>224</v>
      </c>
      <c r="Q85" s="34">
        <f>IFERROR(_xlfn.RANK.EQ(P85,$P$68:$P$114,0)+COUNTIF($P$68:P85,P85)-1,"-")</f>
        <v>29</v>
      </c>
      <c r="S85" s="42">
        <f t="shared" si="18"/>
        <v>18</v>
      </c>
      <c r="T85" s="42" t="str">
        <f t="shared" si="19"/>
        <v>埼玉</v>
      </c>
      <c r="U85" s="42">
        <f t="shared" si="20"/>
        <v>491</v>
      </c>
      <c r="V85" s="37">
        <f t="shared" si="21"/>
        <v>1.8</v>
      </c>
      <c r="X85" s="32">
        <v>18</v>
      </c>
      <c r="Y85" s="5" t="s">
        <v>50</v>
      </c>
      <c r="Z85" s="33">
        <f t="shared" si="16"/>
        <v>2690</v>
      </c>
      <c r="AA85" s="34">
        <f>IFERROR(_xlfn.RANK.EQ(Z85,$Z$68:$Z$114,0)+COUNTIF($Z$68:Z85,Z85)-1,"-")</f>
        <v>32</v>
      </c>
      <c r="AC85" s="42">
        <f t="shared" si="22"/>
        <v>18</v>
      </c>
      <c r="AD85" s="42" t="str">
        <f t="shared" si="23"/>
        <v>栃木</v>
      </c>
      <c r="AE85" s="42">
        <f t="shared" si="24"/>
        <v>3980</v>
      </c>
      <c r="AF85" s="37">
        <f t="shared" si="25"/>
        <v>95.2</v>
      </c>
      <c r="AG85" s="37"/>
      <c r="AH85" s="32">
        <v>18</v>
      </c>
      <c r="AI85" s="5" t="s">
        <v>50</v>
      </c>
      <c r="AJ85" s="33">
        <f t="shared" si="17"/>
        <v>6030</v>
      </c>
      <c r="AK85" s="34">
        <f>IFERROR(_xlfn.RANK.EQ(AJ85,$AJ$68:$AJ$114,0)+COUNTIF($AJ$68:AJ85,AJ85)-1,"-")</f>
        <v>34</v>
      </c>
      <c r="AM85" s="42">
        <f t="shared" si="26"/>
        <v>18</v>
      </c>
      <c r="AN85" s="42" t="str">
        <f t="shared" si="27"/>
        <v>静岡</v>
      </c>
      <c r="AO85" s="42">
        <f t="shared" si="28"/>
        <v>18200</v>
      </c>
      <c r="AP85" s="37">
        <f t="shared" si="29"/>
        <v>1.6</v>
      </c>
    </row>
    <row r="86" spans="1:42" ht="11.85" customHeight="1">
      <c r="N86" s="32">
        <v>19</v>
      </c>
      <c r="O86" s="5" t="s">
        <v>51</v>
      </c>
      <c r="P86" s="33" t="str">
        <f t="shared" si="15"/>
        <v>…</v>
      </c>
      <c r="Q86" s="34" t="str">
        <f>IFERROR(_xlfn.RANK.EQ(P86,$P$68:$P$114,0)+COUNTIF($P$68:P86,P86)-1,"-")</f>
        <v>-</v>
      </c>
      <c r="S86" s="42">
        <f t="shared" si="18"/>
        <v>19</v>
      </c>
      <c r="T86" s="42" t="str">
        <f t="shared" si="19"/>
        <v>静岡</v>
      </c>
      <c r="U86" s="42">
        <f t="shared" si="20"/>
        <v>460</v>
      </c>
      <c r="V86" s="37">
        <f t="shared" si="21"/>
        <v>1.7</v>
      </c>
      <c r="X86" s="32">
        <v>19</v>
      </c>
      <c r="Y86" s="5" t="s">
        <v>51</v>
      </c>
      <c r="Z86" s="33" t="str">
        <f t="shared" si="16"/>
        <v>…</v>
      </c>
      <c r="AA86" s="34" t="str">
        <f>IFERROR(_xlfn.RANK.EQ(Z86,$Z$68:$Z$114,0)+COUNTIF($Z$68:Z86,Z86)-1,"-")</f>
        <v>-</v>
      </c>
      <c r="AC86" s="42">
        <f t="shared" si="22"/>
        <v>19</v>
      </c>
      <c r="AD86" s="42" t="str">
        <f t="shared" si="23"/>
        <v>静岡</v>
      </c>
      <c r="AE86" s="42">
        <f t="shared" si="24"/>
        <v>3960</v>
      </c>
      <c r="AF86" s="37">
        <f t="shared" si="25"/>
        <v>94.7</v>
      </c>
      <c r="AG86" s="37"/>
      <c r="AH86" s="32">
        <v>19</v>
      </c>
      <c r="AI86" s="5" t="s">
        <v>51</v>
      </c>
      <c r="AJ86" s="33" t="str">
        <f t="shared" si="17"/>
        <v>…</v>
      </c>
      <c r="AK86" s="34" t="str">
        <f>IFERROR(_xlfn.RANK.EQ(AJ86,$AJ$68:$AJ$114,0)+COUNTIF($AJ$68:AJ86,AJ86)-1,"-")</f>
        <v>-</v>
      </c>
      <c r="AM86" s="42">
        <f t="shared" si="26"/>
        <v>19</v>
      </c>
      <c r="AN86" s="42" t="str">
        <f t="shared" si="27"/>
        <v>長野</v>
      </c>
      <c r="AO86" s="42">
        <f t="shared" si="28"/>
        <v>13900</v>
      </c>
      <c r="AP86" s="37">
        <f t="shared" si="29"/>
        <v>1.2</v>
      </c>
    </row>
    <row r="87" spans="1:42" ht="11.85" customHeight="1">
      <c r="N87" s="32">
        <v>20</v>
      </c>
      <c r="O87" s="5" t="s">
        <v>52</v>
      </c>
      <c r="P87" s="33">
        <f t="shared" si="15"/>
        <v>574</v>
      </c>
      <c r="Q87" s="34">
        <f>IFERROR(_xlfn.RANK.EQ(P87,$P$68:$P$114,0)+COUNTIF($P$68:P87,P87)-1,"-")</f>
        <v>12</v>
      </c>
      <c r="S87" s="42">
        <f t="shared" si="18"/>
        <v>20</v>
      </c>
      <c r="T87" s="42" t="str">
        <f t="shared" si="19"/>
        <v>広島</v>
      </c>
      <c r="U87" s="42">
        <f t="shared" si="20"/>
        <v>439</v>
      </c>
      <c r="V87" s="37">
        <f t="shared" si="21"/>
        <v>1.6</v>
      </c>
      <c r="X87" s="32">
        <v>20</v>
      </c>
      <c r="Y87" s="5" t="s">
        <v>52</v>
      </c>
      <c r="Z87" s="33">
        <f t="shared" si="16"/>
        <v>2420</v>
      </c>
      <c r="AA87" s="34">
        <f>IFERROR(_xlfn.RANK.EQ(Z87,$Z$68:$Z$114,0)+COUNTIF($Z$68:Z87,Z87)-1,"-")</f>
        <v>33</v>
      </c>
      <c r="AC87" s="42">
        <f t="shared" si="22"/>
        <v>20</v>
      </c>
      <c r="AD87" s="42" t="str">
        <f t="shared" si="23"/>
        <v>青森</v>
      </c>
      <c r="AE87" s="42">
        <f t="shared" si="24"/>
        <v>3900</v>
      </c>
      <c r="AF87" s="37">
        <f t="shared" si="25"/>
        <v>93.3</v>
      </c>
      <c r="AG87" s="37"/>
      <c r="AH87" s="32">
        <v>20</v>
      </c>
      <c r="AI87" s="5" t="s">
        <v>52</v>
      </c>
      <c r="AJ87" s="33">
        <f t="shared" si="17"/>
        <v>13900</v>
      </c>
      <c r="AK87" s="34">
        <f>IFERROR(_xlfn.RANK.EQ(AJ87,$AJ$68:$AJ$114,0)+COUNTIF($AJ$68:AJ87,AJ87)-1,"-")</f>
        <v>19</v>
      </c>
      <c r="AM87" s="42">
        <f t="shared" si="26"/>
        <v>19</v>
      </c>
      <c r="AN87" s="42" t="str">
        <f t="shared" si="27"/>
        <v>福岡</v>
      </c>
      <c r="AO87" s="42">
        <f t="shared" si="28"/>
        <v>13900</v>
      </c>
      <c r="AP87" s="37">
        <f t="shared" si="29"/>
        <v>1.2</v>
      </c>
    </row>
    <row r="88" spans="1:42" ht="11.85" customHeight="1">
      <c r="N88" s="32">
        <v>21</v>
      </c>
      <c r="O88" s="5" t="s">
        <v>53</v>
      </c>
      <c r="P88" s="33">
        <f t="shared" si="15"/>
        <v>503</v>
      </c>
      <c r="Q88" s="34">
        <f>IFERROR(_xlfn.RANK.EQ(P88,$P$68:$P$114,0)+COUNTIF($P$68:P88,P88)-1,"-")</f>
        <v>17</v>
      </c>
      <c r="S88" s="42">
        <f t="shared" si="18"/>
        <v>21</v>
      </c>
      <c r="T88" s="42" t="str">
        <f t="shared" si="19"/>
        <v>宮城</v>
      </c>
      <c r="U88" s="42">
        <f t="shared" si="20"/>
        <v>377</v>
      </c>
      <c r="V88" s="37">
        <f t="shared" si="21"/>
        <v>1.4</v>
      </c>
      <c r="X88" s="32">
        <v>21</v>
      </c>
      <c r="Y88" s="5" t="s">
        <v>53</v>
      </c>
      <c r="Z88" s="33">
        <f t="shared" si="16"/>
        <v>4210</v>
      </c>
      <c r="AA88" s="34">
        <f>IFERROR(_xlfn.RANK.EQ(Z88,$Z$68:$Z$114,0)+COUNTIF($Z$68:Z88,Z88)-1,"-")</f>
        <v>12</v>
      </c>
      <c r="AC88" s="42">
        <f t="shared" si="22"/>
        <v>21</v>
      </c>
      <c r="AD88" s="42" t="str">
        <f t="shared" si="23"/>
        <v>岡山</v>
      </c>
      <c r="AE88" s="42">
        <f t="shared" si="24"/>
        <v>3660</v>
      </c>
      <c r="AF88" s="37">
        <f t="shared" si="25"/>
        <v>87.6</v>
      </c>
      <c r="AG88" s="37"/>
      <c r="AH88" s="32">
        <v>21</v>
      </c>
      <c r="AI88" s="5" t="s">
        <v>53</v>
      </c>
      <c r="AJ88" s="33">
        <f t="shared" si="17"/>
        <v>21200</v>
      </c>
      <c r="AK88" s="34">
        <f>IFERROR(_xlfn.RANK.EQ(AJ88,$AJ$68:$AJ$114,0)+COUNTIF($AJ$68:AJ88,AJ88)-1,"-")</f>
        <v>16</v>
      </c>
      <c r="AM88" s="42">
        <f t="shared" si="26"/>
        <v>21</v>
      </c>
      <c r="AN88" s="42" t="str">
        <f t="shared" si="27"/>
        <v>栃木</v>
      </c>
      <c r="AO88" s="42">
        <f t="shared" si="28"/>
        <v>13300</v>
      </c>
      <c r="AP88" s="37">
        <f t="shared" si="29"/>
        <v>1.2</v>
      </c>
    </row>
    <row r="89" spans="1:42" ht="11.85" customHeight="1">
      <c r="N89" s="32">
        <v>22</v>
      </c>
      <c r="O89" s="5" t="s">
        <v>54</v>
      </c>
      <c r="P89" s="33">
        <f t="shared" si="15"/>
        <v>460</v>
      </c>
      <c r="Q89" s="34">
        <f>IFERROR(_xlfn.RANK.EQ(P89,$P$68:$P$114,0)+COUNTIF($P$68:P89,P89)-1,"-")</f>
        <v>19</v>
      </c>
      <c r="S89" s="42">
        <f t="shared" si="18"/>
        <v>22</v>
      </c>
      <c r="T89" s="42" t="str">
        <f t="shared" si="19"/>
        <v>山口</v>
      </c>
      <c r="U89" s="42">
        <f t="shared" si="20"/>
        <v>371</v>
      </c>
      <c r="V89" s="37">
        <f t="shared" si="21"/>
        <v>1.4</v>
      </c>
      <c r="X89" s="32">
        <v>22</v>
      </c>
      <c r="Y89" s="5" t="s">
        <v>54</v>
      </c>
      <c r="Z89" s="33">
        <f t="shared" si="16"/>
        <v>3960</v>
      </c>
      <c r="AA89" s="34">
        <f>IFERROR(_xlfn.RANK.EQ(Z89,$Z$68:$Z$114,0)+COUNTIF($Z$68:Z89,Z89)-1,"-")</f>
        <v>19</v>
      </c>
      <c r="AC89" s="42">
        <f t="shared" si="22"/>
        <v>22</v>
      </c>
      <c r="AD89" s="42" t="str">
        <f t="shared" si="23"/>
        <v>奈良</v>
      </c>
      <c r="AE89" s="42">
        <f t="shared" si="24"/>
        <v>3380</v>
      </c>
      <c r="AF89" s="37">
        <f t="shared" si="25"/>
        <v>80.900000000000006</v>
      </c>
      <c r="AG89" s="37"/>
      <c r="AH89" s="32">
        <v>22</v>
      </c>
      <c r="AI89" s="5" t="s">
        <v>54</v>
      </c>
      <c r="AJ89" s="33">
        <f t="shared" si="17"/>
        <v>18200</v>
      </c>
      <c r="AK89" s="34">
        <f>IFERROR(_xlfn.RANK.EQ(AJ89,$AJ$68:$AJ$114,0)+COUNTIF($AJ$68:AJ89,AJ89)-1,"-")</f>
        <v>18</v>
      </c>
      <c r="AM89" s="42">
        <f t="shared" si="26"/>
        <v>22</v>
      </c>
      <c r="AN89" s="42" t="str">
        <f t="shared" si="27"/>
        <v>大分</v>
      </c>
      <c r="AO89" s="42">
        <f t="shared" si="28"/>
        <v>11500</v>
      </c>
      <c r="AP89" s="37">
        <f t="shared" si="29"/>
        <v>1</v>
      </c>
    </row>
    <row r="90" spans="1:42" ht="11.85" customHeight="1">
      <c r="N90" s="32">
        <v>23</v>
      </c>
      <c r="O90" s="5" t="s">
        <v>55</v>
      </c>
      <c r="P90" s="33">
        <f t="shared" si="15"/>
        <v>514</v>
      </c>
      <c r="Q90" s="34">
        <f>IFERROR(_xlfn.RANK.EQ(P90,$P$68:$P$114,0)+COUNTIF($P$68:P90,P90)-1,"-")</f>
        <v>16</v>
      </c>
      <c r="S90" s="42">
        <f t="shared" si="18"/>
        <v>23</v>
      </c>
      <c r="T90" s="42" t="str">
        <f t="shared" si="19"/>
        <v>山形</v>
      </c>
      <c r="U90" s="42">
        <f t="shared" si="20"/>
        <v>349</v>
      </c>
      <c r="V90" s="37">
        <f t="shared" si="21"/>
        <v>1.3</v>
      </c>
      <c r="X90" s="32">
        <v>23</v>
      </c>
      <c r="Y90" s="5" t="s">
        <v>55</v>
      </c>
      <c r="Z90" s="33">
        <f t="shared" si="16"/>
        <v>4160</v>
      </c>
      <c r="AA90" s="34">
        <f>IFERROR(_xlfn.RANK.EQ(Z90,$Z$68:$Z$114,0)+COUNTIF($Z$68:Z90,Z90)-1,"-")</f>
        <v>13</v>
      </c>
      <c r="AC90" s="42">
        <f t="shared" si="22"/>
        <v>23</v>
      </c>
      <c r="AD90" s="42" t="str">
        <f t="shared" si="23"/>
        <v>大分</v>
      </c>
      <c r="AE90" s="42">
        <f t="shared" si="24"/>
        <v>3360</v>
      </c>
      <c r="AF90" s="37">
        <f t="shared" si="25"/>
        <v>80.400000000000006</v>
      </c>
      <c r="AG90" s="37"/>
      <c r="AH90" s="32">
        <v>23</v>
      </c>
      <c r="AI90" s="5" t="s">
        <v>55</v>
      </c>
      <c r="AJ90" s="33">
        <f t="shared" si="17"/>
        <v>21400</v>
      </c>
      <c r="AK90" s="34">
        <f>IFERROR(_xlfn.RANK.EQ(AJ90,$AJ$68:$AJ$114,0)+COUNTIF($AJ$68:AJ90,AJ90)-1,"-")</f>
        <v>15</v>
      </c>
      <c r="AM90" s="42">
        <f t="shared" si="26"/>
        <v>23</v>
      </c>
      <c r="AN90" s="42" t="str">
        <f t="shared" si="27"/>
        <v>秋田</v>
      </c>
      <c r="AO90" s="42">
        <f t="shared" si="28"/>
        <v>11100</v>
      </c>
      <c r="AP90" s="37">
        <f t="shared" si="29"/>
        <v>1</v>
      </c>
    </row>
    <row r="91" spans="1:42" ht="11.85" customHeight="1">
      <c r="N91" s="32">
        <v>24</v>
      </c>
      <c r="O91" s="5" t="s">
        <v>56</v>
      </c>
      <c r="P91" s="33" t="str">
        <f t="shared" si="15"/>
        <v>…</v>
      </c>
      <c r="Q91" s="34" t="str">
        <f>IFERROR(_xlfn.RANK.EQ(P91,$P$68:$P$114,0)+COUNTIF($P$68:P91,P91)-1,"-")</f>
        <v>-</v>
      </c>
      <c r="S91" s="42">
        <f t="shared" si="18"/>
        <v>24</v>
      </c>
      <c r="T91" s="42" t="str">
        <f t="shared" si="19"/>
        <v>大分</v>
      </c>
      <c r="U91" s="42">
        <f t="shared" si="20"/>
        <v>342</v>
      </c>
      <c r="V91" s="37">
        <f t="shared" si="21"/>
        <v>1.3</v>
      </c>
      <c r="X91" s="32">
        <v>24</v>
      </c>
      <c r="Y91" s="5" t="s">
        <v>56</v>
      </c>
      <c r="Z91" s="33" t="str">
        <f t="shared" si="16"/>
        <v>…</v>
      </c>
      <c r="AA91" s="34" t="str">
        <f>IFERROR(_xlfn.RANK.EQ(Z91,$Z$68:$Z$114,0)+COUNTIF($Z$68:Z91,Z91)-1,"-")</f>
        <v>-</v>
      </c>
      <c r="AC91" s="42">
        <f t="shared" si="22"/>
        <v>24</v>
      </c>
      <c r="AD91" s="42" t="str">
        <f t="shared" si="23"/>
        <v>福島</v>
      </c>
      <c r="AE91" s="42">
        <f t="shared" si="24"/>
        <v>3290</v>
      </c>
      <c r="AF91" s="37">
        <f t="shared" si="25"/>
        <v>78.7</v>
      </c>
      <c r="AG91" s="37"/>
      <c r="AH91" s="32">
        <v>24</v>
      </c>
      <c r="AI91" s="5" t="s">
        <v>56</v>
      </c>
      <c r="AJ91" s="33" t="str">
        <f t="shared" si="17"/>
        <v>…</v>
      </c>
      <c r="AK91" s="34" t="str">
        <f>IFERROR(_xlfn.RANK.EQ(AJ91,$AJ$68:$AJ$114,0)+COUNTIF($AJ$68:AJ91,AJ91)-1,"-")</f>
        <v>-</v>
      </c>
      <c r="AM91" s="42">
        <f t="shared" si="26"/>
        <v>24</v>
      </c>
      <c r="AN91" s="42" t="str">
        <f t="shared" si="27"/>
        <v>山形</v>
      </c>
      <c r="AO91" s="42">
        <f t="shared" si="28"/>
        <v>10600</v>
      </c>
      <c r="AP91" s="37">
        <f t="shared" si="29"/>
        <v>0.9</v>
      </c>
    </row>
    <row r="92" spans="1:42" ht="8.1" customHeight="1">
      <c r="N92" s="32">
        <v>25</v>
      </c>
      <c r="O92" s="5" t="s">
        <v>57</v>
      </c>
      <c r="P92" s="33">
        <f t="shared" si="15"/>
        <v>111</v>
      </c>
      <c r="Q92" s="34">
        <f>IFERROR(_xlfn.RANK.EQ(P92,$P$68:$P$114,0)+COUNTIF($P$68:P92,P92)-1,"-")</f>
        <v>35</v>
      </c>
      <c r="S92" s="42">
        <f t="shared" si="18"/>
        <v>25</v>
      </c>
      <c r="T92" s="42" t="str">
        <f t="shared" si="19"/>
        <v>栃木</v>
      </c>
      <c r="U92" s="42">
        <f t="shared" si="20"/>
        <v>334</v>
      </c>
      <c r="V92" s="37">
        <f t="shared" si="21"/>
        <v>1.2</v>
      </c>
      <c r="X92" s="32">
        <v>25</v>
      </c>
      <c r="Y92" s="5" t="s">
        <v>57</v>
      </c>
      <c r="Z92" s="33">
        <f t="shared" si="16"/>
        <v>3130</v>
      </c>
      <c r="AA92" s="34">
        <f>IFERROR(_xlfn.RANK.EQ(Z92,$Z$68:$Z$114,0)+COUNTIF($Z$68:Z92,Z92)-1,"-")</f>
        <v>26</v>
      </c>
      <c r="AC92" s="42">
        <f t="shared" si="22"/>
        <v>25</v>
      </c>
      <c r="AD92" s="42" t="str">
        <f t="shared" si="23"/>
        <v>新潟</v>
      </c>
      <c r="AE92" s="42">
        <f t="shared" si="24"/>
        <v>3200</v>
      </c>
      <c r="AF92" s="37">
        <f t="shared" si="25"/>
        <v>76.599999999999994</v>
      </c>
      <c r="AG92" s="37"/>
      <c r="AH92" s="32">
        <v>25</v>
      </c>
      <c r="AI92" s="5" t="s">
        <v>57</v>
      </c>
      <c r="AJ92" s="33">
        <f t="shared" si="17"/>
        <v>3470</v>
      </c>
      <c r="AK92" s="34">
        <f>IFERROR(_xlfn.RANK.EQ(AJ92,$AJ$68:$AJ$114,0)+COUNTIF($AJ$68:AJ92,AJ92)-1,"-")</f>
        <v>35</v>
      </c>
      <c r="AM92" s="42">
        <f t="shared" si="26"/>
        <v>25</v>
      </c>
      <c r="AN92" s="42" t="str">
        <f t="shared" si="27"/>
        <v>広島</v>
      </c>
      <c r="AO92" s="42">
        <f t="shared" si="28"/>
        <v>10300</v>
      </c>
      <c r="AP92" s="37">
        <f t="shared" si="29"/>
        <v>0.9</v>
      </c>
    </row>
    <row r="93" spans="1:42" ht="11.85" customHeight="1">
      <c r="N93" s="32">
        <v>26</v>
      </c>
      <c r="O93" s="5" t="s">
        <v>58</v>
      </c>
      <c r="P93" s="33" t="str">
        <f t="shared" si="15"/>
        <v>…</v>
      </c>
      <c r="Q93" s="34" t="str">
        <f>IFERROR(_xlfn.RANK.EQ(P93,$P$68:$P$114,0)+COUNTIF($P$68:P93,P93)-1,"-")</f>
        <v>-</v>
      </c>
      <c r="S93" s="42">
        <f t="shared" si="18"/>
        <v>26</v>
      </c>
      <c r="T93" s="42" t="str">
        <f t="shared" si="19"/>
        <v>兵庫</v>
      </c>
      <c r="U93" s="42">
        <f t="shared" si="20"/>
        <v>333</v>
      </c>
      <c r="V93" s="37">
        <f t="shared" si="21"/>
        <v>1.2</v>
      </c>
      <c r="X93" s="32">
        <v>26</v>
      </c>
      <c r="Y93" s="5" t="s">
        <v>58</v>
      </c>
      <c r="Z93" s="33" t="str">
        <f t="shared" si="16"/>
        <v>…</v>
      </c>
      <c r="AA93" s="34" t="str">
        <f>IFERROR(_xlfn.RANK.EQ(Z93,$Z$68:$Z$114,0)+COUNTIF($Z$68:Z93,Z93)-1,"-")</f>
        <v>-</v>
      </c>
      <c r="AC93" s="42">
        <f t="shared" si="22"/>
        <v>26</v>
      </c>
      <c r="AD93" s="42" t="str">
        <f t="shared" si="23"/>
        <v>滋賀</v>
      </c>
      <c r="AE93" s="42">
        <f t="shared" si="24"/>
        <v>3130</v>
      </c>
      <c r="AF93" s="37">
        <f t="shared" si="25"/>
        <v>74.900000000000006</v>
      </c>
      <c r="AG93" s="37"/>
      <c r="AH93" s="32">
        <v>26</v>
      </c>
      <c r="AI93" s="5" t="s">
        <v>58</v>
      </c>
      <c r="AJ93" s="33" t="str">
        <f t="shared" si="17"/>
        <v>…</v>
      </c>
      <c r="AK93" s="34" t="str">
        <f>IFERROR(_xlfn.RANK.EQ(AJ93,$AJ$68:$AJ$114,0)+COUNTIF($AJ$68:AJ93,AJ93)-1,"-")</f>
        <v>-</v>
      </c>
      <c r="AM93" s="42">
        <f t="shared" si="26"/>
        <v>26</v>
      </c>
      <c r="AN93" s="42" t="str">
        <f t="shared" si="27"/>
        <v>山口</v>
      </c>
      <c r="AO93" s="42">
        <f t="shared" si="28"/>
        <v>10200</v>
      </c>
      <c r="AP93" s="37">
        <f t="shared" si="29"/>
        <v>0.9</v>
      </c>
    </row>
    <row r="94" spans="1:42">
      <c r="N94" s="32">
        <v>27</v>
      </c>
      <c r="O94" s="5" t="s">
        <v>59</v>
      </c>
      <c r="P94" s="33" t="str">
        <f t="shared" si="15"/>
        <v>…</v>
      </c>
      <c r="Q94" s="34" t="str">
        <f>IFERROR(_xlfn.RANK.EQ(P94,$P$68:$P$114,0)+COUNTIF($P$68:P94,P94)-1,"-")</f>
        <v>-</v>
      </c>
      <c r="S94" s="42">
        <f t="shared" si="18"/>
        <v>27</v>
      </c>
      <c r="T94" s="42" t="str">
        <f t="shared" si="19"/>
        <v>徳島</v>
      </c>
      <c r="U94" s="42">
        <f t="shared" si="20"/>
        <v>307</v>
      </c>
      <c r="V94" s="37">
        <f t="shared" si="21"/>
        <v>1.1000000000000001</v>
      </c>
      <c r="X94" s="32">
        <v>27</v>
      </c>
      <c r="Y94" s="5" t="s">
        <v>59</v>
      </c>
      <c r="Z94" s="33" t="str">
        <f t="shared" si="16"/>
        <v>…</v>
      </c>
      <c r="AA94" s="34" t="str">
        <f>IFERROR(_xlfn.RANK.EQ(Z94,$Z$68:$Z$114,0)+COUNTIF($Z$68:Z94,Z94)-1,"-")</f>
        <v>-</v>
      </c>
      <c r="AC94" s="42">
        <f t="shared" si="22"/>
        <v>27</v>
      </c>
      <c r="AD94" s="42" t="str">
        <f t="shared" si="23"/>
        <v>山形</v>
      </c>
      <c r="AE94" s="42">
        <f t="shared" si="24"/>
        <v>3040</v>
      </c>
      <c r="AF94" s="37">
        <f t="shared" si="25"/>
        <v>72.7</v>
      </c>
      <c r="AG94" s="37"/>
      <c r="AH94" s="32">
        <v>27</v>
      </c>
      <c r="AI94" s="5" t="s">
        <v>59</v>
      </c>
      <c r="AJ94" s="33" t="str">
        <f t="shared" si="17"/>
        <v>…</v>
      </c>
      <c r="AK94" s="34" t="str">
        <f>IFERROR(_xlfn.RANK.EQ(AJ94,$AJ$68:$AJ$114,0)+COUNTIF($AJ$68:AJ94,AJ94)-1,"-")</f>
        <v>-</v>
      </c>
      <c r="AM94" s="42">
        <f t="shared" si="26"/>
        <v>27</v>
      </c>
      <c r="AN94" s="42" t="str">
        <f t="shared" si="27"/>
        <v>兵庫</v>
      </c>
      <c r="AO94" s="42">
        <f t="shared" si="28"/>
        <v>10000</v>
      </c>
      <c r="AP94" s="37">
        <f t="shared" si="29"/>
        <v>0.9</v>
      </c>
    </row>
    <row r="95" spans="1:42">
      <c r="N95" s="32">
        <v>28</v>
      </c>
      <c r="O95" s="5" t="s">
        <v>60</v>
      </c>
      <c r="P95" s="33">
        <f t="shared" si="15"/>
        <v>333</v>
      </c>
      <c r="Q95" s="34">
        <f>IFERROR(_xlfn.RANK.EQ(P95,$P$68:$P$114,0)+COUNTIF($P$68:P95,P95)-1,"-")</f>
        <v>26</v>
      </c>
      <c r="S95" s="42">
        <f t="shared" si="18"/>
        <v>28</v>
      </c>
      <c r="T95" s="42" t="str">
        <f t="shared" si="19"/>
        <v>福岡</v>
      </c>
      <c r="U95" s="42">
        <f t="shared" si="20"/>
        <v>300</v>
      </c>
      <c r="V95" s="37">
        <f t="shared" si="21"/>
        <v>1.1000000000000001</v>
      </c>
      <c r="X95" s="32">
        <v>28</v>
      </c>
      <c r="Y95" s="5" t="s">
        <v>60</v>
      </c>
      <c r="Z95" s="33">
        <f t="shared" si="16"/>
        <v>3000</v>
      </c>
      <c r="AA95" s="34">
        <f>IFERROR(_xlfn.RANK.EQ(Z95,$Z$68:$Z$114,0)+COUNTIF($Z$68:Z95,Z95)-1,"-")</f>
        <v>28</v>
      </c>
      <c r="AC95" s="42">
        <f t="shared" si="22"/>
        <v>28</v>
      </c>
      <c r="AD95" s="42" t="str">
        <f t="shared" si="23"/>
        <v>兵庫</v>
      </c>
      <c r="AE95" s="42">
        <f t="shared" si="24"/>
        <v>3000</v>
      </c>
      <c r="AF95" s="37">
        <f t="shared" si="25"/>
        <v>71.8</v>
      </c>
      <c r="AG95" s="37"/>
      <c r="AH95" s="32">
        <v>28</v>
      </c>
      <c r="AI95" s="5" t="s">
        <v>60</v>
      </c>
      <c r="AJ95" s="33">
        <f t="shared" si="17"/>
        <v>10000</v>
      </c>
      <c r="AK95" s="34">
        <f>IFERROR(_xlfn.RANK.EQ(AJ95,$AJ$68:$AJ$114,0)+COUNTIF($AJ$68:AJ95,AJ95)-1,"-")</f>
        <v>27</v>
      </c>
      <c r="AM95" s="42">
        <f t="shared" si="26"/>
        <v>28</v>
      </c>
      <c r="AN95" s="42" t="str">
        <f t="shared" si="27"/>
        <v>宮城</v>
      </c>
      <c r="AO95" s="42">
        <f t="shared" si="28"/>
        <v>8030</v>
      </c>
      <c r="AP95" s="37">
        <f t="shared" si="29"/>
        <v>0.7</v>
      </c>
    </row>
    <row r="96" spans="1:42">
      <c r="N96" s="32">
        <v>29</v>
      </c>
      <c r="O96" s="5" t="s">
        <v>61</v>
      </c>
      <c r="P96" s="33">
        <f t="shared" si="15"/>
        <v>90</v>
      </c>
      <c r="Q96" s="34">
        <f>IFERROR(_xlfn.RANK.EQ(P96,$P$68:$P$114,0)+COUNTIF($P$68:P96,P96)-1,"-")</f>
        <v>37</v>
      </c>
      <c r="S96" s="42">
        <f t="shared" si="18"/>
        <v>29</v>
      </c>
      <c r="T96" s="42" t="str">
        <f t="shared" si="19"/>
        <v>福井</v>
      </c>
      <c r="U96" s="42">
        <f t="shared" si="20"/>
        <v>224</v>
      </c>
      <c r="V96" s="37">
        <f t="shared" si="21"/>
        <v>0.8</v>
      </c>
      <c r="X96" s="32">
        <v>29</v>
      </c>
      <c r="Y96" s="5" t="s">
        <v>61</v>
      </c>
      <c r="Z96" s="33">
        <f t="shared" si="16"/>
        <v>3380</v>
      </c>
      <c r="AA96" s="34">
        <f>IFERROR(_xlfn.RANK.EQ(Z96,$Z$68:$Z$114,0)+COUNTIF($Z$68:Z96,Z96)-1,"-")</f>
        <v>22</v>
      </c>
      <c r="AC96" s="42">
        <f t="shared" si="22"/>
        <v>29</v>
      </c>
      <c r="AD96" s="42" t="str">
        <f t="shared" si="23"/>
        <v>熊本</v>
      </c>
      <c r="AE96" s="42">
        <f t="shared" si="24"/>
        <v>2980</v>
      </c>
      <c r="AF96" s="37">
        <f t="shared" si="25"/>
        <v>71.3</v>
      </c>
      <c r="AG96" s="37"/>
      <c r="AH96" s="32">
        <v>29</v>
      </c>
      <c r="AI96" s="5" t="s">
        <v>61</v>
      </c>
      <c r="AJ96" s="33">
        <f t="shared" si="17"/>
        <v>3040</v>
      </c>
      <c r="AK96" s="34">
        <f>IFERROR(_xlfn.RANK.EQ(AJ96,$AJ$68:$AJ$114,0)+COUNTIF($AJ$68:AJ96,AJ96)-1,"-")</f>
        <v>37</v>
      </c>
      <c r="AM96" s="42">
        <f t="shared" si="26"/>
        <v>29</v>
      </c>
      <c r="AN96" s="42" t="str">
        <f t="shared" si="27"/>
        <v>岡山</v>
      </c>
      <c r="AO96" s="42">
        <f t="shared" si="28"/>
        <v>8010</v>
      </c>
      <c r="AP96" s="37">
        <f t="shared" si="29"/>
        <v>0.7</v>
      </c>
    </row>
    <row r="97" spans="14:42">
      <c r="N97" s="32">
        <v>30</v>
      </c>
      <c r="O97" s="5" t="s">
        <v>62</v>
      </c>
      <c r="P97" s="33">
        <f t="shared" si="15"/>
        <v>109</v>
      </c>
      <c r="Q97" s="34">
        <f>IFERROR(_xlfn.RANK.EQ(P97,$P$68:$P$114,0)+COUNTIF($P$68:P97,P97)-1,"-")</f>
        <v>36</v>
      </c>
      <c r="S97" s="42">
        <f t="shared" si="18"/>
        <v>30</v>
      </c>
      <c r="T97" s="42" t="str">
        <f t="shared" si="19"/>
        <v>岡山</v>
      </c>
      <c r="U97" s="42">
        <f t="shared" si="20"/>
        <v>219</v>
      </c>
      <c r="V97" s="37">
        <f t="shared" si="21"/>
        <v>0.8</v>
      </c>
      <c r="X97" s="32">
        <v>30</v>
      </c>
      <c r="Y97" s="5" t="s">
        <v>62</v>
      </c>
      <c r="Z97" s="33">
        <f t="shared" si="16"/>
        <v>7000</v>
      </c>
      <c r="AA97" s="34">
        <f>IFERROR(_xlfn.RANK.EQ(Z97,$Z$68:$Z$114,0)+COUNTIF($Z$68:Z97,Z97)-1,"-")</f>
        <v>2</v>
      </c>
      <c r="AC97" s="42">
        <f t="shared" si="22"/>
        <v>30</v>
      </c>
      <c r="AD97" s="42" t="str">
        <f t="shared" si="23"/>
        <v>岩手</v>
      </c>
      <c r="AE97" s="42">
        <f t="shared" si="24"/>
        <v>2870</v>
      </c>
      <c r="AF97" s="37">
        <f t="shared" si="25"/>
        <v>68.7</v>
      </c>
      <c r="AG97" s="37"/>
      <c r="AH97" s="32">
        <v>30</v>
      </c>
      <c r="AI97" s="5" t="s">
        <v>62</v>
      </c>
      <c r="AJ97" s="33">
        <f t="shared" si="17"/>
        <v>7630</v>
      </c>
      <c r="AK97" s="34">
        <f>IFERROR(_xlfn.RANK.EQ(AJ97,$AJ$68:$AJ$114,0)+COUNTIF($AJ$68:AJ97,AJ97)-1,"-")</f>
        <v>30</v>
      </c>
      <c r="AM97" s="42">
        <f t="shared" si="26"/>
        <v>30</v>
      </c>
      <c r="AN97" s="42" t="str">
        <f t="shared" si="27"/>
        <v>和歌山</v>
      </c>
      <c r="AO97" s="42">
        <f t="shared" si="28"/>
        <v>7630</v>
      </c>
      <c r="AP97" s="37">
        <f t="shared" si="29"/>
        <v>0.7</v>
      </c>
    </row>
    <row r="98" spans="14:42">
      <c r="N98" s="32">
        <v>31</v>
      </c>
      <c r="O98" s="5" t="s">
        <v>63</v>
      </c>
      <c r="P98" s="33" t="str">
        <f t="shared" si="15"/>
        <v>…</v>
      </c>
      <c r="Q98" s="34" t="str">
        <f>IFERROR(_xlfn.RANK.EQ(P98,$P$68:$P$114,0)+COUNTIF($P$68:P98,P98)-1,"-")</f>
        <v>-</v>
      </c>
      <c r="S98" s="42">
        <f t="shared" si="18"/>
        <v>31</v>
      </c>
      <c r="T98" s="42" t="str">
        <f t="shared" si="19"/>
        <v>石川</v>
      </c>
      <c r="U98" s="42">
        <f t="shared" si="20"/>
        <v>189</v>
      </c>
      <c r="V98" s="37">
        <f t="shared" si="21"/>
        <v>0.7</v>
      </c>
      <c r="X98" s="32">
        <v>31</v>
      </c>
      <c r="Y98" s="5" t="s">
        <v>63</v>
      </c>
      <c r="Z98" s="33" t="str">
        <f t="shared" si="16"/>
        <v>…</v>
      </c>
      <c r="AA98" s="34" t="str">
        <f>IFERROR(_xlfn.RANK.EQ(Z98,$Z$68:$Z$114,0)+COUNTIF($Z$68:Z98,Z98)-1,"-")</f>
        <v>-</v>
      </c>
      <c r="AC98" s="42">
        <f t="shared" si="22"/>
        <v>31</v>
      </c>
      <c r="AD98" s="42" t="str">
        <f t="shared" si="23"/>
        <v>山口</v>
      </c>
      <c r="AE98" s="42">
        <f t="shared" si="24"/>
        <v>2750</v>
      </c>
      <c r="AF98" s="37">
        <f t="shared" si="25"/>
        <v>65.8</v>
      </c>
      <c r="AG98" s="37"/>
      <c r="AH98" s="32">
        <v>31</v>
      </c>
      <c r="AI98" s="5" t="s">
        <v>63</v>
      </c>
      <c r="AJ98" s="33" t="str">
        <f t="shared" si="17"/>
        <v>…</v>
      </c>
      <c r="AK98" s="34" t="str">
        <f>IFERROR(_xlfn.RANK.EQ(AJ98,$AJ$68:$AJ$114,0)+COUNTIF($AJ$68:AJ98,AJ98)-1,"-")</f>
        <v>-</v>
      </c>
      <c r="AM98" s="42">
        <f t="shared" si="26"/>
        <v>31</v>
      </c>
      <c r="AN98" s="42" t="str">
        <f t="shared" si="27"/>
        <v>石川</v>
      </c>
      <c r="AO98" s="42">
        <f t="shared" si="28"/>
        <v>7620</v>
      </c>
      <c r="AP98" s="37">
        <f t="shared" si="29"/>
        <v>0.7</v>
      </c>
    </row>
    <row r="99" spans="14:42">
      <c r="N99" s="32">
        <v>32</v>
      </c>
      <c r="O99" s="5" t="s">
        <v>64</v>
      </c>
      <c r="P99" s="33" t="str">
        <f t="shared" si="15"/>
        <v>…</v>
      </c>
      <c r="Q99" s="34" t="str">
        <f>IFERROR(_xlfn.RANK.EQ(P99,$P$68:$P$114,0)+COUNTIF($P$68:P99,P99)-1,"-")</f>
        <v>-</v>
      </c>
      <c r="S99" s="42">
        <f t="shared" si="18"/>
        <v>32</v>
      </c>
      <c r="T99" s="42" t="str">
        <f t="shared" si="19"/>
        <v>東京</v>
      </c>
      <c r="U99" s="42">
        <f t="shared" si="20"/>
        <v>185</v>
      </c>
      <c r="V99" s="37">
        <f t="shared" si="21"/>
        <v>0.7</v>
      </c>
      <c r="X99" s="32">
        <v>32</v>
      </c>
      <c r="Y99" s="5" t="s">
        <v>64</v>
      </c>
      <c r="Z99" s="33" t="str">
        <f t="shared" si="16"/>
        <v>…</v>
      </c>
      <c r="AA99" s="34" t="str">
        <f>IFERROR(_xlfn.RANK.EQ(Z99,$Z$68:$Z$114,0)+COUNTIF($Z$68:Z99,Z99)-1,"-")</f>
        <v>-</v>
      </c>
      <c r="AC99" s="42">
        <f t="shared" si="22"/>
        <v>32</v>
      </c>
      <c r="AD99" s="42" t="str">
        <f t="shared" si="23"/>
        <v>福井</v>
      </c>
      <c r="AE99" s="42">
        <f t="shared" si="24"/>
        <v>2690</v>
      </c>
      <c r="AF99" s="37">
        <f t="shared" si="25"/>
        <v>64.400000000000006</v>
      </c>
      <c r="AG99" s="37"/>
      <c r="AH99" s="32">
        <v>32</v>
      </c>
      <c r="AI99" s="5" t="s">
        <v>64</v>
      </c>
      <c r="AJ99" s="33" t="str">
        <f t="shared" si="17"/>
        <v>…</v>
      </c>
      <c r="AK99" s="34" t="str">
        <f>IFERROR(_xlfn.RANK.EQ(AJ99,$AJ$68:$AJ$114,0)+COUNTIF($AJ$68:AJ99,AJ99)-1,"-")</f>
        <v>-</v>
      </c>
      <c r="AM99" s="42">
        <f t="shared" si="26"/>
        <v>32</v>
      </c>
      <c r="AN99" s="42" t="str">
        <f t="shared" si="27"/>
        <v>東京</v>
      </c>
      <c r="AO99" s="42">
        <f t="shared" si="28"/>
        <v>7490</v>
      </c>
      <c r="AP99" s="37">
        <f t="shared" si="29"/>
        <v>0.7</v>
      </c>
    </row>
    <row r="100" spans="14:42">
      <c r="N100" s="32">
        <v>33</v>
      </c>
      <c r="O100" s="5" t="s">
        <v>65</v>
      </c>
      <c r="P100" s="33">
        <f t="shared" si="15"/>
        <v>219</v>
      </c>
      <c r="Q100" s="34">
        <f>IFERROR(_xlfn.RANK.EQ(P100,$P$68:$P$114,0)+COUNTIF($P$68:P100,P100)-1,"-")</f>
        <v>30</v>
      </c>
      <c r="S100" s="42">
        <f t="shared" si="18"/>
        <v>33</v>
      </c>
      <c r="T100" s="42" t="str">
        <f t="shared" si="19"/>
        <v>香川</v>
      </c>
      <c r="U100" s="42">
        <f t="shared" si="20"/>
        <v>143</v>
      </c>
      <c r="V100" s="37">
        <f t="shared" si="21"/>
        <v>0.5</v>
      </c>
      <c r="X100" s="32">
        <v>33</v>
      </c>
      <c r="Y100" s="5" t="s">
        <v>65</v>
      </c>
      <c r="Z100" s="33">
        <f t="shared" si="16"/>
        <v>3660</v>
      </c>
      <c r="AA100" s="34">
        <f>IFERROR(_xlfn.RANK.EQ(Z100,$Z$68:$Z$114,0)+COUNTIF($Z$68:Z100,Z100)-1,"-")</f>
        <v>21</v>
      </c>
      <c r="AC100" s="42">
        <f t="shared" si="22"/>
        <v>33</v>
      </c>
      <c r="AD100" s="42" t="str">
        <f t="shared" si="23"/>
        <v>長野</v>
      </c>
      <c r="AE100" s="42">
        <f t="shared" si="24"/>
        <v>2420</v>
      </c>
      <c r="AF100" s="37">
        <f t="shared" si="25"/>
        <v>57.9</v>
      </c>
      <c r="AG100" s="37"/>
      <c r="AH100" s="32">
        <v>33</v>
      </c>
      <c r="AI100" s="5" t="s">
        <v>65</v>
      </c>
      <c r="AJ100" s="33">
        <f t="shared" si="17"/>
        <v>8010</v>
      </c>
      <c r="AK100" s="34">
        <f>IFERROR(_xlfn.RANK.EQ(AJ100,$AJ$68:$AJ$114,0)+COUNTIF($AJ$68:AJ100,AJ100)-1,"-")</f>
        <v>29</v>
      </c>
      <c r="AM100" s="42">
        <f t="shared" si="26"/>
        <v>33</v>
      </c>
      <c r="AN100" s="42" t="str">
        <f t="shared" si="27"/>
        <v>香川</v>
      </c>
      <c r="AO100" s="42">
        <f t="shared" si="28"/>
        <v>6280</v>
      </c>
      <c r="AP100" s="37">
        <f t="shared" si="29"/>
        <v>0.6</v>
      </c>
    </row>
    <row r="101" spans="14:42">
      <c r="N101" s="32">
        <v>34</v>
      </c>
      <c r="O101" s="5" t="s">
        <v>66</v>
      </c>
      <c r="P101" s="33">
        <f t="shared" si="15"/>
        <v>439</v>
      </c>
      <c r="Q101" s="34">
        <f>IFERROR(_xlfn.RANK.EQ(P101,$P$68:$P$114,0)+COUNTIF($P$68:P101,P101)-1,"-")</f>
        <v>20</v>
      </c>
      <c r="S101" s="42">
        <f t="shared" si="18"/>
        <v>34</v>
      </c>
      <c r="T101" s="42" t="str">
        <f t="shared" si="19"/>
        <v>富山</v>
      </c>
      <c r="U101" s="42">
        <f t="shared" si="20"/>
        <v>134</v>
      </c>
      <c r="V101" s="37">
        <f t="shared" si="21"/>
        <v>0.5</v>
      </c>
      <c r="X101" s="32">
        <v>34</v>
      </c>
      <c r="Y101" s="5" t="s">
        <v>66</v>
      </c>
      <c r="Z101" s="33">
        <f t="shared" si="16"/>
        <v>2350</v>
      </c>
      <c r="AA101" s="34">
        <f>IFERROR(_xlfn.RANK.EQ(Z101,$Z$68:$Z$114,0)+COUNTIF($Z$68:Z101,Z101)-1,"-")</f>
        <v>34</v>
      </c>
      <c r="AC101" s="42">
        <f t="shared" si="22"/>
        <v>34</v>
      </c>
      <c r="AD101" s="42" t="str">
        <f t="shared" si="23"/>
        <v>広島</v>
      </c>
      <c r="AE101" s="42">
        <f t="shared" si="24"/>
        <v>2350</v>
      </c>
      <c r="AF101" s="37">
        <f t="shared" si="25"/>
        <v>56.2</v>
      </c>
      <c r="AG101" s="37"/>
      <c r="AH101" s="32">
        <v>34</v>
      </c>
      <c r="AI101" s="5" t="s">
        <v>66</v>
      </c>
      <c r="AJ101" s="33">
        <f t="shared" si="17"/>
        <v>10300</v>
      </c>
      <c r="AK101" s="34">
        <f>IFERROR(_xlfn.RANK.EQ(AJ101,$AJ$68:$AJ$114,0)+COUNTIF($AJ$68:AJ101,AJ101)-1,"-")</f>
        <v>25</v>
      </c>
      <c r="AM101" s="42">
        <f t="shared" si="26"/>
        <v>34</v>
      </c>
      <c r="AN101" s="42" t="str">
        <f t="shared" si="27"/>
        <v>福井</v>
      </c>
      <c r="AO101" s="42">
        <f t="shared" si="28"/>
        <v>6030</v>
      </c>
      <c r="AP101" s="37">
        <f t="shared" si="29"/>
        <v>0.5</v>
      </c>
    </row>
    <row r="102" spans="14:42">
      <c r="N102" s="32">
        <v>35</v>
      </c>
      <c r="O102" s="5" t="s">
        <v>67</v>
      </c>
      <c r="P102" s="33">
        <f t="shared" si="15"/>
        <v>371</v>
      </c>
      <c r="Q102" s="34">
        <f>IFERROR(_xlfn.RANK.EQ(P102,$P$68:$P$114,0)+COUNTIF($P$68:P102,P102)-1,"-")</f>
        <v>22</v>
      </c>
      <c r="S102" s="42">
        <f t="shared" si="18"/>
        <v>35</v>
      </c>
      <c r="T102" s="42" t="str">
        <f t="shared" si="19"/>
        <v>滋賀</v>
      </c>
      <c r="U102" s="42">
        <f t="shared" si="20"/>
        <v>111</v>
      </c>
      <c r="V102" s="37">
        <f t="shared" si="21"/>
        <v>0.4</v>
      </c>
      <c r="X102" s="32">
        <v>35</v>
      </c>
      <c r="Y102" s="5" t="s">
        <v>67</v>
      </c>
      <c r="Z102" s="33">
        <f t="shared" si="16"/>
        <v>2750</v>
      </c>
      <c r="AA102" s="34">
        <f>IFERROR(_xlfn.RANK.EQ(Z102,$Z$68:$Z$114,0)+COUNTIF($Z$68:Z102,Z102)-1,"-")</f>
        <v>31</v>
      </c>
      <c r="AC102" s="42">
        <f t="shared" si="22"/>
        <v>35</v>
      </c>
      <c r="AD102" s="42" t="str">
        <f t="shared" si="23"/>
        <v>富山</v>
      </c>
      <c r="AE102" s="42">
        <f t="shared" si="24"/>
        <v>2280</v>
      </c>
      <c r="AF102" s="37">
        <f t="shared" si="25"/>
        <v>54.5</v>
      </c>
      <c r="AG102" s="37"/>
      <c r="AH102" s="32">
        <v>35</v>
      </c>
      <c r="AI102" s="5" t="s">
        <v>67</v>
      </c>
      <c r="AJ102" s="33">
        <f t="shared" si="17"/>
        <v>10200</v>
      </c>
      <c r="AK102" s="34">
        <f>IFERROR(_xlfn.RANK.EQ(AJ102,$AJ$68:$AJ$114,0)+COUNTIF($AJ$68:AJ102,AJ102)-1,"-")</f>
        <v>26</v>
      </c>
      <c r="AM102" s="42">
        <f t="shared" si="26"/>
        <v>35</v>
      </c>
      <c r="AN102" s="42" t="str">
        <f t="shared" si="27"/>
        <v>滋賀</v>
      </c>
      <c r="AO102" s="42">
        <f t="shared" si="28"/>
        <v>3470</v>
      </c>
      <c r="AP102" s="37">
        <f t="shared" si="29"/>
        <v>0.3</v>
      </c>
    </row>
    <row r="103" spans="14:42">
      <c r="N103" s="32">
        <v>36</v>
      </c>
      <c r="O103" s="5" t="s">
        <v>68</v>
      </c>
      <c r="P103" s="33">
        <f t="shared" si="15"/>
        <v>307</v>
      </c>
      <c r="Q103" s="34">
        <f>IFERROR(_xlfn.RANK.EQ(P103,$P$68:$P$114,0)+COUNTIF($P$68:P103,P103)-1,"-")</f>
        <v>27</v>
      </c>
      <c r="S103" s="42">
        <f t="shared" si="18"/>
        <v>36</v>
      </c>
      <c r="T103" s="42" t="str">
        <f t="shared" si="19"/>
        <v>和歌山</v>
      </c>
      <c r="U103" s="42">
        <f t="shared" si="20"/>
        <v>109</v>
      </c>
      <c r="V103" s="37">
        <f t="shared" si="21"/>
        <v>0.4</v>
      </c>
      <c r="X103" s="32">
        <v>36</v>
      </c>
      <c r="Y103" s="5" t="s">
        <v>68</v>
      </c>
      <c r="Z103" s="33">
        <f t="shared" si="16"/>
        <v>7070</v>
      </c>
      <c r="AA103" s="34">
        <f>IFERROR(_xlfn.RANK.EQ(Z103,$Z$68:$Z$114,0)+COUNTIF($Z$68:Z103,Z103)-1,"-")</f>
        <v>1</v>
      </c>
      <c r="AC103" s="42">
        <f t="shared" si="22"/>
        <v>36</v>
      </c>
      <c r="AD103" s="42" t="str">
        <f t="shared" si="23"/>
        <v>秋田</v>
      </c>
      <c r="AE103" s="42">
        <f t="shared" si="24"/>
        <v>2150</v>
      </c>
      <c r="AF103" s="37">
        <f t="shared" si="25"/>
        <v>51.4</v>
      </c>
      <c r="AG103" s="37"/>
      <c r="AH103" s="32">
        <v>36</v>
      </c>
      <c r="AI103" s="5" t="s">
        <v>68</v>
      </c>
      <c r="AJ103" s="33">
        <f t="shared" si="17"/>
        <v>21700</v>
      </c>
      <c r="AK103" s="34">
        <f>IFERROR(_xlfn.RANK.EQ(AJ103,$AJ$68:$AJ$114,0)+COUNTIF($AJ$68:AJ103,AJ103)-1,"-")</f>
        <v>14</v>
      </c>
      <c r="AM103" s="42">
        <f t="shared" si="26"/>
        <v>36</v>
      </c>
      <c r="AN103" s="42" t="str">
        <f t="shared" si="27"/>
        <v>富山</v>
      </c>
      <c r="AO103" s="42">
        <f t="shared" si="28"/>
        <v>3060</v>
      </c>
      <c r="AP103" s="37">
        <f t="shared" si="29"/>
        <v>0.3</v>
      </c>
    </row>
    <row r="104" spans="14:42">
      <c r="N104" s="32">
        <v>37</v>
      </c>
      <c r="O104" s="5" t="s">
        <v>69</v>
      </c>
      <c r="P104" s="33">
        <f t="shared" si="15"/>
        <v>143</v>
      </c>
      <c r="Q104" s="34">
        <f>IFERROR(_xlfn.RANK.EQ(P104,$P$68:$P$114,0)+COUNTIF($P$68:P104,P104)-1,"-")</f>
        <v>33</v>
      </c>
      <c r="S104" s="42">
        <f t="shared" si="18"/>
        <v>37</v>
      </c>
      <c r="T104" s="42" t="str">
        <f t="shared" si="19"/>
        <v>奈良</v>
      </c>
      <c r="U104" s="42">
        <f t="shared" si="20"/>
        <v>90</v>
      </c>
      <c r="V104" s="37">
        <f t="shared" si="21"/>
        <v>0.3</v>
      </c>
      <c r="X104" s="32">
        <v>37</v>
      </c>
      <c r="Y104" s="5" t="s">
        <v>69</v>
      </c>
      <c r="Z104" s="33">
        <f t="shared" si="16"/>
        <v>4390</v>
      </c>
      <c r="AA104" s="34">
        <f>IFERROR(_xlfn.RANK.EQ(Z104,$Z$68:$Z$114,0)+COUNTIF($Z$68:Z104,Z104)-1,"-")</f>
        <v>11</v>
      </c>
      <c r="AC104" s="42">
        <f t="shared" si="22"/>
        <v>37</v>
      </c>
      <c r="AD104" s="42" t="str">
        <f t="shared" si="23"/>
        <v>宮城</v>
      </c>
      <c r="AE104" s="42">
        <f t="shared" si="24"/>
        <v>2130</v>
      </c>
      <c r="AF104" s="37">
        <f t="shared" si="25"/>
        <v>51</v>
      </c>
      <c r="AG104" s="37"/>
      <c r="AH104" s="32">
        <v>37</v>
      </c>
      <c r="AI104" s="5" t="s">
        <v>69</v>
      </c>
      <c r="AJ104" s="33">
        <f t="shared" si="17"/>
        <v>6280</v>
      </c>
      <c r="AK104" s="34">
        <f>IFERROR(_xlfn.RANK.EQ(AJ104,$AJ$68:$AJ$114,0)+COUNTIF($AJ$68:AJ104,AJ104)-1,"-")</f>
        <v>33</v>
      </c>
      <c r="AM104" s="42">
        <f t="shared" si="26"/>
        <v>37</v>
      </c>
      <c r="AN104" s="42" t="str">
        <f t="shared" si="27"/>
        <v>奈良</v>
      </c>
      <c r="AO104" s="42">
        <f t="shared" si="28"/>
        <v>3040</v>
      </c>
      <c r="AP104" s="37">
        <f t="shared" si="29"/>
        <v>0.3</v>
      </c>
    </row>
    <row r="105" spans="14:42">
      <c r="N105" s="32">
        <v>38</v>
      </c>
      <c r="O105" s="5" t="s">
        <v>70</v>
      </c>
      <c r="P105" s="33" t="str">
        <f t="shared" si="15"/>
        <v>…</v>
      </c>
      <c r="Q105" s="34" t="str">
        <f>IFERROR(_xlfn.RANK.EQ(P105,$P$68:$P$114,0)+COUNTIF($P$68:P105,P105)-1,"-")</f>
        <v>-</v>
      </c>
      <c r="S105" s="42" t="str">
        <f t="shared" si="18"/>
        <v>-</v>
      </c>
      <c r="T105" s="42" t="str">
        <f t="shared" si="19"/>
        <v>-</v>
      </c>
      <c r="U105" s="42" t="str">
        <f t="shared" si="20"/>
        <v>-</v>
      </c>
      <c r="V105" s="37" t="str">
        <f t="shared" si="21"/>
        <v>-</v>
      </c>
      <c r="X105" s="32">
        <v>38</v>
      </c>
      <c r="Y105" s="5" t="s">
        <v>70</v>
      </c>
      <c r="Z105" s="33" t="str">
        <f t="shared" si="16"/>
        <v>…</v>
      </c>
      <c r="AA105" s="34" t="str">
        <f>IFERROR(_xlfn.RANK.EQ(Z105,$Z$68:$Z$114,0)+COUNTIF($Z$68:Z105,Z105)-1,"-")</f>
        <v>-</v>
      </c>
      <c r="AC105" s="42" t="str">
        <f t="shared" si="22"/>
        <v>-</v>
      </c>
      <c r="AD105" s="42" t="str">
        <f t="shared" si="23"/>
        <v>-</v>
      </c>
      <c r="AE105" s="42" t="str">
        <f t="shared" si="24"/>
        <v>-</v>
      </c>
      <c r="AF105" s="37" t="str">
        <f t="shared" si="25"/>
        <v>-</v>
      </c>
      <c r="AG105" s="37"/>
      <c r="AH105" s="32">
        <v>38</v>
      </c>
      <c r="AI105" s="5" t="s">
        <v>70</v>
      </c>
      <c r="AJ105" s="33" t="str">
        <f t="shared" si="17"/>
        <v>…</v>
      </c>
      <c r="AK105" s="34" t="str">
        <f>IFERROR(_xlfn.RANK.EQ(AJ105,$AJ$68:$AJ$114,0)+COUNTIF($AJ$68:AJ105,AJ105)-1,"-")</f>
        <v>-</v>
      </c>
      <c r="AM105" s="42" t="str">
        <f t="shared" si="26"/>
        <v>-</v>
      </c>
      <c r="AN105" s="42" t="str">
        <f t="shared" si="27"/>
        <v>-</v>
      </c>
      <c r="AO105" s="42" t="str">
        <f t="shared" si="28"/>
        <v>-</v>
      </c>
      <c r="AP105" s="37" t="str">
        <f t="shared" si="29"/>
        <v>-</v>
      </c>
    </row>
    <row r="106" spans="14:42">
      <c r="N106" s="32">
        <v>39</v>
      </c>
      <c r="O106" s="5" t="s">
        <v>71</v>
      </c>
      <c r="P106" s="33" t="str">
        <f t="shared" si="15"/>
        <v>…</v>
      </c>
      <c r="Q106" s="34" t="str">
        <f>IFERROR(_xlfn.RANK.EQ(P106,$P$68:$P$114,0)+COUNTIF($P$68:P106,P106)-1,"-")</f>
        <v>-</v>
      </c>
      <c r="S106" s="42" t="str">
        <f t="shared" si="18"/>
        <v>-</v>
      </c>
      <c r="T106" s="42" t="str">
        <f t="shared" si="19"/>
        <v>-</v>
      </c>
      <c r="U106" s="42" t="str">
        <f t="shared" si="20"/>
        <v>-</v>
      </c>
      <c r="V106" s="37" t="str">
        <f t="shared" si="21"/>
        <v>-</v>
      </c>
      <c r="X106" s="32">
        <v>39</v>
      </c>
      <c r="Y106" s="5" t="s">
        <v>71</v>
      </c>
      <c r="Z106" s="33" t="str">
        <f t="shared" si="16"/>
        <v>…</v>
      </c>
      <c r="AA106" s="34" t="str">
        <f>IFERROR(_xlfn.RANK.EQ(Z106,$Z$68:$Z$114,0)+COUNTIF($Z$68:Z106,Z106)-1,"-")</f>
        <v>-</v>
      </c>
      <c r="AC106" s="42" t="str">
        <f t="shared" si="22"/>
        <v>-</v>
      </c>
      <c r="AD106" s="42" t="str">
        <f t="shared" si="23"/>
        <v>-</v>
      </c>
      <c r="AE106" s="42" t="str">
        <f t="shared" si="24"/>
        <v>-</v>
      </c>
      <c r="AF106" s="37" t="str">
        <f t="shared" si="25"/>
        <v>-</v>
      </c>
      <c r="AG106" s="37"/>
      <c r="AH106" s="32">
        <v>39</v>
      </c>
      <c r="AI106" s="5" t="s">
        <v>71</v>
      </c>
      <c r="AJ106" s="33" t="str">
        <f t="shared" si="17"/>
        <v>…</v>
      </c>
      <c r="AK106" s="34" t="str">
        <f>IFERROR(_xlfn.RANK.EQ(AJ106,$AJ$68:$AJ$114,0)+COUNTIF($AJ$68:AJ106,AJ106)-1,"-")</f>
        <v>-</v>
      </c>
      <c r="AM106" s="42" t="str">
        <f t="shared" si="26"/>
        <v>-</v>
      </c>
      <c r="AN106" s="42" t="str">
        <f t="shared" si="27"/>
        <v>-</v>
      </c>
      <c r="AO106" s="42" t="str">
        <f t="shared" si="28"/>
        <v>-</v>
      </c>
      <c r="AP106" s="37" t="str">
        <f t="shared" si="29"/>
        <v>-</v>
      </c>
    </row>
    <row r="107" spans="14:42">
      <c r="N107" s="32">
        <v>40</v>
      </c>
      <c r="O107" s="5" t="s">
        <v>72</v>
      </c>
      <c r="P107" s="33">
        <f t="shared" si="15"/>
        <v>300</v>
      </c>
      <c r="Q107" s="34">
        <f>IFERROR(_xlfn.RANK.EQ(P107,$P$68:$P$114,0)+COUNTIF($P$68:P107,P107)-1,"-")</f>
        <v>28</v>
      </c>
      <c r="S107" s="42" t="str">
        <f t="shared" si="18"/>
        <v>-</v>
      </c>
      <c r="T107" s="42" t="str">
        <f t="shared" si="19"/>
        <v>-</v>
      </c>
      <c r="U107" s="42" t="str">
        <f t="shared" si="20"/>
        <v>-</v>
      </c>
      <c r="V107" s="37" t="str">
        <f t="shared" si="21"/>
        <v>-</v>
      </c>
      <c r="X107" s="32">
        <v>40</v>
      </c>
      <c r="Y107" s="5" t="s">
        <v>72</v>
      </c>
      <c r="Z107" s="33">
        <f t="shared" si="16"/>
        <v>4630</v>
      </c>
      <c r="AA107" s="34">
        <f>IFERROR(_xlfn.RANK.EQ(Z107,$Z$68:$Z$114,0)+COUNTIF($Z$68:Z107,Z107)-1,"-")</f>
        <v>8</v>
      </c>
      <c r="AC107" s="42" t="str">
        <f t="shared" si="22"/>
        <v>-</v>
      </c>
      <c r="AD107" s="42" t="str">
        <f t="shared" si="23"/>
        <v>-</v>
      </c>
      <c r="AE107" s="42" t="str">
        <f t="shared" si="24"/>
        <v>-</v>
      </c>
      <c r="AF107" s="37" t="str">
        <f t="shared" si="25"/>
        <v>-</v>
      </c>
      <c r="AG107" s="37"/>
      <c r="AH107" s="32">
        <v>40</v>
      </c>
      <c r="AI107" s="5" t="s">
        <v>72</v>
      </c>
      <c r="AJ107" s="33">
        <f t="shared" si="17"/>
        <v>13900</v>
      </c>
      <c r="AK107" s="34">
        <f>IFERROR(_xlfn.RANK.EQ(AJ107,$AJ$68:$AJ$114,0)+COUNTIF($AJ$68:AJ107,AJ107)-1,"-")</f>
        <v>20</v>
      </c>
      <c r="AM107" s="42" t="str">
        <f t="shared" si="26"/>
        <v>-</v>
      </c>
      <c r="AN107" s="42" t="str">
        <f t="shared" si="27"/>
        <v>-</v>
      </c>
      <c r="AO107" s="42" t="str">
        <f t="shared" si="28"/>
        <v>-</v>
      </c>
      <c r="AP107" s="37" t="str">
        <f t="shared" si="29"/>
        <v>-</v>
      </c>
    </row>
    <row r="108" spans="14:42">
      <c r="N108" s="32">
        <v>41</v>
      </c>
      <c r="O108" s="5" t="s">
        <v>73</v>
      </c>
      <c r="P108" s="33" t="str">
        <f t="shared" si="15"/>
        <v>…</v>
      </c>
      <c r="Q108" s="34" t="str">
        <f>IFERROR(_xlfn.RANK.EQ(P108,$P$68:$P$114,0)+COUNTIF($P$68:P108,P108)-1,"-")</f>
        <v>-</v>
      </c>
      <c r="S108" s="42" t="str">
        <f t="shared" si="18"/>
        <v>-</v>
      </c>
      <c r="T108" s="42" t="str">
        <f t="shared" si="19"/>
        <v>-</v>
      </c>
      <c r="U108" s="42" t="str">
        <f t="shared" si="20"/>
        <v>-</v>
      </c>
      <c r="V108" s="37" t="str">
        <f t="shared" si="21"/>
        <v>-</v>
      </c>
      <c r="X108" s="32">
        <v>41</v>
      </c>
      <c r="Y108" s="5" t="s">
        <v>73</v>
      </c>
      <c r="Z108" s="33" t="str">
        <f t="shared" si="16"/>
        <v>…</v>
      </c>
      <c r="AA108" s="34" t="str">
        <f>IFERROR(_xlfn.RANK.EQ(Z108,$Z$68:$Z$114,0)+COUNTIF($Z$68:Z108,Z108)-1,"-")</f>
        <v>-</v>
      </c>
      <c r="AC108" s="42" t="str">
        <f t="shared" si="22"/>
        <v>-</v>
      </c>
      <c r="AD108" s="42" t="str">
        <f t="shared" si="23"/>
        <v>-</v>
      </c>
      <c r="AE108" s="42" t="str">
        <f t="shared" si="24"/>
        <v>-</v>
      </c>
      <c r="AF108" s="37" t="str">
        <f t="shared" si="25"/>
        <v>-</v>
      </c>
      <c r="AG108" s="37"/>
      <c r="AH108" s="32">
        <v>41</v>
      </c>
      <c r="AI108" s="5" t="s">
        <v>73</v>
      </c>
      <c r="AJ108" s="33" t="str">
        <f t="shared" si="17"/>
        <v>…</v>
      </c>
      <c r="AK108" s="34" t="str">
        <f>IFERROR(_xlfn.RANK.EQ(AJ108,$AJ$68:$AJ$114,0)+COUNTIF($AJ$68:AJ108,AJ108)-1,"-")</f>
        <v>-</v>
      </c>
      <c r="AM108" s="42" t="str">
        <f t="shared" si="26"/>
        <v>-</v>
      </c>
      <c r="AN108" s="42" t="str">
        <f t="shared" si="27"/>
        <v>-</v>
      </c>
      <c r="AO108" s="42" t="str">
        <f t="shared" si="28"/>
        <v>-</v>
      </c>
      <c r="AP108" s="37" t="str">
        <f t="shared" si="29"/>
        <v>-</v>
      </c>
    </row>
    <row r="109" spans="14:42">
      <c r="N109" s="32">
        <v>42</v>
      </c>
      <c r="O109" s="5" t="s">
        <v>74</v>
      </c>
      <c r="P109" s="33">
        <f t="shared" si="15"/>
        <v>559</v>
      </c>
      <c r="Q109" s="34">
        <f>IFERROR(_xlfn.RANK.EQ(P109,$P$68:$P$114,0)+COUNTIF($P$68:P109,P109)-1,"-")</f>
        <v>14</v>
      </c>
      <c r="S109" s="42" t="str">
        <f t="shared" si="18"/>
        <v>-</v>
      </c>
      <c r="T109" s="42" t="str">
        <f t="shared" si="19"/>
        <v>-</v>
      </c>
      <c r="U109" s="42" t="str">
        <f t="shared" si="20"/>
        <v>-</v>
      </c>
      <c r="V109" s="37" t="str">
        <f t="shared" si="21"/>
        <v>-</v>
      </c>
      <c r="X109" s="32">
        <v>42</v>
      </c>
      <c r="Y109" s="5" t="s">
        <v>74</v>
      </c>
      <c r="Z109" s="33">
        <f t="shared" si="16"/>
        <v>6460</v>
      </c>
      <c r="AA109" s="34">
        <f>IFERROR(_xlfn.RANK.EQ(Z109,$Z$68:$Z$114,0)+COUNTIF($Z$68:Z109,Z109)-1,"-")</f>
        <v>4</v>
      </c>
      <c r="AC109" s="42" t="str">
        <f t="shared" si="22"/>
        <v>-</v>
      </c>
      <c r="AD109" s="42" t="str">
        <f t="shared" si="23"/>
        <v>-</v>
      </c>
      <c r="AE109" s="42" t="str">
        <f t="shared" si="24"/>
        <v>-</v>
      </c>
      <c r="AF109" s="37" t="str">
        <f t="shared" si="25"/>
        <v>-</v>
      </c>
      <c r="AG109" s="37"/>
      <c r="AH109" s="32">
        <v>42</v>
      </c>
      <c r="AI109" s="5" t="s">
        <v>74</v>
      </c>
      <c r="AJ109" s="33">
        <f t="shared" si="17"/>
        <v>36100</v>
      </c>
      <c r="AK109" s="34">
        <f>IFERROR(_xlfn.RANK.EQ(AJ109,$AJ$68:$AJ$114,0)+COUNTIF($AJ$68:AJ109,AJ109)-1,"-")</f>
        <v>9</v>
      </c>
      <c r="AM109" s="42" t="str">
        <f t="shared" si="26"/>
        <v>-</v>
      </c>
      <c r="AN109" s="42" t="str">
        <f t="shared" si="27"/>
        <v>-</v>
      </c>
      <c r="AO109" s="42" t="str">
        <f t="shared" si="28"/>
        <v>-</v>
      </c>
      <c r="AP109" s="37" t="str">
        <f t="shared" si="29"/>
        <v>-</v>
      </c>
    </row>
    <row r="110" spans="14:42">
      <c r="N110" s="32">
        <v>43</v>
      </c>
      <c r="O110" s="5" t="s">
        <v>75</v>
      </c>
      <c r="P110" s="33">
        <f t="shared" si="15"/>
        <v>783</v>
      </c>
      <c r="Q110" s="34">
        <f>IFERROR(_xlfn.RANK.EQ(P110,$P$68:$P$114,0)+COUNTIF($P$68:P110,P110)-1,"-")</f>
        <v>10</v>
      </c>
      <c r="S110" s="42" t="str">
        <f t="shared" si="18"/>
        <v>-</v>
      </c>
      <c r="T110" s="42" t="str">
        <f t="shared" si="19"/>
        <v>-</v>
      </c>
      <c r="U110" s="42" t="str">
        <f t="shared" si="20"/>
        <v>-</v>
      </c>
      <c r="V110" s="37" t="str">
        <f t="shared" si="21"/>
        <v>-</v>
      </c>
      <c r="X110" s="32">
        <v>43</v>
      </c>
      <c r="Y110" s="5" t="s">
        <v>75</v>
      </c>
      <c r="Z110" s="33">
        <f t="shared" si="16"/>
        <v>2980</v>
      </c>
      <c r="AA110" s="34">
        <f>IFERROR(_xlfn.RANK.EQ(Z110,$Z$68:$Z$114,0)+COUNTIF($Z$68:Z110,Z110)-1,"-")</f>
        <v>29</v>
      </c>
      <c r="AC110" s="42" t="str">
        <f t="shared" si="22"/>
        <v>-</v>
      </c>
      <c r="AD110" s="42" t="str">
        <f t="shared" si="23"/>
        <v>-</v>
      </c>
      <c r="AE110" s="42" t="str">
        <f t="shared" si="24"/>
        <v>-</v>
      </c>
      <c r="AF110" s="37" t="str">
        <f t="shared" si="25"/>
        <v>-</v>
      </c>
      <c r="AG110" s="37"/>
      <c r="AH110" s="32">
        <v>43</v>
      </c>
      <c r="AI110" s="5" t="s">
        <v>75</v>
      </c>
      <c r="AJ110" s="33">
        <f t="shared" si="17"/>
        <v>23300</v>
      </c>
      <c r="AK110" s="34">
        <f>IFERROR(_xlfn.RANK.EQ(AJ110,$AJ$68:$AJ$114,0)+COUNTIF($AJ$68:AJ110,AJ110)-1,"-")</f>
        <v>11</v>
      </c>
      <c r="AM110" s="42" t="str">
        <f t="shared" si="26"/>
        <v>-</v>
      </c>
      <c r="AN110" s="42" t="str">
        <f t="shared" si="27"/>
        <v>-</v>
      </c>
      <c r="AO110" s="42" t="str">
        <f t="shared" si="28"/>
        <v>-</v>
      </c>
      <c r="AP110" s="37" t="str">
        <f t="shared" si="29"/>
        <v>-</v>
      </c>
    </row>
    <row r="111" spans="14:42">
      <c r="N111" s="32">
        <v>44</v>
      </c>
      <c r="O111" s="5" t="s">
        <v>76</v>
      </c>
      <c r="P111" s="33">
        <f t="shared" si="15"/>
        <v>342</v>
      </c>
      <c r="Q111" s="34">
        <f>IFERROR(_xlfn.RANK.EQ(P111,$P$68:$P$114,0)+COUNTIF($P$68:P111,P111)-1,"-")</f>
        <v>24</v>
      </c>
      <c r="S111" s="42" t="str">
        <f t="shared" si="18"/>
        <v>-</v>
      </c>
      <c r="T111" s="42" t="str">
        <f t="shared" si="19"/>
        <v>-</v>
      </c>
      <c r="U111" s="42" t="str">
        <f t="shared" si="20"/>
        <v>-</v>
      </c>
      <c r="V111" s="37" t="str">
        <f t="shared" si="21"/>
        <v>-</v>
      </c>
      <c r="X111" s="32">
        <v>44</v>
      </c>
      <c r="Y111" s="5" t="s">
        <v>76</v>
      </c>
      <c r="Z111" s="33">
        <f t="shared" si="16"/>
        <v>3360</v>
      </c>
      <c r="AA111" s="34">
        <f>IFERROR(_xlfn.RANK.EQ(Z111,$Z$68:$Z$114,0)+COUNTIF($Z$68:Z111,Z111)-1,"-")</f>
        <v>23</v>
      </c>
      <c r="AC111" s="42" t="str">
        <f t="shared" si="22"/>
        <v>-</v>
      </c>
      <c r="AD111" s="42" t="str">
        <f t="shared" si="23"/>
        <v>-</v>
      </c>
      <c r="AE111" s="42" t="str">
        <f t="shared" si="24"/>
        <v>-</v>
      </c>
      <c r="AF111" s="37" t="str">
        <f t="shared" si="25"/>
        <v>-</v>
      </c>
      <c r="AG111" s="37"/>
      <c r="AH111" s="32">
        <v>44</v>
      </c>
      <c r="AI111" s="5" t="s">
        <v>76</v>
      </c>
      <c r="AJ111" s="33">
        <f t="shared" si="17"/>
        <v>11500</v>
      </c>
      <c r="AK111" s="34">
        <f>IFERROR(_xlfn.RANK.EQ(AJ111,$AJ$68:$AJ$114,0)+COUNTIF($AJ$68:AJ111,AJ111)-1,"-")</f>
        <v>22</v>
      </c>
      <c r="AM111" s="42" t="str">
        <f t="shared" si="26"/>
        <v>-</v>
      </c>
      <c r="AN111" s="42" t="str">
        <f t="shared" si="27"/>
        <v>-</v>
      </c>
      <c r="AO111" s="42" t="str">
        <f t="shared" si="28"/>
        <v>-</v>
      </c>
      <c r="AP111" s="37" t="str">
        <f t="shared" si="29"/>
        <v>-</v>
      </c>
    </row>
    <row r="112" spans="14:42">
      <c r="N112" s="32">
        <v>45</v>
      </c>
      <c r="O112" s="5" t="s">
        <v>77</v>
      </c>
      <c r="P112" s="33">
        <f t="shared" si="15"/>
        <v>1550</v>
      </c>
      <c r="Q112" s="34">
        <f>IFERROR(_xlfn.RANK.EQ(P112,$P$68:$P$114,0)+COUNTIF($P$68:P112,P112)-1,"-")</f>
        <v>5</v>
      </c>
      <c r="S112" s="42" t="str">
        <f t="shared" si="18"/>
        <v>-</v>
      </c>
      <c r="T112" s="42" t="str">
        <f t="shared" si="19"/>
        <v>-</v>
      </c>
      <c r="U112" s="42" t="str">
        <f t="shared" si="20"/>
        <v>-</v>
      </c>
      <c r="V112" s="37" t="str">
        <f t="shared" si="21"/>
        <v>-</v>
      </c>
      <c r="X112" s="32">
        <v>45</v>
      </c>
      <c r="Y112" s="5" t="s">
        <v>77</v>
      </c>
      <c r="Z112" s="33">
        <f t="shared" si="16"/>
        <v>4060</v>
      </c>
      <c r="AA112" s="34">
        <f>IFERROR(_xlfn.RANK.EQ(Z112,$Z$68:$Z$114,0)+COUNTIF($Z$68:Z112,Z112)-1,"-")</f>
        <v>14</v>
      </c>
      <c r="AC112" s="42" t="str">
        <f t="shared" si="22"/>
        <v>-</v>
      </c>
      <c r="AD112" s="42" t="str">
        <f t="shared" si="23"/>
        <v>-</v>
      </c>
      <c r="AE112" s="42" t="str">
        <f t="shared" si="24"/>
        <v>-</v>
      </c>
      <c r="AF112" s="37" t="str">
        <f t="shared" si="25"/>
        <v>-</v>
      </c>
      <c r="AG112" s="37"/>
      <c r="AH112" s="32">
        <v>45</v>
      </c>
      <c r="AI112" s="5" t="s">
        <v>77</v>
      </c>
      <c r="AJ112" s="33">
        <f t="shared" si="17"/>
        <v>62900</v>
      </c>
      <c r="AK112" s="34">
        <f>IFERROR(_xlfn.RANK.EQ(AJ112,$AJ$68:$AJ$114,0)+COUNTIF($AJ$68:AJ112,AJ112)-1,"-")</f>
        <v>6</v>
      </c>
      <c r="AM112" s="42" t="str">
        <f t="shared" si="26"/>
        <v>-</v>
      </c>
      <c r="AN112" s="42" t="str">
        <f t="shared" si="27"/>
        <v>-</v>
      </c>
      <c r="AO112" s="42" t="str">
        <f t="shared" si="28"/>
        <v>-</v>
      </c>
      <c r="AP112" s="37" t="str">
        <f t="shared" si="29"/>
        <v>-</v>
      </c>
    </row>
    <row r="113" spans="14:42">
      <c r="N113" s="32">
        <v>46</v>
      </c>
      <c r="O113" s="5" t="s">
        <v>78</v>
      </c>
      <c r="P113" s="33">
        <f t="shared" si="15"/>
        <v>2050</v>
      </c>
      <c r="Q113" s="34">
        <f>IFERROR(_xlfn.RANK.EQ(P113,$P$68:$P$114,0)+COUNTIF($P$68:P113,P113)-1,"-")</f>
        <v>4</v>
      </c>
      <c r="S113" s="42" t="str">
        <f t="shared" si="18"/>
        <v>-</v>
      </c>
      <c r="T113" s="42" t="str">
        <f t="shared" si="19"/>
        <v>-</v>
      </c>
      <c r="U113" s="42" t="str">
        <f t="shared" si="20"/>
        <v>-</v>
      </c>
      <c r="V113" s="37" t="str">
        <f t="shared" si="21"/>
        <v>-</v>
      </c>
      <c r="X113" s="32">
        <v>46</v>
      </c>
      <c r="Y113" s="5" t="s">
        <v>78</v>
      </c>
      <c r="Z113" s="33">
        <f t="shared" si="16"/>
        <v>4610</v>
      </c>
      <c r="AA113" s="34">
        <f>IFERROR(_xlfn.RANK.EQ(Z113,$Z$68:$Z$114,0)+COUNTIF($Z$68:Z113,Z113)-1,"-")</f>
        <v>9</v>
      </c>
      <c r="AC113" s="42" t="str">
        <f t="shared" si="22"/>
        <v>-</v>
      </c>
      <c r="AD113" s="42" t="str">
        <f t="shared" si="23"/>
        <v>-</v>
      </c>
      <c r="AE113" s="42" t="str">
        <f t="shared" si="24"/>
        <v>-</v>
      </c>
      <c r="AF113" s="37" t="str">
        <f t="shared" si="25"/>
        <v>-</v>
      </c>
      <c r="AG113" s="37"/>
      <c r="AH113" s="32">
        <v>46</v>
      </c>
      <c r="AI113" s="5" t="s">
        <v>78</v>
      </c>
      <c r="AJ113" s="33">
        <f t="shared" si="17"/>
        <v>94500</v>
      </c>
      <c r="AK113" s="34">
        <f>IFERROR(_xlfn.RANK.EQ(AJ113,$AJ$68:$AJ$114,0)+COUNTIF($AJ$68:AJ113,AJ113)-1,"-")</f>
        <v>4</v>
      </c>
      <c r="AM113" s="42" t="str">
        <f t="shared" si="26"/>
        <v>-</v>
      </c>
      <c r="AN113" s="42" t="str">
        <f t="shared" si="27"/>
        <v>-</v>
      </c>
      <c r="AO113" s="42" t="str">
        <f t="shared" si="28"/>
        <v>-</v>
      </c>
      <c r="AP113" s="37" t="str">
        <f t="shared" si="29"/>
        <v>-</v>
      </c>
    </row>
    <row r="114" spans="14:42">
      <c r="N114" s="32">
        <v>47</v>
      </c>
      <c r="O114" s="5" t="s">
        <v>44</v>
      </c>
      <c r="P114" s="33" t="str">
        <f t="shared" si="15"/>
        <v>…</v>
      </c>
      <c r="Q114" s="34" t="str">
        <f>IFERROR(_xlfn.RANK.EQ(P114,$P$68:$P$114,0)+COUNTIF($P$68:P114,P114)-1,"-")</f>
        <v>-</v>
      </c>
      <c r="S114" s="42" t="str">
        <f t="shared" si="18"/>
        <v>-</v>
      </c>
      <c r="T114" s="42" t="str">
        <f t="shared" si="19"/>
        <v>-</v>
      </c>
      <c r="U114" s="42" t="str">
        <f t="shared" si="20"/>
        <v>-</v>
      </c>
      <c r="V114" s="37" t="str">
        <f t="shared" si="21"/>
        <v>-</v>
      </c>
      <c r="X114" s="32">
        <v>47</v>
      </c>
      <c r="Y114" s="5" t="s">
        <v>44</v>
      </c>
      <c r="Z114" s="33" t="str">
        <f t="shared" si="16"/>
        <v>…</v>
      </c>
      <c r="AA114" s="34" t="str">
        <f>IFERROR(_xlfn.RANK.EQ(Z114,$Z$68:$Z$114,0)+COUNTIF($Z$68:Z114,Z114)-1,"-")</f>
        <v>-</v>
      </c>
      <c r="AC114" s="42" t="str">
        <f t="shared" si="22"/>
        <v>-</v>
      </c>
      <c r="AD114" s="42" t="str">
        <f t="shared" si="23"/>
        <v>-</v>
      </c>
      <c r="AE114" s="42" t="str">
        <f t="shared" si="24"/>
        <v>-</v>
      </c>
      <c r="AF114" s="37" t="str">
        <f t="shared" si="25"/>
        <v>-</v>
      </c>
      <c r="AG114" s="37"/>
      <c r="AH114" s="32">
        <v>47</v>
      </c>
      <c r="AI114" s="5" t="s">
        <v>44</v>
      </c>
      <c r="AJ114" s="33" t="str">
        <f t="shared" si="17"/>
        <v>…</v>
      </c>
      <c r="AK114" s="34" t="str">
        <f>IFERROR(_xlfn.RANK.EQ(AJ114,$AJ$68:$AJ$114,0)+COUNTIF($AJ$68:AJ114,AJ114)-1,"-")</f>
        <v>-</v>
      </c>
      <c r="AM114" s="42" t="str">
        <f t="shared" si="26"/>
        <v>-</v>
      </c>
      <c r="AN114" s="42" t="str">
        <f t="shared" si="27"/>
        <v>-</v>
      </c>
      <c r="AO114" s="42" t="str">
        <f t="shared" si="28"/>
        <v>-</v>
      </c>
      <c r="AP114" s="37" t="str">
        <f t="shared" si="29"/>
        <v>-</v>
      </c>
    </row>
    <row r="117" spans="14:42">
      <c r="N117" s="780" t="s">
        <v>133</v>
      </c>
      <c r="O117" s="780"/>
      <c r="P117" s="780"/>
      <c r="Q117" s="780"/>
      <c r="R117" s="780"/>
      <c r="S117" s="780"/>
      <c r="T117" s="780"/>
      <c r="U117" s="780"/>
      <c r="V117" s="780"/>
      <c r="W117" s="780"/>
      <c r="X117" s="780"/>
      <c r="Y117" s="780"/>
      <c r="Z117" s="780"/>
      <c r="AA117" s="780"/>
      <c r="AB117" s="780"/>
      <c r="AC117" s="780"/>
      <c r="AD117" s="780"/>
      <c r="AE117" s="780"/>
      <c r="AF117" s="780"/>
      <c r="AG117" s="780"/>
      <c r="AH117" s="780"/>
      <c r="AI117" s="780"/>
      <c r="AJ117" s="780"/>
      <c r="AK117" s="780"/>
      <c r="AL117" s="780"/>
      <c r="AM117" s="780"/>
      <c r="AN117" s="780"/>
      <c r="AO117" s="780"/>
      <c r="AP117" s="780"/>
    </row>
    <row r="118" spans="14:42">
      <c r="N118" s="780"/>
      <c r="O118" s="780"/>
      <c r="P118" s="780"/>
      <c r="Q118" s="780"/>
      <c r="R118" s="780"/>
      <c r="S118" s="780"/>
      <c r="T118" s="780"/>
      <c r="U118" s="780"/>
      <c r="V118" s="780"/>
      <c r="W118" s="780"/>
      <c r="X118" s="780"/>
      <c r="Y118" s="780"/>
      <c r="Z118" s="780"/>
      <c r="AA118" s="780"/>
      <c r="AB118" s="780"/>
      <c r="AC118" s="780"/>
      <c r="AD118" s="780"/>
      <c r="AE118" s="780"/>
      <c r="AF118" s="780"/>
      <c r="AG118" s="780"/>
      <c r="AH118" s="780"/>
      <c r="AI118" s="780"/>
      <c r="AJ118" s="780"/>
      <c r="AK118" s="780"/>
      <c r="AL118" s="780"/>
      <c r="AM118" s="780"/>
      <c r="AN118" s="780"/>
      <c r="AO118" s="780"/>
      <c r="AP118" s="780"/>
    </row>
    <row r="119" spans="14:42">
      <c r="N119" s="779" t="s">
        <v>12</v>
      </c>
      <c r="O119" s="779"/>
      <c r="P119" s="779"/>
      <c r="Q119" s="779"/>
      <c r="R119" s="779"/>
      <c r="S119" s="779"/>
      <c r="T119" s="779"/>
      <c r="U119" s="779"/>
      <c r="V119" s="779"/>
      <c r="W119" s="20"/>
      <c r="X119" s="779" t="s">
        <v>13</v>
      </c>
      <c r="Y119" s="779"/>
      <c r="Z119" s="779"/>
      <c r="AA119" s="779"/>
      <c r="AB119" s="779"/>
      <c r="AC119" s="779"/>
      <c r="AD119" s="779"/>
      <c r="AE119" s="779"/>
      <c r="AF119" s="779"/>
      <c r="AG119" s="20"/>
      <c r="AH119" s="779" t="s">
        <v>14</v>
      </c>
      <c r="AI119" s="779"/>
      <c r="AJ119" s="779"/>
      <c r="AK119" s="779"/>
      <c r="AL119" s="779"/>
      <c r="AM119" s="779"/>
      <c r="AN119" s="779"/>
      <c r="AO119" s="779"/>
      <c r="AP119" s="779"/>
    </row>
    <row r="120" spans="14:42">
      <c r="N120" s="779"/>
      <c r="O120" s="779"/>
      <c r="P120" s="779"/>
      <c r="Q120" s="779"/>
      <c r="R120" s="779"/>
      <c r="S120" s="779"/>
      <c r="T120" s="779"/>
      <c r="U120" s="779"/>
      <c r="V120" s="779"/>
      <c r="W120" s="20"/>
      <c r="X120" s="779"/>
      <c r="Y120" s="779"/>
      <c r="Z120" s="779"/>
      <c r="AA120" s="779"/>
      <c r="AB120" s="779"/>
      <c r="AC120" s="779"/>
      <c r="AD120" s="779"/>
      <c r="AE120" s="779"/>
      <c r="AF120" s="779"/>
      <c r="AG120" s="20"/>
      <c r="AH120" s="779"/>
      <c r="AI120" s="779"/>
      <c r="AJ120" s="779"/>
      <c r="AK120" s="779"/>
      <c r="AL120" s="779"/>
      <c r="AM120" s="779"/>
      <c r="AN120" s="779"/>
      <c r="AO120" s="779"/>
      <c r="AP120" s="779"/>
    </row>
    <row r="121" spans="14:42">
      <c r="N121" s="32" t="str">
        <f>IF(EXACT(N15,N68),"〇","NG")</f>
        <v>〇</v>
      </c>
      <c r="O121" s="32" t="str">
        <f t="shared" ref="O121:AP121" si="30">IF(EXACT(O15,O68),"〇","NG")</f>
        <v>〇</v>
      </c>
      <c r="P121" s="32" t="str">
        <f t="shared" si="30"/>
        <v>〇</v>
      </c>
      <c r="Q121" s="32" t="str">
        <f t="shared" si="30"/>
        <v>〇</v>
      </c>
      <c r="R121" s="32" t="str">
        <f t="shared" si="30"/>
        <v>〇</v>
      </c>
      <c r="S121" s="32" t="str">
        <f t="shared" si="30"/>
        <v>〇</v>
      </c>
      <c r="T121" s="32" t="str">
        <f t="shared" si="30"/>
        <v>〇</v>
      </c>
      <c r="U121" s="32" t="str">
        <f t="shared" si="30"/>
        <v>〇</v>
      </c>
      <c r="V121" s="32" t="str">
        <f t="shared" si="30"/>
        <v>〇</v>
      </c>
      <c r="W121" s="32" t="str">
        <f t="shared" si="30"/>
        <v>〇</v>
      </c>
      <c r="X121" s="32" t="str">
        <f t="shared" si="30"/>
        <v>〇</v>
      </c>
      <c r="Y121" s="32" t="str">
        <f t="shared" si="30"/>
        <v>〇</v>
      </c>
      <c r="Z121" s="32" t="str">
        <f t="shared" si="30"/>
        <v>〇</v>
      </c>
      <c r="AA121" s="32" t="str">
        <f t="shared" si="30"/>
        <v>〇</v>
      </c>
      <c r="AB121" s="32" t="str">
        <f t="shared" si="30"/>
        <v>〇</v>
      </c>
      <c r="AC121" s="32" t="str">
        <f t="shared" si="30"/>
        <v>〇</v>
      </c>
      <c r="AD121" s="32" t="str">
        <f t="shared" si="30"/>
        <v>〇</v>
      </c>
      <c r="AE121" s="32" t="str">
        <f t="shared" si="30"/>
        <v>〇</v>
      </c>
      <c r="AF121" s="32" t="str">
        <f t="shared" si="30"/>
        <v>〇</v>
      </c>
      <c r="AG121" s="32" t="str">
        <f t="shared" si="30"/>
        <v>〇</v>
      </c>
      <c r="AH121" s="32" t="str">
        <f t="shared" si="30"/>
        <v>〇</v>
      </c>
      <c r="AI121" s="32" t="str">
        <f t="shared" si="30"/>
        <v>〇</v>
      </c>
      <c r="AJ121" s="32" t="str">
        <f t="shared" si="30"/>
        <v>〇</v>
      </c>
      <c r="AK121" s="32" t="str">
        <f t="shared" si="30"/>
        <v>〇</v>
      </c>
      <c r="AL121" s="32" t="str">
        <f t="shared" si="30"/>
        <v>〇</v>
      </c>
      <c r="AM121" s="32" t="str">
        <f t="shared" si="30"/>
        <v>〇</v>
      </c>
      <c r="AN121" s="32" t="str">
        <f t="shared" si="30"/>
        <v>〇</v>
      </c>
      <c r="AO121" s="32" t="str">
        <f t="shared" si="30"/>
        <v>〇</v>
      </c>
      <c r="AP121" s="32" t="str">
        <f t="shared" si="30"/>
        <v>〇</v>
      </c>
    </row>
    <row r="122" spans="14:42">
      <c r="N122" s="32" t="str">
        <f t="shared" ref="N122:AP130" si="31">IF(EXACT(N16,N69),"〇","NG")</f>
        <v>〇</v>
      </c>
      <c r="O122" s="32" t="str">
        <f t="shared" si="31"/>
        <v>〇</v>
      </c>
      <c r="P122" s="32" t="str">
        <f t="shared" si="31"/>
        <v>〇</v>
      </c>
      <c r="Q122" s="32" t="str">
        <f t="shared" si="31"/>
        <v>〇</v>
      </c>
      <c r="R122" s="32" t="str">
        <f t="shared" si="31"/>
        <v>〇</v>
      </c>
      <c r="S122" s="32" t="str">
        <f t="shared" si="31"/>
        <v>〇</v>
      </c>
      <c r="T122" s="32" t="str">
        <f t="shared" si="31"/>
        <v>〇</v>
      </c>
      <c r="U122" s="32" t="str">
        <f t="shared" si="31"/>
        <v>〇</v>
      </c>
      <c r="V122" s="32" t="str">
        <f t="shared" si="31"/>
        <v>〇</v>
      </c>
      <c r="W122" s="32" t="str">
        <f t="shared" si="31"/>
        <v>〇</v>
      </c>
      <c r="X122" s="32" t="str">
        <f t="shared" si="31"/>
        <v>〇</v>
      </c>
      <c r="Y122" s="32" t="str">
        <f t="shared" si="31"/>
        <v>〇</v>
      </c>
      <c r="Z122" s="32" t="str">
        <f t="shared" si="31"/>
        <v>〇</v>
      </c>
      <c r="AA122" s="32" t="str">
        <f t="shared" si="31"/>
        <v>〇</v>
      </c>
      <c r="AB122" s="32" t="str">
        <f t="shared" si="31"/>
        <v>〇</v>
      </c>
      <c r="AC122" s="32" t="str">
        <f t="shared" si="31"/>
        <v>〇</v>
      </c>
      <c r="AD122" s="32" t="str">
        <f t="shared" si="31"/>
        <v>〇</v>
      </c>
      <c r="AE122" s="32" t="str">
        <f t="shared" si="31"/>
        <v>〇</v>
      </c>
      <c r="AF122" s="32" t="str">
        <f t="shared" si="31"/>
        <v>〇</v>
      </c>
      <c r="AG122" s="32" t="str">
        <f t="shared" si="31"/>
        <v>〇</v>
      </c>
      <c r="AH122" s="32" t="str">
        <f t="shared" si="31"/>
        <v>〇</v>
      </c>
      <c r="AI122" s="32" t="str">
        <f t="shared" si="31"/>
        <v>〇</v>
      </c>
      <c r="AJ122" s="32" t="str">
        <f t="shared" si="31"/>
        <v>〇</v>
      </c>
      <c r="AK122" s="32" t="str">
        <f t="shared" si="31"/>
        <v>〇</v>
      </c>
      <c r="AL122" s="32" t="str">
        <f t="shared" si="31"/>
        <v>〇</v>
      </c>
      <c r="AM122" s="32" t="str">
        <f t="shared" si="31"/>
        <v>〇</v>
      </c>
      <c r="AN122" s="32" t="str">
        <f t="shared" si="31"/>
        <v>〇</v>
      </c>
      <c r="AO122" s="32" t="str">
        <f t="shared" si="31"/>
        <v>〇</v>
      </c>
      <c r="AP122" s="32" t="str">
        <f t="shared" si="31"/>
        <v>〇</v>
      </c>
    </row>
    <row r="123" spans="14:42">
      <c r="N123" s="32" t="str">
        <f t="shared" si="31"/>
        <v>〇</v>
      </c>
      <c r="O123" s="32" t="str">
        <f t="shared" si="31"/>
        <v>〇</v>
      </c>
      <c r="P123" s="32" t="str">
        <f t="shared" si="31"/>
        <v>〇</v>
      </c>
      <c r="Q123" s="32" t="str">
        <f t="shared" si="31"/>
        <v>〇</v>
      </c>
      <c r="R123" s="32" t="str">
        <f t="shared" si="31"/>
        <v>〇</v>
      </c>
      <c r="S123" s="32" t="str">
        <f t="shared" si="31"/>
        <v>〇</v>
      </c>
      <c r="T123" s="32" t="str">
        <f t="shared" si="31"/>
        <v>〇</v>
      </c>
      <c r="U123" s="32" t="str">
        <f t="shared" si="31"/>
        <v>〇</v>
      </c>
      <c r="V123" s="32" t="str">
        <f t="shared" si="31"/>
        <v>〇</v>
      </c>
      <c r="W123" s="32" t="str">
        <f t="shared" si="31"/>
        <v>〇</v>
      </c>
      <c r="X123" s="32" t="str">
        <f t="shared" si="31"/>
        <v>〇</v>
      </c>
      <c r="Y123" s="32" t="str">
        <f t="shared" si="31"/>
        <v>〇</v>
      </c>
      <c r="Z123" s="32" t="str">
        <f t="shared" si="31"/>
        <v>〇</v>
      </c>
      <c r="AA123" s="32" t="str">
        <f t="shared" si="31"/>
        <v>〇</v>
      </c>
      <c r="AB123" s="32" t="str">
        <f t="shared" si="31"/>
        <v>〇</v>
      </c>
      <c r="AC123" s="32" t="str">
        <f t="shared" si="31"/>
        <v>〇</v>
      </c>
      <c r="AD123" s="32" t="str">
        <f t="shared" si="31"/>
        <v>〇</v>
      </c>
      <c r="AE123" s="32" t="str">
        <f t="shared" si="31"/>
        <v>〇</v>
      </c>
      <c r="AF123" s="32" t="str">
        <f t="shared" si="31"/>
        <v>〇</v>
      </c>
      <c r="AG123" s="32" t="str">
        <f t="shared" si="31"/>
        <v>〇</v>
      </c>
      <c r="AH123" s="32" t="str">
        <f t="shared" si="31"/>
        <v>〇</v>
      </c>
      <c r="AI123" s="32" t="str">
        <f t="shared" si="31"/>
        <v>〇</v>
      </c>
      <c r="AJ123" s="32" t="str">
        <f t="shared" si="31"/>
        <v>〇</v>
      </c>
      <c r="AK123" s="32" t="str">
        <f t="shared" si="31"/>
        <v>〇</v>
      </c>
      <c r="AL123" s="32" t="str">
        <f t="shared" si="31"/>
        <v>〇</v>
      </c>
      <c r="AM123" s="32" t="str">
        <f t="shared" si="31"/>
        <v>〇</v>
      </c>
      <c r="AN123" s="32" t="str">
        <f t="shared" si="31"/>
        <v>〇</v>
      </c>
      <c r="AO123" s="32" t="str">
        <f t="shared" si="31"/>
        <v>〇</v>
      </c>
      <c r="AP123" s="32" t="str">
        <f t="shared" si="31"/>
        <v>〇</v>
      </c>
    </row>
    <row r="124" spans="14:42">
      <c r="N124" s="32" t="str">
        <f t="shared" si="31"/>
        <v>〇</v>
      </c>
      <c r="O124" s="32" t="str">
        <f t="shared" si="31"/>
        <v>〇</v>
      </c>
      <c r="P124" s="32" t="str">
        <f t="shared" si="31"/>
        <v>〇</v>
      </c>
      <c r="Q124" s="32" t="str">
        <f t="shared" si="31"/>
        <v>〇</v>
      </c>
      <c r="R124" s="32" t="str">
        <f t="shared" si="31"/>
        <v>〇</v>
      </c>
      <c r="S124" s="32" t="str">
        <f t="shared" si="31"/>
        <v>〇</v>
      </c>
      <c r="T124" s="32" t="str">
        <f t="shared" si="31"/>
        <v>〇</v>
      </c>
      <c r="U124" s="32" t="str">
        <f t="shared" si="31"/>
        <v>〇</v>
      </c>
      <c r="V124" s="32" t="str">
        <f t="shared" si="31"/>
        <v>〇</v>
      </c>
      <c r="W124" s="32" t="str">
        <f t="shared" si="31"/>
        <v>〇</v>
      </c>
      <c r="X124" s="32" t="str">
        <f t="shared" si="31"/>
        <v>〇</v>
      </c>
      <c r="Y124" s="32" t="str">
        <f t="shared" si="31"/>
        <v>〇</v>
      </c>
      <c r="Z124" s="32" t="str">
        <f t="shared" si="31"/>
        <v>〇</v>
      </c>
      <c r="AA124" s="32" t="str">
        <f t="shared" si="31"/>
        <v>〇</v>
      </c>
      <c r="AB124" s="32" t="str">
        <f t="shared" si="31"/>
        <v>〇</v>
      </c>
      <c r="AC124" s="32" t="str">
        <f t="shared" si="31"/>
        <v>〇</v>
      </c>
      <c r="AD124" s="32" t="str">
        <f t="shared" si="31"/>
        <v>〇</v>
      </c>
      <c r="AE124" s="32" t="str">
        <f t="shared" si="31"/>
        <v>〇</v>
      </c>
      <c r="AF124" s="32" t="str">
        <f t="shared" si="31"/>
        <v>〇</v>
      </c>
      <c r="AG124" s="32" t="str">
        <f t="shared" si="31"/>
        <v>〇</v>
      </c>
      <c r="AH124" s="32" t="str">
        <f t="shared" si="31"/>
        <v>〇</v>
      </c>
      <c r="AI124" s="32" t="str">
        <f t="shared" si="31"/>
        <v>〇</v>
      </c>
      <c r="AJ124" s="32" t="str">
        <f t="shared" si="31"/>
        <v>〇</v>
      </c>
      <c r="AK124" s="32" t="str">
        <f t="shared" si="31"/>
        <v>〇</v>
      </c>
      <c r="AL124" s="32" t="str">
        <f t="shared" si="31"/>
        <v>〇</v>
      </c>
      <c r="AM124" s="32" t="str">
        <f t="shared" si="31"/>
        <v>〇</v>
      </c>
      <c r="AN124" s="32" t="str">
        <f t="shared" si="31"/>
        <v>〇</v>
      </c>
      <c r="AO124" s="32" t="str">
        <f t="shared" si="31"/>
        <v>〇</v>
      </c>
      <c r="AP124" s="32" t="str">
        <f t="shared" si="31"/>
        <v>〇</v>
      </c>
    </row>
    <row r="125" spans="14:42">
      <c r="N125" s="32" t="str">
        <f t="shared" si="31"/>
        <v>〇</v>
      </c>
      <c r="O125" s="32" t="str">
        <f t="shared" si="31"/>
        <v>〇</v>
      </c>
      <c r="P125" s="32" t="str">
        <f t="shared" si="31"/>
        <v>〇</v>
      </c>
      <c r="Q125" s="32" t="str">
        <f t="shared" si="31"/>
        <v>〇</v>
      </c>
      <c r="R125" s="32" t="str">
        <f t="shared" si="31"/>
        <v>〇</v>
      </c>
      <c r="S125" s="32" t="str">
        <f t="shared" si="31"/>
        <v>〇</v>
      </c>
      <c r="T125" s="32" t="str">
        <f t="shared" si="31"/>
        <v>〇</v>
      </c>
      <c r="U125" s="32" t="str">
        <f t="shared" si="31"/>
        <v>〇</v>
      </c>
      <c r="V125" s="32" t="str">
        <f t="shared" si="31"/>
        <v>〇</v>
      </c>
      <c r="W125" s="32" t="str">
        <f t="shared" si="31"/>
        <v>〇</v>
      </c>
      <c r="X125" s="32" t="str">
        <f t="shared" si="31"/>
        <v>〇</v>
      </c>
      <c r="Y125" s="32" t="str">
        <f t="shared" si="31"/>
        <v>〇</v>
      </c>
      <c r="Z125" s="32" t="str">
        <f t="shared" si="31"/>
        <v>〇</v>
      </c>
      <c r="AA125" s="32" t="str">
        <f t="shared" si="31"/>
        <v>〇</v>
      </c>
      <c r="AB125" s="32" t="str">
        <f t="shared" si="31"/>
        <v>〇</v>
      </c>
      <c r="AC125" s="32" t="str">
        <f t="shared" si="31"/>
        <v>〇</v>
      </c>
      <c r="AD125" s="32" t="str">
        <f t="shared" si="31"/>
        <v>〇</v>
      </c>
      <c r="AE125" s="32" t="str">
        <f t="shared" si="31"/>
        <v>〇</v>
      </c>
      <c r="AF125" s="32" t="str">
        <f t="shared" si="31"/>
        <v>〇</v>
      </c>
      <c r="AG125" s="32" t="str">
        <f t="shared" si="31"/>
        <v>〇</v>
      </c>
      <c r="AH125" s="32" t="str">
        <f t="shared" si="31"/>
        <v>〇</v>
      </c>
      <c r="AI125" s="32" t="str">
        <f t="shared" si="31"/>
        <v>〇</v>
      </c>
      <c r="AJ125" s="32" t="str">
        <f t="shared" si="31"/>
        <v>〇</v>
      </c>
      <c r="AK125" s="32" t="str">
        <f t="shared" si="31"/>
        <v>〇</v>
      </c>
      <c r="AL125" s="32" t="str">
        <f t="shared" si="31"/>
        <v>〇</v>
      </c>
      <c r="AM125" s="32" t="str">
        <f t="shared" si="31"/>
        <v>〇</v>
      </c>
      <c r="AN125" s="32" t="str">
        <f t="shared" si="31"/>
        <v>〇</v>
      </c>
      <c r="AO125" s="32" t="str">
        <f t="shared" si="31"/>
        <v>〇</v>
      </c>
      <c r="AP125" s="32" t="str">
        <f t="shared" si="31"/>
        <v>〇</v>
      </c>
    </row>
    <row r="126" spans="14:42">
      <c r="N126" s="32" t="str">
        <f t="shared" si="31"/>
        <v>〇</v>
      </c>
      <c r="O126" s="32" t="str">
        <f t="shared" si="31"/>
        <v>〇</v>
      </c>
      <c r="P126" s="32" t="str">
        <f t="shared" si="31"/>
        <v>〇</v>
      </c>
      <c r="Q126" s="32" t="str">
        <f t="shared" si="31"/>
        <v>〇</v>
      </c>
      <c r="R126" s="32" t="str">
        <f t="shared" si="31"/>
        <v>〇</v>
      </c>
      <c r="S126" s="32" t="str">
        <f t="shared" si="31"/>
        <v>〇</v>
      </c>
      <c r="T126" s="32" t="str">
        <f t="shared" si="31"/>
        <v>〇</v>
      </c>
      <c r="U126" s="32" t="str">
        <f t="shared" si="31"/>
        <v>〇</v>
      </c>
      <c r="V126" s="32" t="str">
        <f t="shared" si="31"/>
        <v>〇</v>
      </c>
      <c r="W126" s="32" t="str">
        <f t="shared" si="31"/>
        <v>〇</v>
      </c>
      <c r="X126" s="32" t="str">
        <f t="shared" si="31"/>
        <v>〇</v>
      </c>
      <c r="Y126" s="32" t="str">
        <f t="shared" si="31"/>
        <v>〇</v>
      </c>
      <c r="Z126" s="32" t="str">
        <f t="shared" si="31"/>
        <v>〇</v>
      </c>
      <c r="AA126" s="32" t="str">
        <f t="shared" si="31"/>
        <v>〇</v>
      </c>
      <c r="AB126" s="32" t="str">
        <f t="shared" si="31"/>
        <v>〇</v>
      </c>
      <c r="AC126" s="32" t="str">
        <f t="shared" si="31"/>
        <v>〇</v>
      </c>
      <c r="AD126" s="32" t="str">
        <f t="shared" si="31"/>
        <v>〇</v>
      </c>
      <c r="AE126" s="32" t="str">
        <f t="shared" si="31"/>
        <v>〇</v>
      </c>
      <c r="AF126" s="32" t="str">
        <f t="shared" si="31"/>
        <v>〇</v>
      </c>
      <c r="AG126" s="32" t="str">
        <f t="shared" si="31"/>
        <v>〇</v>
      </c>
      <c r="AH126" s="32" t="str">
        <f t="shared" si="31"/>
        <v>〇</v>
      </c>
      <c r="AI126" s="32" t="str">
        <f t="shared" si="31"/>
        <v>〇</v>
      </c>
      <c r="AJ126" s="32" t="str">
        <f t="shared" si="31"/>
        <v>〇</v>
      </c>
      <c r="AK126" s="32" t="str">
        <f t="shared" si="31"/>
        <v>〇</v>
      </c>
      <c r="AL126" s="32" t="str">
        <f t="shared" si="31"/>
        <v>〇</v>
      </c>
      <c r="AM126" s="32" t="str">
        <f t="shared" si="31"/>
        <v>〇</v>
      </c>
      <c r="AN126" s="32" t="str">
        <f t="shared" si="31"/>
        <v>〇</v>
      </c>
      <c r="AO126" s="32" t="str">
        <f t="shared" si="31"/>
        <v>〇</v>
      </c>
      <c r="AP126" s="32" t="str">
        <f t="shared" si="31"/>
        <v>〇</v>
      </c>
    </row>
    <row r="127" spans="14:42">
      <c r="N127" s="32" t="str">
        <f t="shared" si="31"/>
        <v>〇</v>
      </c>
      <c r="O127" s="32" t="str">
        <f t="shared" si="31"/>
        <v>〇</v>
      </c>
      <c r="P127" s="32" t="str">
        <f t="shared" si="31"/>
        <v>〇</v>
      </c>
      <c r="Q127" s="32" t="str">
        <f t="shared" si="31"/>
        <v>〇</v>
      </c>
      <c r="R127" s="32" t="str">
        <f t="shared" si="31"/>
        <v>〇</v>
      </c>
      <c r="S127" s="32" t="str">
        <f t="shared" si="31"/>
        <v>〇</v>
      </c>
      <c r="T127" s="32" t="str">
        <f t="shared" si="31"/>
        <v>〇</v>
      </c>
      <c r="U127" s="32" t="str">
        <f t="shared" si="31"/>
        <v>〇</v>
      </c>
      <c r="V127" s="32" t="str">
        <f t="shared" si="31"/>
        <v>〇</v>
      </c>
      <c r="W127" s="32" t="str">
        <f t="shared" si="31"/>
        <v>〇</v>
      </c>
      <c r="X127" s="32" t="str">
        <f t="shared" si="31"/>
        <v>〇</v>
      </c>
      <c r="Y127" s="32" t="str">
        <f t="shared" si="31"/>
        <v>〇</v>
      </c>
      <c r="Z127" s="32" t="str">
        <f t="shared" si="31"/>
        <v>〇</v>
      </c>
      <c r="AA127" s="32" t="str">
        <f t="shared" si="31"/>
        <v>〇</v>
      </c>
      <c r="AB127" s="32" t="str">
        <f t="shared" si="31"/>
        <v>〇</v>
      </c>
      <c r="AC127" s="32" t="str">
        <f t="shared" si="31"/>
        <v>〇</v>
      </c>
      <c r="AD127" s="32" t="str">
        <f t="shared" si="31"/>
        <v>〇</v>
      </c>
      <c r="AE127" s="32" t="str">
        <f t="shared" si="31"/>
        <v>〇</v>
      </c>
      <c r="AF127" s="32" t="str">
        <f t="shared" si="31"/>
        <v>〇</v>
      </c>
      <c r="AG127" s="32" t="str">
        <f t="shared" si="31"/>
        <v>〇</v>
      </c>
      <c r="AH127" s="32" t="str">
        <f t="shared" si="31"/>
        <v>〇</v>
      </c>
      <c r="AI127" s="32" t="str">
        <f t="shared" si="31"/>
        <v>〇</v>
      </c>
      <c r="AJ127" s="32" t="str">
        <f t="shared" si="31"/>
        <v>〇</v>
      </c>
      <c r="AK127" s="32" t="str">
        <f t="shared" si="31"/>
        <v>〇</v>
      </c>
      <c r="AL127" s="32" t="str">
        <f t="shared" si="31"/>
        <v>〇</v>
      </c>
      <c r="AM127" s="32" t="str">
        <f t="shared" si="31"/>
        <v>〇</v>
      </c>
      <c r="AN127" s="32" t="str">
        <f t="shared" si="31"/>
        <v>〇</v>
      </c>
      <c r="AO127" s="32" t="str">
        <f t="shared" si="31"/>
        <v>〇</v>
      </c>
      <c r="AP127" s="32" t="str">
        <f t="shared" si="31"/>
        <v>〇</v>
      </c>
    </row>
    <row r="128" spans="14:42">
      <c r="N128" s="32" t="str">
        <f t="shared" si="31"/>
        <v>〇</v>
      </c>
      <c r="O128" s="32" t="str">
        <f t="shared" si="31"/>
        <v>〇</v>
      </c>
      <c r="P128" s="32" t="str">
        <f t="shared" si="31"/>
        <v>〇</v>
      </c>
      <c r="Q128" s="32" t="str">
        <f t="shared" si="31"/>
        <v>〇</v>
      </c>
      <c r="R128" s="32" t="str">
        <f t="shared" si="31"/>
        <v>〇</v>
      </c>
      <c r="S128" s="32" t="str">
        <f t="shared" si="31"/>
        <v>〇</v>
      </c>
      <c r="T128" s="32" t="str">
        <f t="shared" si="31"/>
        <v>〇</v>
      </c>
      <c r="U128" s="32" t="str">
        <f t="shared" si="31"/>
        <v>〇</v>
      </c>
      <c r="V128" s="32" t="str">
        <f t="shared" si="31"/>
        <v>〇</v>
      </c>
      <c r="W128" s="32" t="str">
        <f t="shared" si="31"/>
        <v>〇</v>
      </c>
      <c r="X128" s="32" t="str">
        <f t="shared" si="31"/>
        <v>〇</v>
      </c>
      <c r="Y128" s="32" t="str">
        <f t="shared" si="31"/>
        <v>〇</v>
      </c>
      <c r="Z128" s="32" t="str">
        <f t="shared" si="31"/>
        <v>〇</v>
      </c>
      <c r="AA128" s="32" t="str">
        <f t="shared" si="31"/>
        <v>〇</v>
      </c>
      <c r="AB128" s="32" t="str">
        <f t="shared" si="31"/>
        <v>〇</v>
      </c>
      <c r="AC128" s="32" t="str">
        <f t="shared" si="31"/>
        <v>〇</v>
      </c>
      <c r="AD128" s="32" t="str">
        <f t="shared" si="31"/>
        <v>〇</v>
      </c>
      <c r="AE128" s="32" t="str">
        <f t="shared" si="31"/>
        <v>〇</v>
      </c>
      <c r="AF128" s="32" t="str">
        <f t="shared" si="31"/>
        <v>〇</v>
      </c>
      <c r="AG128" s="32" t="str">
        <f t="shared" si="31"/>
        <v>〇</v>
      </c>
      <c r="AH128" s="32" t="str">
        <f t="shared" si="31"/>
        <v>〇</v>
      </c>
      <c r="AI128" s="32" t="str">
        <f t="shared" si="31"/>
        <v>〇</v>
      </c>
      <c r="AJ128" s="32" t="str">
        <f t="shared" si="31"/>
        <v>〇</v>
      </c>
      <c r="AK128" s="32" t="str">
        <f t="shared" si="31"/>
        <v>〇</v>
      </c>
      <c r="AL128" s="32" t="str">
        <f t="shared" si="31"/>
        <v>〇</v>
      </c>
      <c r="AM128" s="32" t="str">
        <f t="shared" si="31"/>
        <v>〇</v>
      </c>
      <c r="AN128" s="32" t="str">
        <f t="shared" si="31"/>
        <v>〇</v>
      </c>
      <c r="AO128" s="32" t="str">
        <f t="shared" si="31"/>
        <v>〇</v>
      </c>
      <c r="AP128" s="32" t="str">
        <f t="shared" si="31"/>
        <v>〇</v>
      </c>
    </row>
    <row r="129" spans="14:42">
      <c r="N129" s="32" t="str">
        <f t="shared" si="31"/>
        <v>〇</v>
      </c>
      <c r="O129" s="32" t="str">
        <f t="shared" si="31"/>
        <v>〇</v>
      </c>
      <c r="P129" s="32" t="str">
        <f t="shared" si="31"/>
        <v>〇</v>
      </c>
      <c r="Q129" s="32" t="str">
        <f t="shared" si="31"/>
        <v>〇</v>
      </c>
      <c r="R129" s="32" t="str">
        <f t="shared" si="31"/>
        <v>〇</v>
      </c>
      <c r="S129" s="32" t="str">
        <f t="shared" si="31"/>
        <v>〇</v>
      </c>
      <c r="T129" s="32" t="str">
        <f t="shared" si="31"/>
        <v>〇</v>
      </c>
      <c r="U129" s="32" t="str">
        <f t="shared" si="31"/>
        <v>〇</v>
      </c>
      <c r="V129" s="32" t="str">
        <f t="shared" si="31"/>
        <v>〇</v>
      </c>
      <c r="W129" s="32" t="str">
        <f t="shared" si="31"/>
        <v>〇</v>
      </c>
      <c r="X129" s="32" t="str">
        <f t="shared" si="31"/>
        <v>〇</v>
      </c>
      <c r="Y129" s="32" t="str">
        <f t="shared" si="31"/>
        <v>〇</v>
      </c>
      <c r="Z129" s="32" t="str">
        <f t="shared" si="31"/>
        <v>〇</v>
      </c>
      <c r="AA129" s="32" t="str">
        <f t="shared" si="31"/>
        <v>〇</v>
      </c>
      <c r="AB129" s="32" t="str">
        <f t="shared" si="31"/>
        <v>〇</v>
      </c>
      <c r="AC129" s="32" t="str">
        <f t="shared" si="31"/>
        <v>〇</v>
      </c>
      <c r="AD129" s="32" t="str">
        <f t="shared" si="31"/>
        <v>〇</v>
      </c>
      <c r="AE129" s="32" t="str">
        <f t="shared" si="31"/>
        <v>〇</v>
      </c>
      <c r="AF129" s="32" t="str">
        <f t="shared" si="31"/>
        <v>〇</v>
      </c>
      <c r="AG129" s="32" t="str">
        <f t="shared" si="31"/>
        <v>〇</v>
      </c>
      <c r="AH129" s="32" t="str">
        <f t="shared" si="31"/>
        <v>〇</v>
      </c>
      <c r="AI129" s="32" t="str">
        <f t="shared" si="31"/>
        <v>〇</v>
      </c>
      <c r="AJ129" s="32" t="str">
        <f t="shared" si="31"/>
        <v>〇</v>
      </c>
      <c r="AK129" s="32" t="str">
        <f t="shared" si="31"/>
        <v>〇</v>
      </c>
      <c r="AL129" s="32" t="str">
        <f t="shared" si="31"/>
        <v>〇</v>
      </c>
      <c r="AM129" s="32" t="str">
        <f t="shared" si="31"/>
        <v>〇</v>
      </c>
      <c r="AN129" s="32" t="str">
        <f t="shared" si="31"/>
        <v>〇</v>
      </c>
      <c r="AO129" s="32" t="str">
        <f t="shared" si="31"/>
        <v>〇</v>
      </c>
      <c r="AP129" s="32" t="str">
        <f t="shared" si="31"/>
        <v>〇</v>
      </c>
    </row>
    <row r="130" spans="14:42">
      <c r="N130" s="32" t="str">
        <f t="shared" si="31"/>
        <v>〇</v>
      </c>
      <c r="O130" s="32" t="str">
        <f t="shared" si="31"/>
        <v>〇</v>
      </c>
      <c r="P130" s="32" t="str">
        <f t="shared" si="31"/>
        <v>〇</v>
      </c>
      <c r="Q130" s="32" t="str">
        <f t="shared" si="31"/>
        <v>〇</v>
      </c>
      <c r="R130" s="32" t="str">
        <f t="shared" si="31"/>
        <v>〇</v>
      </c>
      <c r="S130" s="32" t="str">
        <f t="shared" si="31"/>
        <v>〇</v>
      </c>
      <c r="T130" s="32" t="str">
        <f t="shared" si="31"/>
        <v>〇</v>
      </c>
      <c r="U130" s="32" t="str">
        <f t="shared" si="31"/>
        <v>〇</v>
      </c>
      <c r="V130" s="32" t="str">
        <f t="shared" si="31"/>
        <v>〇</v>
      </c>
      <c r="W130" s="32" t="str">
        <f t="shared" si="31"/>
        <v>〇</v>
      </c>
      <c r="X130" s="32" t="str">
        <f t="shared" si="31"/>
        <v>〇</v>
      </c>
      <c r="Y130" s="32" t="str">
        <f t="shared" si="31"/>
        <v>〇</v>
      </c>
      <c r="Z130" s="32" t="str">
        <f t="shared" si="31"/>
        <v>〇</v>
      </c>
      <c r="AA130" s="32" t="str">
        <f t="shared" si="31"/>
        <v>〇</v>
      </c>
      <c r="AB130" s="32" t="str">
        <f t="shared" si="31"/>
        <v>〇</v>
      </c>
      <c r="AC130" s="32" t="str">
        <f t="shared" si="31"/>
        <v>〇</v>
      </c>
      <c r="AD130" s="32" t="str">
        <f t="shared" si="31"/>
        <v>〇</v>
      </c>
      <c r="AE130" s="32" t="str">
        <f t="shared" si="31"/>
        <v>〇</v>
      </c>
      <c r="AF130" s="32" t="str">
        <f t="shared" si="31"/>
        <v>〇</v>
      </c>
      <c r="AG130" s="32" t="str">
        <f t="shared" si="31"/>
        <v>〇</v>
      </c>
      <c r="AH130" s="32" t="str">
        <f t="shared" si="31"/>
        <v>〇</v>
      </c>
      <c r="AI130" s="32" t="str">
        <f t="shared" si="31"/>
        <v>〇</v>
      </c>
      <c r="AJ130" s="32" t="str">
        <f t="shared" si="31"/>
        <v>〇</v>
      </c>
      <c r="AK130" s="32" t="str">
        <f t="shared" ref="AK130:AP130" si="32">IF(EXACT(AK24,AK77),"〇","NG")</f>
        <v>〇</v>
      </c>
      <c r="AL130" s="32" t="str">
        <f t="shared" si="32"/>
        <v>〇</v>
      </c>
      <c r="AM130" s="32" t="str">
        <f t="shared" si="32"/>
        <v>〇</v>
      </c>
      <c r="AN130" s="32" t="str">
        <f t="shared" si="32"/>
        <v>〇</v>
      </c>
      <c r="AO130" s="32" t="str">
        <f t="shared" si="32"/>
        <v>〇</v>
      </c>
      <c r="AP130" s="32" t="str">
        <f t="shared" si="32"/>
        <v>〇</v>
      </c>
    </row>
    <row r="131" spans="14:42">
      <c r="N131" s="32" t="str">
        <f t="shared" ref="N131:AP139" si="33">IF(EXACT(N25,N78),"〇","NG")</f>
        <v>〇</v>
      </c>
      <c r="O131" s="32" t="str">
        <f t="shared" si="33"/>
        <v>〇</v>
      </c>
      <c r="P131" s="32" t="str">
        <f t="shared" si="33"/>
        <v>〇</v>
      </c>
      <c r="Q131" s="32" t="str">
        <f t="shared" si="33"/>
        <v>〇</v>
      </c>
      <c r="R131" s="32" t="str">
        <f t="shared" si="33"/>
        <v>〇</v>
      </c>
      <c r="S131" s="32" t="str">
        <f t="shared" si="33"/>
        <v>〇</v>
      </c>
      <c r="T131" s="32" t="str">
        <f t="shared" si="33"/>
        <v>〇</v>
      </c>
      <c r="U131" s="32" t="str">
        <f t="shared" si="33"/>
        <v>〇</v>
      </c>
      <c r="V131" s="32" t="str">
        <f t="shared" si="33"/>
        <v>〇</v>
      </c>
      <c r="W131" s="32" t="str">
        <f t="shared" si="33"/>
        <v>〇</v>
      </c>
      <c r="X131" s="32" t="str">
        <f t="shared" si="33"/>
        <v>〇</v>
      </c>
      <c r="Y131" s="32" t="str">
        <f t="shared" si="33"/>
        <v>〇</v>
      </c>
      <c r="Z131" s="32" t="str">
        <f t="shared" si="33"/>
        <v>〇</v>
      </c>
      <c r="AA131" s="32" t="str">
        <f t="shared" si="33"/>
        <v>〇</v>
      </c>
      <c r="AB131" s="32" t="str">
        <f t="shared" si="33"/>
        <v>〇</v>
      </c>
      <c r="AC131" s="32" t="str">
        <f t="shared" si="33"/>
        <v>〇</v>
      </c>
      <c r="AD131" s="32" t="str">
        <f t="shared" si="33"/>
        <v>〇</v>
      </c>
      <c r="AE131" s="32" t="str">
        <f t="shared" si="33"/>
        <v>〇</v>
      </c>
      <c r="AF131" s="32" t="str">
        <f t="shared" si="33"/>
        <v>〇</v>
      </c>
      <c r="AG131" s="32" t="str">
        <f t="shared" si="33"/>
        <v>〇</v>
      </c>
      <c r="AH131" s="32" t="str">
        <f t="shared" si="33"/>
        <v>〇</v>
      </c>
      <c r="AI131" s="32" t="str">
        <f t="shared" si="33"/>
        <v>〇</v>
      </c>
      <c r="AJ131" s="32" t="str">
        <f t="shared" si="33"/>
        <v>〇</v>
      </c>
      <c r="AK131" s="32" t="str">
        <f t="shared" si="33"/>
        <v>〇</v>
      </c>
      <c r="AL131" s="32" t="str">
        <f t="shared" si="33"/>
        <v>〇</v>
      </c>
      <c r="AM131" s="32" t="str">
        <f t="shared" si="33"/>
        <v>〇</v>
      </c>
      <c r="AN131" s="32" t="str">
        <f t="shared" si="33"/>
        <v>〇</v>
      </c>
      <c r="AO131" s="32" t="str">
        <f t="shared" si="33"/>
        <v>〇</v>
      </c>
      <c r="AP131" s="32" t="str">
        <f t="shared" si="33"/>
        <v>〇</v>
      </c>
    </row>
    <row r="132" spans="14:42">
      <c r="N132" s="32" t="str">
        <f t="shared" si="33"/>
        <v>〇</v>
      </c>
      <c r="O132" s="32" t="str">
        <f t="shared" si="33"/>
        <v>〇</v>
      </c>
      <c r="P132" s="32" t="str">
        <f t="shared" si="33"/>
        <v>〇</v>
      </c>
      <c r="Q132" s="32" t="str">
        <f t="shared" si="33"/>
        <v>〇</v>
      </c>
      <c r="R132" s="32" t="str">
        <f t="shared" si="33"/>
        <v>〇</v>
      </c>
      <c r="S132" s="32" t="str">
        <f t="shared" si="33"/>
        <v>〇</v>
      </c>
      <c r="T132" s="32" t="str">
        <f t="shared" si="33"/>
        <v>〇</v>
      </c>
      <c r="U132" s="32" t="str">
        <f t="shared" si="33"/>
        <v>〇</v>
      </c>
      <c r="V132" s="32" t="str">
        <f t="shared" si="33"/>
        <v>〇</v>
      </c>
      <c r="W132" s="32" t="str">
        <f t="shared" si="33"/>
        <v>〇</v>
      </c>
      <c r="X132" s="32" t="str">
        <f t="shared" si="33"/>
        <v>〇</v>
      </c>
      <c r="Y132" s="32" t="str">
        <f t="shared" si="33"/>
        <v>〇</v>
      </c>
      <c r="Z132" s="32" t="str">
        <f t="shared" si="33"/>
        <v>〇</v>
      </c>
      <c r="AA132" s="32" t="str">
        <f t="shared" si="33"/>
        <v>〇</v>
      </c>
      <c r="AB132" s="32" t="str">
        <f t="shared" si="33"/>
        <v>〇</v>
      </c>
      <c r="AC132" s="32" t="str">
        <f t="shared" si="33"/>
        <v>〇</v>
      </c>
      <c r="AD132" s="32" t="str">
        <f t="shared" si="33"/>
        <v>〇</v>
      </c>
      <c r="AE132" s="32" t="str">
        <f t="shared" si="33"/>
        <v>〇</v>
      </c>
      <c r="AF132" s="32" t="str">
        <f t="shared" si="33"/>
        <v>〇</v>
      </c>
      <c r="AG132" s="32" t="str">
        <f t="shared" si="33"/>
        <v>〇</v>
      </c>
      <c r="AH132" s="32" t="str">
        <f t="shared" si="33"/>
        <v>〇</v>
      </c>
      <c r="AI132" s="32" t="str">
        <f t="shared" si="33"/>
        <v>〇</v>
      </c>
      <c r="AJ132" s="32" t="str">
        <f t="shared" si="33"/>
        <v>〇</v>
      </c>
      <c r="AK132" s="32" t="str">
        <f t="shared" si="33"/>
        <v>〇</v>
      </c>
      <c r="AL132" s="32" t="str">
        <f t="shared" si="33"/>
        <v>〇</v>
      </c>
      <c r="AM132" s="32" t="str">
        <f t="shared" si="33"/>
        <v>〇</v>
      </c>
      <c r="AN132" s="32" t="str">
        <f t="shared" si="33"/>
        <v>〇</v>
      </c>
      <c r="AO132" s="32" t="str">
        <f t="shared" si="33"/>
        <v>〇</v>
      </c>
      <c r="AP132" s="32" t="str">
        <f t="shared" si="33"/>
        <v>〇</v>
      </c>
    </row>
    <row r="133" spans="14:42">
      <c r="N133" s="32" t="str">
        <f t="shared" si="33"/>
        <v>〇</v>
      </c>
      <c r="O133" s="32" t="str">
        <f t="shared" si="33"/>
        <v>〇</v>
      </c>
      <c r="P133" s="32" t="str">
        <f t="shared" si="33"/>
        <v>〇</v>
      </c>
      <c r="Q133" s="32" t="str">
        <f t="shared" si="33"/>
        <v>〇</v>
      </c>
      <c r="R133" s="32" t="str">
        <f t="shared" si="33"/>
        <v>〇</v>
      </c>
      <c r="S133" s="32" t="str">
        <f t="shared" si="33"/>
        <v>〇</v>
      </c>
      <c r="T133" s="32" t="str">
        <f t="shared" si="33"/>
        <v>〇</v>
      </c>
      <c r="U133" s="32" t="str">
        <f t="shared" si="33"/>
        <v>〇</v>
      </c>
      <c r="V133" s="32" t="str">
        <f t="shared" si="33"/>
        <v>〇</v>
      </c>
      <c r="W133" s="32" t="str">
        <f t="shared" si="33"/>
        <v>〇</v>
      </c>
      <c r="X133" s="32" t="str">
        <f t="shared" si="33"/>
        <v>〇</v>
      </c>
      <c r="Y133" s="32" t="str">
        <f t="shared" si="33"/>
        <v>〇</v>
      </c>
      <c r="Z133" s="32" t="str">
        <f t="shared" si="33"/>
        <v>〇</v>
      </c>
      <c r="AA133" s="32" t="str">
        <f t="shared" si="33"/>
        <v>〇</v>
      </c>
      <c r="AB133" s="32" t="str">
        <f t="shared" si="33"/>
        <v>〇</v>
      </c>
      <c r="AC133" s="32" t="str">
        <f t="shared" si="33"/>
        <v>〇</v>
      </c>
      <c r="AD133" s="32" t="str">
        <f t="shared" si="33"/>
        <v>〇</v>
      </c>
      <c r="AE133" s="32" t="str">
        <f t="shared" si="33"/>
        <v>〇</v>
      </c>
      <c r="AF133" s="32" t="str">
        <f t="shared" si="33"/>
        <v>〇</v>
      </c>
      <c r="AG133" s="32" t="str">
        <f t="shared" si="33"/>
        <v>〇</v>
      </c>
      <c r="AH133" s="32" t="str">
        <f t="shared" si="33"/>
        <v>〇</v>
      </c>
      <c r="AI133" s="32" t="str">
        <f t="shared" si="33"/>
        <v>〇</v>
      </c>
      <c r="AJ133" s="32" t="str">
        <f t="shared" si="33"/>
        <v>〇</v>
      </c>
      <c r="AK133" s="32" t="str">
        <f t="shared" si="33"/>
        <v>〇</v>
      </c>
      <c r="AL133" s="32" t="str">
        <f t="shared" si="33"/>
        <v>〇</v>
      </c>
      <c r="AM133" s="32" t="str">
        <f t="shared" si="33"/>
        <v>〇</v>
      </c>
      <c r="AN133" s="32" t="str">
        <f t="shared" si="33"/>
        <v>〇</v>
      </c>
      <c r="AO133" s="32" t="str">
        <f t="shared" si="33"/>
        <v>〇</v>
      </c>
      <c r="AP133" s="32" t="str">
        <f t="shared" si="33"/>
        <v>〇</v>
      </c>
    </row>
    <row r="134" spans="14:42">
      <c r="N134" s="32" t="str">
        <f t="shared" si="33"/>
        <v>〇</v>
      </c>
      <c r="O134" s="32" t="str">
        <f t="shared" si="33"/>
        <v>〇</v>
      </c>
      <c r="P134" s="32" t="str">
        <f t="shared" si="33"/>
        <v>〇</v>
      </c>
      <c r="Q134" s="32" t="str">
        <f t="shared" si="33"/>
        <v>〇</v>
      </c>
      <c r="R134" s="32" t="str">
        <f t="shared" si="33"/>
        <v>〇</v>
      </c>
      <c r="S134" s="32" t="str">
        <f t="shared" si="33"/>
        <v>〇</v>
      </c>
      <c r="T134" s="32" t="str">
        <f t="shared" si="33"/>
        <v>〇</v>
      </c>
      <c r="U134" s="32" t="str">
        <f t="shared" si="33"/>
        <v>〇</v>
      </c>
      <c r="V134" s="32" t="str">
        <f t="shared" si="33"/>
        <v>〇</v>
      </c>
      <c r="W134" s="32" t="str">
        <f t="shared" si="33"/>
        <v>〇</v>
      </c>
      <c r="X134" s="32" t="str">
        <f t="shared" si="33"/>
        <v>〇</v>
      </c>
      <c r="Y134" s="32" t="str">
        <f t="shared" si="33"/>
        <v>〇</v>
      </c>
      <c r="Z134" s="32" t="str">
        <f t="shared" si="33"/>
        <v>〇</v>
      </c>
      <c r="AA134" s="32" t="str">
        <f t="shared" si="33"/>
        <v>〇</v>
      </c>
      <c r="AB134" s="32" t="str">
        <f t="shared" si="33"/>
        <v>〇</v>
      </c>
      <c r="AC134" s="32" t="str">
        <f t="shared" si="33"/>
        <v>〇</v>
      </c>
      <c r="AD134" s="32" t="str">
        <f t="shared" si="33"/>
        <v>〇</v>
      </c>
      <c r="AE134" s="32" t="str">
        <f t="shared" si="33"/>
        <v>〇</v>
      </c>
      <c r="AF134" s="32" t="str">
        <f t="shared" si="33"/>
        <v>〇</v>
      </c>
      <c r="AG134" s="32" t="str">
        <f t="shared" si="33"/>
        <v>〇</v>
      </c>
      <c r="AH134" s="32" t="str">
        <f t="shared" si="33"/>
        <v>〇</v>
      </c>
      <c r="AI134" s="32" t="str">
        <f t="shared" si="33"/>
        <v>〇</v>
      </c>
      <c r="AJ134" s="32" t="str">
        <f t="shared" si="33"/>
        <v>〇</v>
      </c>
      <c r="AK134" s="32" t="str">
        <f t="shared" si="33"/>
        <v>〇</v>
      </c>
      <c r="AL134" s="32" t="str">
        <f t="shared" si="33"/>
        <v>〇</v>
      </c>
      <c r="AM134" s="32" t="str">
        <f t="shared" si="33"/>
        <v>〇</v>
      </c>
      <c r="AN134" s="32" t="str">
        <f t="shared" si="33"/>
        <v>〇</v>
      </c>
      <c r="AO134" s="32" t="str">
        <f t="shared" si="33"/>
        <v>〇</v>
      </c>
      <c r="AP134" s="32" t="str">
        <f t="shared" si="33"/>
        <v>〇</v>
      </c>
    </row>
    <row r="135" spans="14:42">
      <c r="N135" s="32" t="str">
        <f t="shared" si="33"/>
        <v>〇</v>
      </c>
      <c r="O135" s="32" t="str">
        <f t="shared" si="33"/>
        <v>〇</v>
      </c>
      <c r="P135" s="32" t="str">
        <f t="shared" si="33"/>
        <v>〇</v>
      </c>
      <c r="Q135" s="32" t="str">
        <f t="shared" si="33"/>
        <v>〇</v>
      </c>
      <c r="R135" s="32" t="str">
        <f t="shared" si="33"/>
        <v>〇</v>
      </c>
      <c r="S135" s="32" t="str">
        <f t="shared" si="33"/>
        <v>〇</v>
      </c>
      <c r="T135" s="32" t="str">
        <f t="shared" si="33"/>
        <v>〇</v>
      </c>
      <c r="U135" s="32" t="str">
        <f t="shared" si="33"/>
        <v>〇</v>
      </c>
      <c r="V135" s="32" t="str">
        <f t="shared" si="33"/>
        <v>〇</v>
      </c>
      <c r="W135" s="32" t="str">
        <f t="shared" si="33"/>
        <v>〇</v>
      </c>
      <c r="X135" s="32" t="str">
        <f t="shared" si="33"/>
        <v>〇</v>
      </c>
      <c r="Y135" s="32" t="str">
        <f t="shared" si="33"/>
        <v>〇</v>
      </c>
      <c r="Z135" s="32" t="str">
        <f t="shared" si="33"/>
        <v>〇</v>
      </c>
      <c r="AA135" s="32" t="str">
        <f t="shared" si="33"/>
        <v>〇</v>
      </c>
      <c r="AB135" s="32" t="str">
        <f t="shared" si="33"/>
        <v>〇</v>
      </c>
      <c r="AC135" s="32" t="str">
        <f t="shared" si="33"/>
        <v>〇</v>
      </c>
      <c r="AD135" s="32" t="str">
        <f t="shared" si="33"/>
        <v>〇</v>
      </c>
      <c r="AE135" s="32" t="str">
        <f t="shared" si="33"/>
        <v>〇</v>
      </c>
      <c r="AF135" s="32" t="str">
        <f t="shared" si="33"/>
        <v>〇</v>
      </c>
      <c r="AG135" s="32" t="str">
        <f t="shared" si="33"/>
        <v>〇</v>
      </c>
      <c r="AH135" s="32" t="str">
        <f t="shared" si="33"/>
        <v>〇</v>
      </c>
      <c r="AI135" s="32" t="str">
        <f t="shared" si="33"/>
        <v>〇</v>
      </c>
      <c r="AJ135" s="32" t="str">
        <f t="shared" si="33"/>
        <v>〇</v>
      </c>
      <c r="AK135" s="32" t="str">
        <f t="shared" si="33"/>
        <v>〇</v>
      </c>
      <c r="AL135" s="32" t="str">
        <f t="shared" si="33"/>
        <v>〇</v>
      </c>
      <c r="AM135" s="32" t="str">
        <f t="shared" si="33"/>
        <v>〇</v>
      </c>
      <c r="AN135" s="32" t="str">
        <f t="shared" si="33"/>
        <v>〇</v>
      </c>
      <c r="AO135" s="32" t="str">
        <f t="shared" si="33"/>
        <v>〇</v>
      </c>
      <c r="AP135" s="32" t="str">
        <f t="shared" si="33"/>
        <v>〇</v>
      </c>
    </row>
    <row r="136" spans="14:42">
      <c r="N136" s="32" t="str">
        <f t="shared" si="33"/>
        <v>〇</v>
      </c>
      <c r="O136" s="32" t="str">
        <f t="shared" si="33"/>
        <v>〇</v>
      </c>
      <c r="P136" s="32" t="str">
        <f t="shared" si="33"/>
        <v>〇</v>
      </c>
      <c r="Q136" s="32" t="str">
        <f t="shared" si="33"/>
        <v>〇</v>
      </c>
      <c r="R136" s="32" t="str">
        <f t="shared" si="33"/>
        <v>〇</v>
      </c>
      <c r="S136" s="32" t="str">
        <f t="shared" si="33"/>
        <v>〇</v>
      </c>
      <c r="T136" s="32" t="str">
        <f t="shared" si="33"/>
        <v>〇</v>
      </c>
      <c r="U136" s="32" t="str">
        <f t="shared" si="33"/>
        <v>〇</v>
      </c>
      <c r="V136" s="32" t="str">
        <f t="shared" si="33"/>
        <v>〇</v>
      </c>
      <c r="W136" s="32" t="str">
        <f t="shared" si="33"/>
        <v>〇</v>
      </c>
      <c r="X136" s="32" t="str">
        <f t="shared" si="33"/>
        <v>〇</v>
      </c>
      <c r="Y136" s="32" t="str">
        <f t="shared" si="33"/>
        <v>〇</v>
      </c>
      <c r="Z136" s="32" t="str">
        <f t="shared" si="33"/>
        <v>〇</v>
      </c>
      <c r="AA136" s="32" t="str">
        <f t="shared" si="33"/>
        <v>〇</v>
      </c>
      <c r="AB136" s="32" t="str">
        <f t="shared" si="33"/>
        <v>〇</v>
      </c>
      <c r="AC136" s="32" t="str">
        <f t="shared" si="33"/>
        <v>〇</v>
      </c>
      <c r="AD136" s="32" t="str">
        <f t="shared" si="33"/>
        <v>〇</v>
      </c>
      <c r="AE136" s="32" t="str">
        <f t="shared" si="33"/>
        <v>〇</v>
      </c>
      <c r="AF136" s="32" t="str">
        <f t="shared" si="33"/>
        <v>〇</v>
      </c>
      <c r="AG136" s="32" t="str">
        <f t="shared" si="33"/>
        <v>〇</v>
      </c>
      <c r="AH136" s="32" t="str">
        <f t="shared" si="33"/>
        <v>〇</v>
      </c>
      <c r="AI136" s="32" t="str">
        <f t="shared" si="33"/>
        <v>〇</v>
      </c>
      <c r="AJ136" s="32" t="str">
        <f t="shared" si="33"/>
        <v>〇</v>
      </c>
      <c r="AK136" s="32" t="str">
        <f t="shared" si="33"/>
        <v>〇</v>
      </c>
      <c r="AL136" s="32" t="str">
        <f t="shared" si="33"/>
        <v>〇</v>
      </c>
      <c r="AM136" s="32" t="str">
        <f t="shared" si="33"/>
        <v>〇</v>
      </c>
      <c r="AN136" s="32" t="str">
        <f t="shared" si="33"/>
        <v>〇</v>
      </c>
      <c r="AO136" s="32" t="str">
        <f t="shared" si="33"/>
        <v>〇</v>
      </c>
      <c r="AP136" s="32" t="str">
        <f t="shared" si="33"/>
        <v>〇</v>
      </c>
    </row>
    <row r="137" spans="14:42">
      <c r="N137" s="32" t="str">
        <f t="shared" si="33"/>
        <v>〇</v>
      </c>
      <c r="O137" s="32" t="str">
        <f t="shared" si="33"/>
        <v>〇</v>
      </c>
      <c r="P137" s="32" t="str">
        <f t="shared" si="33"/>
        <v>〇</v>
      </c>
      <c r="Q137" s="32" t="str">
        <f t="shared" si="33"/>
        <v>〇</v>
      </c>
      <c r="R137" s="32" t="str">
        <f t="shared" si="33"/>
        <v>〇</v>
      </c>
      <c r="S137" s="32" t="str">
        <f t="shared" si="33"/>
        <v>〇</v>
      </c>
      <c r="T137" s="32" t="str">
        <f t="shared" si="33"/>
        <v>〇</v>
      </c>
      <c r="U137" s="32" t="str">
        <f t="shared" si="33"/>
        <v>〇</v>
      </c>
      <c r="V137" s="32" t="str">
        <f t="shared" si="33"/>
        <v>〇</v>
      </c>
      <c r="W137" s="32" t="str">
        <f t="shared" si="33"/>
        <v>〇</v>
      </c>
      <c r="X137" s="32" t="str">
        <f t="shared" si="33"/>
        <v>〇</v>
      </c>
      <c r="Y137" s="32" t="str">
        <f t="shared" si="33"/>
        <v>〇</v>
      </c>
      <c r="Z137" s="32" t="str">
        <f t="shared" si="33"/>
        <v>〇</v>
      </c>
      <c r="AA137" s="32" t="str">
        <f t="shared" si="33"/>
        <v>〇</v>
      </c>
      <c r="AB137" s="32" t="str">
        <f t="shared" si="33"/>
        <v>〇</v>
      </c>
      <c r="AC137" s="32" t="str">
        <f t="shared" si="33"/>
        <v>〇</v>
      </c>
      <c r="AD137" s="32" t="str">
        <f t="shared" si="33"/>
        <v>〇</v>
      </c>
      <c r="AE137" s="32" t="str">
        <f t="shared" si="33"/>
        <v>〇</v>
      </c>
      <c r="AF137" s="32" t="str">
        <f t="shared" si="33"/>
        <v>〇</v>
      </c>
      <c r="AG137" s="32" t="str">
        <f t="shared" si="33"/>
        <v>〇</v>
      </c>
      <c r="AH137" s="32" t="str">
        <f t="shared" si="33"/>
        <v>〇</v>
      </c>
      <c r="AI137" s="32" t="str">
        <f t="shared" si="33"/>
        <v>〇</v>
      </c>
      <c r="AJ137" s="32" t="str">
        <f t="shared" si="33"/>
        <v>〇</v>
      </c>
      <c r="AK137" s="32" t="str">
        <f t="shared" si="33"/>
        <v>〇</v>
      </c>
      <c r="AL137" s="32" t="str">
        <f t="shared" si="33"/>
        <v>〇</v>
      </c>
      <c r="AM137" s="32" t="str">
        <f t="shared" si="33"/>
        <v>〇</v>
      </c>
      <c r="AN137" s="32" t="str">
        <f t="shared" si="33"/>
        <v>〇</v>
      </c>
      <c r="AO137" s="32" t="str">
        <f t="shared" si="33"/>
        <v>〇</v>
      </c>
      <c r="AP137" s="32" t="str">
        <f t="shared" si="33"/>
        <v>〇</v>
      </c>
    </row>
    <row r="138" spans="14:42">
      <c r="N138" s="32" t="str">
        <f t="shared" si="33"/>
        <v>〇</v>
      </c>
      <c r="O138" s="32" t="str">
        <f t="shared" si="33"/>
        <v>〇</v>
      </c>
      <c r="P138" s="32" t="str">
        <f t="shared" si="33"/>
        <v>〇</v>
      </c>
      <c r="Q138" s="32" t="str">
        <f t="shared" si="33"/>
        <v>〇</v>
      </c>
      <c r="R138" s="32" t="str">
        <f t="shared" si="33"/>
        <v>〇</v>
      </c>
      <c r="S138" s="32" t="str">
        <f t="shared" si="33"/>
        <v>〇</v>
      </c>
      <c r="T138" s="32" t="str">
        <f t="shared" si="33"/>
        <v>〇</v>
      </c>
      <c r="U138" s="32" t="str">
        <f t="shared" si="33"/>
        <v>〇</v>
      </c>
      <c r="V138" s="32" t="str">
        <f t="shared" si="33"/>
        <v>〇</v>
      </c>
      <c r="W138" s="32" t="str">
        <f t="shared" si="33"/>
        <v>〇</v>
      </c>
      <c r="X138" s="32" t="str">
        <f t="shared" si="33"/>
        <v>〇</v>
      </c>
      <c r="Y138" s="32" t="str">
        <f t="shared" si="33"/>
        <v>〇</v>
      </c>
      <c r="Z138" s="32" t="str">
        <f t="shared" si="33"/>
        <v>〇</v>
      </c>
      <c r="AA138" s="32" t="str">
        <f t="shared" si="33"/>
        <v>〇</v>
      </c>
      <c r="AB138" s="32" t="str">
        <f t="shared" si="33"/>
        <v>〇</v>
      </c>
      <c r="AC138" s="32" t="str">
        <f t="shared" si="33"/>
        <v>〇</v>
      </c>
      <c r="AD138" s="32" t="str">
        <f t="shared" si="33"/>
        <v>〇</v>
      </c>
      <c r="AE138" s="32" t="str">
        <f t="shared" si="33"/>
        <v>〇</v>
      </c>
      <c r="AF138" s="32" t="str">
        <f t="shared" si="33"/>
        <v>〇</v>
      </c>
      <c r="AG138" s="32" t="str">
        <f t="shared" si="33"/>
        <v>〇</v>
      </c>
      <c r="AH138" s="32" t="str">
        <f t="shared" si="33"/>
        <v>〇</v>
      </c>
      <c r="AI138" s="32" t="str">
        <f t="shared" si="33"/>
        <v>〇</v>
      </c>
      <c r="AJ138" s="32" t="str">
        <f t="shared" si="33"/>
        <v>〇</v>
      </c>
      <c r="AK138" s="32" t="str">
        <f t="shared" si="33"/>
        <v>〇</v>
      </c>
      <c r="AL138" s="32" t="str">
        <f t="shared" si="33"/>
        <v>〇</v>
      </c>
      <c r="AM138" s="32" t="str">
        <f t="shared" si="33"/>
        <v>〇</v>
      </c>
      <c r="AN138" s="32" t="str">
        <f t="shared" si="33"/>
        <v>〇</v>
      </c>
      <c r="AO138" s="32" t="str">
        <f t="shared" si="33"/>
        <v>〇</v>
      </c>
      <c r="AP138" s="32" t="str">
        <f t="shared" si="33"/>
        <v>〇</v>
      </c>
    </row>
    <row r="139" spans="14:42">
      <c r="N139" s="32" t="str">
        <f t="shared" si="33"/>
        <v>〇</v>
      </c>
      <c r="O139" s="32" t="str">
        <f t="shared" si="33"/>
        <v>〇</v>
      </c>
      <c r="P139" s="32" t="str">
        <f t="shared" si="33"/>
        <v>〇</v>
      </c>
      <c r="Q139" s="32" t="str">
        <f t="shared" si="33"/>
        <v>〇</v>
      </c>
      <c r="R139" s="32" t="str">
        <f t="shared" si="33"/>
        <v>〇</v>
      </c>
      <c r="S139" s="32" t="str">
        <f t="shared" si="33"/>
        <v>〇</v>
      </c>
      <c r="T139" s="32" t="str">
        <f t="shared" si="33"/>
        <v>〇</v>
      </c>
      <c r="U139" s="32" t="str">
        <f t="shared" si="33"/>
        <v>〇</v>
      </c>
      <c r="V139" s="32" t="str">
        <f t="shared" si="33"/>
        <v>〇</v>
      </c>
      <c r="W139" s="32" t="str">
        <f t="shared" si="33"/>
        <v>〇</v>
      </c>
      <c r="X139" s="32" t="str">
        <f t="shared" si="33"/>
        <v>〇</v>
      </c>
      <c r="Y139" s="32" t="str">
        <f t="shared" si="33"/>
        <v>〇</v>
      </c>
      <c r="Z139" s="32" t="str">
        <f t="shared" si="33"/>
        <v>〇</v>
      </c>
      <c r="AA139" s="32" t="str">
        <f t="shared" si="33"/>
        <v>〇</v>
      </c>
      <c r="AB139" s="32" t="str">
        <f t="shared" si="33"/>
        <v>〇</v>
      </c>
      <c r="AC139" s="32" t="str">
        <f t="shared" si="33"/>
        <v>〇</v>
      </c>
      <c r="AD139" s="32" t="str">
        <f t="shared" si="33"/>
        <v>〇</v>
      </c>
      <c r="AE139" s="32" t="str">
        <f t="shared" si="33"/>
        <v>〇</v>
      </c>
      <c r="AF139" s="32" t="str">
        <f t="shared" si="33"/>
        <v>〇</v>
      </c>
      <c r="AG139" s="32" t="str">
        <f t="shared" si="33"/>
        <v>〇</v>
      </c>
      <c r="AH139" s="32" t="str">
        <f t="shared" si="33"/>
        <v>〇</v>
      </c>
      <c r="AI139" s="32" t="str">
        <f t="shared" si="33"/>
        <v>〇</v>
      </c>
      <c r="AJ139" s="32" t="str">
        <f t="shared" si="33"/>
        <v>〇</v>
      </c>
      <c r="AK139" s="32" t="str">
        <f t="shared" ref="AK139:AP139" si="34">IF(EXACT(AK33,AK86),"〇","NG")</f>
        <v>〇</v>
      </c>
      <c r="AL139" s="32" t="str">
        <f t="shared" si="34"/>
        <v>〇</v>
      </c>
      <c r="AM139" s="32" t="str">
        <f t="shared" si="34"/>
        <v>〇</v>
      </c>
      <c r="AN139" s="32" t="str">
        <f t="shared" si="34"/>
        <v>〇</v>
      </c>
      <c r="AO139" s="32" t="str">
        <f t="shared" si="34"/>
        <v>〇</v>
      </c>
      <c r="AP139" s="32" t="str">
        <f t="shared" si="34"/>
        <v>〇</v>
      </c>
    </row>
    <row r="140" spans="14:42">
      <c r="N140" s="32" t="str">
        <f t="shared" ref="N140:AP148" si="35">IF(EXACT(N34,N87),"〇","NG")</f>
        <v>〇</v>
      </c>
      <c r="O140" s="32" t="str">
        <f t="shared" si="35"/>
        <v>〇</v>
      </c>
      <c r="P140" s="32" t="str">
        <f t="shared" si="35"/>
        <v>〇</v>
      </c>
      <c r="Q140" s="32" t="str">
        <f t="shared" si="35"/>
        <v>〇</v>
      </c>
      <c r="R140" s="32" t="str">
        <f t="shared" si="35"/>
        <v>〇</v>
      </c>
      <c r="S140" s="32" t="str">
        <f t="shared" si="35"/>
        <v>〇</v>
      </c>
      <c r="T140" s="32" t="str">
        <f t="shared" si="35"/>
        <v>〇</v>
      </c>
      <c r="U140" s="32" t="str">
        <f t="shared" si="35"/>
        <v>〇</v>
      </c>
      <c r="V140" s="32" t="str">
        <f t="shared" si="35"/>
        <v>〇</v>
      </c>
      <c r="W140" s="32" t="str">
        <f t="shared" si="35"/>
        <v>〇</v>
      </c>
      <c r="X140" s="32" t="str">
        <f t="shared" si="35"/>
        <v>〇</v>
      </c>
      <c r="Y140" s="32" t="str">
        <f t="shared" si="35"/>
        <v>〇</v>
      </c>
      <c r="Z140" s="32" t="str">
        <f t="shared" si="35"/>
        <v>〇</v>
      </c>
      <c r="AA140" s="32" t="str">
        <f t="shared" si="35"/>
        <v>〇</v>
      </c>
      <c r="AB140" s="32" t="str">
        <f t="shared" si="35"/>
        <v>〇</v>
      </c>
      <c r="AC140" s="32" t="str">
        <f t="shared" si="35"/>
        <v>〇</v>
      </c>
      <c r="AD140" s="32" t="str">
        <f t="shared" si="35"/>
        <v>〇</v>
      </c>
      <c r="AE140" s="32" t="str">
        <f t="shared" si="35"/>
        <v>〇</v>
      </c>
      <c r="AF140" s="32" t="str">
        <f t="shared" si="35"/>
        <v>〇</v>
      </c>
      <c r="AG140" s="32" t="str">
        <f t="shared" si="35"/>
        <v>〇</v>
      </c>
      <c r="AH140" s="32" t="str">
        <f t="shared" si="35"/>
        <v>〇</v>
      </c>
      <c r="AI140" s="32" t="str">
        <f t="shared" si="35"/>
        <v>〇</v>
      </c>
      <c r="AJ140" s="32" t="str">
        <f t="shared" si="35"/>
        <v>〇</v>
      </c>
      <c r="AK140" s="32" t="str">
        <f t="shared" si="35"/>
        <v>〇</v>
      </c>
      <c r="AL140" s="32" t="str">
        <f t="shared" si="35"/>
        <v>〇</v>
      </c>
      <c r="AM140" s="32" t="str">
        <f t="shared" si="35"/>
        <v>〇</v>
      </c>
      <c r="AN140" s="32" t="str">
        <f t="shared" si="35"/>
        <v>〇</v>
      </c>
      <c r="AO140" s="32" t="str">
        <f t="shared" si="35"/>
        <v>〇</v>
      </c>
      <c r="AP140" s="32" t="str">
        <f t="shared" si="35"/>
        <v>〇</v>
      </c>
    </row>
    <row r="141" spans="14:42">
      <c r="N141" s="32" t="str">
        <f t="shared" si="35"/>
        <v>〇</v>
      </c>
      <c r="O141" s="32" t="str">
        <f t="shared" si="35"/>
        <v>〇</v>
      </c>
      <c r="P141" s="32" t="str">
        <f t="shared" si="35"/>
        <v>〇</v>
      </c>
      <c r="Q141" s="32" t="str">
        <f t="shared" si="35"/>
        <v>〇</v>
      </c>
      <c r="R141" s="32" t="str">
        <f t="shared" si="35"/>
        <v>〇</v>
      </c>
      <c r="S141" s="32" t="str">
        <f t="shared" si="35"/>
        <v>〇</v>
      </c>
      <c r="T141" s="32" t="str">
        <f t="shared" si="35"/>
        <v>〇</v>
      </c>
      <c r="U141" s="32" t="str">
        <f t="shared" si="35"/>
        <v>〇</v>
      </c>
      <c r="V141" s="32" t="str">
        <f t="shared" si="35"/>
        <v>〇</v>
      </c>
      <c r="W141" s="32" t="str">
        <f t="shared" si="35"/>
        <v>〇</v>
      </c>
      <c r="X141" s="32" t="str">
        <f t="shared" si="35"/>
        <v>〇</v>
      </c>
      <c r="Y141" s="32" t="str">
        <f t="shared" si="35"/>
        <v>〇</v>
      </c>
      <c r="Z141" s="32" t="str">
        <f t="shared" si="35"/>
        <v>〇</v>
      </c>
      <c r="AA141" s="32" t="str">
        <f t="shared" si="35"/>
        <v>〇</v>
      </c>
      <c r="AB141" s="32" t="str">
        <f t="shared" si="35"/>
        <v>〇</v>
      </c>
      <c r="AC141" s="32" t="str">
        <f t="shared" si="35"/>
        <v>〇</v>
      </c>
      <c r="AD141" s="32" t="str">
        <f t="shared" si="35"/>
        <v>〇</v>
      </c>
      <c r="AE141" s="32" t="str">
        <f t="shared" si="35"/>
        <v>〇</v>
      </c>
      <c r="AF141" s="32" t="str">
        <f t="shared" si="35"/>
        <v>〇</v>
      </c>
      <c r="AG141" s="32" t="str">
        <f t="shared" si="35"/>
        <v>〇</v>
      </c>
      <c r="AH141" s="32" t="str">
        <f t="shared" si="35"/>
        <v>〇</v>
      </c>
      <c r="AI141" s="32" t="str">
        <f t="shared" si="35"/>
        <v>〇</v>
      </c>
      <c r="AJ141" s="32" t="str">
        <f t="shared" si="35"/>
        <v>〇</v>
      </c>
      <c r="AK141" s="32" t="str">
        <f t="shared" si="35"/>
        <v>〇</v>
      </c>
      <c r="AL141" s="32" t="str">
        <f t="shared" si="35"/>
        <v>〇</v>
      </c>
      <c r="AM141" s="32" t="str">
        <f t="shared" si="35"/>
        <v>〇</v>
      </c>
      <c r="AN141" s="32" t="str">
        <f t="shared" si="35"/>
        <v>〇</v>
      </c>
      <c r="AO141" s="32" t="str">
        <f t="shared" si="35"/>
        <v>〇</v>
      </c>
      <c r="AP141" s="32" t="str">
        <f t="shared" si="35"/>
        <v>〇</v>
      </c>
    </row>
    <row r="142" spans="14:42">
      <c r="N142" s="32" t="str">
        <f t="shared" si="35"/>
        <v>〇</v>
      </c>
      <c r="O142" s="32" t="str">
        <f t="shared" si="35"/>
        <v>〇</v>
      </c>
      <c r="P142" s="32" t="str">
        <f t="shared" si="35"/>
        <v>〇</v>
      </c>
      <c r="Q142" s="32" t="str">
        <f t="shared" si="35"/>
        <v>〇</v>
      </c>
      <c r="R142" s="32" t="str">
        <f t="shared" si="35"/>
        <v>〇</v>
      </c>
      <c r="S142" s="32" t="str">
        <f t="shared" si="35"/>
        <v>〇</v>
      </c>
      <c r="T142" s="32" t="str">
        <f t="shared" si="35"/>
        <v>〇</v>
      </c>
      <c r="U142" s="32" t="str">
        <f t="shared" si="35"/>
        <v>〇</v>
      </c>
      <c r="V142" s="32" t="str">
        <f t="shared" si="35"/>
        <v>〇</v>
      </c>
      <c r="W142" s="32" t="str">
        <f t="shared" si="35"/>
        <v>〇</v>
      </c>
      <c r="X142" s="32" t="str">
        <f t="shared" si="35"/>
        <v>〇</v>
      </c>
      <c r="Y142" s="32" t="str">
        <f t="shared" si="35"/>
        <v>〇</v>
      </c>
      <c r="Z142" s="32" t="str">
        <f t="shared" si="35"/>
        <v>〇</v>
      </c>
      <c r="AA142" s="32" t="str">
        <f t="shared" si="35"/>
        <v>〇</v>
      </c>
      <c r="AB142" s="32" t="str">
        <f t="shared" si="35"/>
        <v>〇</v>
      </c>
      <c r="AC142" s="32" t="str">
        <f t="shared" si="35"/>
        <v>〇</v>
      </c>
      <c r="AD142" s="32" t="str">
        <f t="shared" si="35"/>
        <v>〇</v>
      </c>
      <c r="AE142" s="32" t="str">
        <f t="shared" si="35"/>
        <v>〇</v>
      </c>
      <c r="AF142" s="32" t="str">
        <f t="shared" si="35"/>
        <v>〇</v>
      </c>
      <c r="AG142" s="32" t="str">
        <f t="shared" si="35"/>
        <v>〇</v>
      </c>
      <c r="AH142" s="32" t="str">
        <f t="shared" si="35"/>
        <v>〇</v>
      </c>
      <c r="AI142" s="32" t="str">
        <f t="shared" si="35"/>
        <v>〇</v>
      </c>
      <c r="AJ142" s="32" t="str">
        <f t="shared" si="35"/>
        <v>〇</v>
      </c>
      <c r="AK142" s="32" t="str">
        <f t="shared" si="35"/>
        <v>〇</v>
      </c>
      <c r="AL142" s="32" t="str">
        <f t="shared" si="35"/>
        <v>〇</v>
      </c>
      <c r="AM142" s="32" t="str">
        <f t="shared" si="35"/>
        <v>〇</v>
      </c>
      <c r="AN142" s="32" t="str">
        <f t="shared" si="35"/>
        <v>〇</v>
      </c>
      <c r="AO142" s="32" t="str">
        <f t="shared" si="35"/>
        <v>〇</v>
      </c>
      <c r="AP142" s="32" t="str">
        <f t="shared" si="35"/>
        <v>〇</v>
      </c>
    </row>
    <row r="143" spans="14:42">
      <c r="N143" s="32" t="str">
        <f t="shared" si="35"/>
        <v>〇</v>
      </c>
      <c r="O143" s="32" t="str">
        <f t="shared" si="35"/>
        <v>〇</v>
      </c>
      <c r="P143" s="32" t="str">
        <f t="shared" si="35"/>
        <v>〇</v>
      </c>
      <c r="Q143" s="32" t="str">
        <f t="shared" si="35"/>
        <v>〇</v>
      </c>
      <c r="R143" s="32" t="str">
        <f t="shared" si="35"/>
        <v>〇</v>
      </c>
      <c r="S143" s="32" t="str">
        <f t="shared" si="35"/>
        <v>〇</v>
      </c>
      <c r="T143" s="32" t="str">
        <f t="shared" si="35"/>
        <v>〇</v>
      </c>
      <c r="U143" s="32" t="str">
        <f t="shared" si="35"/>
        <v>〇</v>
      </c>
      <c r="V143" s="32" t="str">
        <f t="shared" si="35"/>
        <v>〇</v>
      </c>
      <c r="W143" s="32" t="str">
        <f t="shared" si="35"/>
        <v>〇</v>
      </c>
      <c r="X143" s="32" t="str">
        <f t="shared" si="35"/>
        <v>〇</v>
      </c>
      <c r="Y143" s="32" t="str">
        <f t="shared" si="35"/>
        <v>〇</v>
      </c>
      <c r="Z143" s="32" t="str">
        <f t="shared" si="35"/>
        <v>〇</v>
      </c>
      <c r="AA143" s="32" t="str">
        <f t="shared" si="35"/>
        <v>〇</v>
      </c>
      <c r="AB143" s="32" t="str">
        <f t="shared" si="35"/>
        <v>〇</v>
      </c>
      <c r="AC143" s="32" t="str">
        <f t="shared" si="35"/>
        <v>〇</v>
      </c>
      <c r="AD143" s="32" t="str">
        <f t="shared" si="35"/>
        <v>〇</v>
      </c>
      <c r="AE143" s="32" t="str">
        <f t="shared" si="35"/>
        <v>〇</v>
      </c>
      <c r="AF143" s="32" t="str">
        <f t="shared" si="35"/>
        <v>〇</v>
      </c>
      <c r="AG143" s="32" t="str">
        <f t="shared" si="35"/>
        <v>〇</v>
      </c>
      <c r="AH143" s="32" t="str">
        <f t="shared" si="35"/>
        <v>〇</v>
      </c>
      <c r="AI143" s="32" t="str">
        <f t="shared" si="35"/>
        <v>〇</v>
      </c>
      <c r="AJ143" s="32" t="str">
        <f t="shared" si="35"/>
        <v>〇</v>
      </c>
      <c r="AK143" s="32" t="str">
        <f t="shared" si="35"/>
        <v>〇</v>
      </c>
      <c r="AL143" s="32" t="str">
        <f t="shared" si="35"/>
        <v>〇</v>
      </c>
      <c r="AM143" s="32" t="str">
        <f t="shared" si="35"/>
        <v>〇</v>
      </c>
      <c r="AN143" s="32" t="str">
        <f t="shared" si="35"/>
        <v>〇</v>
      </c>
      <c r="AO143" s="32" t="str">
        <f t="shared" si="35"/>
        <v>〇</v>
      </c>
      <c r="AP143" s="32" t="str">
        <f t="shared" si="35"/>
        <v>〇</v>
      </c>
    </row>
    <row r="144" spans="14:42">
      <c r="N144" s="32" t="str">
        <f t="shared" si="35"/>
        <v>〇</v>
      </c>
      <c r="O144" s="32" t="str">
        <f t="shared" si="35"/>
        <v>〇</v>
      </c>
      <c r="P144" s="32" t="str">
        <f t="shared" si="35"/>
        <v>〇</v>
      </c>
      <c r="Q144" s="32" t="str">
        <f t="shared" si="35"/>
        <v>〇</v>
      </c>
      <c r="R144" s="32" t="str">
        <f t="shared" si="35"/>
        <v>〇</v>
      </c>
      <c r="S144" s="32" t="str">
        <f t="shared" si="35"/>
        <v>〇</v>
      </c>
      <c r="T144" s="32" t="str">
        <f t="shared" si="35"/>
        <v>〇</v>
      </c>
      <c r="U144" s="32" t="str">
        <f t="shared" si="35"/>
        <v>〇</v>
      </c>
      <c r="V144" s="32" t="str">
        <f t="shared" si="35"/>
        <v>〇</v>
      </c>
      <c r="W144" s="32" t="str">
        <f t="shared" si="35"/>
        <v>〇</v>
      </c>
      <c r="X144" s="32" t="str">
        <f t="shared" si="35"/>
        <v>〇</v>
      </c>
      <c r="Y144" s="32" t="str">
        <f t="shared" si="35"/>
        <v>〇</v>
      </c>
      <c r="Z144" s="32" t="str">
        <f t="shared" si="35"/>
        <v>〇</v>
      </c>
      <c r="AA144" s="32" t="str">
        <f t="shared" si="35"/>
        <v>〇</v>
      </c>
      <c r="AB144" s="32" t="str">
        <f t="shared" si="35"/>
        <v>〇</v>
      </c>
      <c r="AC144" s="32" t="str">
        <f t="shared" si="35"/>
        <v>〇</v>
      </c>
      <c r="AD144" s="32" t="str">
        <f t="shared" si="35"/>
        <v>〇</v>
      </c>
      <c r="AE144" s="32" t="str">
        <f t="shared" si="35"/>
        <v>〇</v>
      </c>
      <c r="AF144" s="32" t="str">
        <f t="shared" si="35"/>
        <v>〇</v>
      </c>
      <c r="AG144" s="32" t="str">
        <f t="shared" si="35"/>
        <v>〇</v>
      </c>
      <c r="AH144" s="32" t="str">
        <f t="shared" si="35"/>
        <v>〇</v>
      </c>
      <c r="AI144" s="32" t="str">
        <f t="shared" si="35"/>
        <v>〇</v>
      </c>
      <c r="AJ144" s="32" t="str">
        <f t="shared" si="35"/>
        <v>〇</v>
      </c>
      <c r="AK144" s="32" t="str">
        <f t="shared" si="35"/>
        <v>〇</v>
      </c>
      <c r="AL144" s="32" t="str">
        <f t="shared" si="35"/>
        <v>〇</v>
      </c>
      <c r="AM144" s="32" t="str">
        <f t="shared" si="35"/>
        <v>〇</v>
      </c>
      <c r="AN144" s="32" t="str">
        <f t="shared" si="35"/>
        <v>〇</v>
      </c>
      <c r="AO144" s="32" t="str">
        <f t="shared" si="35"/>
        <v>〇</v>
      </c>
      <c r="AP144" s="32" t="str">
        <f t="shared" si="35"/>
        <v>〇</v>
      </c>
    </row>
    <row r="145" spans="14:42">
      <c r="N145" s="32" t="str">
        <f t="shared" si="35"/>
        <v>〇</v>
      </c>
      <c r="O145" s="32" t="str">
        <f t="shared" si="35"/>
        <v>〇</v>
      </c>
      <c r="P145" s="32" t="str">
        <f t="shared" si="35"/>
        <v>〇</v>
      </c>
      <c r="Q145" s="32" t="str">
        <f t="shared" si="35"/>
        <v>〇</v>
      </c>
      <c r="R145" s="32" t="str">
        <f t="shared" si="35"/>
        <v>〇</v>
      </c>
      <c r="S145" s="32" t="str">
        <f t="shared" si="35"/>
        <v>〇</v>
      </c>
      <c r="T145" s="32" t="str">
        <f t="shared" si="35"/>
        <v>〇</v>
      </c>
      <c r="U145" s="32" t="str">
        <f t="shared" si="35"/>
        <v>〇</v>
      </c>
      <c r="V145" s="32" t="str">
        <f t="shared" si="35"/>
        <v>〇</v>
      </c>
      <c r="W145" s="32" t="str">
        <f t="shared" si="35"/>
        <v>〇</v>
      </c>
      <c r="X145" s="32" t="str">
        <f t="shared" si="35"/>
        <v>〇</v>
      </c>
      <c r="Y145" s="32" t="str">
        <f t="shared" si="35"/>
        <v>〇</v>
      </c>
      <c r="Z145" s="32" t="str">
        <f t="shared" si="35"/>
        <v>〇</v>
      </c>
      <c r="AA145" s="32" t="str">
        <f t="shared" si="35"/>
        <v>〇</v>
      </c>
      <c r="AB145" s="32" t="str">
        <f t="shared" si="35"/>
        <v>〇</v>
      </c>
      <c r="AC145" s="32" t="str">
        <f t="shared" si="35"/>
        <v>〇</v>
      </c>
      <c r="AD145" s="32" t="str">
        <f t="shared" si="35"/>
        <v>〇</v>
      </c>
      <c r="AE145" s="32" t="str">
        <f t="shared" si="35"/>
        <v>〇</v>
      </c>
      <c r="AF145" s="32" t="str">
        <f t="shared" si="35"/>
        <v>〇</v>
      </c>
      <c r="AG145" s="32" t="str">
        <f t="shared" si="35"/>
        <v>〇</v>
      </c>
      <c r="AH145" s="32" t="str">
        <f t="shared" si="35"/>
        <v>〇</v>
      </c>
      <c r="AI145" s="32" t="str">
        <f t="shared" si="35"/>
        <v>〇</v>
      </c>
      <c r="AJ145" s="32" t="str">
        <f t="shared" si="35"/>
        <v>〇</v>
      </c>
      <c r="AK145" s="32" t="str">
        <f t="shared" si="35"/>
        <v>〇</v>
      </c>
      <c r="AL145" s="32" t="str">
        <f t="shared" si="35"/>
        <v>〇</v>
      </c>
      <c r="AM145" s="32" t="str">
        <f t="shared" si="35"/>
        <v>〇</v>
      </c>
      <c r="AN145" s="32" t="str">
        <f t="shared" si="35"/>
        <v>〇</v>
      </c>
      <c r="AO145" s="32" t="str">
        <f t="shared" si="35"/>
        <v>〇</v>
      </c>
      <c r="AP145" s="32" t="str">
        <f t="shared" si="35"/>
        <v>〇</v>
      </c>
    </row>
    <row r="146" spans="14:42">
      <c r="N146" s="32" t="str">
        <f t="shared" si="35"/>
        <v>〇</v>
      </c>
      <c r="O146" s="32" t="str">
        <f t="shared" si="35"/>
        <v>〇</v>
      </c>
      <c r="P146" s="32" t="str">
        <f t="shared" si="35"/>
        <v>〇</v>
      </c>
      <c r="Q146" s="32" t="str">
        <f t="shared" si="35"/>
        <v>〇</v>
      </c>
      <c r="R146" s="32" t="str">
        <f t="shared" si="35"/>
        <v>〇</v>
      </c>
      <c r="S146" s="32" t="str">
        <f t="shared" si="35"/>
        <v>〇</v>
      </c>
      <c r="T146" s="32" t="str">
        <f t="shared" si="35"/>
        <v>〇</v>
      </c>
      <c r="U146" s="32" t="str">
        <f t="shared" si="35"/>
        <v>〇</v>
      </c>
      <c r="V146" s="32" t="str">
        <f t="shared" si="35"/>
        <v>〇</v>
      </c>
      <c r="W146" s="32" t="str">
        <f t="shared" si="35"/>
        <v>〇</v>
      </c>
      <c r="X146" s="32" t="str">
        <f t="shared" si="35"/>
        <v>〇</v>
      </c>
      <c r="Y146" s="32" t="str">
        <f t="shared" si="35"/>
        <v>〇</v>
      </c>
      <c r="Z146" s="32" t="str">
        <f t="shared" si="35"/>
        <v>〇</v>
      </c>
      <c r="AA146" s="32" t="str">
        <f t="shared" si="35"/>
        <v>〇</v>
      </c>
      <c r="AB146" s="32" t="str">
        <f t="shared" si="35"/>
        <v>〇</v>
      </c>
      <c r="AC146" s="32" t="str">
        <f t="shared" si="35"/>
        <v>〇</v>
      </c>
      <c r="AD146" s="32" t="str">
        <f t="shared" si="35"/>
        <v>〇</v>
      </c>
      <c r="AE146" s="32" t="str">
        <f t="shared" si="35"/>
        <v>〇</v>
      </c>
      <c r="AF146" s="32" t="str">
        <f t="shared" si="35"/>
        <v>〇</v>
      </c>
      <c r="AG146" s="32" t="str">
        <f t="shared" si="35"/>
        <v>〇</v>
      </c>
      <c r="AH146" s="32" t="str">
        <f t="shared" si="35"/>
        <v>〇</v>
      </c>
      <c r="AI146" s="32" t="str">
        <f t="shared" si="35"/>
        <v>〇</v>
      </c>
      <c r="AJ146" s="32" t="str">
        <f t="shared" si="35"/>
        <v>〇</v>
      </c>
      <c r="AK146" s="32" t="str">
        <f t="shared" si="35"/>
        <v>〇</v>
      </c>
      <c r="AL146" s="32" t="str">
        <f t="shared" si="35"/>
        <v>〇</v>
      </c>
      <c r="AM146" s="32" t="str">
        <f t="shared" si="35"/>
        <v>〇</v>
      </c>
      <c r="AN146" s="32" t="str">
        <f t="shared" si="35"/>
        <v>〇</v>
      </c>
      <c r="AO146" s="32" t="str">
        <f t="shared" si="35"/>
        <v>〇</v>
      </c>
      <c r="AP146" s="32" t="str">
        <f t="shared" si="35"/>
        <v>〇</v>
      </c>
    </row>
    <row r="147" spans="14:42">
      <c r="N147" s="32" t="str">
        <f t="shared" si="35"/>
        <v>〇</v>
      </c>
      <c r="O147" s="32" t="str">
        <f t="shared" si="35"/>
        <v>〇</v>
      </c>
      <c r="P147" s="32" t="str">
        <f t="shared" si="35"/>
        <v>〇</v>
      </c>
      <c r="Q147" s="32" t="str">
        <f t="shared" si="35"/>
        <v>〇</v>
      </c>
      <c r="R147" s="32" t="str">
        <f t="shared" si="35"/>
        <v>〇</v>
      </c>
      <c r="S147" s="32" t="str">
        <f t="shared" si="35"/>
        <v>〇</v>
      </c>
      <c r="T147" s="32" t="str">
        <f t="shared" si="35"/>
        <v>〇</v>
      </c>
      <c r="U147" s="32" t="str">
        <f t="shared" si="35"/>
        <v>〇</v>
      </c>
      <c r="V147" s="32" t="str">
        <f t="shared" si="35"/>
        <v>〇</v>
      </c>
      <c r="W147" s="32" t="str">
        <f t="shared" si="35"/>
        <v>〇</v>
      </c>
      <c r="X147" s="32" t="str">
        <f t="shared" si="35"/>
        <v>〇</v>
      </c>
      <c r="Y147" s="32" t="str">
        <f t="shared" si="35"/>
        <v>〇</v>
      </c>
      <c r="Z147" s="32" t="str">
        <f t="shared" si="35"/>
        <v>〇</v>
      </c>
      <c r="AA147" s="32" t="str">
        <f t="shared" si="35"/>
        <v>〇</v>
      </c>
      <c r="AB147" s="32" t="str">
        <f t="shared" si="35"/>
        <v>〇</v>
      </c>
      <c r="AC147" s="32" t="str">
        <f t="shared" si="35"/>
        <v>〇</v>
      </c>
      <c r="AD147" s="32" t="str">
        <f t="shared" si="35"/>
        <v>〇</v>
      </c>
      <c r="AE147" s="32" t="str">
        <f t="shared" si="35"/>
        <v>〇</v>
      </c>
      <c r="AF147" s="32" t="str">
        <f t="shared" si="35"/>
        <v>〇</v>
      </c>
      <c r="AG147" s="32" t="str">
        <f t="shared" si="35"/>
        <v>〇</v>
      </c>
      <c r="AH147" s="32" t="str">
        <f t="shared" si="35"/>
        <v>〇</v>
      </c>
      <c r="AI147" s="32" t="str">
        <f t="shared" si="35"/>
        <v>〇</v>
      </c>
      <c r="AJ147" s="32" t="str">
        <f t="shared" si="35"/>
        <v>〇</v>
      </c>
      <c r="AK147" s="32" t="str">
        <f t="shared" si="35"/>
        <v>〇</v>
      </c>
      <c r="AL147" s="32" t="str">
        <f t="shared" si="35"/>
        <v>〇</v>
      </c>
      <c r="AM147" s="32" t="str">
        <f t="shared" si="35"/>
        <v>〇</v>
      </c>
      <c r="AN147" s="32" t="str">
        <f t="shared" si="35"/>
        <v>〇</v>
      </c>
      <c r="AO147" s="32" t="str">
        <f t="shared" si="35"/>
        <v>〇</v>
      </c>
      <c r="AP147" s="32" t="str">
        <f t="shared" si="35"/>
        <v>〇</v>
      </c>
    </row>
    <row r="148" spans="14:42">
      <c r="N148" s="32" t="str">
        <f t="shared" si="35"/>
        <v>〇</v>
      </c>
      <c r="O148" s="32" t="str">
        <f t="shared" si="35"/>
        <v>〇</v>
      </c>
      <c r="P148" s="32" t="str">
        <f t="shared" si="35"/>
        <v>〇</v>
      </c>
      <c r="Q148" s="32" t="str">
        <f t="shared" si="35"/>
        <v>〇</v>
      </c>
      <c r="R148" s="32" t="str">
        <f t="shared" si="35"/>
        <v>〇</v>
      </c>
      <c r="S148" s="32" t="str">
        <f t="shared" si="35"/>
        <v>〇</v>
      </c>
      <c r="T148" s="32" t="str">
        <f t="shared" si="35"/>
        <v>〇</v>
      </c>
      <c r="U148" s="32" t="str">
        <f t="shared" si="35"/>
        <v>〇</v>
      </c>
      <c r="V148" s="32" t="str">
        <f t="shared" si="35"/>
        <v>〇</v>
      </c>
      <c r="W148" s="32" t="str">
        <f t="shared" si="35"/>
        <v>〇</v>
      </c>
      <c r="X148" s="32" t="str">
        <f t="shared" si="35"/>
        <v>〇</v>
      </c>
      <c r="Y148" s="32" t="str">
        <f t="shared" si="35"/>
        <v>〇</v>
      </c>
      <c r="Z148" s="32" t="str">
        <f t="shared" si="35"/>
        <v>〇</v>
      </c>
      <c r="AA148" s="32" t="str">
        <f t="shared" si="35"/>
        <v>〇</v>
      </c>
      <c r="AB148" s="32" t="str">
        <f t="shared" si="35"/>
        <v>〇</v>
      </c>
      <c r="AC148" s="32" t="str">
        <f t="shared" si="35"/>
        <v>〇</v>
      </c>
      <c r="AD148" s="32" t="str">
        <f t="shared" si="35"/>
        <v>〇</v>
      </c>
      <c r="AE148" s="32" t="str">
        <f t="shared" si="35"/>
        <v>〇</v>
      </c>
      <c r="AF148" s="32" t="str">
        <f t="shared" si="35"/>
        <v>〇</v>
      </c>
      <c r="AG148" s="32" t="str">
        <f t="shared" si="35"/>
        <v>〇</v>
      </c>
      <c r="AH148" s="32" t="str">
        <f t="shared" si="35"/>
        <v>〇</v>
      </c>
      <c r="AI148" s="32" t="str">
        <f t="shared" si="35"/>
        <v>〇</v>
      </c>
      <c r="AJ148" s="32" t="str">
        <f t="shared" si="35"/>
        <v>〇</v>
      </c>
      <c r="AK148" s="32" t="str">
        <f t="shared" ref="AK148:AP148" si="36">IF(EXACT(AK42,AK95),"〇","NG")</f>
        <v>〇</v>
      </c>
      <c r="AL148" s="32" t="str">
        <f t="shared" si="36"/>
        <v>〇</v>
      </c>
      <c r="AM148" s="32" t="str">
        <f t="shared" si="36"/>
        <v>〇</v>
      </c>
      <c r="AN148" s="32" t="str">
        <f t="shared" si="36"/>
        <v>〇</v>
      </c>
      <c r="AO148" s="32" t="str">
        <f t="shared" si="36"/>
        <v>〇</v>
      </c>
      <c r="AP148" s="32" t="str">
        <f t="shared" si="36"/>
        <v>〇</v>
      </c>
    </row>
    <row r="149" spans="14:42">
      <c r="N149" s="32" t="str">
        <f t="shared" ref="N149:AP157" si="37">IF(EXACT(N43,N96),"〇","NG")</f>
        <v>〇</v>
      </c>
      <c r="O149" s="32" t="str">
        <f t="shared" si="37"/>
        <v>〇</v>
      </c>
      <c r="P149" s="32" t="str">
        <f t="shared" si="37"/>
        <v>〇</v>
      </c>
      <c r="Q149" s="32" t="str">
        <f t="shared" si="37"/>
        <v>〇</v>
      </c>
      <c r="R149" s="32" t="str">
        <f t="shared" si="37"/>
        <v>〇</v>
      </c>
      <c r="S149" s="32" t="str">
        <f t="shared" si="37"/>
        <v>〇</v>
      </c>
      <c r="T149" s="32" t="str">
        <f t="shared" si="37"/>
        <v>〇</v>
      </c>
      <c r="U149" s="32" t="str">
        <f t="shared" si="37"/>
        <v>〇</v>
      </c>
      <c r="V149" s="32" t="str">
        <f t="shared" si="37"/>
        <v>〇</v>
      </c>
      <c r="W149" s="32" t="str">
        <f t="shared" si="37"/>
        <v>〇</v>
      </c>
      <c r="X149" s="32" t="str">
        <f t="shared" si="37"/>
        <v>〇</v>
      </c>
      <c r="Y149" s="32" t="str">
        <f t="shared" si="37"/>
        <v>〇</v>
      </c>
      <c r="Z149" s="32" t="str">
        <f t="shared" si="37"/>
        <v>〇</v>
      </c>
      <c r="AA149" s="32" t="str">
        <f t="shared" si="37"/>
        <v>〇</v>
      </c>
      <c r="AB149" s="32" t="str">
        <f t="shared" si="37"/>
        <v>〇</v>
      </c>
      <c r="AC149" s="32" t="str">
        <f t="shared" si="37"/>
        <v>〇</v>
      </c>
      <c r="AD149" s="32" t="str">
        <f t="shared" si="37"/>
        <v>〇</v>
      </c>
      <c r="AE149" s="32" t="str">
        <f t="shared" si="37"/>
        <v>〇</v>
      </c>
      <c r="AF149" s="32" t="str">
        <f t="shared" si="37"/>
        <v>〇</v>
      </c>
      <c r="AG149" s="32" t="str">
        <f t="shared" si="37"/>
        <v>〇</v>
      </c>
      <c r="AH149" s="32" t="str">
        <f t="shared" si="37"/>
        <v>〇</v>
      </c>
      <c r="AI149" s="32" t="str">
        <f t="shared" si="37"/>
        <v>〇</v>
      </c>
      <c r="AJ149" s="32" t="str">
        <f t="shared" si="37"/>
        <v>〇</v>
      </c>
      <c r="AK149" s="32" t="str">
        <f t="shared" si="37"/>
        <v>〇</v>
      </c>
      <c r="AL149" s="32" t="str">
        <f t="shared" si="37"/>
        <v>〇</v>
      </c>
      <c r="AM149" s="32" t="str">
        <f t="shared" si="37"/>
        <v>〇</v>
      </c>
      <c r="AN149" s="32" t="str">
        <f t="shared" si="37"/>
        <v>〇</v>
      </c>
      <c r="AO149" s="32" t="str">
        <f t="shared" si="37"/>
        <v>〇</v>
      </c>
      <c r="AP149" s="32" t="str">
        <f t="shared" si="37"/>
        <v>〇</v>
      </c>
    </row>
    <row r="150" spans="14:42">
      <c r="N150" s="32" t="str">
        <f t="shared" si="37"/>
        <v>〇</v>
      </c>
      <c r="O150" s="32" t="str">
        <f t="shared" si="37"/>
        <v>〇</v>
      </c>
      <c r="P150" s="32" t="str">
        <f t="shared" si="37"/>
        <v>〇</v>
      </c>
      <c r="Q150" s="32" t="str">
        <f t="shared" si="37"/>
        <v>〇</v>
      </c>
      <c r="R150" s="32" t="str">
        <f t="shared" si="37"/>
        <v>〇</v>
      </c>
      <c r="S150" s="32" t="str">
        <f t="shared" si="37"/>
        <v>〇</v>
      </c>
      <c r="T150" s="32" t="str">
        <f t="shared" si="37"/>
        <v>〇</v>
      </c>
      <c r="U150" s="32" t="str">
        <f t="shared" si="37"/>
        <v>〇</v>
      </c>
      <c r="V150" s="32" t="str">
        <f t="shared" si="37"/>
        <v>〇</v>
      </c>
      <c r="W150" s="32" t="str">
        <f t="shared" si="37"/>
        <v>〇</v>
      </c>
      <c r="X150" s="32" t="str">
        <f t="shared" si="37"/>
        <v>〇</v>
      </c>
      <c r="Y150" s="32" t="str">
        <f t="shared" si="37"/>
        <v>〇</v>
      </c>
      <c r="Z150" s="32" t="str">
        <f t="shared" si="37"/>
        <v>〇</v>
      </c>
      <c r="AA150" s="32" t="str">
        <f t="shared" si="37"/>
        <v>〇</v>
      </c>
      <c r="AB150" s="32" t="str">
        <f t="shared" si="37"/>
        <v>〇</v>
      </c>
      <c r="AC150" s="32" t="str">
        <f t="shared" si="37"/>
        <v>〇</v>
      </c>
      <c r="AD150" s="32" t="str">
        <f t="shared" si="37"/>
        <v>〇</v>
      </c>
      <c r="AE150" s="32" t="str">
        <f t="shared" si="37"/>
        <v>〇</v>
      </c>
      <c r="AF150" s="32" t="str">
        <f t="shared" si="37"/>
        <v>〇</v>
      </c>
      <c r="AG150" s="32" t="str">
        <f t="shared" si="37"/>
        <v>〇</v>
      </c>
      <c r="AH150" s="32" t="str">
        <f t="shared" si="37"/>
        <v>〇</v>
      </c>
      <c r="AI150" s="32" t="str">
        <f t="shared" si="37"/>
        <v>〇</v>
      </c>
      <c r="AJ150" s="32" t="str">
        <f t="shared" si="37"/>
        <v>〇</v>
      </c>
      <c r="AK150" s="32" t="str">
        <f t="shared" si="37"/>
        <v>〇</v>
      </c>
      <c r="AL150" s="32" t="str">
        <f t="shared" si="37"/>
        <v>〇</v>
      </c>
      <c r="AM150" s="32" t="str">
        <f t="shared" si="37"/>
        <v>〇</v>
      </c>
      <c r="AN150" s="32" t="str">
        <f t="shared" si="37"/>
        <v>〇</v>
      </c>
      <c r="AO150" s="32" t="str">
        <f t="shared" si="37"/>
        <v>〇</v>
      </c>
      <c r="AP150" s="32" t="str">
        <f t="shared" si="37"/>
        <v>〇</v>
      </c>
    </row>
    <row r="151" spans="14:42">
      <c r="N151" s="32" t="str">
        <f t="shared" si="37"/>
        <v>〇</v>
      </c>
      <c r="O151" s="32" t="str">
        <f t="shared" si="37"/>
        <v>〇</v>
      </c>
      <c r="P151" s="32" t="str">
        <f t="shared" si="37"/>
        <v>〇</v>
      </c>
      <c r="Q151" s="32" t="str">
        <f t="shared" si="37"/>
        <v>〇</v>
      </c>
      <c r="R151" s="32" t="str">
        <f t="shared" si="37"/>
        <v>〇</v>
      </c>
      <c r="S151" s="32" t="str">
        <f t="shared" si="37"/>
        <v>〇</v>
      </c>
      <c r="T151" s="32" t="str">
        <f t="shared" si="37"/>
        <v>〇</v>
      </c>
      <c r="U151" s="32" t="str">
        <f t="shared" si="37"/>
        <v>〇</v>
      </c>
      <c r="V151" s="32" t="str">
        <f t="shared" si="37"/>
        <v>〇</v>
      </c>
      <c r="W151" s="32" t="str">
        <f t="shared" si="37"/>
        <v>〇</v>
      </c>
      <c r="X151" s="32" t="str">
        <f t="shared" si="37"/>
        <v>〇</v>
      </c>
      <c r="Y151" s="32" t="str">
        <f t="shared" si="37"/>
        <v>〇</v>
      </c>
      <c r="Z151" s="32" t="str">
        <f t="shared" si="37"/>
        <v>〇</v>
      </c>
      <c r="AA151" s="32" t="str">
        <f t="shared" si="37"/>
        <v>〇</v>
      </c>
      <c r="AB151" s="32" t="str">
        <f t="shared" si="37"/>
        <v>〇</v>
      </c>
      <c r="AC151" s="32" t="str">
        <f t="shared" si="37"/>
        <v>〇</v>
      </c>
      <c r="AD151" s="32" t="str">
        <f t="shared" si="37"/>
        <v>〇</v>
      </c>
      <c r="AE151" s="32" t="str">
        <f t="shared" si="37"/>
        <v>〇</v>
      </c>
      <c r="AF151" s="32" t="str">
        <f t="shared" si="37"/>
        <v>〇</v>
      </c>
      <c r="AG151" s="32" t="str">
        <f t="shared" si="37"/>
        <v>〇</v>
      </c>
      <c r="AH151" s="32" t="str">
        <f t="shared" si="37"/>
        <v>〇</v>
      </c>
      <c r="AI151" s="32" t="str">
        <f t="shared" si="37"/>
        <v>〇</v>
      </c>
      <c r="AJ151" s="32" t="str">
        <f t="shared" si="37"/>
        <v>〇</v>
      </c>
      <c r="AK151" s="32" t="str">
        <f t="shared" si="37"/>
        <v>〇</v>
      </c>
      <c r="AL151" s="32" t="str">
        <f t="shared" si="37"/>
        <v>〇</v>
      </c>
      <c r="AM151" s="32" t="str">
        <f t="shared" si="37"/>
        <v>〇</v>
      </c>
      <c r="AN151" s="32" t="str">
        <f t="shared" si="37"/>
        <v>〇</v>
      </c>
      <c r="AO151" s="32" t="str">
        <f t="shared" si="37"/>
        <v>〇</v>
      </c>
      <c r="AP151" s="32" t="str">
        <f t="shared" si="37"/>
        <v>〇</v>
      </c>
    </row>
    <row r="152" spans="14:42">
      <c r="N152" s="32" t="str">
        <f t="shared" si="37"/>
        <v>〇</v>
      </c>
      <c r="O152" s="32" t="str">
        <f t="shared" si="37"/>
        <v>〇</v>
      </c>
      <c r="P152" s="32" t="str">
        <f t="shared" si="37"/>
        <v>〇</v>
      </c>
      <c r="Q152" s="32" t="str">
        <f t="shared" si="37"/>
        <v>〇</v>
      </c>
      <c r="R152" s="32" t="str">
        <f t="shared" si="37"/>
        <v>〇</v>
      </c>
      <c r="S152" s="32" t="str">
        <f t="shared" si="37"/>
        <v>〇</v>
      </c>
      <c r="T152" s="32" t="str">
        <f t="shared" si="37"/>
        <v>〇</v>
      </c>
      <c r="U152" s="32" t="str">
        <f t="shared" si="37"/>
        <v>〇</v>
      </c>
      <c r="V152" s="32" t="str">
        <f t="shared" si="37"/>
        <v>〇</v>
      </c>
      <c r="W152" s="32" t="str">
        <f t="shared" si="37"/>
        <v>〇</v>
      </c>
      <c r="X152" s="32" t="str">
        <f t="shared" si="37"/>
        <v>〇</v>
      </c>
      <c r="Y152" s="32" t="str">
        <f t="shared" si="37"/>
        <v>〇</v>
      </c>
      <c r="Z152" s="32" t="str">
        <f t="shared" si="37"/>
        <v>〇</v>
      </c>
      <c r="AA152" s="32" t="str">
        <f t="shared" si="37"/>
        <v>〇</v>
      </c>
      <c r="AB152" s="32" t="str">
        <f t="shared" si="37"/>
        <v>〇</v>
      </c>
      <c r="AC152" s="32" t="str">
        <f t="shared" si="37"/>
        <v>〇</v>
      </c>
      <c r="AD152" s="32" t="str">
        <f t="shared" si="37"/>
        <v>〇</v>
      </c>
      <c r="AE152" s="32" t="str">
        <f t="shared" si="37"/>
        <v>〇</v>
      </c>
      <c r="AF152" s="32" t="str">
        <f t="shared" si="37"/>
        <v>〇</v>
      </c>
      <c r="AG152" s="32" t="str">
        <f t="shared" si="37"/>
        <v>〇</v>
      </c>
      <c r="AH152" s="32" t="str">
        <f t="shared" si="37"/>
        <v>〇</v>
      </c>
      <c r="AI152" s="32" t="str">
        <f t="shared" si="37"/>
        <v>〇</v>
      </c>
      <c r="AJ152" s="32" t="str">
        <f t="shared" si="37"/>
        <v>〇</v>
      </c>
      <c r="AK152" s="32" t="str">
        <f t="shared" si="37"/>
        <v>〇</v>
      </c>
      <c r="AL152" s="32" t="str">
        <f t="shared" si="37"/>
        <v>〇</v>
      </c>
      <c r="AM152" s="32" t="str">
        <f t="shared" si="37"/>
        <v>〇</v>
      </c>
      <c r="AN152" s="32" t="str">
        <f t="shared" si="37"/>
        <v>〇</v>
      </c>
      <c r="AO152" s="32" t="str">
        <f t="shared" si="37"/>
        <v>〇</v>
      </c>
      <c r="AP152" s="32" t="str">
        <f t="shared" si="37"/>
        <v>〇</v>
      </c>
    </row>
    <row r="153" spans="14:42">
      <c r="N153" s="32" t="str">
        <f t="shared" si="37"/>
        <v>〇</v>
      </c>
      <c r="O153" s="32" t="str">
        <f t="shared" si="37"/>
        <v>〇</v>
      </c>
      <c r="P153" s="32" t="str">
        <f t="shared" si="37"/>
        <v>〇</v>
      </c>
      <c r="Q153" s="32" t="str">
        <f t="shared" si="37"/>
        <v>〇</v>
      </c>
      <c r="R153" s="32" t="str">
        <f t="shared" si="37"/>
        <v>〇</v>
      </c>
      <c r="S153" s="32" t="str">
        <f t="shared" si="37"/>
        <v>〇</v>
      </c>
      <c r="T153" s="32" t="str">
        <f t="shared" si="37"/>
        <v>〇</v>
      </c>
      <c r="U153" s="32" t="str">
        <f t="shared" si="37"/>
        <v>〇</v>
      </c>
      <c r="V153" s="32" t="str">
        <f t="shared" si="37"/>
        <v>〇</v>
      </c>
      <c r="W153" s="32" t="str">
        <f t="shared" si="37"/>
        <v>〇</v>
      </c>
      <c r="X153" s="32" t="str">
        <f t="shared" si="37"/>
        <v>〇</v>
      </c>
      <c r="Y153" s="32" t="str">
        <f t="shared" si="37"/>
        <v>〇</v>
      </c>
      <c r="Z153" s="32" t="str">
        <f t="shared" si="37"/>
        <v>〇</v>
      </c>
      <c r="AA153" s="32" t="str">
        <f t="shared" si="37"/>
        <v>〇</v>
      </c>
      <c r="AB153" s="32" t="str">
        <f t="shared" si="37"/>
        <v>〇</v>
      </c>
      <c r="AC153" s="32" t="str">
        <f t="shared" si="37"/>
        <v>〇</v>
      </c>
      <c r="AD153" s="32" t="str">
        <f t="shared" si="37"/>
        <v>〇</v>
      </c>
      <c r="AE153" s="32" t="str">
        <f t="shared" si="37"/>
        <v>〇</v>
      </c>
      <c r="AF153" s="32" t="str">
        <f t="shared" si="37"/>
        <v>〇</v>
      </c>
      <c r="AG153" s="32" t="str">
        <f t="shared" si="37"/>
        <v>〇</v>
      </c>
      <c r="AH153" s="32" t="str">
        <f t="shared" si="37"/>
        <v>〇</v>
      </c>
      <c r="AI153" s="32" t="str">
        <f t="shared" si="37"/>
        <v>〇</v>
      </c>
      <c r="AJ153" s="32" t="str">
        <f t="shared" si="37"/>
        <v>〇</v>
      </c>
      <c r="AK153" s="32" t="str">
        <f t="shared" si="37"/>
        <v>〇</v>
      </c>
      <c r="AL153" s="32" t="str">
        <f t="shared" si="37"/>
        <v>〇</v>
      </c>
      <c r="AM153" s="32" t="str">
        <f t="shared" si="37"/>
        <v>〇</v>
      </c>
      <c r="AN153" s="32" t="str">
        <f t="shared" si="37"/>
        <v>〇</v>
      </c>
      <c r="AO153" s="32" t="str">
        <f t="shared" si="37"/>
        <v>〇</v>
      </c>
      <c r="AP153" s="32" t="str">
        <f t="shared" si="37"/>
        <v>〇</v>
      </c>
    </row>
    <row r="154" spans="14:42">
      <c r="N154" s="32" t="str">
        <f t="shared" si="37"/>
        <v>〇</v>
      </c>
      <c r="O154" s="32" t="str">
        <f t="shared" si="37"/>
        <v>〇</v>
      </c>
      <c r="P154" s="32" t="str">
        <f t="shared" si="37"/>
        <v>〇</v>
      </c>
      <c r="Q154" s="32" t="str">
        <f t="shared" si="37"/>
        <v>〇</v>
      </c>
      <c r="R154" s="32" t="str">
        <f t="shared" si="37"/>
        <v>〇</v>
      </c>
      <c r="S154" s="32" t="str">
        <f t="shared" si="37"/>
        <v>〇</v>
      </c>
      <c r="T154" s="32" t="str">
        <f t="shared" si="37"/>
        <v>〇</v>
      </c>
      <c r="U154" s="32" t="str">
        <f t="shared" si="37"/>
        <v>〇</v>
      </c>
      <c r="V154" s="32" t="str">
        <f t="shared" si="37"/>
        <v>〇</v>
      </c>
      <c r="W154" s="32" t="str">
        <f t="shared" si="37"/>
        <v>〇</v>
      </c>
      <c r="X154" s="32" t="str">
        <f t="shared" si="37"/>
        <v>〇</v>
      </c>
      <c r="Y154" s="32" t="str">
        <f t="shared" si="37"/>
        <v>〇</v>
      </c>
      <c r="Z154" s="32" t="str">
        <f t="shared" si="37"/>
        <v>〇</v>
      </c>
      <c r="AA154" s="32" t="str">
        <f t="shared" si="37"/>
        <v>〇</v>
      </c>
      <c r="AB154" s="32" t="str">
        <f t="shared" si="37"/>
        <v>〇</v>
      </c>
      <c r="AC154" s="32" t="str">
        <f t="shared" si="37"/>
        <v>〇</v>
      </c>
      <c r="AD154" s="32" t="str">
        <f t="shared" si="37"/>
        <v>〇</v>
      </c>
      <c r="AE154" s="32" t="str">
        <f t="shared" si="37"/>
        <v>〇</v>
      </c>
      <c r="AF154" s="32" t="str">
        <f t="shared" si="37"/>
        <v>〇</v>
      </c>
      <c r="AG154" s="32" t="str">
        <f t="shared" si="37"/>
        <v>〇</v>
      </c>
      <c r="AH154" s="32" t="str">
        <f t="shared" si="37"/>
        <v>〇</v>
      </c>
      <c r="AI154" s="32" t="str">
        <f t="shared" si="37"/>
        <v>〇</v>
      </c>
      <c r="AJ154" s="32" t="str">
        <f t="shared" si="37"/>
        <v>〇</v>
      </c>
      <c r="AK154" s="32" t="str">
        <f t="shared" si="37"/>
        <v>〇</v>
      </c>
      <c r="AL154" s="32" t="str">
        <f t="shared" si="37"/>
        <v>〇</v>
      </c>
      <c r="AM154" s="32" t="str">
        <f t="shared" si="37"/>
        <v>〇</v>
      </c>
      <c r="AN154" s="32" t="str">
        <f t="shared" si="37"/>
        <v>〇</v>
      </c>
      <c r="AO154" s="32" t="str">
        <f t="shared" si="37"/>
        <v>〇</v>
      </c>
      <c r="AP154" s="32" t="str">
        <f t="shared" si="37"/>
        <v>〇</v>
      </c>
    </row>
    <row r="155" spans="14:42">
      <c r="N155" s="32" t="str">
        <f t="shared" si="37"/>
        <v>〇</v>
      </c>
      <c r="O155" s="32" t="str">
        <f t="shared" si="37"/>
        <v>〇</v>
      </c>
      <c r="P155" s="32" t="str">
        <f t="shared" si="37"/>
        <v>〇</v>
      </c>
      <c r="Q155" s="32" t="str">
        <f t="shared" si="37"/>
        <v>〇</v>
      </c>
      <c r="R155" s="32" t="str">
        <f t="shared" si="37"/>
        <v>〇</v>
      </c>
      <c r="S155" s="32" t="str">
        <f t="shared" si="37"/>
        <v>〇</v>
      </c>
      <c r="T155" s="32" t="str">
        <f t="shared" si="37"/>
        <v>〇</v>
      </c>
      <c r="U155" s="32" t="str">
        <f t="shared" si="37"/>
        <v>〇</v>
      </c>
      <c r="V155" s="32" t="str">
        <f t="shared" si="37"/>
        <v>〇</v>
      </c>
      <c r="W155" s="32" t="str">
        <f t="shared" si="37"/>
        <v>〇</v>
      </c>
      <c r="X155" s="32" t="str">
        <f t="shared" si="37"/>
        <v>〇</v>
      </c>
      <c r="Y155" s="32" t="str">
        <f t="shared" si="37"/>
        <v>〇</v>
      </c>
      <c r="Z155" s="32" t="str">
        <f t="shared" si="37"/>
        <v>〇</v>
      </c>
      <c r="AA155" s="32" t="str">
        <f t="shared" si="37"/>
        <v>〇</v>
      </c>
      <c r="AB155" s="32" t="str">
        <f t="shared" si="37"/>
        <v>〇</v>
      </c>
      <c r="AC155" s="32" t="str">
        <f t="shared" si="37"/>
        <v>〇</v>
      </c>
      <c r="AD155" s="32" t="str">
        <f t="shared" si="37"/>
        <v>〇</v>
      </c>
      <c r="AE155" s="32" t="str">
        <f t="shared" si="37"/>
        <v>〇</v>
      </c>
      <c r="AF155" s="32" t="str">
        <f t="shared" si="37"/>
        <v>〇</v>
      </c>
      <c r="AG155" s="32" t="str">
        <f t="shared" si="37"/>
        <v>〇</v>
      </c>
      <c r="AH155" s="32" t="str">
        <f t="shared" si="37"/>
        <v>〇</v>
      </c>
      <c r="AI155" s="32" t="str">
        <f t="shared" si="37"/>
        <v>〇</v>
      </c>
      <c r="AJ155" s="32" t="str">
        <f t="shared" si="37"/>
        <v>〇</v>
      </c>
      <c r="AK155" s="32" t="str">
        <f t="shared" si="37"/>
        <v>〇</v>
      </c>
      <c r="AL155" s="32" t="str">
        <f t="shared" si="37"/>
        <v>〇</v>
      </c>
      <c r="AM155" s="32" t="str">
        <f t="shared" si="37"/>
        <v>〇</v>
      </c>
      <c r="AN155" s="32" t="str">
        <f t="shared" si="37"/>
        <v>〇</v>
      </c>
      <c r="AO155" s="32" t="str">
        <f t="shared" si="37"/>
        <v>〇</v>
      </c>
      <c r="AP155" s="32" t="str">
        <f t="shared" si="37"/>
        <v>〇</v>
      </c>
    </row>
    <row r="156" spans="14:42">
      <c r="N156" s="32" t="str">
        <f t="shared" si="37"/>
        <v>〇</v>
      </c>
      <c r="O156" s="32" t="str">
        <f t="shared" si="37"/>
        <v>〇</v>
      </c>
      <c r="P156" s="32" t="str">
        <f t="shared" si="37"/>
        <v>〇</v>
      </c>
      <c r="Q156" s="32" t="str">
        <f t="shared" si="37"/>
        <v>〇</v>
      </c>
      <c r="R156" s="32" t="str">
        <f t="shared" si="37"/>
        <v>〇</v>
      </c>
      <c r="S156" s="32" t="str">
        <f t="shared" si="37"/>
        <v>〇</v>
      </c>
      <c r="T156" s="32" t="str">
        <f t="shared" si="37"/>
        <v>〇</v>
      </c>
      <c r="U156" s="32" t="str">
        <f t="shared" si="37"/>
        <v>〇</v>
      </c>
      <c r="V156" s="32" t="str">
        <f t="shared" si="37"/>
        <v>〇</v>
      </c>
      <c r="W156" s="32" t="str">
        <f t="shared" si="37"/>
        <v>〇</v>
      </c>
      <c r="X156" s="32" t="str">
        <f t="shared" si="37"/>
        <v>〇</v>
      </c>
      <c r="Y156" s="32" t="str">
        <f t="shared" si="37"/>
        <v>〇</v>
      </c>
      <c r="Z156" s="32" t="str">
        <f t="shared" si="37"/>
        <v>〇</v>
      </c>
      <c r="AA156" s="32" t="str">
        <f t="shared" si="37"/>
        <v>〇</v>
      </c>
      <c r="AB156" s="32" t="str">
        <f t="shared" si="37"/>
        <v>〇</v>
      </c>
      <c r="AC156" s="32" t="str">
        <f t="shared" si="37"/>
        <v>〇</v>
      </c>
      <c r="AD156" s="32" t="str">
        <f t="shared" si="37"/>
        <v>〇</v>
      </c>
      <c r="AE156" s="32" t="str">
        <f t="shared" si="37"/>
        <v>〇</v>
      </c>
      <c r="AF156" s="32" t="str">
        <f t="shared" si="37"/>
        <v>〇</v>
      </c>
      <c r="AG156" s="32" t="str">
        <f t="shared" si="37"/>
        <v>〇</v>
      </c>
      <c r="AH156" s="32" t="str">
        <f t="shared" si="37"/>
        <v>〇</v>
      </c>
      <c r="AI156" s="32" t="str">
        <f t="shared" si="37"/>
        <v>〇</v>
      </c>
      <c r="AJ156" s="32" t="str">
        <f t="shared" si="37"/>
        <v>〇</v>
      </c>
      <c r="AK156" s="32" t="str">
        <f t="shared" si="37"/>
        <v>〇</v>
      </c>
      <c r="AL156" s="32" t="str">
        <f t="shared" si="37"/>
        <v>〇</v>
      </c>
      <c r="AM156" s="32" t="str">
        <f t="shared" si="37"/>
        <v>〇</v>
      </c>
      <c r="AN156" s="32" t="str">
        <f t="shared" si="37"/>
        <v>〇</v>
      </c>
      <c r="AO156" s="32" t="str">
        <f t="shared" si="37"/>
        <v>〇</v>
      </c>
      <c r="AP156" s="32" t="str">
        <f t="shared" si="37"/>
        <v>〇</v>
      </c>
    </row>
    <row r="157" spans="14:42">
      <c r="N157" s="32" t="str">
        <f t="shared" si="37"/>
        <v>〇</v>
      </c>
      <c r="O157" s="32" t="str">
        <f t="shared" si="37"/>
        <v>〇</v>
      </c>
      <c r="P157" s="32" t="str">
        <f t="shared" si="37"/>
        <v>〇</v>
      </c>
      <c r="Q157" s="32" t="str">
        <f t="shared" si="37"/>
        <v>〇</v>
      </c>
      <c r="R157" s="32" t="str">
        <f t="shared" si="37"/>
        <v>〇</v>
      </c>
      <c r="S157" s="32" t="str">
        <f t="shared" si="37"/>
        <v>〇</v>
      </c>
      <c r="T157" s="32" t="str">
        <f t="shared" si="37"/>
        <v>〇</v>
      </c>
      <c r="U157" s="32" t="str">
        <f t="shared" si="37"/>
        <v>〇</v>
      </c>
      <c r="V157" s="32" t="str">
        <f t="shared" si="37"/>
        <v>〇</v>
      </c>
      <c r="W157" s="32" t="str">
        <f t="shared" si="37"/>
        <v>〇</v>
      </c>
      <c r="X157" s="32" t="str">
        <f t="shared" si="37"/>
        <v>〇</v>
      </c>
      <c r="Y157" s="32" t="str">
        <f t="shared" si="37"/>
        <v>〇</v>
      </c>
      <c r="Z157" s="32" t="str">
        <f t="shared" si="37"/>
        <v>〇</v>
      </c>
      <c r="AA157" s="32" t="str">
        <f t="shared" si="37"/>
        <v>〇</v>
      </c>
      <c r="AB157" s="32" t="str">
        <f t="shared" si="37"/>
        <v>〇</v>
      </c>
      <c r="AC157" s="32" t="str">
        <f t="shared" si="37"/>
        <v>〇</v>
      </c>
      <c r="AD157" s="32" t="str">
        <f t="shared" si="37"/>
        <v>〇</v>
      </c>
      <c r="AE157" s="32" t="str">
        <f t="shared" si="37"/>
        <v>〇</v>
      </c>
      <c r="AF157" s="32" t="str">
        <f t="shared" si="37"/>
        <v>〇</v>
      </c>
      <c r="AG157" s="32" t="str">
        <f t="shared" si="37"/>
        <v>〇</v>
      </c>
      <c r="AH157" s="32" t="str">
        <f t="shared" si="37"/>
        <v>〇</v>
      </c>
      <c r="AI157" s="32" t="str">
        <f t="shared" si="37"/>
        <v>〇</v>
      </c>
      <c r="AJ157" s="32" t="str">
        <f t="shared" si="37"/>
        <v>〇</v>
      </c>
      <c r="AK157" s="32" t="str">
        <f t="shared" ref="AK157:AP157" si="38">IF(EXACT(AK51,AK104),"〇","NG")</f>
        <v>〇</v>
      </c>
      <c r="AL157" s="32" t="str">
        <f t="shared" si="38"/>
        <v>〇</v>
      </c>
      <c r="AM157" s="32" t="str">
        <f t="shared" si="38"/>
        <v>〇</v>
      </c>
      <c r="AN157" s="32" t="str">
        <f t="shared" si="38"/>
        <v>〇</v>
      </c>
      <c r="AO157" s="32" t="str">
        <f t="shared" si="38"/>
        <v>〇</v>
      </c>
      <c r="AP157" s="32" t="str">
        <f t="shared" si="38"/>
        <v>〇</v>
      </c>
    </row>
    <row r="158" spans="14:42">
      <c r="N158" s="32" t="str">
        <f t="shared" ref="N158:AP166" si="39">IF(EXACT(N52,N105),"〇","NG")</f>
        <v>〇</v>
      </c>
      <c r="O158" s="32" t="str">
        <f t="shared" si="39"/>
        <v>〇</v>
      </c>
      <c r="P158" s="32" t="str">
        <f t="shared" si="39"/>
        <v>〇</v>
      </c>
      <c r="Q158" s="32" t="str">
        <f t="shared" si="39"/>
        <v>〇</v>
      </c>
      <c r="R158" s="32" t="str">
        <f t="shared" si="39"/>
        <v>〇</v>
      </c>
      <c r="S158" s="32" t="str">
        <f t="shared" si="39"/>
        <v>〇</v>
      </c>
      <c r="T158" s="32" t="str">
        <f t="shared" si="39"/>
        <v>〇</v>
      </c>
      <c r="U158" s="32" t="str">
        <f t="shared" si="39"/>
        <v>〇</v>
      </c>
      <c r="V158" s="32" t="str">
        <f t="shared" si="39"/>
        <v>〇</v>
      </c>
      <c r="W158" s="32" t="str">
        <f t="shared" si="39"/>
        <v>〇</v>
      </c>
      <c r="X158" s="32" t="str">
        <f t="shared" si="39"/>
        <v>〇</v>
      </c>
      <c r="Y158" s="32" t="str">
        <f t="shared" si="39"/>
        <v>〇</v>
      </c>
      <c r="Z158" s="32" t="str">
        <f t="shared" si="39"/>
        <v>〇</v>
      </c>
      <c r="AA158" s="32" t="str">
        <f t="shared" si="39"/>
        <v>〇</v>
      </c>
      <c r="AB158" s="32" t="str">
        <f t="shared" si="39"/>
        <v>〇</v>
      </c>
      <c r="AC158" s="32" t="str">
        <f t="shared" si="39"/>
        <v>〇</v>
      </c>
      <c r="AD158" s="32" t="str">
        <f t="shared" si="39"/>
        <v>〇</v>
      </c>
      <c r="AE158" s="32" t="str">
        <f t="shared" si="39"/>
        <v>〇</v>
      </c>
      <c r="AF158" s="32" t="str">
        <f t="shared" si="39"/>
        <v>〇</v>
      </c>
      <c r="AG158" s="32" t="str">
        <f t="shared" si="39"/>
        <v>〇</v>
      </c>
      <c r="AH158" s="32" t="str">
        <f t="shared" si="39"/>
        <v>〇</v>
      </c>
      <c r="AI158" s="32" t="str">
        <f t="shared" si="39"/>
        <v>〇</v>
      </c>
      <c r="AJ158" s="32" t="str">
        <f t="shared" si="39"/>
        <v>〇</v>
      </c>
      <c r="AK158" s="32" t="str">
        <f t="shared" si="39"/>
        <v>〇</v>
      </c>
      <c r="AL158" s="32" t="str">
        <f t="shared" si="39"/>
        <v>〇</v>
      </c>
      <c r="AM158" s="32" t="str">
        <f t="shared" si="39"/>
        <v>〇</v>
      </c>
      <c r="AN158" s="32" t="str">
        <f t="shared" si="39"/>
        <v>〇</v>
      </c>
      <c r="AO158" s="32" t="str">
        <f t="shared" si="39"/>
        <v>〇</v>
      </c>
      <c r="AP158" s="32" t="str">
        <f t="shared" si="39"/>
        <v>〇</v>
      </c>
    </row>
    <row r="159" spans="14:42">
      <c r="N159" s="32" t="str">
        <f t="shared" si="39"/>
        <v>〇</v>
      </c>
      <c r="O159" s="32" t="str">
        <f t="shared" si="39"/>
        <v>〇</v>
      </c>
      <c r="P159" s="32" t="str">
        <f t="shared" si="39"/>
        <v>〇</v>
      </c>
      <c r="Q159" s="32" t="str">
        <f t="shared" si="39"/>
        <v>〇</v>
      </c>
      <c r="R159" s="32" t="str">
        <f t="shared" si="39"/>
        <v>〇</v>
      </c>
      <c r="S159" s="32" t="str">
        <f t="shared" si="39"/>
        <v>〇</v>
      </c>
      <c r="T159" s="32" t="str">
        <f t="shared" si="39"/>
        <v>〇</v>
      </c>
      <c r="U159" s="32" t="str">
        <f t="shared" si="39"/>
        <v>〇</v>
      </c>
      <c r="V159" s="32" t="str">
        <f t="shared" si="39"/>
        <v>〇</v>
      </c>
      <c r="W159" s="32" t="str">
        <f t="shared" si="39"/>
        <v>〇</v>
      </c>
      <c r="X159" s="32" t="str">
        <f t="shared" si="39"/>
        <v>〇</v>
      </c>
      <c r="Y159" s="32" t="str">
        <f t="shared" si="39"/>
        <v>〇</v>
      </c>
      <c r="Z159" s="32" t="str">
        <f t="shared" si="39"/>
        <v>〇</v>
      </c>
      <c r="AA159" s="32" t="str">
        <f t="shared" si="39"/>
        <v>〇</v>
      </c>
      <c r="AB159" s="32" t="str">
        <f t="shared" si="39"/>
        <v>〇</v>
      </c>
      <c r="AC159" s="32" t="str">
        <f t="shared" si="39"/>
        <v>〇</v>
      </c>
      <c r="AD159" s="32" t="str">
        <f t="shared" si="39"/>
        <v>〇</v>
      </c>
      <c r="AE159" s="32" t="str">
        <f t="shared" si="39"/>
        <v>〇</v>
      </c>
      <c r="AF159" s="32" t="str">
        <f t="shared" si="39"/>
        <v>〇</v>
      </c>
      <c r="AG159" s="32" t="str">
        <f t="shared" si="39"/>
        <v>〇</v>
      </c>
      <c r="AH159" s="32" t="str">
        <f t="shared" si="39"/>
        <v>〇</v>
      </c>
      <c r="AI159" s="32" t="str">
        <f t="shared" si="39"/>
        <v>〇</v>
      </c>
      <c r="AJ159" s="32" t="str">
        <f t="shared" si="39"/>
        <v>〇</v>
      </c>
      <c r="AK159" s="32" t="str">
        <f t="shared" si="39"/>
        <v>〇</v>
      </c>
      <c r="AL159" s="32" t="str">
        <f t="shared" si="39"/>
        <v>〇</v>
      </c>
      <c r="AM159" s="32" t="str">
        <f t="shared" si="39"/>
        <v>〇</v>
      </c>
      <c r="AN159" s="32" t="str">
        <f t="shared" si="39"/>
        <v>〇</v>
      </c>
      <c r="AO159" s="32" t="str">
        <f t="shared" si="39"/>
        <v>〇</v>
      </c>
      <c r="AP159" s="32" t="str">
        <f t="shared" si="39"/>
        <v>〇</v>
      </c>
    </row>
    <row r="160" spans="14:42">
      <c r="N160" s="32" t="str">
        <f t="shared" si="39"/>
        <v>〇</v>
      </c>
      <c r="O160" s="32" t="str">
        <f t="shared" si="39"/>
        <v>〇</v>
      </c>
      <c r="P160" s="32" t="str">
        <f t="shared" si="39"/>
        <v>〇</v>
      </c>
      <c r="Q160" s="32" t="str">
        <f t="shared" si="39"/>
        <v>〇</v>
      </c>
      <c r="R160" s="32" t="str">
        <f t="shared" si="39"/>
        <v>〇</v>
      </c>
      <c r="S160" s="32" t="str">
        <f t="shared" si="39"/>
        <v>〇</v>
      </c>
      <c r="T160" s="32" t="str">
        <f t="shared" si="39"/>
        <v>〇</v>
      </c>
      <c r="U160" s="32" t="str">
        <f t="shared" si="39"/>
        <v>〇</v>
      </c>
      <c r="V160" s="32" t="str">
        <f t="shared" si="39"/>
        <v>〇</v>
      </c>
      <c r="W160" s="32" t="str">
        <f t="shared" si="39"/>
        <v>〇</v>
      </c>
      <c r="X160" s="32" t="str">
        <f t="shared" si="39"/>
        <v>〇</v>
      </c>
      <c r="Y160" s="32" t="str">
        <f t="shared" si="39"/>
        <v>〇</v>
      </c>
      <c r="Z160" s="32" t="str">
        <f t="shared" si="39"/>
        <v>〇</v>
      </c>
      <c r="AA160" s="32" t="str">
        <f t="shared" si="39"/>
        <v>〇</v>
      </c>
      <c r="AB160" s="32" t="str">
        <f t="shared" si="39"/>
        <v>〇</v>
      </c>
      <c r="AC160" s="32" t="str">
        <f t="shared" si="39"/>
        <v>〇</v>
      </c>
      <c r="AD160" s="32" t="str">
        <f t="shared" si="39"/>
        <v>〇</v>
      </c>
      <c r="AE160" s="32" t="str">
        <f t="shared" si="39"/>
        <v>〇</v>
      </c>
      <c r="AF160" s="32" t="str">
        <f t="shared" si="39"/>
        <v>〇</v>
      </c>
      <c r="AG160" s="32" t="str">
        <f t="shared" si="39"/>
        <v>〇</v>
      </c>
      <c r="AH160" s="32" t="str">
        <f t="shared" si="39"/>
        <v>〇</v>
      </c>
      <c r="AI160" s="32" t="str">
        <f t="shared" si="39"/>
        <v>〇</v>
      </c>
      <c r="AJ160" s="32" t="str">
        <f t="shared" si="39"/>
        <v>〇</v>
      </c>
      <c r="AK160" s="32" t="str">
        <f t="shared" si="39"/>
        <v>〇</v>
      </c>
      <c r="AL160" s="32" t="str">
        <f t="shared" si="39"/>
        <v>〇</v>
      </c>
      <c r="AM160" s="32" t="str">
        <f t="shared" si="39"/>
        <v>〇</v>
      </c>
      <c r="AN160" s="32" t="str">
        <f t="shared" si="39"/>
        <v>〇</v>
      </c>
      <c r="AO160" s="32" t="str">
        <f t="shared" si="39"/>
        <v>〇</v>
      </c>
      <c r="AP160" s="32" t="str">
        <f t="shared" si="39"/>
        <v>〇</v>
      </c>
    </row>
    <row r="161" spans="14:42">
      <c r="N161" s="32" t="str">
        <f t="shared" si="39"/>
        <v>〇</v>
      </c>
      <c r="O161" s="32" t="str">
        <f t="shared" si="39"/>
        <v>〇</v>
      </c>
      <c r="P161" s="32" t="str">
        <f t="shared" si="39"/>
        <v>〇</v>
      </c>
      <c r="Q161" s="32" t="str">
        <f t="shared" si="39"/>
        <v>〇</v>
      </c>
      <c r="R161" s="32" t="str">
        <f t="shared" si="39"/>
        <v>〇</v>
      </c>
      <c r="S161" s="32" t="str">
        <f t="shared" si="39"/>
        <v>〇</v>
      </c>
      <c r="T161" s="32" t="str">
        <f t="shared" si="39"/>
        <v>〇</v>
      </c>
      <c r="U161" s="32" t="str">
        <f t="shared" si="39"/>
        <v>〇</v>
      </c>
      <c r="V161" s="32" t="str">
        <f t="shared" si="39"/>
        <v>〇</v>
      </c>
      <c r="W161" s="32" t="str">
        <f t="shared" si="39"/>
        <v>〇</v>
      </c>
      <c r="X161" s="32" t="str">
        <f t="shared" si="39"/>
        <v>〇</v>
      </c>
      <c r="Y161" s="32" t="str">
        <f t="shared" si="39"/>
        <v>〇</v>
      </c>
      <c r="Z161" s="32" t="str">
        <f t="shared" si="39"/>
        <v>〇</v>
      </c>
      <c r="AA161" s="32" t="str">
        <f t="shared" si="39"/>
        <v>〇</v>
      </c>
      <c r="AB161" s="32" t="str">
        <f t="shared" si="39"/>
        <v>〇</v>
      </c>
      <c r="AC161" s="32" t="str">
        <f t="shared" si="39"/>
        <v>〇</v>
      </c>
      <c r="AD161" s="32" t="str">
        <f t="shared" si="39"/>
        <v>〇</v>
      </c>
      <c r="AE161" s="32" t="str">
        <f t="shared" si="39"/>
        <v>〇</v>
      </c>
      <c r="AF161" s="32" t="str">
        <f t="shared" si="39"/>
        <v>〇</v>
      </c>
      <c r="AG161" s="32" t="str">
        <f t="shared" si="39"/>
        <v>〇</v>
      </c>
      <c r="AH161" s="32" t="str">
        <f t="shared" si="39"/>
        <v>〇</v>
      </c>
      <c r="AI161" s="32" t="str">
        <f t="shared" si="39"/>
        <v>〇</v>
      </c>
      <c r="AJ161" s="32" t="str">
        <f t="shared" si="39"/>
        <v>〇</v>
      </c>
      <c r="AK161" s="32" t="str">
        <f t="shared" si="39"/>
        <v>〇</v>
      </c>
      <c r="AL161" s="32" t="str">
        <f t="shared" si="39"/>
        <v>〇</v>
      </c>
      <c r="AM161" s="32" t="str">
        <f t="shared" si="39"/>
        <v>〇</v>
      </c>
      <c r="AN161" s="32" t="str">
        <f t="shared" si="39"/>
        <v>〇</v>
      </c>
      <c r="AO161" s="32" t="str">
        <f t="shared" si="39"/>
        <v>〇</v>
      </c>
      <c r="AP161" s="32" t="str">
        <f t="shared" si="39"/>
        <v>〇</v>
      </c>
    </row>
    <row r="162" spans="14:42">
      <c r="N162" s="32" t="str">
        <f t="shared" si="39"/>
        <v>〇</v>
      </c>
      <c r="O162" s="32" t="str">
        <f t="shared" si="39"/>
        <v>〇</v>
      </c>
      <c r="P162" s="32" t="str">
        <f t="shared" si="39"/>
        <v>〇</v>
      </c>
      <c r="Q162" s="32" t="str">
        <f t="shared" si="39"/>
        <v>〇</v>
      </c>
      <c r="R162" s="32" t="str">
        <f t="shared" si="39"/>
        <v>〇</v>
      </c>
      <c r="S162" s="32" t="str">
        <f t="shared" si="39"/>
        <v>〇</v>
      </c>
      <c r="T162" s="32" t="str">
        <f t="shared" si="39"/>
        <v>〇</v>
      </c>
      <c r="U162" s="32" t="str">
        <f t="shared" si="39"/>
        <v>〇</v>
      </c>
      <c r="V162" s="32" t="str">
        <f t="shared" si="39"/>
        <v>〇</v>
      </c>
      <c r="W162" s="32" t="str">
        <f t="shared" si="39"/>
        <v>〇</v>
      </c>
      <c r="X162" s="32" t="str">
        <f t="shared" si="39"/>
        <v>〇</v>
      </c>
      <c r="Y162" s="32" t="str">
        <f t="shared" si="39"/>
        <v>〇</v>
      </c>
      <c r="Z162" s="32" t="str">
        <f t="shared" si="39"/>
        <v>〇</v>
      </c>
      <c r="AA162" s="32" t="str">
        <f t="shared" si="39"/>
        <v>〇</v>
      </c>
      <c r="AB162" s="32" t="str">
        <f t="shared" si="39"/>
        <v>〇</v>
      </c>
      <c r="AC162" s="32" t="str">
        <f t="shared" si="39"/>
        <v>〇</v>
      </c>
      <c r="AD162" s="32" t="str">
        <f t="shared" si="39"/>
        <v>〇</v>
      </c>
      <c r="AE162" s="32" t="str">
        <f t="shared" si="39"/>
        <v>〇</v>
      </c>
      <c r="AF162" s="32" t="str">
        <f t="shared" si="39"/>
        <v>〇</v>
      </c>
      <c r="AG162" s="32" t="str">
        <f t="shared" si="39"/>
        <v>〇</v>
      </c>
      <c r="AH162" s="32" t="str">
        <f t="shared" si="39"/>
        <v>〇</v>
      </c>
      <c r="AI162" s="32" t="str">
        <f t="shared" si="39"/>
        <v>〇</v>
      </c>
      <c r="AJ162" s="32" t="str">
        <f t="shared" si="39"/>
        <v>〇</v>
      </c>
      <c r="AK162" s="32" t="str">
        <f t="shared" si="39"/>
        <v>〇</v>
      </c>
      <c r="AL162" s="32" t="str">
        <f t="shared" si="39"/>
        <v>〇</v>
      </c>
      <c r="AM162" s="32" t="str">
        <f t="shared" si="39"/>
        <v>〇</v>
      </c>
      <c r="AN162" s="32" t="str">
        <f t="shared" si="39"/>
        <v>〇</v>
      </c>
      <c r="AO162" s="32" t="str">
        <f t="shared" si="39"/>
        <v>〇</v>
      </c>
      <c r="AP162" s="32" t="str">
        <f t="shared" si="39"/>
        <v>〇</v>
      </c>
    </row>
    <row r="163" spans="14:42">
      <c r="N163" s="32" t="str">
        <f t="shared" si="39"/>
        <v>〇</v>
      </c>
      <c r="O163" s="32" t="str">
        <f t="shared" si="39"/>
        <v>〇</v>
      </c>
      <c r="P163" s="32" t="str">
        <f t="shared" si="39"/>
        <v>〇</v>
      </c>
      <c r="Q163" s="32" t="str">
        <f t="shared" si="39"/>
        <v>〇</v>
      </c>
      <c r="R163" s="32" t="str">
        <f t="shared" si="39"/>
        <v>〇</v>
      </c>
      <c r="S163" s="32" t="str">
        <f t="shared" si="39"/>
        <v>〇</v>
      </c>
      <c r="T163" s="32" t="str">
        <f t="shared" si="39"/>
        <v>〇</v>
      </c>
      <c r="U163" s="32" t="str">
        <f t="shared" si="39"/>
        <v>〇</v>
      </c>
      <c r="V163" s="32" t="str">
        <f t="shared" si="39"/>
        <v>〇</v>
      </c>
      <c r="W163" s="32" t="str">
        <f t="shared" si="39"/>
        <v>〇</v>
      </c>
      <c r="X163" s="32" t="str">
        <f t="shared" si="39"/>
        <v>〇</v>
      </c>
      <c r="Y163" s="32" t="str">
        <f t="shared" si="39"/>
        <v>〇</v>
      </c>
      <c r="Z163" s="32" t="str">
        <f t="shared" si="39"/>
        <v>〇</v>
      </c>
      <c r="AA163" s="32" t="str">
        <f t="shared" si="39"/>
        <v>〇</v>
      </c>
      <c r="AB163" s="32" t="str">
        <f t="shared" si="39"/>
        <v>〇</v>
      </c>
      <c r="AC163" s="32" t="str">
        <f t="shared" si="39"/>
        <v>〇</v>
      </c>
      <c r="AD163" s="32" t="str">
        <f t="shared" si="39"/>
        <v>〇</v>
      </c>
      <c r="AE163" s="32" t="str">
        <f t="shared" si="39"/>
        <v>〇</v>
      </c>
      <c r="AF163" s="32" t="str">
        <f t="shared" si="39"/>
        <v>〇</v>
      </c>
      <c r="AG163" s="32" t="str">
        <f t="shared" si="39"/>
        <v>〇</v>
      </c>
      <c r="AH163" s="32" t="str">
        <f t="shared" si="39"/>
        <v>〇</v>
      </c>
      <c r="AI163" s="32" t="str">
        <f t="shared" si="39"/>
        <v>〇</v>
      </c>
      <c r="AJ163" s="32" t="str">
        <f t="shared" si="39"/>
        <v>〇</v>
      </c>
      <c r="AK163" s="32" t="str">
        <f t="shared" si="39"/>
        <v>〇</v>
      </c>
      <c r="AL163" s="32" t="str">
        <f t="shared" si="39"/>
        <v>〇</v>
      </c>
      <c r="AM163" s="32" t="str">
        <f t="shared" si="39"/>
        <v>〇</v>
      </c>
      <c r="AN163" s="32" t="str">
        <f t="shared" si="39"/>
        <v>〇</v>
      </c>
      <c r="AO163" s="32" t="str">
        <f t="shared" si="39"/>
        <v>〇</v>
      </c>
      <c r="AP163" s="32" t="str">
        <f t="shared" si="39"/>
        <v>〇</v>
      </c>
    </row>
    <row r="164" spans="14:42">
      <c r="N164" s="32" t="str">
        <f t="shared" si="39"/>
        <v>〇</v>
      </c>
      <c r="O164" s="32" t="str">
        <f t="shared" si="39"/>
        <v>〇</v>
      </c>
      <c r="P164" s="32" t="str">
        <f t="shared" si="39"/>
        <v>〇</v>
      </c>
      <c r="Q164" s="32" t="str">
        <f t="shared" si="39"/>
        <v>〇</v>
      </c>
      <c r="R164" s="32" t="str">
        <f t="shared" si="39"/>
        <v>〇</v>
      </c>
      <c r="S164" s="32" t="str">
        <f t="shared" si="39"/>
        <v>〇</v>
      </c>
      <c r="T164" s="32" t="str">
        <f t="shared" si="39"/>
        <v>〇</v>
      </c>
      <c r="U164" s="32" t="str">
        <f t="shared" si="39"/>
        <v>〇</v>
      </c>
      <c r="V164" s="32" t="str">
        <f t="shared" si="39"/>
        <v>〇</v>
      </c>
      <c r="W164" s="32" t="str">
        <f t="shared" si="39"/>
        <v>〇</v>
      </c>
      <c r="X164" s="32" t="str">
        <f t="shared" si="39"/>
        <v>〇</v>
      </c>
      <c r="Y164" s="32" t="str">
        <f t="shared" si="39"/>
        <v>〇</v>
      </c>
      <c r="Z164" s="32" t="str">
        <f t="shared" si="39"/>
        <v>〇</v>
      </c>
      <c r="AA164" s="32" t="str">
        <f t="shared" si="39"/>
        <v>〇</v>
      </c>
      <c r="AB164" s="32" t="str">
        <f t="shared" si="39"/>
        <v>〇</v>
      </c>
      <c r="AC164" s="32" t="str">
        <f t="shared" si="39"/>
        <v>〇</v>
      </c>
      <c r="AD164" s="32" t="str">
        <f t="shared" si="39"/>
        <v>〇</v>
      </c>
      <c r="AE164" s="32" t="str">
        <f t="shared" si="39"/>
        <v>〇</v>
      </c>
      <c r="AF164" s="32" t="str">
        <f t="shared" si="39"/>
        <v>〇</v>
      </c>
      <c r="AG164" s="32" t="str">
        <f t="shared" si="39"/>
        <v>〇</v>
      </c>
      <c r="AH164" s="32" t="str">
        <f t="shared" si="39"/>
        <v>〇</v>
      </c>
      <c r="AI164" s="32" t="str">
        <f t="shared" si="39"/>
        <v>〇</v>
      </c>
      <c r="AJ164" s="32" t="str">
        <f t="shared" si="39"/>
        <v>〇</v>
      </c>
      <c r="AK164" s="32" t="str">
        <f t="shared" si="39"/>
        <v>〇</v>
      </c>
      <c r="AL164" s="32" t="str">
        <f t="shared" si="39"/>
        <v>〇</v>
      </c>
      <c r="AM164" s="32" t="str">
        <f t="shared" si="39"/>
        <v>〇</v>
      </c>
      <c r="AN164" s="32" t="str">
        <f t="shared" si="39"/>
        <v>〇</v>
      </c>
      <c r="AO164" s="32" t="str">
        <f t="shared" si="39"/>
        <v>〇</v>
      </c>
      <c r="AP164" s="32" t="str">
        <f t="shared" si="39"/>
        <v>〇</v>
      </c>
    </row>
    <row r="165" spans="14:42">
      <c r="N165" s="32" t="str">
        <f t="shared" si="39"/>
        <v>〇</v>
      </c>
      <c r="O165" s="32" t="str">
        <f t="shared" si="39"/>
        <v>〇</v>
      </c>
      <c r="P165" s="32" t="str">
        <f t="shared" si="39"/>
        <v>〇</v>
      </c>
      <c r="Q165" s="32" t="str">
        <f t="shared" si="39"/>
        <v>〇</v>
      </c>
      <c r="R165" s="32" t="str">
        <f t="shared" si="39"/>
        <v>〇</v>
      </c>
      <c r="S165" s="32" t="str">
        <f t="shared" si="39"/>
        <v>〇</v>
      </c>
      <c r="T165" s="32" t="str">
        <f t="shared" si="39"/>
        <v>〇</v>
      </c>
      <c r="U165" s="32" t="str">
        <f t="shared" si="39"/>
        <v>〇</v>
      </c>
      <c r="V165" s="32" t="str">
        <f t="shared" si="39"/>
        <v>〇</v>
      </c>
      <c r="W165" s="32" t="str">
        <f t="shared" si="39"/>
        <v>〇</v>
      </c>
      <c r="X165" s="32" t="str">
        <f t="shared" si="39"/>
        <v>〇</v>
      </c>
      <c r="Y165" s="32" t="str">
        <f t="shared" si="39"/>
        <v>〇</v>
      </c>
      <c r="Z165" s="32" t="str">
        <f t="shared" si="39"/>
        <v>〇</v>
      </c>
      <c r="AA165" s="32" t="str">
        <f t="shared" si="39"/>
        <v>〇</v>
      </c>
      <c r="AB165" s="32" t="str">
        <f t="shared" si="39"/>
        <v>〇</v>
      </c>
      <c r="AC165" s="32" t="str">
        <f t="shared" si="39"/>
        <v>〇</v>
      </c>
      <c r="AD165" s="32" t="str">
        <f t="shared" si="39"/>
        <v>〇</v>
      </c>
      <c r="AE165" s="32" t="str">
        <f t="shared" si="39"/>
        <v>〇</v>
      </c>
      <c r="AF165" s="32" t="str">
        <f t="shared" si="39"/>
        <v>〇</v>
      </c>
      <c r="AG165" s="32" t="str">
        <f t="shared" si="39"/>
        <v>〇</v>
      </c>
      <c r="AH165" s="32" t="str">
        <f t="shared" si="39"/>
        <v>〇</v>
      </c>
      <c r="AI165" s="32" t="str">
        <f t="shared" si="39"/>
        <v>〇</v>
      </c>
      <c r="AJ165" s="32" t="str">
        <f t="shared" si="39"/>
        <v>〇</v>
      </c>
      <c r="AK165" s="32" t="str">
        <f t="shared" si="39"/>
        <v>〇</v>
      </c>
      <c r="AL165" s="32" t="str">
        <f t="shared" si="39"/>
        <v>〇</v>
      </c>
      <c r="AM165" s="32" t="str">
        <f t="shared" si="39"/>
        <v>〇</v>
      </c>
      <c r="AN165" s="32" t="str">
        <f t="shared" si="39"/>
        <v>〇</v>
      </c>
      <c r="AO165" s="32" t="str">
        <f t="shared" si="39"/>
        <v>〇</v>
      </c>
      <c r="AP165" s="32" t="str">
        <f t="shared" si="39"/>
        <v>〇</v>
      </c>
    </row>
    <row r="166" spans="14:42">
      <c r="N166" s="32" t="str">
        <f t="shared" si="39"/>
        <v>〇</v>
      </c>
      <c r="O166" s="32" t="str">
        <f t="shared" si="39"/>
        <v>〇</v>
      </c>
      <c r="P166" s="32" t="str">
        <f t="shared" si="39"/>
        <v>〇</v>
      </c>
      <c r="Q166" s="32" t="str">
        <f t="shared" si="39"/>
        <v>〇</v>
      </c>
      <c r="R166" s="32" t="str">
        <f t="shared" si="39"/>
        <v>〇</v>
      </c>
      <c r="S166" s="32" t="str">
        <f t="shared" si="39"/>
        <v>〇</v>
      </c>
      <c r="T166" s="32" t="str">
        <f t="shared" si="39"/>
        <v>〇</v>
      </c>
      <c r="U166" s="32" t="str">
        <f t="shared" si="39"/>
        <v>〇</v>
      </c>
      <c r="V166" s="32" t="str">
        <f t="shared" si="39"/>
        <v>〇</v>
      </c>
      <c r="W166" s="32" t="str">
        <f t="shared" si="39"/>
        <v>〇</v>
      </c>
      <c r="X166" s="32" t="str">
        <f t="shared" si="39"/>
        <v>〇</v>
      </c>
      <c r="Y166" s="32" t="str">
        <f t="shared" si="39"/>
        <v>〇</v>
      </c>
      <c r="Z166" s="32" t="str">
        <f t="shared" si="39"/>
        <v>〇</v>
      </c>
      <c r="AA166" s="32" t="str">
        <f t="shared" si="39"/>
        <v>〇</v>
      </c>
      <c r="AB166" s="32" t="str">
        <f t="shared" si="39"/>
        <v>〇</v>
      </c>
      <c r="AC166" s="32" t="str">
        <f t="shared" si="39"/>
        <v>〇</v>
      </c>
      <c r="AD166" s="32" t="str">
        <f t="shared" si="39"/>
        <v>〇</v>
      </c>
      <c r="AE166" s="32" t="str">
        <f t="shared" si="39"/>
        <v>〇</v>
      </c>
      <c r="AF166" s="32" t="str">
        <f t="shared" si="39"/>
        <v>〇</v>
      </c>
      <c r="AG166" s="32" t="str">
        <f t="shared" si="39"/>
        <v>〇</v>
      </c>
      <c r="AH166" s="32" t="str">
        <f t="shared" si="39"/>
        <v>〇</v>
      </c>
      <c r="AI166" s="32" t="str">
        <f t="shared" si="39"/>
        <v>〇</v>
      </c>
      <c r="AJ166" s="32" t="str">
        <f t="shared" si="39"/>
        <v>〇</v>
      </c>
      <c r="AK166" s="32" t="str">
        <f t="shared" ref="AK166:AP166" si="40">IF(EXACT(AK60,AK113),"〇","NG")</f>
        <v>〇</v>
      </c>
      <c r="AL166" s="32" t="str">
        <f t="shared" si="40"/>
        <v>〇</v>
      </c>
      <c r="AM166" s="32" t="str">
        <f t="shared" si="40"/>
        <v>〇</v>
      </c>
      <c r="AN166" s="32" t="str">
        <f t="shared" si="40"/>
        <v>〇</v>
      </c>
      <c r="AO166" s="32" t="str">
        <f t="shared" si="40"/>
        <v>〇</v>
      </c>
      <c r="AP166" s="32" t="str">
        <f t="shared" si="40"/>
        <v>〇</v>
      </c>
    </row>
    <row r="167" spans="14:42">
      <c r="N167" s="32" t="str">
        <f t="shared" ref="N167:AP167" si="41">IF(EXACT(N61,N114),"〇","NG")</f>
        <v>〇</v>
      </c>
      <c r="O167" s="32" t="str">
        <f t="shared" si="41"/>
        <v>〇</v>
      </c>
      <c r="P167" s="32" t="str">
        <f t="shared" si="41"/>
        <v>〇</v>
      </c>
      <c r="Q167" s="32" t="str">
        <f t="shared" si="41"/>
        <v>〇</v>
      </c>
      <c r="R167" s="32" t="str">
        <f t="shared" si="41"/>
        <v>〇</v>
      </c>
      <c r="S167" s="32" t="str">
        <f t="shared" si="41"/>
        <v>〇</v>
      </c>
      <c r="T167" s="32" t="str">
        <f t="shared" si="41"/>
        <v>〇</v>
      </c>
      <c r="U167" s="32" t="str">
        <f t="shared" si="41"/>
        <v>〇</v>
      </c>
      <c r="V167" s="32" t="str">
        <f t="shared" si="41"/>
        <v>〇</v>
      </c>
      <c r="W167" s="32" t="str">
        <f t="shared" si="41"/>
        <v>〇</v>
      </c>
      <c r="X167" s="32" t="str">
        <f t="shared" si="41"/>
        <v>〇</v>
      </c>
      <c r="Y167" s="32" t="str">
        <f t="shared" si="41"/>
        <v>〇</v>
      </c>
      <c r="Z167" s="32" t="str">
        <f t="shared" si="41"/>
        <v>〇</v>
      </c>
      <c r="AA167" s="32" t="str">
        <f t="shared" si="41"/>
        <v>〇</v>
      </c>
      <c r="AB167" s="32" t="str">
        <f t="shared" si="41"/>
        <v>〇</v>
      </c>
      <c r="AC167" s="32" t="str">
        <f t="shared" si="41"/>
        <v>〇</v>
      </c>
      <c r="AD167" s="32" t="str">
        <f t="shared" si="41"/>
        <v>〇</v>
      </c>
      <c r="AE167" s="32" t="str">
        <f t="shared" si="41"/>
        <v>〇</v>
      </c>
      <c r="AF167" s="32" t="str">
        <f t="shared" si="41"/>
        <v>〇</v>
      </c>
      <c r="AG167" s="32" t="str">
        <f t="shared" si="41"/>
        <v>〇</v>
      </c>
      <c r="AH167" s="32" t="str">
        <f t="shared" si="41"/>
        <v>〇</v>
      </c>
      <c r="AI167" s="32" t="str">
        <f t="shared" si="41"/>
        <v>〇</v>
      </c>
      <c r="AJ167" s="32" t="str">
        <f t="shared" si="41"/>
        <v>〇</v>
      </c>
      <c r="AK167" s="32" t="str">
        <f t="shared" si="41"/>
        <v>〇</v>
      </c>
      <c r="AL167" s="32" t="str">
        <f t="shared" si="41"/>
        <v>〇</v>
      </c>
      <c r="AM167" s="32" t="str">
        <f t="shared" si="41"/>
        <v>〇</v>
      </c>
      <c r="AN167" s="32" t="str">
        <f t="shared" si="41"/>
        <v>〇</v>
      </c>
      <c r="AO167" s="32" t="str">
        <f t="shared" si="41"/>
        <v>〇</v>
      </c>
      <c r="AP167" s="32" t="str">
        <f t="shared" si="41"/>
        <v>〇</v>
      </c>
    </row>
  </sheetData>
  <mergeCells count="24">
    <mergeCell ref="N13:V14"/>
    <mergeCell ref="X13:AF14"/>
    <mergeCell ref="AH13:AP14"/>
    <mergeCell ref="N11:AP12"/>
    <mergeCell ref="A5:K5"/>
    <mergeCell ref="A6:K6"/>
    <mergeCell ref="C9:C13"/>
    <mergeCell ref="D9:D13"/>
    <mergeCell ref="E9:E13"/>
    <mergeCell ref="F9:F13"/>
    <mergeCell ref="G9:J10"/>
    <mergeCell ref="G11:G13"/>
    <mergeCell ref="H11:H13"/>
    <mergeCell ref="I11:I13"/>
    <mergeCell ref="J11:J13"/>
    <mergeCell ref="K11:K13"/>
    <mergeCell ref="N119:V120"/>
    <mergeCell ref="X119:AF120"/>
    <mergeCell ref="AH119:AP120"/>
    <mergeCell ref="N64:AP65"/>
    <mergeCell ref="N66:V67"/>
    <mergeCell ref="X66:AF67"/>
    <mergeCell ref="AH66:AP67"/>
    <mergeCell ref="N117:AP118"/>
  </mergeCells>
  <phoneticPr fontId="4"/>
  <pageMargins left="0.70866141732283472" right="0.70866141732283472" top="0.23622047244094491" bottom="0.27559055118110237" header="0" footer="0"/>
  <pageSetup paperSize="9" scale="28" pageOrder="overThenDown" orientation="landscape" r:id="rId1"/>
  <headerFooter scaleWithDoc="0" alignWithMargins="0"/>
  <rowBreaks count="1" manualBreakCount="1">
    <brk id="76" max="16383" man="1"/>
  </rowBreaks>
  <colBreaks count="1" manualBreakCount="1">
    <brk id="7" max="104857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F71F17-C86C-412F-80FA-49C6E03E86C0}">
  <sheetPr>
    <tabColor rgb="FF00B050"/>
  </sheetPr>
  <dimension ref="A1"/>
  <sheetViews>
    <sheetView workbookViewId="0">
      <selection activeCell="B5" sqref="B5:D5"/>
    </sheetView>
  </sheetViews>
  <sheetFormatPr defaultRowHeight="18.75"/>
  <sheetData/>
  <phoneticPr fontId="4"/>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33AFD-D887-453C-8471-ABE457FB4ACC}">
  <sheetPr>
    <tabColor theme="5" tint="0.79998168889431442"/>
  </sheetPr>
  <dimension ref="A1:AY344"/>
  <sheetViews>
    <sheetView zoomScale="80" zoomScaleNormal="80" zoomScaleSheetLayoutView="100" workbookViewId="0">
      <pane ySplit="1" topLeftCell="A2" activePane="bottomLeft" state="frozen"/>
      <selection activeCell="B5" sqref="B5:D5"/>
      <selection pane="bottomLeft" activeCell="B5" sqref="B5:D5"/>
    </sheetView>
  </sheetViews>
  <sheetFormatPr defaultColWidth="8.75" defaultRowHeight="13.5"/>
  <cols>
    <col min="1" max="1" width="20.625" style="53" customWidth="1"/>
    <col min="2" max="2" width="1.625" style="53" customWidth="1"/>
    <col min="3" max="3" width="7.375" style="53" customWidth="1"/>
    <col min="4" max="4" width="2.25" style="53" customWidth="1"/>
    <col min="5" max="5" width="14.875" style="55" customWidth="1"/>
    <col min="6" max="11" width="14.875" style="53" customWidth="1"/>
    <col min="12" max="12" width="16" style="53" customWidth="1"/>
    <col min="13" max="19" width="14.875" style="53" customWidth="1"/>
    <col min="20" max="20" width="1.875" style="53" customWidth="1"/>
    <col min="21" max="21" width="6.875" style="54" customWidth="1"/>
    <col min="22" max="16384" width="8.75" style="53"/>
  </cols>
  <sheetData>
    <row r="1" spans="1:23" ht="27.75" customHeight="1">
      <c r="A1" s="667" t="s">
        <v>272</v>
      </c>
      <c r="B1" s="668"/>
      <c r="C1" s="668"/>
      <c r="D1" s="668"/>
      <c r="E1" s="668"/>
      <c r="F1" s="668"/>
      <c r="G1" s="668"/>
      <c r="H1" s="668"/>
      <c r="I1" s="668"/>
      <c r="J1" s="668"/>
      <c r="K1" s="668"/>
      <c r="L1" s="668"/>
      <c r="M1" s="668"/>
      <c r="N1" s="668"/>
      <c r="O1" s="822"/>
      <c r="P1" s="822"/>
      <c r="Q1" s="822"/>
      <c r="R1" s="669"/>
      <c r="S1" s="823"/>
      <c r="T1" s="823"/>
      <c r="U1" s="823"/>
    </row>
    <row r="2" spans="1:23" ht="33" customHeight="1">
      <c r="A2" s="670" t="s">
        <v>271</v>
      </c>
      <c r="B2" s="671"/>
      <c r="C2" s="671"/>
      <c r="D2" s="671"/>
      <c r="E2" s="671"/>
      <c r="F2" s="671"/>
      <c r="G2" s="671"/>
      <c r="H2" s="671"/>
      <c r="I2" s="671"/>
      <c r="J2" s="671"/>
      <c r="K2" s="671"/>
      <c r="L2" s="671"/>
      <c r="M2" s="671"/>
      <c r="N2" s="671"/>
      <c r="O2" s="671"/>
      <c r="P2" s="672"/>
      <c r="Q2" s="672"/>
      <c r="R2" s="672"/>
      <c r="S2" s="672"/>
      <c r="T2" s="671"/>
      <c r="U2" s="671"/>
    </row>
    <row r="3" spans="1:23" s="79" customFormat="1" ht="24" customHeight="1">
      <c r="A3" s="677">
        <v>1</v>
      </c>
      <c r="B3" s="677">
        <v>2</v>
      </c>
      <c r="C3" s="678" t="s">
        <v>1009</v>
      </c>
      <c r="D3" s="677">
        <v>4</v>
      </c>
      <c r="E3" s="677">
        <v>5</v>
      </c>
      <c r="F3" s="677">
        <v>6</v>
      </c>
      <c r="G3" s="677">
        <v>7</v>
      </c>
      <c r="H3" s="677">
        <v>8</v>
      </c>
      <c r="I3" s="677">
        <v>9</v>
      </c>
      <c r="J3" s="677">
        <v>10</v>
      </c>
      <c r="K3" s="677">
        <v>11</v>
      </c>
      <c r="L3" s="677">
        <v>12</v>
      </c>
      <c r="M3" s="677">
        <v>13</v>
      </c>
      <c r="N3" s="677">
        <v>14</v>
      </c>
      <c r="O3" s="677">
        <v>15</v>
      </c>
      <c r="P3" s="677">
        <v>16</v>
      </c>
      <c r="Q3" s="677">
        <v>17</v>
      </c>
      <c r="R3" s="677">
        <v>18</v>
      </c>
      <c r="S3" s="677">
        <v>19</v>
      </c>
      <c r="T3" s="677"/>
      <c r="U3" s="678"/>
    </row>
    <row r="4" spans="1:23" s="79" customFormat="1" ht="9" customHeight="1" thickBot="1">
      <c r="A4" s="675"/>
      <c r="B4" s="675"/>
      <c r="C4" s="676"/>
      <c r="D4" s="675"/>
      <c r="E4" s="675"/>
      <c r="F4" s="675"/>
      <c r="G4" s="675"/>
      <c r="H4" s="675"/>
      <c r="I4" s="675"/>
      <c r="J4" s="675"/>
      <c r="K4" s="675"/>
      <c r="L4" s="675"/>
      <c r="M4" s="675"/>
      <c r="N4" s="675"/>
      <c r="O4" s="675"/>
      <c r="P4" s="675"/>
      <c r="Q4" s="673"/>
      <c r="R4" s="673"/>
      <c r="S4" s="673"/>
      <c r="T4" s="673"/>
      <c r="U4" s="674"/>
    </row>
    <row r="5" spans="1:23" ht="15" customHeight="1" thickTop="1">
      <c r="A5" s="801" t="s">
        <v>973</v>
      </c>
      <c r="B5" s="616"/>
      <c r="C5" s="616"/>
      <c r="D5" s="617"/>
      <c r="E5" s="804" t="s">
        <v>974</v>
      </c>
      <c r="F5" s="807" t="s">
        <v>975</v>
      </c>
      <c r="G5" s="808"/>
      <c r="H5" s="808"/>
      <c r="I5" s="808"/>
      <c r="J5" s="808"/>
      <c r="K5" s="808"/>
      <c r="L5" s="808"/>
      <c r="M5" s="809"/>
      <c r="N5" s="810" t="s">
        <v>976</v>
      </c>
      <c r="O5" s="810" t="s">
        <v>977</v>
      </c>
      <c r="P5" s="810" t="s">
        <v>978</v>
      </c>
      <c r="Q5" s="810" t="s">
        <v>979</v>
      </c>
      <c r="R5" s="824" t="s">
        <v>980</v>
      </c>
      <c r="S5" s="825"/>
      <c r="T5" s="617"/>
      <c r="U5" s="617"/>
    </row>
    <row r="6" spans="1:23" ht="15" customHeight="1">
      <c r="A6" s="802"/>
      <c r="B6" s="618"/>
      <c r="C6" s="618"/>
      <c r="D6" s="619"/>
      <c r="E6" s="805"/>
      <c r="F6" s="812" t="s">
        <v>981</v>
      </c>
      <c r="G6" s="813" t="s">
        <v>982</v>
      </c>
      <c r="H6" s="814"/>
      <c r="I6" s="814"/>
      <c r="J6" s="814"/>
      <c r="K6" s="815"/>
      <c r="L6" s="816" t="s">
        <v>983</v>
      </c>
      <c r="M6" s="812" t="s">
        <v>984</v>
      </c>
      <c r="N6" s="811"/>
      <c r="O6" s="811"/>
      <c r="P6" s="811"/>
      <c r="Q6" s="811"/>
      <c r="R6" s="826" t="s">
        <v>985</v>
      </c>
      <c r="S6" s="826" t="s">
        <v>267</v>
      </c>
      <c r="T6" s="619"/>
      <c r="U6" s="619"/>
    </row>
    <row r="7" spans="1:23" ht="18.75">
      <c r="A7" s="802"/>
      <c r="B7" s="618"/>
      <c r="C7" s="618"/>
      <c r="D7" s="619"/>
      <c r="E7" s="805"/>
      <c r="F7" s="805"/>
      <c r="G7" s="812" t="s">
        <v>288</v>
      </c>
      <c r="H7" s="819" t="s">
        <v>265</v>
      </c>
      <c r="I7" s="820"/>
      <c r="J7" s="821"/>
      <c r="K7" s="812" t="s">
        <v>986</v>
      </c>
      <c r="L7" s="817"/>
      <c r="M7" s="805"/>
      <c r="N7" s="811"/>
      <c r="O7" s="811"/>
      <c r="P7" s="811"/>
      <c r="Q7" s="811"/>
      <c r="R7" s="827"/>
      <c r="S7" s="827"/>
      <c r="T7" s="620"/>
      <c r="U7" s="620"/>
    </row>
    <row r="8" spans="1:23" ht="60" customHeight="1">
      <c r="A8" s="803"/>
      <c r="B8" s="621"/>
      <c r="C8" s="621"/>
      <c r="D8" s="622"/>
      <c r="E8" s="806"/>
      <c r="F8" s="623" t="s">
        <v>987</v>
      </c>
      <c r="G8" s="806"/>
      <c r="H8" s="624" t="s">
        <v>988</v>
      </c>
      <c r="I8" s="624" t="s">
        <v>989</v>
      </c>
      <c r="J8" s="624" t="s">
        <v>990</v>
      </c>
      <c r="K8" s="806"/>
      <c r="L8" s="818"/>
      <c r="M8" s="623" t="s">
        <v>264</v>
      </c>
      <c r="N8" s="623" t="s">
        <v>991</v>
      </c>
      <c r="O8" s="623" t="s">
        <v>992</v>
      </c>
      <c r="P8" s="623" t="s">
        <v>993</v>
      </c>
      <c r="Q8" s="623" t="s">
        <v>994</v>
      </c>
      <c r="R8" s="828"/>
      <c r="S8" s="828"/>
      <c r="T8" s="622"/>
      <c r="U8" s="622"/>
    </row>
    <row r="9" spans="1:23" ht="18" customHeight="1">
      <c r="A9" s="625"/>
      <c r="B9" s="625"/>
      <c r="C9" s="625"/>
      <c r="D9" s="626"/>
      <c r="E9" s="627" t="s">
        <v>260</v>
      </c>
      <c r="F9" s="627" t="s">
        <v>257</v>
      </c>
      <c r="G9" s="627" t="s">
        <v>279</v>
      </c>
      <c r="H9" s="627" t="s">
        <v>995</v>
      </c>
      <c r="I9" s="627" t="s">
        <v>996</v>
      </c>
      <c r="J9" s="627" t="s">
        <v>280</v>
      </c>
      <c r="K9" s="627" t="s">
        <v>997</v>
      </c>
      <c r="L9" s="627" t="s">
        <v>998</v>
      </c>
      <c r="M9" s="627" t="s">
        <v>999</v>
      </c>
      <c r="N9" s="627" t="s">
        <v>1000</v>
      </c>
      <c r="O9" s="627" t="s">
        <v>1001</v>
      </c>
      <c r="P9" s="627" t="s">
        <v>1002</v>
      </c>
      <c r="Q9" s="627" t="s">
        <v>236</v>
      </c>
      <c r="R9" s="628" t="s">
        <v>1003</v>
      </c>
      <c r="S9" s="628" t="s">
        <v>1004</v>
      </c>
      <c r="T9" s="629"/>
      <c r="U9" s="625"/>
    </row>
    <row r="10" spans="1:23" ht="22.5" customHeight="1">
      <c r="A10" s="630"/>
      <c r="B10" s="631"/>
      <c r="C10" s="632"/>
      <c r="D10" s="633"/>
      <c r="E10" s="634" t="s">
        <v>263</v>
      </c>
      <c r="F10" s="634" t="s">
        <v>262</v>
      </c>
      <c r="G10" s="634" t="s">
        <v>262</v>
      </c>
      <c r="H10" s="634" t="s">
        <v>262</v>
      </c>
      <c r="I10" s="634" t="s">
        <v>262</v>
      </c>
      <c r="J10" s="634" t="s">
        <v>262</v>
      </c>
      <c r="K10" s="634" t="s">
        <v>262</v>
      </c>
      <c r="L10" s="634" t="s">
        <v>262</v>
      </c>
      <c r="M10" s="634" t="s">
        <v>262</v>
      </c>
      <c r="N10" s="634" t="s">
        <v>407</v>
      </c>
      <c r="O10" s="634" t="s">
        <v>407</v>
      </c>
      <c r="P10" s="634" t="s">
        <v>407</v>
      </c>
      <c r="Q10" s="634" t="s">
        <v>262</v>
      </c>
      <c r="R10" s="635" t="s">
        <v>407</v>
      </c>
      <c r="S10" s="635" t="s">
        <v>407</v>
      </c>
      <c r="T10" s="636"/>
      <c r="U10" s="632"/>
    </row>
    <row r="11" spans="1:23" ht="23.25" customHeight="1">
      <c r="A11" s="637" t="s">
        <v>1005</v>
      </c>
      <c r="B11" s="619"/>
      <c r="C11" s="638">
        <v>1</v>
      </c>
      <c r="D11" s="639"/>
      <c r="E11" s="640">
        <v>11300</v>
      </c>
      <c r="F11" s="640">
        <v>1293000</v>
      </c>
      <c r="G11" s="640">
        <v>881400</v>
      </c>
      <c r="H11" s="640">
        <v>820100</v>
      </c>
      <c r="I11" s="640">
        <v>696700</v>
      </c>
      <c r="J11" s="640">
        <v>123400</v>
      </c>
      <c r="K11" s="640">
        <v>61200</v>
      </c>
      <c r="L11" s="640">
        <v>411600</v>
      </c>
      <c r="M11" s="640">
        <v>472800</v>
      </c>
      <c r="N11" s="641">
        <v>63.4</v>
      </c>
      <c r="O11" s="641">
        <v>85</v>
      </c>
      <c r="P11" s="641">
        <v>31.8</v>
      </c>
      <c r="Q11" s="641">
        <v>114.4</v>
      </c>
      <c r="R11" s="641">
        <v>95</v>
      </c>
      <c r="S11" s="641">
        <v>98.5</v>
      </c>
      <c r="T11" s="642"/>
      <c r="U11" s="638">
        <v>1</v>
      </c>
    </row>
    <row r="12" spans="1:23" ht="23.25" customHeight="1">
      <c r="A12" s="643" t="s">
        <v>1006</v>
      </c>
      <c r="B12" s="619"/>
      <c r="C12" s="644"/>
      <c r="D12" s="645"/>
      <c r="E12" s="646"/>
      <c r="F12" s="646"/>
      <c r="G12" s="646"/>
      <c r="H12" s="640"/>
      <c r="I12" s="640"/>
      <c r="J12" s="640"/>
      <c r="K12" s="640"/>
      <c r="L12" s="646"/>
      <c r="M12" s="646"/>
      <c r="N12" s="647"/>
      <c r="O12" s="647"/>
      <c r="P12" s="647"/>
      <c r="Q12" s="647"/>
      <c r="R12" s="647"/>
      <c r="S12" s="647"/>
      <c r="T12" s="648"/>
      <c r="U12" s="644"/>
    </row>
    <row r="13" spans="1:23" ht="23.25" customHeight="1">
      <c r="A13" s="637" t="s">
        <v>1007</v>
      </c>
      <c r="B13" s="619"/>
      <c r="C13" s="638">
        <v>2</v>
      </c>
      <c r="D13" s="639"/>
      <c r="E13" s="640">
        <v>4970</v>
      </c>
      <c r="F13" s="640">
        <v>816800</v>
      </c>
      <c r="G13" s="640">
        <v>505200</v>
      </c>
      <c r="H13" s="640">
        <v>470500</v>
      </c>
      <c r="I13" s="640">
        <v>397500</v>
      </c>
      <c r="J13" s="640">
        <v>72900</v>
      </c>
      <c r="K13" s="640">
        <v>34700</v>
      </c>
      <c r="L13" s="640">
        <v>311600</v>
      </c>
      <c r="M13" s="640">
        <v>346300</v>
      </c>
      <c r="N13" s="641">
        <v>57.6</v>
      </c>
      <c r="O13" s="641">
        <v>84.5</v>
      </c>
      <c r="P13" s="641">
        <v>38.1</v>
      </c>
      <c r="Q13" s="641">
        <v>164.3</v>
      </c>
      <c r="R13" s="641">
        <v>96.1</v>
      </c>
      <c r="S13" s="641">
        <v>99.4</v>
      </c>
      <c r="T13" s="649"/>
      <c r="U13" s="638">
        <v>2</v>
      </c>
    </row>
    <row r="14" spans="1:23" ht="23.25" customHeight="1">
      <c r="A14" s="637" t="s">
        <v>25</v>
      </c>
      <c r="B14" s="619"/>
      <c r="C14" s="638">
        <v>3</v>
      </c>
      <c r="D14" s="639"/>
      <c r="E14" s="640">
        <v>6350</v>
      </c>
      <c r="F14" s="640">
        <v>476200</v>
      </c>
      <c r="G14" s="640">
        <v>376200</v>
      </c>
      <c r="H14" s="640">
        <v>349700</v>
      </c>
      <c r="I14" s="640">
        <v>299200</v>
      </c>
      <c r="J14" s="640">
        <v>50500</v>
      </c>
      <c r="K14" s="640">
        <v>26500</v>
      </c>
      <c r="L14" s="640">
        <v>100000</v>
      </c>
      <c r="M14" s="640">
        <v>126600</v>
      </c>
      <c r="N14" s="641">
        <v>73.400000000000006</v>
      </c>
      <c r="O14" s="641">
        <v>85.6</v>
      </c>
      <c r="P14" s="641">
        <v>21</v>
      </c>
      <c r="Q14" s="641">
        <v>75</v>
      </c>
      <c r="R14" s="641">
        <v>94.4</v>
      </c>
      <c r="S14" s="641">
        <v>96.9</v>
      </c>
      <c r="T14" s="649"/>
      <c r="U14" s="638">
        <v>3</v>
      </c>
    </row>
    <row r="15" spans="1:23" ht="23.25" customHeight="1">
      <c r="A15" s="637" t="s">
        <v>28</v>
      </c>
      <c r="B15" s="619"/>
      <c r="C15" s="638">
        <v>4</v>
      </c>
      <c r="D15" s="639"/>
      <c r="E15" s="640">
        <v>1550</v>
      </c>
      <c r="F15" s="640">
        <v>87500</v>
      </c>
      <c r="G15" s="640">
        <v>64800</v>
      </c>
      <c r="H15" s="640">
        <v>59500</v>
      </c>
      <c r="I15" s="640">
        <v>50900</v>
      </c>
      <c r="J15" s="640">
        <v>8630</v>
      </c>
      <c r="K15" s="640">
        <v>5270</v>
      </c>
      <c r="L15" s="640">
        <v>22800</v>
      </c>
      <c r="M15" s="640">
        <v>28000</v>
      </c>
      <c r="N15" s="641">
        <v>68</v>
      </c>
      <c r="O15" s="641">
        <v>85.5</v>
      </c>
      <c r="P15" s="641">
        <v>26.1</v>
      </c>
      <c r="Q15" s="641">
        <v>56.5</v>
      </c>
      <c r="R15" s="641">
        <v>93.9</v>
      </c>
      <c r="S15" s="641">
        <v>98</v>
      </c>
      <c r="T15" s="649"/>
      <c r="U15" s="638">
        <v>4</v>
      </c>
      <c r="W15" s="72"/>
    </row>
    <row r="16" spans="1:23" ht="23.25" customHeight="1">
      <c r="A16" s="637" t="s">
        <v>30</v>
      </c>
      <c r="B16" s="619"/>
      <c r="C16" s="638">
        <v>5</v>
      </c>
      <c r="D16" s="639"/>
      <c r="E16" s="640">
        <v>204</v>
      </c>
      <c r="F16" s="640">
        <v>10400</v>
      </c>
      <c r="G16" s="640">
        <v>8190</v>
      </c>
      <c r="H16" s="640">
        <v>7720</v>
      </c>
      <c r="I16" s="640">
        <v>6620</v>
      </c>
      <c r="J16" s="640">
        <v>1100</v>
      </c>
      <c r="K16" s="640">
        <v>470</v>
      </c>
      <c r="L16" s="640">
        <v>2160</v>
      </c>
      <c r="M16" s="640">
        <v>2630</v>
      </c>
      <c r="N16" s="641">
        <v>74.2</v>
      </c>
      <c r="O16" s="641">
        <v>85.8</v>
      </c>
      <c r="P16" s="641">
        <v>20.8</v>
      </c>
      <c r="Q16" s="641">
        <v>51</v>
      </c>
      <c r="R16" s="641">
        <v>93.6</v>
      </c>
      <c r="S16" s="641">
        <v>93.7</v>
      </c>
      <c r="T16" s="649"/>
      <c r="U16" s="638">
        <v>5</v>
      </c>
      <c r="W16" s="72"/>
    </row>
    <row r="17" spans="1:51" ht="23.25" customHeight="1">
      <c r="A17" s="637" t="s">
        <v>32</v>
      </c>
      <c r="B17" s="619"/>
      <c r="C17" s="638">
        <v>6</v>
      </c>
      <c r="D17" s="639"/>
      <c r="E17" s="640">
        <v>1960</v>
      </c>
      <c r="F17" s="640">
        <v>157200</v>
      </c>
      <c r="G17" s="640">
        <v>126700</v>
      </c>
      <c r="H17" s="640">
        <v>118200</v>
      </c>
      <c r="I17" s="640">
        <v>100600</v>
      </c>
      <c r="J17" s="640">
        <v>17500</v>
      </c>
      <c r="K17" s="640">
        <v>8550</v>
      </c>
      <c r="L17" s="640">
        <v>30500</v>
      </c>
      <c r="M17" s="640">
        <v>39000</v>
      </c>
      <c r="N17" s="641">
        <v>75.2</v>
      </c>
      <c r="O17" s="641">
        <v>85.1</v>
      </c>
      <c r="P17" s="641">
        <v>19.399999999999999</v>
      </c>
      <c r="Q17" s="641">
        <v>80.2</v>
      </c>
      <c r="R17" s="641">
        <v>94.7</v>
      </c>
      <c r="S17" s="641">
        <v>97.3</v>
      </c>
      <c r="T17" s="649"/>
      <c r="U17" s="638">
        <v>6</v>
      </c>
      <c r="W17" s="780" t="s">
        <v>327</v>
      </c>
      <c r="X17" s="780"/>
      <c r="Y17" s="780"/>
      <c r="Z17" s="780"/>
      <c r="AA17" s="780"/>
      <c r="AB17" s="780"/>
      <c r="AC17" s="780"/>
      <c r="AD17" s="780"/>
      <c r="AE17" s="780"/>
      <c r="AF17" s="780"/>
      <c r="AG17" s="780"/>
      <c r="AH17" s="780"/>
      <c r="AI17" s="780"/>
      <c r="AJ17" s="780"/>
      <c r="AK17" s="780"/>
      <c r="AL17" s="780"/>
      <c r="AM17" s="780"/>
      <c r="AN17" s="780"/>
      <c r="AO17" s="780"/>
      <c r="AP17" s="780"/>
      <c r="AQ17" s="780"/>
      <c r="AR17" s="780"/>
      <c r="AS17" s="780"/>
      <c r="AT17" s="780"/>
      <c r="AU17" s="780"/>
      <c r="AV17" s="780"/>
      <c r="AW17" s="780"/>
      <c r="AX17" s="780"/>
      <c r="AY17" s="780"/>
    </row>
    <row r="18" spans="1:51" ht="23.25" customHeight="1">
      <c r="A18" s="637" t="s">
        <v>34</v>
      </c>
      <c r="B18" s="619"/>
      <c r="C18" s="638">
        <v>7</v>
      </c>
      <c r="D18" s="639"/>
      <c r="E18" s="640">
        <v>436</v>
      </c>
      <c r="F18" s="640">
        <v>42100</v>
      </c>
      <c r="G18" s="640">
        <v>34600</v>
      </c>
      <c r="H18" s="640">
        <v>32700</v>
      </c>
      <c r="I18" s="640">
        <v>28300</v>
      </c>
      <c r="J18" s="640">
        <v>4380</v>
      </c>
      <c r="K18" s="640">
        <v>1920</v>
      </c>
      <c r="L18" s="640">
        <v>7510</v>
      </c>
      <c r="M18" s="640">
        <v>9430</v>
      </c>
      <c r="N18" s="641">
        <v>77.7</v>
      </c>
      <c r="O18" s="641">
        <v>86.5</v>
      </c>
      <c r="P18" s="641">
        <v>17.8</v>
      </c>
      <c r="Q18" s="641">
        <v>96.6</v>
      </c>
      <c r="R18" s="641">
        <v>94.4</v>
      </c>
      <c r="S18" s="641">
        <v>97</v>
      </c>
      <c r="T18" s="649"/>
      <c r="U18" s="638">
        <v>7</v>
      </c>
      <c r="W18" s="780"/>
      <c r="X18" s="780"/>
      <c r="Y18" s="780"/>
      <c r="Z18" s="780"/>
      <c r="AA18" s="780"/>
      <c r="AB18" s="780"/>
      <c r="AC18" s="780"/>
      <c r="AD18" s="780"/>
      <c r="AE18" s="780"/>
      <c r="AF18" s="780"/>
      <c r="AG18" s="780"/>
      <c r="AH18" s="780"/>
      <c r="AI18" s="780"/>
      <c r="AJ18" s="780"/>
      <c r="AK18" s="780"/>
      <c r="AL18" s="780"/>
      <c r="AM18" s="780"/>
      <c r="AN18" s="780"/>
      <c r="AO18" s="780"/>
      <c r="AP18" s="780"/>
      <c r="AQ18" s="780"/>
      <c r="AR18" s="780"/>
      <c r="AS18" s="780"/>
      <c r="AT18" s="780"/>
      <c r="AU18" s="780"/>
      <c r="AV18" s="780"/>
      <c r="AW18" s="780"/>
      <c r="AX18" s="780"/>
      <c r="AY18" s="780"/>
    </row>
    <row r="19" spans="1:51" ht="23.25" customHeight="1">
      <c r="A19" s="637" t="s">
        <v>36</v>
      </c>
      <c r="B19" s="619"/>
      <c r="C19" s="638">
        <v>8</v>
      </c>
      <c r="D19" s="639"/>
      <c r="E19" s="640">
        <v>310</v>
      </c>
      <c r="F19" s="640">
        <v>21700</v>
      </c>
      <c r="G19" s="640">
        <v>17900</v>
      </c>
      <c r="H19" s="640">
        <v>16700</v>
      </c>
      <c r="I19" s="640">
        <v>14400</v>
      </c>
      <c r="J19" s="640">
        <v>2330</v>
      </c>
      <c r="K19" s="640">
        <v>1180</v>
      </c>
      <c r="L19" s="640">
        <v>3800</v>
      </c>
      <c r="M19" s="640">
        <v>4970</v>
      </c>
      <c r="N19" s="641">
        <v>77</v>
      </c>
      <c r="O19" s="641">
        <v>86.2</v>
      </c>
      <c r="P19" s="641">
        <v>17.5</v>
      </c>
      <c r="Q19" s="641">
        <v>70</v>
      </c>
      <c r="R19" s="641">
        <v>92</v>
      </c>
      <c r="S19" s="641">
        <v>95.2</v>
      </c>
      <c r="T19" s="649"/>
      <c r="U19" s="638">
        <v>8</v>
      </c>
      <c r="W19" s="779" t="s">
        <v>323</v>
      </c>
      <c r="X19" s="779"/>
      <c r="Y19" s="779"/>
      <c r="Z19" s="779"/>
      <c r="AA19" s="779"/>
      <c r="AB19" s="779"/>
      <c r="AC19" s="779"/>
      <c r="AD19" s="779"/>
      <c r="AE19" s="779"/>
      <c r="AF19" s="20"/>
      <c r="AG19" s="779" t="s">
        <v>100</v>
      </c>
      <c r="AH19" s="779"/>
      <c r="AI19" s="779"/>
      <c r="AJ19" s="779"/>
      <c r="AK19" s="779"/>
      <c r="AL19" s="779"/>
      <c r="AM19" s="779"/>
      <c r="AN19" s="779"/>
      <c r="AO19" s="779"/>
      <c r="AP19" s="20"/>
      <c r="AQ19" s="779" t="s">
        <v>324</v>
      </c>
      <c r="AR19" s="779"/>
      <c r="AS19" s="779"/>
      <c r="AT19" s="779"/>
      <c r="AU19" s="779"/>
      <c r="AV19" s="779"/>
      <c r="AW19" s="779"/>
      <c r="AX19" s="779"/>
      <c r="AY19" s="779"/>
    </row>
    <row r="20" spans="1:51" ht="23.25" customHeight="1">
      <c r="A20" s="637" t="s">
        <v>38</v>
      </c>
      <c r="B20" s="619"/>
      <c r="C20" s="638">
        <v>9</v>
      </c>
      <c r="D20" s="639"/>
      <c r="E20" s="640">
        <v>483</v>
      </c>
      <c r="F20" s="640">
        <v>44200</v>
      </c>
      <c r="G20" s="640">
        <v>35100</v>
      </c>
      <c r="H20" s="640">
        <v>33100</v>
      </c>
      <c r="I20" s="640">
        <v>28400</v>
      </c>
      <c r="J20" s="640">
        <v>4700</v>
      </c>
      <c r="K20" s="640">
        <v>2060</v>
      </c>
      <c r="L20" s="640">
        <v>9090</v>
      </c>
      <c r="M20" s="640">
        <v>11100</v>
      </c>
      <c r="N20" s="641">
        <v>74.900000000000006</v>
      </c>
      <c r="O20" s="641">
        <v>85.8</v>
      </c>
      <c r="P20" s="641">
        <v>20.6</v>
      </c>
      <c r="Q20" s="641">
        <v>91.5</v>
      </c>
      <c r="R20" s="641">
        <v>95.1</v>
      </c>
      <c r="S20" s="641">
        <v>96.7</v>
      </c>
      <c r="T20" s="649"/>
      <c r="U20" s="638">
        <v>9</v>
      </c>
      <c r="W20" s="779"/>
      <c r="X20" s="779"/>
      <c r="Y20" s="779"/>
      <c r="Z20" s="779"/>
      <c r="AA20" s="779"/>
      <c r="AB20" s="779"/>
      <c r="AC20" s="779"/>
      <c r="AD20" s="779"/>
      <c r="AE20" s="779"/>
      <c r="AF20" s="20"/>
      <c r="AG20" s="779"/>
      <c r="AH20" s="779"/>
      <c r="AI20" s="779"/>
      <c r="AJ20" s="779"/>
      <c r="AK20" s="779"/>
      <c r="AL20" s="779"/>
      <c r="AM20" s="779"/>
      <c r="AN20" s="779"/>
      <c r="AO20" s="779"/>
      <c r="AP20" s="20"/>
      <c r="AQ20" s="779"/>
      <c r="AR20" s="779"/>
      <c r="AS20" s="779"/>
      <c r="AT20" s="779"/>
      <c r="AU20" s="779"/>
      <c r="AV20" s="779"/>
      <c r="AW20" s="779"/>
      <c r="AX20" s="779"/>
      <c r="AY20" s="779"/>
    </row>
    <row r="21" spans="1:51" ht="23.25" customHeight="1">
      <c r="A21" s="637" t="s">
        <v>40</v>
      </c>
      <c r="B21" s="619"/>
      <c r="C21" s="638">
        <v>10</v>
      </c>
      <c r="D21" s="639"/>
      <c r="E21" s="640">
        <v>227</v>
      </c>
      <c r="F21" s="640">
        <v>15300</v>
      </c>
      <c r="G21" s="640">
        <v>12600</v>
      </c>
      <c r="H21" s="640">
        <v>11800</v>
      </c>
      <c r="I21" s="640">
        <v>10200</v>
      </c>
      <c r="J21" s="640">
        <v>1640</v>
      </c>
      <c r="K21" s="640">
        <v>730</v>
      </c>
      <c r="L21" s="640">
        <v>2770</v>
      </c>
      <c r="M21" s="640">
        <v>3500</v>
      </c>
      <c r="N21" s="641">
        <v>77.099999999999994</v>
      </c>
      <c r="O21" s="641">
        <v>86.4</v>
      </c>
      <c r="P21" s="641">
        <v>18.100000000000001</v>
      </c>
      <c r="Q21" s="641">
        <v>67.400000000000006</v>
      </c>
      <c r="R21" s="641">
        <v>93.8</v>
      </c>
      <c r="S21" s="641">
        <v>96.2</v>
      </c>
      <c r="T21" s="649"/>
      <c r="U21" s="638">
        <v>10</v>
      </c>
      <c r="W21" s="32">
        <v>1</v>
      </c>
      <c r="X21" s="5" t="s">
        <v>83</v>
      </c>
      <c r="Y21" s="33">
        <f>IFERROR(_xlfn.XLOOKUP(X21,$A$25:$A$71,$E$25:$E$71),"-")</f>
        <v>4970</v>
      </c>
      <c r="Z21" s="34">
        <f>IFERROR(_xlfn.RANK.EQ(Y21,$Y$21:$Y$67,0)+COUNTIF($Y$21:Y21,Y21)-1,"-")</f>
        <v>1</v>
      </c>
      <c r="AA21" s="32"/>
      <c r="AB21" s="35">
        <f>IFERROR(RANK(AD21,$AD$21:$AD$67,0),"-")</f>
        <v>1</v>
      </c>
      <c r="AC21" s="35" t="str">
        <f>IFERROR(INDEX($X$21:$X$67,MATCH(W21,$Z$21:$Z$67,0)),"-")</f>
        <v>北海道</v>
      </c>
      <c r="AD21" s="35">
        <f>IFERROR(LARGE($Y$21:$Y$67,W21),"-")</f>
        <v>4970</v>
      </c>
      <c r="AE21" s="36">
        <f>IFERROR(ROUND(AD21/$E$11*100,1),"-")</f>
        <v>44</v>
      </c>
      <c r="AF21" s="32"/>
      <c r="AG21" s="32">
        <v>1</v>
      </c>
      <c r="AH21" s="5" t="s">
        <v>20</v>
      </c>
      <c r="AI21" s="33">
        <f>IFERROR(_xlfn.XLOOKUP(AH21,$A$25:$A$71,$F$25:$F$71),"-")</f>
        <v>816800</v>
      </c>
      <c r="AJ21" s="34">
        <f>IFERROR(_xlfn.RANK.EQ(AI21,$AI$21:$AI$67,0)+COUNTIF($AI$21:AI21,AI21)-1,"-")</f>
        <v>1</v>
      </c>
      <c r="AK21" s="32"/>
      <c r="AL21" s="35">
        <f>IFERROR(RANK(AN21,$AN$21:$AN$67,0),"-")</f>
        <v>1</v>
      </c>
      <c r="AM21" s="35" t="str">
        <f>IFERROR(INDEX($AH$21:$AH$67,MATCH(AG21,$AJ$21:$AJ$67,0)),"-")</f>
        <v>北海道</v>
      </c>
      <c r="AN21" s="35">
        <f>IFERROR(LARGE($AI$21:$AI$67,AG21),"-")</f>
        <v>816800</v>
      </c>
      <c r="AO21" s="36">
        <f>IFERROR(ROUND(AN21/$F$11*100,1),"-")</f>
        <v>63.2</v>
      </c>
      <c r="AP21" s="37"/>
      <c r="AQ21" s="32">
        <v>1</v>
      </c>
      <c r="AR21" s="5" t="s">
        <v>20</v>
      </c>
      <c r="AS21" s="765">
        <f>IFERROR(_xlfn.XLOOKUP(AR21,$A$25:$A$71,$Q$25:$Q$71),"-")</f>
        <v>164.3</v>
      </c>
      <c r="AT21" s="34">
        <f>IFERROR(_xlfn.RANK.EQ(AS21,$AS$21:$AS$67,0)+COUNTIF($AS$21:AS21,AS21)-1,"-")</f>
        <v>2</v>
      </c>
      <c r="AU21" s="32"/>
      <c r="AV21" s="35">
        <f>IFERROR(RANK(AX21,$AX$21:$AX$67,0),"-")</f>
        <v>1</v>
      </c>
      <c r="AW21" s="35" t="str">
        <f>IFERROR(INDEX($AR$21:$AR$67,MATCH(AQ21,$AT$21:$AT$67,0)),"-")</f>
        <v>三重</v>
      </c>
      <c r="AX21" s="766">
        <f>IFERROR(LARGE($AS$21:$AS$67,AQ21),"-")</f>
        <v>270.8</v>
      </c>
      <c r="AY21" s="36">
        <f>IFERROR(ROUND(AX21/$Q$11*100,1),"-")</f>
        <v>236.7</v>
      </c>
    </row>
    <row r="22" spans="1:51" ht="23.25" customHeight="1">
      <c r="A22" s="637" t="s">
        <v>42</v>
      </c>
      <c r="B22" s="619"/>
      <c r="C22" s="638">
        <v>11</v>
      </c>
      <c r="D22" s="639"/>
      <c r="E22" s="640">
        <v>1120</v>
      </c>
      <c r="F22" s="640">
        <v>94200</v>
      </c>
      <c r="G22" s="640">
        <v>73400</v>
      </c>
      <c r="H22" s="640">
        <v>67200</v>
      </c>
      <c r="I22" s="640">
        <v>57500</v>
      </c>
      <c r="J22" s="640">
        <v>9750</v>
      </c>
      <c r="K22" s="640">
        <v>6110</v>
      </c>
      <c r="L22" s="640">
        <v>20800</v>
      </c>
      <c r="M22" s="640">
        <v>26900</v>
      </c>
      <c r="N22" s="641">
        <v>71.3</v>
      </c>
      <c r="O22" s="641">
        <v>85.6</v>
      </c>
      <c r="P22" s="641">
        <v>22.1</v>
      </c>
      <c r="Q22" s="641">
        <v>84.1</v>
      </c>
      <c r="R22" s="641">
        <v>94.9</v>
      </c>
      <c r="S22" s="641">
        <v>96.3</v>
      </c>
      <c r="T22" s="649"/>
      <c r="U22" s="638">
        <v>11</v>
      </c>
      <c r="W22" s="32">
        <v>2</v>
      </c>
      <c r="X22" s="5" t="s">
        <v>21</v>
      </c>
      <c r="Y22" s="33">
        <f t="shared" ref="Y22:Y66" si="0">IFERROR(_xlfn.XLOOKUP(X22,$A$25:$A$70,$E$25:$E$70),"-")</f>
        <v>126</v>
      </c>
      <c r="Z22" s="34">
        <f>IFERROR(_xlfn.RANK.EQ(Y22,$Y$21:$Y$67,0)+COUNTIF($Y$21:Y22,Y22)-1,"-")</f>
        <v>18</v>
      </c>
      <c r="AA22" s="32"/>
      <c r="AB22" s="35">
        <f t="shared" ref="AB22:AB67" si="1">IFERROR(RANK(AD22,$AD$21:$AD$67,0),"-")</f>
        <v>2</v>
      </c>
      <c r="AC22" s="35" t="str">
        <f t="shared" ref="AC22:AC67" si="2">IFERROR(INDEX($X$21:$X$67,MATCH(W22,$Z$21:$Z$67,0)),"-")</f>
        <v>岩手</v>
      </c>
      <c r="AD22" s="35">
        <f t="shared" ref="AD22:AD67" si="3">IFERROR(LARGE($Y$21:$Y$67,W22),"-")</f>
        <v>650</v>
      </c>
      <c r="AE22" s="36">
        <f t="shared" ref="AE22:AE66" si="4">IFERROR(ROUND(AD22/$E$11*100,1),"-")</f>
        <v>5.8</v>
      </c>
      <c r="AF22" s="5"/>
      <c r="AG22" s="32">
        <v>2</v>
      </c>
      <c r="AH22" s="5" t="s">
        <v>21</v>
      </c>
      <c r="AI22" s="33">
        <f t="shared" ref="AI22:AI67" si="5">IFERROR(_xlfn.XLOOKUP(AH22,$A$25:$A$71,$F$25:$F$71),"-")</f>
        <v>11500</v>
      </c>
      <c r="AJ22" s="34">
        <f>IFERROR(_xlfn.RANK.EQ(AI22,$AI$21:$AI$67,0)+COUNTIF($AI$21:AI22,AI22)-1,"-")</f>
        <v>16</v>
      </c>
      <c r="AK22" s="5"/>
      <c r="AL22" s="35">
        <f t="shared" ref="AL22:AL67" si="6">IFERROR(RANK(AN22,$AN$21:$AN$67,0),"-")</f>
        <v>2</v>
      </c>
      <c r="AM22" s="35" t="str">
        <f t="shared" ref="AM22:AM67" si="7">IFERROR(INDEX($AH$21:$AH$67,MATCH(AG22,$AJ$21:$AJ$67,0)),"-")</f>
        <v>栃木</v>
      </c>
      <c r="AN22" s="35">
        <f t="shared" ref="AN22:AN67" si="8">IFERROR(LARGE($AI$21:$AI$67,AG22),"-")</f>
        <v>51400</v>
      </c>
      <c r="AO22" s="36">
        <f t="shared" ref="AO22:AO67" si="9">IFERROR(ROUND(AN22/$F$11*100,1),"-")</f>
        <v>4</v>
      </c>
      <c r="AP22" s="37"/>
      <c r="AQ22" s="32">
        <v>2</v>
      </c>
      <c r="AR22" s="5" t="s">
        <v>21</v>
      </c>
      <c r="AS22" s="765">
        <f t="shared" ref="AS22:AS67" si="10">IFERROR(_xlfn.XLOOKUP(AR22,$A$25:$A$71,$Q$25:$Q$71),"-")</f>
        <v>91.3</v>
      </c>
      <c r="AT22" s="34">
        <f>IFERROR(_xlfn.RANK.EQ(AS22,$AS$21:$AS$67,0)+COUNTIF($AS$21:AS22,AS22)-1,"-")</f>
        <v>11</v>
      </c>
      <c r="AU22" s="5"/>
      <c r="AV22" s="35">
        <f t="shared" ref="AV22:AV67" si="11">IFERROR(RANK(AX22,$AX$21:$AX$67,0),"-")</f>
        <v>2</v>
      </c>
      <c r="AW22" s="35" t="str">
        <f t="shared" ref="AW22:AW67" si="12">IFERROR(INDEX($AR$21:$AR$67,MATCH(AQ22,$AT$21:$AT$67,0)),"-")</f>
        <v>北海道</v>
      </c>
      <c r="AX22" s="766">
        <f t="shared" ref="AX22:AX67" si="13">IFERROR(LARGE($AS$21:$AS$67,AQ22),"-")</f>
        <v>164.3</v>
      </c>
      <c r="AY22" s="36">
        <f t="shared" ref="AY22:AY67" si="14">IFERROR(ROUND(AX22/$Q$11*100,1),"-")</f>
        <v>143.6</v>
      </c>
    </row>
    <row r="23" spans="1:51" ht="23.25" customHeight="1">
      <c r="A23" s="637" t="s">
        <v>44</v>
      </c>
      <c r="B23" s="619"/>
      <c r="C23" s="638">
        <v>12</v>
      </c>
      <c r="D23" s="639"/>
      <c r="E23" s="640">
        <v>65</v>
      </c>
      <c r="F23" s="640">
        <v>3570</v>
      </c>
      <c r="G23" s="640">
        <v>2920</v>
      </c>
      <c r="H23" s="640">
        <v>2660</v>
      </c>
      <c r="I23" s="640">
        <v>2250</v>
      </c>
      <c r="J23" s="640">
        <v>410</v>
      </c>
      <c r="K23" s="640">
        <v>260</v>
      </c>
      <c r="L23" s="640">
        <v>650</v>
      </c>
      <c r="M23" s="640">
        <v>910</v>
      </c>
      <c r="N23" s="641">
        <v>74.5</v>
      </c>
      <c r="O23" s="641">
        <v>84.6</v>
      </c>
      <c r="P23" s="641">
        <v>18.2</v>
      </c>
      <c r="Q23" s="641">
        <v>54.9</v>
      </c>
      <c r="R23" s="641">
        <v>100</v>
      </c>
      <c r="S23" s="641">
        <v>97</v>
      </c>
      <c r="T23" s="649"/>
      <c r="U23" s="638">
        <v>12</v>
      </c>
      <c r="W23" s="32">
        <v>3</v>
      </c>
      <c r="X23" s="5" t="s">
        <v>23</v>
      </c>
      <c r="Y23" s="33">
        <f t="shared" si="0"/>
        <v>650</v>
      </c>
      <c r="Z23" s="34">
        <f>IFERROR(_xlfn.RANK.EQ(Y23,$Y$21:$Y$67,0)+COUNTIF($Y$21:Y23,Y23)-1,"-")</f>
        <v>2</v>
      </c>
      <c r="AA23" s="32"/>
      <c r="AB23" s="35">
        <f t="shared" si="1"/>
        <v>3</v>
      </c>
      <c r="AC23" s="35" t="str">
        <f t="shared" si="2"/>
        <v>栃木</v>
      </c>
      <c r="AD23" s="35">
        <f t="shared" si="3"/>
        <v>531</v>
      </c>
      <c r="AE23" s="36">
        <f t="shared" si="4"/>
        <v>4.7</v>
      </c>
      <c r="AF23" s="5"/>
      <c r="AG23" s="32">
        <v>3</v>
      </c>
      <c r="AH23" s="5" t="s">
        <v>23</v>
      </c>
      <c r="AI23" s="33">
        <f t="shared" si="5"/>
        <v>37600</v>
      </c>
      <c r="AJ23" s="34">
        <f>IFERROR(_xlfn.RANK.EQ(AI23,$AI$21:$AI$67,0)+COUNTIF($AI$21:AI23,AI23)-1,"-")</f>
        <v>4</v>
      </c>
      <c r="AK23" s="5"/>
      <c r="AL23" s="35">
        <f t="shared" si="6"/>
        <v>3</v>
      </c>
      <c r="AM23" s="35" t="str">
        <f t="shared" si="7"/>
        <v>熊本</v>
      </c>
      <c r="AN23" s="35">
        <f t="shared" si="8"/>
        <v>41900</v>
      </c>
      <c r="AO23" s="36">
        <f t="shared" si="9"/>
        <v>3.2</v>
      </c>
      <c r="AP23" s="37"/>
      <c r="AQ23" s="32">
        <v>3</v>
      </c>
      <c r="AR23" s="5" t="s">
        <v>23</v>
      </c>
      <c r="AS23" s="765">
        <f t="shared" si="10"/>
        <v>57.8</v>
      </c>
      <c r="AT23" s="34">
        <f>IFERROR(_xlfn.RANK.EQ(AS23,$AS$21:$AS$67,0)+COUNTIF($AS$21:AS23,AS23)-1,"-")</f>
        <v>34</v>
      </c>
      <c r="AU23" s="5"/>
      <c r="AV23" s="35">
        <f t="shared" si="11"/>
        <v>3</v>
      </c>
      <c r="AW23" s="35" t="str">
        <f t="shared" si="12"/>
        <v>島根</v>
      </c>
      <c r="AX23" s="766">
        <f t="shared" si="13"/>
        <v>152.19999999999999</v>
      </c>
      <c r="AY23" s="36">
        <f t="shared" si="14"/>
        <v>133</v>
      </c>
    </row>
    <row r="24" spans="1:51" ht="23.25" customHeight="1">
      <c r="A24" s="643" t="s">
        <v>47</v>
      </c>
      <c r="B24" s="619"/>
      <c r="C24" s="644"/>
      <c r="D24" s="645"/>
      <c r="E24" s="646"/>
      <c r="F24" s="646"/>
      <c r="G24" s="646"/>
      <c r="H24" s="640"/>
      <c r="I24" s="640"/>
      <c r="J24" s="640"/>
      <c r="K24" s="640"/>
      <c r="L24" s="646"/>
      <c r="M24" s="646"/>
      <c r="N24" s="647"/>
      <c r="O24" s="647"/>
      <c r="P24" s="647"/>
      <c r="Q24" s="647"/>
      <c r="R24" s="641"/>
      <c r="S24" s="641"/>
      <c r="T24" s="648"/>
      <c r="U24" s="644"/>
      <c r="W24" s="32">
        <v>4</v>
      </c>
      <c r="X24" s="5" t="s">
        <v>24</v>
      </c>
      <c r="Y24" s="33">
        <f t="shared" si="0"/>
        <v>349</v>
      </c>
      <c r="Z24" s="34">
        <f>IFERROR(_xlfn.RANK.EQ(Y24,$Y$21:$Y$67,0)+COUNTIF($Y$21:Y24,Y24)-1,"-")</f>
        <v>5</v>
      </c>
      <c r="AA24" s="32"/>
      <c r="AB24" s="35">
        <f t="shared" si="1"/>
        <v>4</v>
      </c>
      <c r="AC24" s="35" t="str">
        <f t="shared" si="2"/>
        <v>熊本</v>
      </c>
      <c r="AD24" s="35">
        <f t="shared" si="3"/>
        <v>438</v>
      </c>
      <c r="AE24" s="36">
        <f t="shared" si="4"/>
        <v>3.9</v>
      </c>
      <c r="AF24" s="5"/>
      <c r="AG24" s="32">
        <v>4</v>
      </c>
      <c r="AH24" s="5" t="s">
        <v>24</v>
      </c>
      <c r="AI24" s="33">
        <f t="shared" si="5"/>
        <v>14900</v>
      </c>
      <c r="AJ24" s="34">
        <f>IFERROR(_xlfn.RANK.EQ(AI24,$AI$21:$AI$67,0)+COUNTIF($AI$21:AI24,AI24)-1,"-")</f>
        <v>10</v>
      </c>
      <c r="AK24" s="5"/>
      <c r="AL24" s="35">
        <f t="shared" si="6"/>
        <v>4</v>
      </c>
      <c r="AM24" s="35" t="str">
        <f t="shared" si="7"/>
        <v>岩手</v>
      </c>
      <c r="AN24" s="35">
        <f t="shared" si="8"/>
        <v>37600</v>
      </c>
      <c r="AO24" s="36">
        <f t="shared" si="9"/>
        <v>2.9</v>
      </c>
      <c r="AP24" s="37"/>
      <c r="AQ24" s="32">
        <v>4</v>
      </c>
      <c r="AR24" s="5" t="s">
        <v>24</v>
      </c>
      <c r="AS24" s="765">
        <f t="shared" si="10"/>
        <v>42.7</v>
      </c>
      <c r="AT24" s="34">
        <f>IFERROR(_xlfn.RANK.EQ(AS24,$AS$21:$AS$67,0)+COUNTIF($AS$21:AS24,AS24)-1,"-")</f>
        <v>44</v>
      </c>
      <c r="AU24" s="5"/>
      <c r="AV24" s="35">
        <f t="shared" si="11"/>
        <v>4</v>
      </c>
      <c r="AW24" s="35" t="str">
        <f t="shared" si="12"/>
        <v>大分</v>
      </c>
      <c r="AX24" s="766">
        <f t="shared" si="13"/>
        <v>126.6</v>
      </c>
      <c r="AY24" s="36">
        <f t="shared" si="14"/>
        <v>110.7</v>
      </c>
    </row>
    <row r="25" spans="1:51" ht="23.25" customHeight="1">
      <c r="A25" s="650" t="s">
        <v>425</v>
      </c>
      <c r="B25" s="631"/>
      <c r="C25" s="651">
        <v>13</v>
      </c>
      <c r="D25" s="633"/>
      <c r="E25" s="652">
        <v>4970</v>
      </c>
      <c r="F25" s="652">
        <v>816800</v>
      </c>
      <c r="G25" s="652">
        <v>505200</v>
      </c>
      <c r="H25" s="652">
        <v>470500</v>
      </c>
      <c r="I25" s="652">
        <v>397500</v>
      </c>
      <c r="J25" s="652">
        <v>72900</v>
      </c>
      <c r="K25" s="652">
        <v>34700</v>
      </c>
      <c r="L25" s="652">
        <v>311600</v>
      </c>
      <c r="M25" s="652">
        <v>346300</v>
      </c>
      <c r="N25" s="653">
        <v>57.6</v>
      </c>
      <c r="O25" s="653">
        <v>84.5</v>
      </c>
      <c r="P25" s="653">
        <v>38.1</v>
      </c>
      <c r="Q25" s="653">
        <v>164.3</v>
      </c>
      <c r="R25" s="653">
        <v>96.1</v>
      </c>
      <c r="S25" s="653">
        <v>99.4</v>
      </c>
      <c r="T25" s="654"/>
      <c r="U25" s="651">
        <v>13</v>
      </c>
      <c r="W25" s="32">
        <v>5</v>
      </c>
      <c r="X25" s="5" t="s">
        <v>27</v>
      </c>
      <c r="Y25" s="33">
        <f t="shared" si="0"/>
        <v>64</v>
      </c>
      <c r="Z25" s="34">
        <f>IFERROR(_xlfn.RANK.EQ(Y25,$Y$21:$Y$67,0)+COUNTIF($Y$21:Y25,Y25)-1,"-")</f>
        <v>32</v>
      </c>
      <c r="AA25" s="32"/>
      <c r="AB25" s="35">
        <f t="shared" si="1"/>
        <v>5</v>
      </c>
      <c r="AC25" s="35" t="str">
        <f t="shared" si="2"/>
        <v>宮城</v>
      </c>
      <c r="AD25" s="35">
        <f t="shared" si="3"/>
        <v>349</v>
      </c>
      <c r="AE25" s="36">
        <f t="shared" si="4"/>
        <v>3.1</v>
      </c>
      <c r="AF25" s="5"/>
      <c r="AG25" s="32">
        <v>5</v>
      </c>
      <c r="AH25" s="5" t="s">
        <v>27</v>
      </c>
      <c r="AI25" s="33">
        <f t="shared" si="5"/>
        <v>3330</v>
      </c>
      <c r="AJ25" s="34">
        <f>IFERROR(_xlfn.RANK.EQ(AI25,$AI$21:$AI$67,0)+COUNTIF($AI$21:AI25,AI25)-1,"-")</f>
        <v>34</v>
      </c>
      <c r="AK25" s="5"/>
      <c r="AL25" s="35">
        <f t="shared" si="6"/>
        <v>5</v>
      </c>
      <c r="AM25" s="35" t="str">
        <f t="shared" si="7"/>
        <v>群馬</v>
      </c>
      <c r="AN25" s="35">
        <f t="shared" si="8"/>
        <v>31000</v>
      </c>
      <c r="AO25" s="36">
        <f t="shared" si="9"/>
        <v>2.4</v>
      </c>
      <c r="AP25" s="37"/>
      <c r="AQ25" s="32">
        <v>5</v>
      </c>
      <c r="AR25" s="5" t="s">
        <v>27</v>
      </c>
      <c r="AS25" s="765">
        <f t="shared" si="10"/>
        <v>52</v>
      </c>
      <c r="AT25" s="34">
        <f>IFERROR(_xlfn.RANK.EQ(AS25,$AS$21:$AS$67,0)+COUNTIF($AS$21:AS25,AS25)-1,"-")</f>
        <v>37</v>
      </c>
      <c r="AU25" s="5"/>
      <c r="AV25" s="35">
        <f t="shared" si="11"/>
        <v>5</v>
      </c>
      <c r="AW25" s="35" t="str">
        <f t="shared" si="12"/>
        <v>和歌山</v>
      </c>
      <c r="AX25" s="766">
        <f t="shared" si="13"/>
        <v>102</v>
      </c>
      <c r="AY25" s="36">
        <f t="shared" si="14"/>
        <v>89.2</v>
      </c>
    </row>
    <row r="26" spans="1:51" ht="23.25" customHeight="1">
      <c r="A26" s="637" t="s">
        <v>424</v>
      </c>
      <c r="B26" s="619"/>
      <c r="C26" s="638">
        <v>14</v>
      </c>
      <c r="D26" s="639"/>
      <c r="E26" s="640">
        <v>126</v>
      </c>
      <c r="F26" s="640">
        <v>11500</v>
      </c>
      <c r="G26" s="640">
        <v>8650</v>
      </c>
      <c r="H26" s="640">
        <v>8020</v>
      </c>
      <c r="I26" s="640">
        <v>6770</v>
      </c>
      <c r="J26" s="640">
        <v>1240</v>
      </c>
      <c r="K26" s="640">
        <v>640</v>
      </c>
      <c r="L26" s="640">
        <v>2840</v>
      </c>
      <c r="M26" s="640">
        <v>3480</v>
      </c>
      <c r="N26" s="641">
        <v>69.7</v>
      </c>
      <c r="O26" s="641">
        <v>84.4</v>
      </c>
      <c r="P26" s="641">
        <v>24.7</v>
      </c>
      <c r="Q26" s="641">
        <v>91.3</v>
      </c>
      <c r="R26" s="641">
        <v>92.6</v>
      </c>
      <c r="S26" s="641">
        <v>103.6</v>
      </c>
      <c r="T26" s="649"/>
      <c r="U26" s="638">
        <v>14</v>
      </c>
      <c r="W26" s="32">
        <v>6</v>
      </c>
      <c r="X26" s="5" t="s">
        <v>29</v>
      </c>
      <c r="Y26" s="33">
        <f t="shared" si="0"/>
        <v>166</v>
      </c>
      <c r="Z26" s="34">
        <f>IFERROR(_xlfn.RANK.EQ(Y26,$Y$21:$Y$67,0)+COUNTIF($Y$21:Y26,Y26)-1,"-")</f>
        <v>15</v>
      </c>
      <c r="AA26" s="32"/>
      <c r="AB26" s="42">
        <f t="shared" si="1"/>
        <v>6</v>
      </c>
      <c r="AC26" s="42" t="str">
        <f t="shared" si="2"/>
        <v>群馬</v>
      </c>
      <c r="AD26" s="42">
        <f t="shared" si="3"/>
        <v>342</v>
      </c>
      <c r="AE26" s="37">
        <f t="shared" si="4"/>
        <v>3</v>
      </c>
      <c r="AF26" s="5"/>
      <c r="AG26" s="32">
        <v>6</v>
      </c>
      <c r="AH26" s="5" t="s">
        <v>29</v>
      </c>
      <c r="AI26" s="33">
        <f t="shared" si="5"/>
        <v>9950</v>
      </c>
      <c r="AJ26" s="34">
        <f>IFERROR(_xlfn.RANK.EQ(AI26,$AI$21:$AI$67,0)+COUNTIF($AI$21:AI26,AI26)-1,"-")</f>
        <v>20</v>
      </c>
      <c r="AK26" s="5"/>
      <c r="AL26" s="42">
        <f t="shared" si="6"/>
        <v>6</v>
      </c>
      <c r="AM26" s="42" t="str">
        <f t="shared" si="7"/>
        <v>千葉</v>
      </c>
      <c r="AN26" s="42">
        <f t="shared" si="8"/>
        <v>25200</v>
      </c>
      <c r="AO26" s="37">
        <f t="shared" si="9"/>
        <v>1.9</v>
      </c>
      <c r="AP26" s="37"/>
      <c r="AQ26" s="32">
        <v>6</v>
      </c>
      <c r="AR26" s="5" t="s">
        <v>29</v>
      </c>
      <c r="AS26" s="765">
        <f t="shared" si="10"/>
        <v>59.9</v>
      </c>
      <c r="AT26" s="34">
        <f>IFERROR(_xlfn.RANK.EQ(AS26,$AS$21:$AS$67,0)+COUNTIF($AS$21:AS26,AS26)-1,"-")</f>
        <v>33</v>
      </c>
      <c r="AU26" s="5"/>
      <c r="AV26" s="42">
        <f t="shared" si="11"/>
        <v>6</v>
      </c>
      <c r="AW26" s="42" t="str">
        <f t="shared" si="12"/>
        <v>香川</v>
      </c>
      <c r="AX26" s="767">
        <f t="shared" si="13"/>
        <v>99.6</v>
      </c>
      <c r="AY26" s="37">
        <f t="shared" si="14"/>
        <v>87.1</v>
      </c>
    </row>
    <row r="27" spans="1:51" ht="23.25" customHeight="1">
      <c r="A27" s="637" t="s">
        <v>423</v>
      </c>
      <c r="B27" s="619"/>
      <c r="C27" s="638">
        <v>15</v>
      </c>
      <c r="D27" s="639"/>
      <c r="E27" s="640">
        <v>650</v>
      </c>
      <c r="F27" s="640">
        <v>37600</v>
      </c>
      <c r="G27" s="640">
        <v>25700</v>
      </c>
      <c r="H27" s="640">
        <v>23300</v>
      </c>
      <c r="I27" s="640">
        <v>19900</v>
      </c>
      <c r="J27" s="640">
        <v>3300</v>
      </c>
      <c r="K27" s="640">
        <v>2480</v>
      </c>
      <c r="L27" s="640">
        <v>11800</v>
      </c>
      <c r="M27" s="640">
        <v>14300</v>
      </c>
      <c r="N27" s="641">
        <v>62</v>
      </c>
      <c r="O27" s="641">
        <v>85.4</v>
      </c>
      <c r="P27" s="641">
        <v>31.4</v>
      </c>
      <c r="Q27" s="641">
        <v>57.8</v>
      </c>
      <c r="R27" s="641">
        <v>93.9</v>
      </c>
      <c r="S27" s="641">
        <v>97.2</v>
      </c>
      <c r="T27" s="649"/>
      <c r="U27" s="638">
        <v>15</v>
      </c>
      <c r="W27" s="32">
        <v>7</v>
      </c>
      <c r="X27" s="5" t="s">
        <v>31</v>
      </c>
      <c r="Y27" s="33">
        <f t="shared" si="0"/>
        <v>193</v>
      </c>
      <c r="Z27" s="34">
        <f>IFERROR(_xlfn.RANK.EQ(Y27,$Y$21:$Y$67,0)+COUNTIF($Y$21:Y27,Y27)-1,"-")</f>
        <v>10</v>
      </c>
      <c r="AA27" s="32"/>
      <c r="AB27" s="42">
        <f t="shared" si="1"/>
        <v>6</v>
      </c>
      <c r="AC27" s="42" t="str">
        <f t="shared" si="2"/>
        <v>千葉</v>
      </c>
      <c r="AD27" s="42">
        <f t="shared" si="3"/>
        <v>342</v>
      </c>
      <c r="AE27" s="37">
        <f t="shared" si="4"/>
        <v>3</v>
      </c>
      <c r="AF27" s="5"/>
      <c r="AG27" s="32">
        <v>7</v>
      </c>
      <c r="AH27" s="5" t="s">
        <v>31</v>
      </c>
      <c r="AI27" s="33">
        <f t="shared" si="5"/>
        <v>10400</v>
      </c>
      <c r="AJ27" s="34">
        <f>IFERROR(_xlfn.RANK.EQ(AI27,$AI$21:$AI$67,0)+COUNTIF($AI$21:AI27,AI27)-1,"-")</f>
        <v>19</v>
      </c>
      <c r="AK27" s="5"/>
      <c r="AL27" s="42">
        <f t="shared" si="6"/>
        <v>7</v>
      </c>
      <c r="AM27" s="42" t="str">
        <f t="shared" si="7"/>
        <v>茨城</v>
      </c>
      <c r="AN27" s="42">
        <f t="shared" si="8"/>
        <v>22900</v>
      </c>
      <c r="AO27" s="37">
        <f t="shared" si="9"/>
        <v>1.8</v>
      </c>
      <c r="AP27" s="37"/>
      <c r="AQ27" s="32">
        <v>7</v>
      </c>
      <c r="AR27" s="5" t="s">
        <v>31</v>
      </c>
      <c r="AS27" s="765">
        <f t="shared" si="10"/>
        <v>53.9</v>
      </c>
      <c r="AT27" s="34">
        <f>IFERROR(_xlfn.RANK.EQ(AS27,$AS$21:$AS$67,0)+COUNTIF($AS$21:AS27,AS27)-1,"-")</f>
        <v>36</v>
      </c>
      <c r="AU27" s="5"/>
      <c r="AV27" s="42">
        <f t="shared" si="11"/>
        <v>7</v>
      </c>
      <c r="AW27" s="42" t="str">
        <f t="shared" si="12"/>
        <v>茨城</v>
      </c>
      <c r="AX27" s="767">
        <f t="shared" si="13"/>
        <v>97</v>
      </c>
      <c r="AY27" s="37">
        <f t="shared" si="14"/>
        <v>84.8</v>
      </c>
    </row>
    <row r="28" spans="1:51" ht="23.25" customHeight="1">
      <c r="A28" s="637" t="s">
        <v>231</v>
      </c>
      <c r="B28" s="619"/>
      <c r="C28" s="638">
        <v>16</v>
      </c>
      <c r="D28" s="639"/>
      <c r="E28" s="640">
        <v>349</v>
      </c>
      <c r="F28" s="640">
        <v>14900</v>
      </c>
      <c r="G28" s="640">
        <v>11800</v>
      </c>
      <c r="H28" s="640">
        <v>10800</v>
      </c>
      <c r="I28" s="640">
        <v>9250</v>
      </c>
      <c r="J28" s="640">
        <v>1520</v>
      </c>
      <c r="K28" s="640">
        <v>1000</v>
      </c>
      <c r="L28" s="640">
        <v>3100</v>
      </c>
      <c r="M28" s="640">
        <v>4100</v>
      </c>
      <c r="N28" s="641">
        <v>72.5</v>
      </c>
      <c r="O28" s="641">
        <v>85.6</v>
      </c>
      <c r="P28" s="641">
        <v>20.8</v>
      </c>
      <c r="Q28" s="641">
        <v>42.7</v>
      </c>
      <c r="R28" s="641">
        <v>94.8</v>
      </c>
      <c r="S28" s="641">
        <v>94.3</v>
      </c>
      <c r="T28" s="649"/>
      <c r="U28" s="638">
        <v>16</v>
      </c>
      <c r="W28" s="32">
        <v>8</v>
      </c>
      <c r="X28" s="5" t="s">
        <v>33</v>
      </c>
      <c r="Y28" s="33">
        <f t="shared" si="0"/>
        <v>236</v>
      </c>
      <c r="Z28" s="34">
        <f>IFERROR(_xlfn.RANK.EQ(Y28,$Y$21:$Y$67,0)+COUNTIF($Y$21:Y28,Y28)-1,"-")</f>
        <v>8</v>
      </c>
      <c r="AA28" s="32"/>
      <c r="AB28" s="42">
        <f t="shared" si="1"/>
        <v>8</v>
      </c>
      <c r="AC28" s="42" t="str">
        <f t="shared" si="2"/>
        <v>茨城</v>
      </c>
      <c r="AD28" s="42">
        <f t="shared" si="3"/>
        <v>236</v>
      </c>
      <c r="AE28" s="37">
        <f t="shared" si="4"/>
        <v>2.1</v>
      </c>
      <c r="AF28" s="5"/>
      <c r="AG28" s="32">
        <v>8</v>
      </c>
      <c r="AH28" s="5" t="s">
        <v>33</v>
      </c>
      <c r="AI28" s="33">
        <f t="shared" si="5"/>
        <v>22900</v>
      </c>
      <c r="AJ28" s="34">
        <f>IFERROR(_xlfn.RANK.EQ(AI28,$AI$21:$AI$67,0)+COUNTIF($AI$21:AI28,AI28)-1,"-")</f>
        <v>7</v>
      </c>
      <c r="AK28" s="5"/>
      <c r="AL28" s="42">
        <f t="shared" si="6"/>
        <v>8</v>
      </c>
      <c r="AM28" s="42" t="str">
        <f t="shared" si="7"/>
        <v>愛知</v>
      </c>
      <c r="AN28" s="42">
        <f t="shared" si="8"/>
        <v>17800</v>
      </c>
      <c r="AO28" s="37">
        <f t="shared" si="9"/>
        <v>1.4</v>
      </c>
      <c r="AP28" s="37"/>
      <c r="AQ28" s="32">
        <v>8</v>
      </c>
      <c r="AR28" s="5" t="s">
        <v>33</v>
      </c>
      <c r="AS28" s="765">
        <f t="shared" si="10"/>
        <v>97</v>
      </c>
      <c r="AT28" s="34">
        <f>IFERROR(_xlfn.RANK.EQ(AS28,$AS$21:$AS$67,0)+COUNTIF($AS$21:AS28,AS28)-1,"-")</f>
        <v>7</v>
      </c>
      <c r="AU28" s="5"/>
      <c r="AV28" s="42">
        <f t="shared" si="11"/>
        <v>8</v>
      </c>
      <c r="AW28" s="42" t="str">
        <f t="shared" si="12"/>
        <v>栃木</v>
      </c>
      <c r="AX28" s="767">
        <f t="shared" si="13"/>
        <v>96.8</v>
      </c>
      <c r="AY28" s="37">
        <f t="shared" si="14"/>
        <v>84.6</v>
      </c>
    </row>
    <row r="29" spans="1:51" ht="23.25" customHeight="1">
      <c r="A29" s="637" t="s">
        <v>229</v>
      </c>
      <c r="B29" s="619"/>
      <c r="C29" s="638">
        <v>17</v>
      </c>
      <c r="D29" s="639"/>
      <c r="E29" s="640">
        <v>64</v>
      </c>
      <c r="F29" s="640">
        <v>3330</v>
      </c>
      <c r="G29" s="640">
        <v>2640</v>
      </c>
      <c r="H29" s="640">
        <v>2460</v>
      </c>
      <c r="I29" s="640">
        <v>2130</v>
      </c>
      <c r="J29" s="640">
        <v>330</v>
      </c>
      <c r="K29" s="640">
        <v>180</v>
      </c>
      <c r="L29" s="640">
        <v>690</v>
      </c>
      <c r="M29" s="640">
        <v>870</v>
      </c>
      <c r="N29" s="641">
        <v>73.900000000000006</v>
      </c>
      <c r="O29" s="641">
        <v>86.6</v>
      </c>
      <c r="P29" s="641">
        <v>20.7</v>
      </c>
      <c r="Q29" s="641">
        <v>52</v>
      </c>
      <c r="R29" s="641">
        <v>91.4</v>
      </c>
      <c r="S29" s="641">
        <v>94.3</v>
      </c>
      <c r="T29" s="649"/>
      <c r="U29" s="638">
        <v>17</v>
      </c>
      <c r="W29" s="32">
        <v>9</v>
      </c>
      <c r="X29" s="5" t="s">
        <v>35</v>
      </c>
      <c r="Y29" s="33">
        <f t="shared" si="0"/>
        <v>531</v>
      </c>
      <c r="Z29" s="34">
        <f>IFERROR(_xlfn.RANK.EQ(Y29,$Y$21:$Y$67,0)+COUNTIF($Y$21:Y29,Y29)-1,"-")</f>
        <v>3</v>
      </c>
      <c r="AA29" s="32"/>
      <c r="AB29" s="42">
        <f t="shared" si="1"/>
        <v>9</v>
      </c>
      <c r="AC29" s="42" t="str">
        <f t="shared" si="2"/>
        <v>長野</v>
      </c>
      <c r="AD29" s="42">
        <f t="shared" si="3"/>
        <v>203</v>
      </c>
      <c r="AE29" s="37">
        <f t="shared" si="4"/>
        <v>1.8</v>
      </c>
      <c r="AF29" s="5"/>
      <c r="AG29" s="32">
        <v>9</v>
      </c>
      <c r="AH29" s="5" t="s">
        <v>35</v>
      </c>
      <c r="AI29" s="33">
        <f t="shared" si="5"/>
        <v>51400</v>
      </c>
      <c r="AJ29" s="34">
        <f>IFERROR(_xlfn.RANK.EQ(AI29,$AI$21:$AI$67,0)+COUNTIF($AI$21:AI29,AI29)-1,"-")</f>
        <v>2</v>
      </c>
      <c r="AK29" s="5"/>
      <c r="AL29" s="42">
        <f t="shared" si="6"/>
        <v>9</v>
      </c>
      <c r="AM29" s="42" t="str">
        <f t="shared" si="7"/>
        <v>岡山</v>
      </c>
      <c r="AN29" s="42">
        <f t="shared" si="8"/>
        <v>15100</v>
      </c>
      <c r="AO29" s="37">
        <f t="shared" si="9"/>
        <v>1.2</v>
      </c>
      <c r="AP29" s="37"/>
      <c r="AQ29" s="32">
        <v>9</v>
      </c>
      <c r="AR29" s="5" t="s">
        <v>35</v>
      </c>
      <c r="AS29" s="765">
        <f t="shared" si="10"/>
        <v>96.8</v>
      </c>
      <c r="AT29" s="34">
        <f>IFERROR(_xlfn.RANK.EQ(AS29,$AS$21:$AS$67,0)+COUNTIF($AS$21:AS29,AS29)-1,"-")</f>
        <v>8</v>
      </c>
      <c r="AU29" s="5"/>
      <c r="AV29" s="42">
        <f t="shared" si="11"/>
        <v>9</v>
      </c>
      <c r="AW29" s="42" t="str">
        <f t="shared" si="12"/>
        <v>愛知</v>
      </c>
      <c r="AX29" s="767">
        <f t="shared" si="13"/>
        <v>95.7</v>
      </c>
      <c r="AY29" s="37">
        <f t="shared" si="14"/>
        <v>83.7</v>
      </c>
    </row>
    <row r="30" spans="1:51" ht="23.25" customHeight="1">
      <c r="A30" s="637" t="s">
        <v>227</v>
      </c>
      <c r="B30" s="619"/>
      <c r="C30" s="638">
        <v>18</v>
      </c>
      <c r="D30" s="639"/>
      <c r="E30" s="640">
        <v>166</v>
      </c>
      <c r="F30" s="640">
        <v>9950</v>
      </c>
      <c r="G30" s="640">
        <v>8310</v>
      </c>
      <c r="H30" s="640">
        <v>7800</v>
      </c>
      <c r="I30" s="640">
        <v>6660</v>
      </c>
      <c r="J30" s="640">
        <v>1140</v>
      </c>
      <c r="K30" s="640">
        <v>510</v>
      </c>
      <c r="L30" s="640">
        <v>1640</v>
      </c>
      <c r="M30" s="640">
        <v>2150</v>
      </c>
      <c r="N30" s="641">
        <v>78.400000000000006</v>
      </c>
      <c r="O30" s="641">
        <v>85.4</v>
      </c>
      <c r="P30" s="641">
        <v>16.5</v>
      </c>
      <c r="Q30" s="641">
        <v>59.9</v>
      </c>
      <c r="R30" s="641">
        <v>96.5</v>
      </c>
      <c r="S30" s="641">
        <v>103</v>
      </c>
      <c r="T30" s="649"/>
      <c r="U30" s="638">
        <v>18</v>
      </c>
      <c r="W30" s="32">
        <v>10</v>
      </c>
      <c r="X30" s="5" t="s">
        <v>37</v>
      </c>
      <c r="Y30" s="33">
        <f t="shared" si="0"/>
        <v>342</v>
      </c>
      <c r="Z30" s="34">
        <f>IFERROR(_xlfn.RANK.EQ(Y30,$Y$21:$Y$67,0)+COUNTIF($Y$21:Y30,Y30)-1,"-")</f>
        <v>6</v>
      </c>
      <c r="AA30" s="32"/>
      <c r="AB30" s="42">
        <f t="shared" si="1"/>
        <v>10</v>
      </c>
      <c r="AC30" s="42" t="str">
        <f t="shared" si="2"/>
        <v>福島</v>
      </c>
      <c r="AD30" s="42">
        <f t="shared" si="3"/>
        <v>193</v>
      </c>
      <c r="AE30" s="37">
        <f t="shared" si="4"/>
        <v>1.7</v>
      </c>
      <c r="AF30" s="5"/>
      <c r="AG30" s="32">
        <v>10</v>
      </c>
      <c r="AH30" s="5" t="s">
        <v>37</v>
      </c>
      <c r="AI30" s="33">
        <f t="shared" si="5"/>
        <v>31000</v>
      </c>
      <c r="AJ30" s="34">
        <f>IFERROR(_xlfn.RANK.EQ(AI30,$AI$21:$AI$67,0)+COUNTIF($AI$21:AI30,AI30)-1,"-")</f>
        <v>5</v>
      </c>
      <c r="AK30" s="5"/>
      <c r="AL30" s="42">
        <f t="shared" si="6"/>
        <v>10</v>
      </c>
      <c r="AM30" s="42" t="str">
        <f t="shared" si="7"/>
        <v>宮城</v>
      </c>
      <c r="AN30" s="42">
        <f t="shared" si="8"/>
        <v>14900</v>
      </c>
      <c r="AO30" s="37">
        <f t="shared" si="9"/>
        <v>1.2</v>
      </c>
      <c r="AP30" s="37"/>
      <c r="AQ30" s="32">
        <v>10</v>
      </c>
      <c r="AR30" s="5" t="s">
        <v>37</v>
      </c>
      <c r="AS30" s="765">
        <f t="shared" si="10"/>
        <v>90.6</v>
      </c>
      <c r="AT30" s="34">
        <f>IFERROR(_xlfn.RANK.EQ(AS30,$AS$21:$AS$67,0)+COUNTIF($AS$21:AS30,AS30)-1,"-")</f>
        <v>13</v>
      </c>
      <c r="AU30" s="5"/>
      <c r="AV30" s="42">
        <f t="shared" si="11"/>
        <v>9</v>
      </c>
      <c r="AW30" s="42" t="str">
        <f t="shared" si="12"/>
        <v>熊本</v>
      </c>
      <c r="AX30" s="767">
        <f t="shared" si="13"/>
        <v>95.7</v>
      </c>
      <c r="AY30" s="37">
        <f t="shared" si="14"/>
        <v>83.7</v>
      </c>
    </row>
    <row r="31" spans="1:51" ht="23.25" customHeight="1">
      <c r="A31" s="650" t="s">
        <v>225</v>
      </c>
      <c r="B31" s="631"/>
      <c r="C31" s="651">
        <v>19</v>
      </c>
      <c r="D31" s="633"/>
      <c r="E31" s="652">
        <v>193</v>
      </c>
      <c r="F31" s="652">
        <v>10400</v>
      </c>
      <c r="G31" s="652">
        <v>7710</v>
      </c>
      <c r="H31" s="652">
        <v>7230</v>
      </c>
      <c r="I31" s="652">
        <v>6130</v>
      </c>
      <c r="J31" s="652">
        <v>1100</v>
      </c>
      <c r="K31" s="652">
        <v>470</v>
      </c>
      <c r="L31" s="652">
        <v>2650</v>
      </c>
      <c r="M31" s="652">
        <v>3120</v>
      </c>
      <c r="N31" s="653">
        <v>69.5</v>
      </c>
      <c r="O31" s="653">
        <v>84.8</v>
      </c>
      <c r="P31" s="653">
        <v>25.5</v>
      </c>
      <c r="Q31" s="653">
        <v>53.9</v>
      </c>
      <c r="R31" s="653">
        <v>92.3</v>
      </c>
      <c r="S31" s="653">
        <v>99</v>
      </c>
      <c r="T31" s="655"/>
      <c r="U31" s="651">
        <v>19</v>
      </c>
      <c r="W31" s="32">
        <v>11</v>
      </c>
      <c r="X31" s="5" t="s">
        <v>39</v>
      </c>
      <c r="Y31" s="33">
        <f t="shared" si="0"/>
        <v>120</v>
      </c>
      <c r="Z31" s="34">
        <f>IFERROR(_xlfn.RANK.EQ(Y31,$Y$21:$Y$67,0)+COUNTIF($Y$21:Y31,Y31)-1,"-")</f>
        <v>21</v>
      </c>
      <c r="AA31" s="32"/>
      <c r="AB31" s="42">
        <f t="shared" si="1"/>
        <v>11</v>
      </c>
      <c r="AC31" s="42" t="str">
        <f t="shared" si="2"/>
        <v>宮崎</v>
      </c>
      <c r="AD31" s="42">
        <f t="shared" si="3"/>
        <v>187</v>
      </c>
      <c r="AE31" s="37">
        <f t="shared" si="4"/>
        <v>1.7</v>
      </c>
      <c r="AF31" s="5"/>
      <c r="AG31" s="32">
        <v>11</v>
      </c>
      <c r="AH31" s="5" t="s">
        <v>39</v>
      </c>
      <c r="AI31" s="33">
        <f t="shared" si="5"/>
        <v>5810</v>
      </c>
      <c r="AJ31" s="34">
        <f>IFERROR(_xlfn.RANK.EQ(AI31,$AI$21:$AI$67,0)+COUNTIF($AI$21:AI31,AI31)-1,"-")</f>
        <v>25</v>
      </c>
      <c r="AK31" s="5"/>
      <c r="AL31" s="42">
        <f t="shared" si="6"/>
        <v>11</v>
      </c>
      <c r="AM31" s="42" t="str">
        <f t="shared" si="7"/>
        <v>長野</v>
      </c>
      <c r="AN31" s="42">
        <f t="shared" si="8"/>
        <v>12700</v>
      </c>
      <c r="AO31" s="37">
        <f t="shared" si="9"/>
        <v>1</v>
      </c>
      <c r="AP31" s="37"/>
      <c r="AQ31" s="32">
        <v>11</v>
      </c>
      <c r="AR31" s="5" t="s">
        <v>39</v>
      </c>
      <c r="AS31" s="765">
        <f t="shared" si="10"/>
        <v>48.4</v>
      </c>
      <c r="AT31" s="34">
        <f>IFERROR(_xlfn.RANK.EQ(AS31,$AS$21:$AS$67,0)+COUNTIF($AS$21:AS31,AS31)-1,"-")</f>
        <v>42</v>
      </c>
      <c r="AU31" s="5"/>
      <c r="AV31" s="42">
        <f t="shared" si="11"/>
        <v>11</v>
      </c>
      <c r="AW31" s="42" t="str">
        <f t="shared" si="12"/>
        <v>青森</v>
      </c>
      <c r="AX31" s="767">
        <f t="shared" si="13"/>
        <v>91.3</v>
      </c>
      <c r="AY31" s="37">
        <f t="shared" si="14"/>
        <v>79.8</v>
      </c>
    </row>
    <row r="32" spans="1:51" ht="23.25" customHeight="1">
      <c r="A32" s="637" t="s">
        <v>223</v>
      </c>
      <c r="B32" s="619"/>
      <c r="C32" s="638">
        <v>20</v>
      </c>
      <c r="D32" s="639"/>
      <c r="E32" s="640">
        <v>236</v>
      </c>
      <c r="F32" s="640">
        <v>22900</v>
      </c>
      <c r="G32" s="640">
        <v>19600</v>
      </c>
      <c r="H32" s="640">
        <v>18300</v>
      </c>
      <c r="I32" s="640">
        <v>15500</v>
      </c>
      <c r="J32" s="640">
        <v>2880</v>
      </c>
      <c r="K32" s="640">
        <v>1240</v>
      </c>
      <c r="L32" s="640">
        <v>3370</v>
      </c>
      <c r="M32" s="640">
        <v>4610</v>
      </c>
      <c r="N32" s="641">
        <v>79.900000000000006</v>
      </c>
      <c r="O32" s="641">
        <v>84.7</v>
      </c>
      <c r="P32" s="641">
        <v>14.7</v>
      </c>
      <c r="Q32" s="641">
        <v>97</v>
      </c>
      <c r="R32" s="641">
        <v>94.4</v>
      </c>
      <c r="S32" s="641">
        <v>98.7</v>
      </c>
      <c r="T32" s="649"/>
      <c r="U32" s="638">
        <v>20</v>
      </c>
      <c r="W32" s="32">
        <v>12</v>
      </c>
      <c r="X32" s="5" t="s">
        <v>41</v>
      </c>
      <c r="Y32" s="33">
        <f t="shared" si="0"/>
        <v>342</v>
      </c>
      <c r="Z32" s="34">
        <f>IFERROR(_xlfn.RANK.EQ(Y32,$Y$21:$Y$67,0)+COUNTIF($Y$21:Y32,Y32)-1,"-")</f>
        <v>7</v>
      </c>
      <c r="AA32" s="32"/>
      <c r="AB32" s="42">
        <f t="shared" si="1"/>
        <v>12</v>
      </c>
      <c r="AC32" s="42" t="str">
        <f t="shared" si="2"/>
        <v>愛知</v>
      </c>
      <c r="AD32" s="42">
        <f t="shared" si="3"/>
        <v>186</v>
      </c>
      <c r="AE32" s="37">
        <f t="shared" si="4"/>
        <v>1.6</v>
      </c>
      <c r="AF32" s="5"/>
      <c r="AG32" s="32">
        <v>12</v>
      </c>
      <c r="AH32" s="5" t="s">
        <v>41</v>
      </c>
      <c r="AI32" s="33">
        <f t="shared" si="5"/>
        <v>25200</v>
      </c>
      <c r="AJ32" s="34">
        <f>IFERROR(_xlfn.RANK.EQ(AI32,$AI$21:$AI$67,0)+COUNTIF($AI$21:AI32,AI32)-1,"-")</f>
        <v>6</v>
      </c>
      <c r="AK32" s="5"/>
      <c r="AL32" s="42">
        <f t="shared" si="6"/>
        <v>12</v>
      </c>
      <c r="AM32" s="42" t="str">
        <f t="shared" si="7"/>
        <v>静岡</v>
      </c>
      <c r="AN32" s="42">
        <f t="shared" si="8"/>
        <v>12400</v>
      </c>
      <c r="AO32" s="37">
        <f t="shared" si="9"/>
        <v>1</v>
      </c>
      <c r="AP32" s="37"/>
      <c r="AQ32" s="32">
        <v>12</v>
      </c>
      <c r="AR32" s="5" t="s">
        <v>41</v>
      </c>
      <c r="AS32" s="765">
        <f t="shared" si="10"/>
        <v>73.7</v>
      </c>
      <c r="AT32" s="34">
        <f>IFERROR(_xlfn.RANK.EQ(AS32,$AS$21:$AS$67,0)+COUNTIF($AS$21:AS32,AS32)-1,"-")</f>
        <v>24</v>
      </c>
      <c r="AU32" s="5"/>
      <c r="AV32" s="42">
        <f t="shared" si="11"/>
        <v>12</v>
      </c>
      <c r="AW32" s="42" t="str">
        <f t="shared" si="12"/>
        <v>鹿児島</v>
      </c>
      <c r="AX32" s="767">
        <f t="shared" si="13"/>
        <v>91.1</v>
      </c>
      <c r="AY32" s="37">
        <f t="shared" si="14"/>
        <v>79.599999999999994</v>
      </c>
    </row>
    <row r="33" spans="1:51" ht="23.25" customHeight="1">
      <c r="A33" s="637" t="s">
        <v>221</v>
      </c>
      <c r="B33" s="619"/>
      <c r="C33" s="638">
        <v>21</v>
      </c>
      <c r="D33" s="639"/>
      <c r="E33" s="640">
        <v>531</v>
      </c>
      <c r="F33" s="640">
        <v>51400</v>
      </c>
      <c r="G33" s="640">
        <v>42100</v>
      </c>
      <c r="H33" s="640">
        <v>39200</v>
      </c>
      <c r="I33" s="640">
        <v>33800</v>
      </c>
      <c r="J33" s="640">
        <v>5410</v>
      </c>
      <c r="K33" s="640">
        <v>2930</v>
      </c>
      <c r="L33" s="640">
        <v>9310</v>
      </c>
      <c r="M33" s="640">
        <v>12200</v>
      </c>
      <c r="N33" s="641">
        <v>76.3</v>
      </c>
      <c r="O33" s="641">
        <v>86.2</v>
      </c>
      <c r="P33" s="641">
        <v>18.100000000000001</v>
      </c>
      <c r="Q33" s="641">
        <v>96.8</v>
      </c>
      <c r="R33" s="641">
        <v>96</v>
      </c>
      <c r="S33" s="641">
        <v>97.3</v>
      </c>
      <c r="T33" s="649"/>
      <c r="U33" s="638">
        <v>21</v>
      </c>
      <c r="W33" s="32">
        <v>13</v>
      </c>
      <c r="X33" s="5" t="s">
        <v>43</v>
      </c>
      <c r="Y33" s="33">
        <f t="shared" si="0"/>
        <v>40</v>
      </c>
      <c r="Z33" s="34">
        <f>IFERROR(_xlfn.RANK.EQ(Y33,$Y$21:$Y$67,0)+COUNTIF($Y$21:Y33,Y33)-1,"-")</f>
        <v>37</v>
      </c>
      <c r="AA33" s="32"/>
      <c r="AB33" s="42">
        <f t="shared" si="1"/>
        <v>13</v>
      </c>
      <c r="AC33" s="42" t="str">
        <f t="shared" si="2"/>
        <v>兵庫</v>
      </c>
      <c r="AD33" s="42">
        <f t="shared" si="3"/>
        <v>184</v>
      </c>
      <c r="AE33" s="37">
        <f t="shared" si="4"/>
        <v>1.6</v>
      </c>
      <c r="AF33" s="5"/>
      <c r="AG33" s="32">
        <v>13</v>
      </c>
      <c r="AH33" s="5" t="s">
        <v>43</v>
      </c>
      <c r="AI33" s="33">
        <f t="shared" si="5"/>
        <v>1330</v>
      </c>
      <c r="AJ33" s="34">
        <f>IFERROR(_xlfn.RANK.EQ(AI33,$AI$21:$AI$67,0)+COUNTIF($AI$21:AI33,AI33)-1,"-")</f>
        <v>44</v>
      </c>
      <c r="AK33" s="5"/>
      <c r="AL33" s="42">
        <f t="shared" si="6"/>
        <v>12</v>
      </c>
      <c r="AM33" s="42" t="str">
        <f t="shared" si="7"/>
        <v>宮崎</v>
      </c>
      <c r="AN33" s="42">
        <f t="shared" si="8"/>
        <v>12400</v>
      </c>
      <c r="AO33" s="37">
        <f t="shared" si="9"/>
        <v>1</v>
      </c>
      <c r="AP33" s="37"/>
      <c r="AQ33" s="32">
        <v>13</v>
      </c>
      <c r="AR33" s="5" t="s">
        <v>43</v>
      </c>
      <c r="AS33" s="765">
        <f t="shared" si="10"/>
        <v>33.299999999999997</v>
      </c>
      <c r="AT33" s="34">
        <f>IFERROR(_xlfn.RANK.EQ(AS33,$AS$21:$AS$67,0)+COUNTIF($AS$21:AS33,AS33)-1,"-")</f>
        <v>47</v>
      </c>
      <c r="AU33" s="5"/>
      <c r="AV33" s="42">
        <f t="shared" si="11"/>
        <v>13</v>
      </c>
      <c r="AW33" s="42" t="str">
        <f t="shared" si="12"/>
        <v>群馬</v>
      </c>
      <c r="AX33" s="767">
        <f t="shared" si="13"/>
        <v>90.6</v>
      </c>
      <c r="AY33" s="37">
        <f t="shared" si="14"/>
        <v>79.2</v>
      </c>
    </row>
    <row r="34" spans="1:51" ht="23.25" customHeight="1">
      <c r="A34" s="637" t="s">
        <v>219</v>
      </c>
      <c r="B34" s="619"/>
      <c r="C34" s="638">
        <v>22</v>
      </c>
      <c r="D34" s="639"/>
      <c r="E34" s="640">
        <v>342</v>
      </c>
      <c r="F34" s="640">
        <v>31000</v>
      </c>
      <c r="G34" s="640">
        <v>23700</v>
      </c>
      <c r="H34" s="640">
        <v>22100</v>
      </c>
      <c r="I34" s="640">
        <v>18800</v>
      </c>
      <c r="J34" s="640">
        <v>3270</v>
      </c>
      <c r="K34" s="640">
        <v>1600</v>
      </c>
      <c r="L34" s="640">
        <v>7320</v>
      </c>
      <c r="M34" s="640">
        <v>8920</v>
      </c>
      <c r="N34" s="641">
        <v>71.3</v>
      </c>
      <c r="O34" s="641">
        <v>85.1</v>
      </c>
      <c r="P34" s="641">
        <v>23.6</v>
      </c>
      <c r="Q34" s="641">
        <v>90.6</v>
      </c>
      <c r="R34" s="641">
        <v>96.3</v>
      </c>
      <c r="S34" s="641">
        <v>97.2</v>
      </c>
      <c r="T34" s="649"/>
      <c r="U34" s="638">
        <v>22</v>
      </c>
      <c r="W34" s="32">
        <v>14</v>
      </c>
      <c r="X34" s="5" t="s">
        <v>45</v>
      </c>
      <c r="Y34" s="33">
        <f t="shared" si="0"/>
        <v>106</v>
      </c>
      <c r="Z34" s="34">
        <f>IFERROR(_xlfn.RANK.EQ(Y34,$Y$21:$Y$67,0)+COUNTIF($Y$21:Y34,Y34)-1,"-")</f>
        <v>22</v>
      </c>
      <c r="AA34" s="32"/>
      <c r="AB34" s="42">
        <f t="shared" si="1"/>
        <v>14</v>
      </c>
      <c r="AC34" s="42" t="str">
        <f t="shared" si="2"/>
        <v>岡山</v>
      </c>
      <c r="AD34" s="42">
        <f t="shared" si="3"/>
        <v>170</v>
      </c>
      <c r="AE34" s="37">
        <f t="shared" si="4"/>
        <v>1.5</v>
      </c>
      <c r="AF34" s="5"/>
      <c r="AG34" s="32">
        <v>14</v>
      </c>
      <c r="AH34" s="5" t="s">
        <v>45</v>
      </c>
      <c r="AI34" s="33">
        <f t="shared" si="5"/>
        <v>3790</v>
      </c>
      <c r="AJ34" s="34">
        <f>IFERROR(_xlfn.RANK.EQ(AI34,$AI$21:$AI$67,0)+COUNTIF($AI$21:AI34,AI34)-1,"-")</f>
        <v>31</v>
      </c>
      <c r="AK34" s="5"/>
      <c r="AL34" s="42">
        <f t="shared" si="6"/>
        <v>14</v>
      </c>
      <c r="AM34" s="42" t="str">
        <f t="shared" si="7"/>
        <v>大分</v>
      </c>
      <c r="AN34" s="42">
        <f t="shared" si="8"/>
        <v>11900</v>
      </c>
      <c r="AO34" s="37">
        <f t="shared" si="9"/>
        <v>0.9</v>
      </c>
      <c r="AP34" s="37"/>
      <c r="AQ34" s="32">
        <v>14</v>
      </c>
      <c r="AR34" s="5" t="s">
        <v>45</v>
      </c>
      <c r="AS34" s="765">
        <f t="shared" si="10"/>
        <v>35.799999999999997</v>
      </c>
      <c r="AT34" s="34">
        <f>IFERROR(_xlfn.RANK.EQ(AS34,$AS$21:$AS$67,0)+COUNTIF($AS$21:AS34,AS34)-1,"-")</f>
        <v>46</v>
      </c>
      <c r="AU34" s="5"/>
      <c r="AV34" s="42">
        <f t="shared" si="11"/>
        <v>13</v>
      </c>
      <c r="AW34" s="42" t="str">
        <f t="shared" si="12"/>
        <v>鳥取</v>
      </c>
      <c r="AX34" s="767">
        <f t="shared" si="13"/>
        <v>90.6</v>
      </c>
      <c r="AY34" s="37">
        <f t="shared" si="14"/>
        <v>79.2</v>
      </c>
    </row>
    <row r="35" spans="1:51" ht="23.25" customHeight="1">
      <c r="A35" s="637" t="s">
        <v>217</v>
      </c>
      <c r="B35" s="619"/>
      <c r="C35" s="638">
        <v>23</v>
      </c>
      <c r="D35" s="639"/>
      <c r="E35" s="640">
        <v>120</v>
      </c>
      <c r="F35" s="640">
        <v>5810</v>
      </c>
      <c r="G35" s="640">
        <v>4400</v>
      </c>
      <c r="H35" s="640">
        <v>4040</v>
      </c>
      <c r="I35" s="640">
        <v>3470</v>
      </c>
      <c r="J35" s="640">
        <v>570</v>
      </c>
      <c r="K35" s="640">
        <v>360</v>
      </c>
      <c r="L35" s="640">
        <v>1410</v>
      </c>
      <c r="M35" s="640">
        <v>1770</v>
      </c>
      <c r="N35" s="641">
        <v>69.5</v>
      </c>
      <c r="O35" s="641">
        <v>85.9</v>
      </c>
      <c r="P35" s="641">
        <v>24.3</v>
      </c>
      <c r="Q35" s="641">
        <v>48.4</v>
      </c>
      <c r="R35" s="641">
        <v>91.6</v>
      </c>
      <c r="S35" s="641">
        <v>91.4</v>
      </c>
      <c r="T35" s="649"/>
      <c r="U35" s="638">
        <v>23</v>
      </c>
      <c r="W35" s="32">
        <v>15</v>
      </c>
      <c r="X35" s="5" t="s">
        <v>46</v>
      </c>
      <c r="Y35" s="33">
        <f t="shared" si="0"/>
        <v>122</v>
      </c>
      <c r="Z35" s="34">
        <f>IFERROR(_xlfn.RANK.EQ(Y35,$Y$21:$Y$67,0)+COUNTIF($Y$21:Y35,Y35)-1,"-")</f>
        <v>20</v>
      </c>
      <c r="AA35" s="32"/>
      <c r="AB35" s="42">
        <f t="shared" si="1"/>
        <v>15</v>
      </c>
      <c r="AC35" s="42" t="str">
        <f t="shared" si="2"/>
        <v>山形</v>
      </c>
      <c r="AD35" s="42">
        <f t="shared" si="3"/>
        <v>166</v>
      </c>
      <c r="AE35" s="37">
        <f t="shared" si="4"/>
        <v>1.5</v>
      </c>
      <c r="AF35" s="5"/>
      <c r="AG35" s="32">
        <v>15</v>
      </c>
      <c r="AH35" s="5" t="s">
        <v>46</v>
      </c>
      <c r="AI35" s="33">
        <f t="shared" si="5"/>
        <v>4650</v>
      </c>
      <c r="AJ35" s="34">
        <f>IFERROR(_xlfn.RANK.EQ(AI35,$AI$21:$AI$67,0)+COUNTIF($AI$21:AI35,AI35)-1,"-")</f>
        <v>29</v>
      </c>
      <c r="AK35" s="5"/>
      <c r="AL35" s="42">
        <f t="shared" si="6"/>
        <v>15</v>
      </c>
      <c r="AM35" s="42" t="str">
        <f t="shared" si="7"/>
        <v>兵庫</v>
      </c>
      <c r="AN35" s="42">
        <f t="shared" si="8"/>
        <v>11600</v>
      </c>
      <c r="AO35" s="37">
        <f t="shared" si="9"/>
        <v>0.9</v>
      </c>
      <c r="AP35" s="37"/>
      <c r="AQ35" s="32">
        <v>15</v>
      </c>
      <c r="AR35" s="5" t="s">
        <v>46</v>
      </c>
      <c r="AS35" s="765">
        <f t="shared" si="10"/>
        <v>38.1</v>
      </c>
      <c r="AT35" s="34">
        <f>IFERROR(_xlfn.RANK.EQ(AS35,$AS$21:$AS$67,0)+COUNTIF($AS$21:AS35,AS35)-1,"-")</f>
        <v>45</v>
      </c>
      <c r="AU35" s="5"/>
      <c r="AV35" s="42">
        <f t="shared" si="11"/>
        <v>15</v>
      </c>
      <c r="AW35" s="42" t="str">
        <f t="shared" si="12"/>
        <v>奈良</v>
      </c>
      <c r="AX35" s="767">
        <f t="shared" si="13"/>
        <v>89.3</v>
      </c>
      <c r="AY35" s="37">
        <f t="shared" si="14"/>
        <v>78.099999999999994</v>
      </c>
    </row>
    <row r="36" spans="1:51" ht="23.25" customHeight="1">
      <c r="A36" s="637" t="s">
        <v>215</v>
      </c>
      <c r="B36" s="619"/>
      <c r="C36" s="638">
        <v>24</v>
      </c>
      <c r="D36" s="639"/>
      <c r="E36" s="640">
        <v>342</v>
      </c>
      <c r="F36" s="640">
        <v>25200</v>
      </c>
      <c r="G36" s="640">
        <v>20600</v>
      </c>
      <c r="H36" s="640">
        <v>19400</v>
      </c>
      <c r="I36" s="640">
        <v>16300</v>
      </c>
      <c r="J36" s="640">
        <v>3020</v>
      </c>
      <c r="K36" s="640">
        <v>1180</v>
      </c>
      <c r="L36" s="640">
        <v>4600</v>
      </c>
      <c r="M36" s="640">
        <v>5790</v>
      </c>
      <c r="N36" s="641">
        <v>77</v>
      </c>
      <c r="O36" s="641">
        <v>84</v>
      </c>
      <c r="P36" s="641">
        <v>18.3</v>
      </c>
      <c r="Q36" s="641">
        <v>73.7</v>
      </c>
      <c r="R36" s="641">
        <v>94.2</v>
      </c>
      <c r="S36" s="641">
        <v>98.1</v>
      </c>
      <c r="T36" s="649"/>
      <c r="U36" s="638">
        <v>24</v>
      </c>
      <c r="W36" s="32">
        <v>16</v>
      </c>
      <c r="X36" s="5" t="s">
        <v>48</v>
      </c>
      <c r="Y36" s="33">
        <f t="shared" si="0"/>
        <v>31</v>
      </c>
      <c r="Z36" s="34">
        <f>IFERROR(_xlfn.RANK.EQ(Y36,$Y$21:$Y$67,0)+COUNTIF($Y$21:Y36,Y36)-1,"-")</f>
        <v>40</v>
      </c>
      <c r="AA36" s="32"/>
      <c r="AB36" s="42">
        <f t="shared" si="1"/>
        <v>16</v>
      </c>
      <c r="AC36" s="42" t="str">
        <f t="shared" si="2"/>
        <v>静岡</v>
      </c>
      <c r="AD36" s="42">
        <f t="shared" si="3"/>
        <v>146</v>
      </c>
      <c r="AE36" s="37">
        <f t="shared" si="4"/>
        <v>1.3</v>
      </c>
      <c r="AF36" s="5"/>
      <c r="AG36" s="32">
        <v>16</v>
      </c>
      <c r="AH36" s="5" t="s">
        <v>48</v>
      </c>
      <c r="AI36" s="33">
        <f t="shared" si="5"/>
        <v>2120</v>
      </c>
      <c r="AJ36" s="34">
        <f>IFERROR(_xlfn.RANK.EQ(AI36,$AI$21:$AI$67,0)+COUNTIF($AI$21:AI36,AI36)-1,"-")</f>
        <v>42</v>
      </c>
      <c r="AK36" s="5"/>
      <c r="AL36" s="42">
        <f t="shared" si="6"/>
        <v>16</v>
      </c>
      <c r="AM36" s="42" t="str">
        <f t="shared" si="7"/>
        <v>青森</v>
      </c>
      <c r="AN36" s="42">
        <f t="shared" si="8"/>
        <v>11500</v>
      </c>
      <c r="AO36" s="37">
        <f t="shared" si="9"/>
        <v>0.9</v>
      </c>
      <c r="AP36" s="37"/>
      <c r="AQ36" s="32">
        <v>16</v>
      </c>
      <c r="AR36" s="5" t="s">
        <v>48</v>
      </c>
      <c r="AS36" s="765">
        <f t="shared" si="10"/>
        <v>68.400000000000006</v>
      </c>
      <c r="AT36" s="34">
        <f>IFERROR(_xlfn.RANK.EQ(AS36,$AS$21:$AS$67,0)+COUNTIF($AS$21:AS36,AS36)-1,"-")</f>
        <v>25</v>
      </c>
      <c r="AU36" s="5"/>
      <c r="AV36" s="42">
        <f t="shared" si="11"/>
        <v>16</v>
      </c>
      <c r="AW36" s="42" t="str">
        <f t="shared" si="12"/>
        <v>岡山</v>
      </c>
      <c r="AX36" s="767">
        <f t="shared" si="13"/>
        <v>88.8</v>
      </c>
      <c r="AY36" s="37">
        <f t="shared" si="14"/>
        <v>77.599999999999994</v>
      </c>
    </row>
    <row r="37" spans="1:51" ht="23.25" customHeight="1">
      <c r="A37" s="637" t="s">
        <v>213</v>
      </c>
      <c r="B37" s="619"/>
      <c r="C37" s="638">
        <v>25</v>
      </c>
      <c r="D37" s="639"/>
      <c r="E37" s="640">
        <v>40</v>
      </c>
      <c r="F37" s="640">
        <v>1330</v>
      </c>
      <c r="G37" s="640">
        <v>1040</v>
      </c>
      <c r="H37" s="640">
        <v>960</v>
      </c>
      <c r="I37" s="640">
        <v>820</v>
      </c>
      <c r="J37" s="640">
        <v>140</v>
      </c>
      <c r="K37" s="640">
        <v>80</v>
      </c>
      <c r="L37" s="640">
        <v>290</v>
      </c>
      <c r="M37" s="640">
        <v>380</v>
      </c>
      <c r="N37" s="641">
        <v>72.2</v>
      </c>
      <c r="O37" s="641">
        <v>85.4</v>
      </c>
      <c r="P37" s="641">
        <v>21.8</v>
      </c>
      <c r="Q37" s="641">
        <v>33.299999999999997</v>
      </c>
      <c r="R37" s="641">
        <v>95.2</v>
      </c>
      <c r="S37" s="641">
        <v>95.7</v>
      </c>
      <c r="T37" s="649"/>
      <c r="U37" s="638">
        <v>25</v>
      </c>
      <c r="W37" s="32">
        <v>17</v>
      </c>
      <c r="X37" s="5" t="s">
        <v>49</v>
      </c>
      <c r="Y37" s="33">
        <f t="shared" si="0"/>
        <v>32</v>
      </c>
      <c r="Z37" s="34">
        <f>IFERROR(_xlfn.RANK.EQ(Y37,$Y$21:$Y$67,0)+COUNTIF($Y$21:Y37,Y37)-1,"-")</f>
        <v>39</v>
      </c>
      <c r="AA37" s="32"/>
      <c r="AB37" s="42">
        <f t="shared" si="1"/>
        <v>17</v>
      </c>
      <c r="AC37" s="42" t="str">
        <f t="shared" si="2"/>
        <v>福岡</v>
      </c>
      <c r="AD37" s="42">
        <f t="shared" si="3"/>
        <v>144</v>
      </c>
      <c r="AE37" s="37">
        <f t="shared" si="4"/>
        <v>1.3</v>
      </c>
      <c r="AF37" s="5"/>
      <c r="AG37" s="32">
        <v>17</v>
      </c>
      <c r="AH37" s="5" t="s">
        <v>49</v>
      </c>
      <c r="AI37" s="33">
        <f t="shared" si="5"/>
        <v>2640</v>
      </c>
      <c r="AJ37" s="34">
        <f>IFERROR(_xlfn.RANK.EQ(AI37,$AI$21:$AI$67,0)+COUNTIF($AI$21:AI37,AI37)-1,"-")</f>
        <v>38</v>
      </c>
      <c r="AK37" s="5"/>
      <c r="AL37" s="42">
        <f t="shared" si="6"/>
        <v>17</v>
      </c>
      <c r="AM37" s="42" t="str">
        <f t="shared" si="7"/>
        <v>鹿児島</v>
      </c>
      <c r="AN37" s="42">
        <f t="shared" si="8"/>
        <v>11300</v>
      </c>
      <c r="AO37" s="37">
        <f t="shared" si="9"/>
        <v>0.9</v>
      </c>
      <c r="AP37" s="37"/>
      <c r="AQ37" s="32">
        <v>17</v>
      </c>
      <c r="AR37" s="5" t="s">
        <v>49</v>
      </c>
      <c r="AS37" s="765">
        <f t="shared" si="10"/>
        <v>82.5</v>
      </c>
      <c r="AT37" s="34">
        <f>IFERROR(_xlfn.RANK.EQ(AS37,$AS$21:$AS$67,0)+COUNTIF($AS$21:AS37,AS37)-1,"-")</f>
        <v>19</v>
      </c>
      <c r="AU37" s="5"/>
      <c r="AV37" s="42">
        <f t="shared" si="11"/>
        <v>17</v>
      </c>
      <c r="AW37" s="42" t="str">
        <f t="shared" si="12"/>
        <v>京都</v>
      </c>
      <c r="AX37" s="767">
        <f t="shared" si="13"/>
        <v>86.4</v>
      </c>
      <c r="AY37" s="37">
        <f t="shared" si="14"/>
        <v>75.5</v>
      </c>
    </row>
    <row r="38" spans="1:51" ht="23.25" customHeight="1">
      <c r="A38" s="650" t="s">
        <v>211</v>
      </c>
      <c r="B38" s="631"/>
      <c r="C38" s="651">
        <v>26</v>
      </c>
      <c r="D38" s="633"/>
      <c r="E38" s="652">
        <v>106</v>
      </c>
      <c r="F38" s="652">
        <v>3790</v>
      </c>
      <c r="G38" s="652">
        <v>3110</v>
      </c>
      <c r="H38" s="652">
        <v>2850</v>
      </c>
      <c r="I38" s="652">
        <v>2380</v>
      </c>
      <c r="J38" s="652">
        <v>470</v>
      </c>
      <c r="K38" s="652">
        <v>260</v>
      </c>
      <c r="L38" s="652">
        <v>680</v>
      </c>
      <c r="M38" s="652">
        <v>940</v>
      </c>
      <c r="N38" s="653">
        <v>75.2</v>
      </c>
      <c r="O38" s="653">
        <v>83.5</v>
      </c>
      <c r="P38" s="653">
        <v>17.899999999999999</v>
      </c>
      <c r="Q38" s="653">
        <v>35.799999999999997</v>
      </c>
      <c r="R38" s="653">
        <v>90.6</v>
      </c>
      <c r="S38" s="653">
        <v>94.3</v>
      </c>
      <c r="T38" s="655"/>
      <c r="U38" s="651">
        <v>26</v>
      </c>
      <c r="W38" s="32">
        <v>18</v>
      </c>
      <c r="X38" s="5" t="s">
        <v>50</v>
      </c>
      <c r="Y38" s="33">
        <f t="shared" si="0"/>
        <v>19</v>
      </c>
      <c r="Z38" s="34">
        <f>IFERROR(_xlfn.RANK.EQ(Y38,$Y$21:$Y$67,0)+COUNTIF($Y$21:Y38,Y38)-1,"-")</f>
        <v>46</v>
      </c>
      <c r="AA38" s="32"/>
      <c r="AB38" s="42">
        <f t="shared" si="1"/>
        <v>18</v>
      </c>
      <c r="AC38" s="42" t="str">
        <f t="shared" si="2"/>
        <v>青森</v>
      </c>
      <c r="AD38" s="42">
        <f t="shared" si="3"/>
        <v>126</v>
      </c>
      <c r="AE38" s="37">
        <f t="shared" si="4"/>
        <v>1.1000000000000001</v>
      </c>
      <c r="AF38" s="5"/>
      <c r="AG38" s="32">
        <v>18</v>
      </c>
      <c r="AH38" s="5" t="s">
        <v>50</v>
      </c>
      <c r="AI38" s="33">
        <f t="shared" si="5"/>
        <v>940</v>
      </c>
      <c r="AJ38" s="34">
        <f>IFERROR(_xlfn.RANK.EQ(AI38,$AI$21:$AI$67,0)+COUNTIF($AI$21:AI38,AI38)-1,"-")</f>
        <v>46</v>
      </c>
      <c r="AK38" s="5"/>
      <c r="AL38" s="42">
        <f t="shared" si="6"/>
        <v>18</v>
      </c>
      <c r="AM38" s="42" t="str">
        <f t="shared" si="7"/>
        <v>島根</v>
      </c>
      <c r="AN38" s="42">
        <f t="shared" si="8"/>
        <v>10500</v>
      </c>
      <c r="AO38" s="37">
        <f t="shared" si="9"/>
        <v>0.8</v>
      </c>
      <c r="AP38" s="37"/>
      <c r="AQ38" s="32">
        <v>18</v>
      </c>
      <c r="AR38" s="5" t="s">
        <v>50</v>
      </c>
      <c r="AS38" s="765">
        <f t="shared" si="10"/>
        <v>49.5</v>
      </c>
      <c r="AT38" s="34">
        <f>IFERROR(_xlfn.RANK.EQ(AS38,$AS$21:$AS$67,0)+COUNTIF($AS$21:AS38,AS38)-1,"-")</f>
        <v>41</v>
      </c>
      <c r="AU38" s="5"/>
      <c r="AV38" s="42">
        <f t="shared" si="11"/>
        <v>18</v>
      </c>
      <c r="AW38" s="42" t="str">
        <f t="shared" si="12"/>
        <v>静岡</v>
      </c>
      <c r="AX38" s="767">
        <f t="shared" si="13"/>
        <v>84.9</v>
      </c>
      <c r="AY38" s="37">
        <f t="shared" si="14"/>
        <v>74.2</v>
      </c>
    </row>
    <row r="39" spans="1:51" ht="23.25" customHeight="1">
      <c r="A39" s="637" t="s">
        <v>209</v>
      </c>
      <c r="B39" s="619"/>
      <c r="C39" s="638">
        <v>27</v>
      </c>
      <c r="D39" s="639"/>
      <c r="E39" s="640">
        <v>122</v>
      </c>
      <c r="F39" s="640">
        <v>4650</v>
      </c>
      <c r="G39" s="640">
        <v>3810</v>
      </c>
      <c r="H39" s="640">
        <v>3550</v>
      </c>
      <c r="I39" s="640">
        <v>3070</v>
      </c>
      <c r="J39" s="640">
        <v>480</v>
      </c>
      <c r="K39" s="640">
        <v>260</v>
      </c>
      <c r="L39" s="640">
        <v>850</v>
      </c>
      <c r="M39" s="640">
        <v>1110</v>
      </c>
      <c r="N39" s="641">
        <v>76.3</v>
      </c>
      <c r="O39" s="641">
        <v>86.5</v>
      </c>
      <c r="P39" s="641">
        <v>18.3</v>
      </c>
      <c r="Q39" s="641">
        <v>38.1</v>
      </c>
      <c r="R39" s="641">
        <v>91.7</v>
      </c>
      <c r="S39" s="641">
        <v>92.1</v>
      </c>
      <c r="T39" s="649"/>
      <c r="U39" s="638">
        <v>27</v>
      </c>
      <c r="W39" s="32">
        <v>19</v>
      </c>
      <c r="X39" s="5" t="s">
        <v>51</v>
      </c>
      <c r="Y39" s="33">
        <f t="shared" si="0"/>
        <v>40</v>
      </c>
      <c r="Z39" s="34">
        <f>IFERROR(_xlfn.RANK.EQ(Y39,$Y$21:$Y$67,0)+COUNTIF($Y$21:Y39,Y39)-1,"-")</f>
        <v>38</v>
      </c>
      <c r="AA39" s="32"/>
      <c r="AB39" s="42">
        <f t="shared" si="1"/>
        <v>19</v>
      </c>
      <c r="AC39" s="42" t="str">
        <f t="shared" si="2"/>
        <v>鹿児島</v>
      </c>
      <c r="AD39" s="42">
        <f t="shared" si="3"/>
        <v>124</v>
      </c>
      <c r="AE39" s="37">
        <f t="shared" si="4"/>
        <v>1.1000000000000001</v>
      </c>
      <c r="AF39" s="5"/>
      <c r="AG39" s="32">
        <v>19</v>
      </c>
      <c r="AH39" s="5" t="s">
        <v>51</v>
      </c>
      <c r="AI39" s="33">
        <f t="shared" si="5"/>
        <v>2990</v>
      </c>
      <c r="AJ39" s="34">
        <f>IFERROR(_xlfn.RANK.EQ(AI39,$AI$21:$AI$67,0)+COUNTIF($AI$21:AI39,AI39)-1,"-")</f>
        <v>37</v>
      </c>
      <c r="AK39" s="5"/>
      <c r="AL39" s="42">
        <f t="shared" si="6"/>
        <v>19</v>
      </c>
      <c r="AM39" s="42" t="str">
        <f t="shared" si="7"/>
        <v>福島</v>
      </c>
      <c r="AN39" s="42">
        <f t="shared" si="8"/>
        <v>10400</v>
      </c>
      <c r="AO39" s="37">
        <f t="shared" si="9"/>
        <v>0.8</v>
      </c>
      <c r="AP39" s="37"/>
      <c r="AQ39" s="32">
        <v>19</v>
      </c>
      <c r="AR39" s="5" t="s">
        <v>51</v>
      </c>
      <c r="AS39" s="765">
        <f t="shared" si="10"/>
        <v>74.8</v>
      </c>
      <c r="AT39" s="34">
        <f>IFERROR(_xlfn.RANK.EQ(AS39,$AS$21:$AS$67,0)+COUNTIF($AS$21:AS39,AS39)-1,"-")</f>
        <v>22</v>
      </c>
      <c r="AU39" s="5"/>
      <c r="AV39" s="42">
        <f t="shared" si="11"/>
        <v>19</v>
      </c>
      <c r="AW39" s="42" t="str">
        <f t="shared" si="12"/>
        <v>石川</v>
      </c>
      <c r="AX39" s="767">
        <f t="shared" si="13"/>
        <v>82.5</v>
      </c>
      <c r="AY39" s="37">
        <f t="shared" si="14"/>
        <v>72.099999999999994</v>
      </c>
    </row>
    <row r="40" spans="1:51" ht="23.25" customHeight="1">
      <c r="A40" s="637" t="s">
        <v>207</v>
      </c>
      <c r="B40" s="619"/>
      <c r="C40" s="638">
        <v>28</v>
      </c>
      <c r="D40" s="639"/>
      <c r="E40" s="640">
        <v>31</v>
      </c>
      <c r="F40" s="640">
        <v>2120</v>
      </c>
      <c r="G40" s="640">
        <v>1720</v>
      </c>
      <c r="H40" s="640">
        <v>1610</v>
      </c>
      <c r="I40" s="640">
        <v>1380</v>
      </c>
      <c r="J40" s="640">
        <v>240</v>
      </c>
      <c r="K40" s="640">
        <v>100</v>
      </c>
      <c r="L40" s="640">
        <v>410</v>
      </c>
      <c r="M40" s="640">
        <v>510</v>
      </c>
      <c r="N40" s="641">
        <v>75.900000000000006</v>
      </c>
      <c r="O40" s="641">
        <v>85.7</v>
      </c>
      <c r="P40" s="641">
        <v>19.3</v>
      </c>
      <c r="Q40" s="641">
        <v>68.400000000000006</v>
      </c>
      <c r="R40" s="641">
        <v>100</v>
      </c>
      <c r="S40" s="641">
        <v>97.7</v>
      </c>
      <c r="T40" s="649"/>
      <c r="U40" s="638">
        <v>28</v>
      </c>
      <c r="W40" s="32">
        <v>20</v>
      </c>
      <c r="X40" s="5" t="s">
        <v>52</v>
      </c>
      <c r="Y40" s="33">
        <f t="shared" si="0"/>
        <v>203</v>
      </c>
      <c r="Z40" s="34">
        <f>IFERROR(_xlfn.RANK.EQ(Y40,$Y$21:$Y$67,0)+COUNTIF($Y$21:Y40,Y40)-1,"-")</f>
        <v>9</v>
      </c>
      <c r="AA40" s="32"/>
      <c r="AB40" s="42">
        <f t="shared" si="1"/>
        <v>20</v>
      </c>
      <c r="AC40" s="42" t="str">
        <f t="shared" si="2"/>
        <v>新潟</v>
      </c>
      <c r="AD40" s="42">
        <f t="shared" si="3"/>
        <v>122</v>
      </c>
      <c r="AE40" s="37">
        <f t="shared" si="4"/>
        <v>1.1000000000000001</v>
      </c>
      <c r="AF40" s="5"/>
      <c r="AG40" s="32">
        <v>20</v>
      </c>
      <c r="AH40" s="5" t="s">
        <v>52</v>
      </c>
      <c r="AI40" s="33">
        <f t="shared" si="5"/>
        <v>12700</v>
      </c>
      <c r="AJ40" s="34">
        <f>IFERROR(_xlfn.RANK.EQ(AI40,$AI$21:$AI$67,0)+COUNTIF($AI$21:AI40,AI40)-1,"-")</f>
        <v>11</v>
      </c>
      <c r="AK40" s="5"/>
      <c r="AL40" s="42">
        <f t="shared" si="6"/>
        <v>20</v>
      </c>
      <c r="AM40" s="42" t="str">
        <f t="shared" si="7"/>
        <v>山形</v>
      </c>
      <c r="AN40" s="42">
        <f t="shared" si="8"/>
        <v>9950</v>
      </c>
      <c r="AO40" s="37">
        <f t="shared" si="9"/>
        <v>0.8</v>
      </c>
      <c r="AP40" s="37"/>
      <c r="AQ40" s="32">
        <v>20</v>
      </c>
      <c r="AR40" s="5" t="s">
        <v>52</v>
      </c>
      <c r="AS40" s="765">
        <f t="shared" si="10"/>
        <v>62.6</v>
      </c>
      <c r="AT40" s="34">
        <f>IFERROR(_xlfn.RANK.EQ(AS40,$AS$21:$AS$67,0)+COUNTIF($AS$21:AS40,AS40)-1,"-")</f>
        <v>29</v>
      </c>
      <c r="AU40" s="5"/>
      <c r="AV40" s="42">
        <f t="shared" si="11"/>
        <v>20</v>
      </c>
      <c r="AW40" s="42" t="str">
        <f t="shared" si="12"/>
        <v>滋賀</v>
      </c>
      <c r="AX40" s="767">
        <f t="shared" si="13"/>
        <v>79.7</v>
      </c>
      <c r="AY40" s="37">
        <f t="shared" si="14"/>
        <v>69.7</v>
      </c>
    </row>
    <row r="41" spans="1:51" ht="23.25" customHeight="1">
      <c r="A41" s="637" t="s">
        <v>205</v>
      </c>
      <c r="B41" s="619"/>
      <c r="C41" s="638">
        <v>29</v>
      </c>
      <c r="D41" s="639"/>
      <c r="E41" s="640">
        <v>32</v>
      </c>
      <c r="F41" s="640">
        <v>2640</v>
      </c>
      <c r="G41" s="640">
        <v>1990</v>
      </c>
      <c r="H41" s="640">
        <v>1930</v>
      </c>
      <c r="I41" s="640">
        <v>1640</v>
      </c>
      <c r="J41" s="640">
        <v>290</v>
      </c>
      <c r="K41" s="640">
        <v>60</v>
      </c>
      <c r="L41" s="640">
        <v>650</v>
      </c>
      <c r="M41" s="640">
        <v>710</v>
      </c>
      <c r="N41" s="641">
        <v>73.099999999999994</v>
      </c>
      <c r="O41" s="641">
        <v>85</v>
      </c>
      <c r="P41" s="641">
        <v>24.6</v>
      </c>
      <c r="Q41" s="641">
        <v>82.5</v>
      </c>
      <c r="R41" s="641">
        <v>91.4</v>
      </c>
      <c r="S41" s="641">
        <v>90.1</v>
      </c>
      <c r="T41" s="649"/>
      <c r="U41" s="638">
        <v>29</v>
      </c>
      <c r="W41" s="32">
        <v>21</v>
      </c>
      <c r="X41" s="5" t="s">
        <v>53</v>
      </c>
      <c r="Y41" s="33">
        <f t="shared" si="0"/>
        <v>78</v>
      </c>
      <c r="Z41" s="34">
        <f>IFERROR(_xlfn.RANK.EQ(Y41,$Y$21:$Y$67,0)+COUNTIF($Y$21:Y41,Y41)-1,"-")</f>
        <v>27</v>
      </c>
      <c r="AA41" s="32"/>
      <c r="AB41" s="42">
        <f t="shared" si="1"/>
        <v>21</v>
      </c>
      <c r="AC41" s="42" t="str">
        <f t="shared" si="2"/>
        <v>埼玉</v>
      </c>
      <c r="AD41" s="42">
        <f t="shared" si="3"/>
        <v>120</v>
      </c>
      <c r="AE41" s="37">
        <f t="shared" si="4"/>
        <v>1.1000000000000001</v>
      </c>
      <c r="AF41" s="5"/>
      <c r="AG41" s="32">
        <v>21</v>
      </c>
      <c r="AH41" s="5" t="s">
        <v>53</v>
      </c>
      <c r="AI41" s="33">
        <f t="shared" si="5"/>
        <v>4860</v>
      </c>
      <c r="AJ41" s="34">
        <f>IFERROR(_xlfn.RANK.EQ(AI41,$AI$21:$AI$67,0)+COUNTIF($AI$21:AI41,AI41)-1,"-")</f>
        <v>28</v>
      </c>
      <c r="AK41" s="5"/>
      <c r="AL41" s="42">
        <f t="shared" si="6"/>
        <v>21</v>
      </c>
      <c r="AM41" s="42" t="str">
        <f t="shared" si="7"/>
        <v>福岡</v>
      </c>
      <c r="AN41" s="42">
        <f t="shared" si="8"/>
        <v>9530</v>
      </c>
      <c r="AO41" s="37">
        <f t="shared" si="9"/>
        <v>0.7</v>
      </c>
      <c r="AP41" s="37"/>
      <c r="AQ41" s="32">
        <v>21</v>
      </c>
      <c r="AR41" s="5" t="s">
        <v>53</v>
      </c>
      <c r="AS41" s="765">
        <f t="shared" si="10"/>
        <v>62.3</v>
      </c>
      <c r="AT41" s="34">
        <f>IFERROR(_xlfn.RANK.EQ(AS41,$AS$21:$AS$67,0)+COUNTIF($AS$21:AS41,AS41)-1,"-")</f>
        <v>30</v>
      </c>
      <c r="AU41" s="5"/>
      <c r="AV41" s="42">
        <f t="shared" si="11"/>
        <v>21</v>
      </c>
      <c r="AW41" s="42" t="str">
        <f t="shared" si="12"/>
        <v>広島</v>
      </c>
      <c r="AX41" s="767">
        <f t="shared" si="13"/>
        <v>75.8</v>
      </c>
      <c r="AY41" s="37">
        <f t="shared" si="14"/>
        <v>66.3</v>
      </c>
    </row>
    <row r="42" spans="1:51" ht="23.25" customHeight="1">
      <c r="A42" s="650" t="s">
        <v>203</v>
      </c>
      <c r="B42" s="631"/>
      <c r="C42" s="651">
        <v>30</v>
      </c>
      <c r="D42" s="633"/>
      <c r="E42" s="652">
        <v>19</v>
      </c>
      <c r="F42" s="652">
        <v>940</v>
      </c>
      <c r="G42" s="652">
        <v>680</v>
      </c>
      <c r="H42" s="652">
        <v>640</v>
      </c>
      <c r="I42" s="652">
        <v>540</v>
      </c>
      <c r="J42" s="652">
        <v>100</v>
      </c>
      <c r="K42" s="652">
        <v>40</v>
      </c>
      <c r="L42" s="652">
        <v>260</v>
      </c>
      <c r="M42" s="652">
        <v>300</v>
      </c>
      <c r="N42" s="653">
        <v>68.099999999999994</v>
      </c>
      <c r="O42" s="653">
        <v>84.4</v>
      </c>
      <c r="P42" s="653">
        <v>27.7</v>
      </c>
      <c r="Q42" s="653">
        <v>49.5</v>
      </c>
      <c r="R42" s="653">
        <v>100</v>
      </c>
      <c r="S42" s="653">
        <v>98.9</v>
      </c>
      <c r="T42" s="655"/>
      <c r="U42" s="651">
        <v>30</v>
      </c>
      <c r="W42" s="32">
        <v>22</v>
      </c>
      <c r="X42" s="5" t="s">
        <v>54</v>
      </c>
      <c r="Y42" s="33">
        <f t="shared" si="0"/>
        <v>146</v>
      </c>
      <c r="Z42" s="34">
        <f>IFERROR(_xlfn.RANK.EQ(Y42,$Y$21:$Y$67,0)+COUNTIF($Y$21:Y42,Y42)-1,"-")</f>
        <v>16</v>
      </c>
      <c r="AA42" s="32"/>
      <c r="AB42" s="42">
        <f t="shared" si="1"/>
        <v>22</v>
      </c>
      <c r="AC42" s="42" t="str">
        <f t="shared" si="2"/>
        <v>神奈川</v>
      </c>
      <c r="AD42" s="42">
        <f t="shared" si="3"/>
        <v>106</v>
      </c>
      <c r="AE42" s="37">
        <f t="shared" si="4"/>
        <v>0.9</v>
      </c>
      <c r="AF42" s="5"/>
      <c r="AG42" s="32">
        <v>22</v>
      </c>
      <c r="AH42" s="5" t="s">
        <v>54</v>
      </c>
      <c r="AI42" s="33">
        <f t="shared" si="5"/>
        <v>12400</v>
      </c>
      <c r="AJ42" s="34">
        <f>IFERROR(_xlfn.RANK.EQ(AI42,$AI$21:$AI$67,0)+COUNTIF($AI$21:AI42,AI42)-1,"-")</f>
        <v>12</v>
      </c>
      <c r="AK42" s="5"/>
      <c r="AL42" s="42">
        <f t="shared" si="6"/>
        <v>22</v>
      </c>
      <c r="AM42" s="42" t="str">
        <f t="shared" si="7"/>
        <v>鳥取</v>
      </c>
      <c r="AN42" s="42">
        <f t="shared" si="8"/>
        <v>8520</v>
      </c>
      <c r="AO42" s="37">
        <f t="shared" si="9"/>
        <v>0.7</v>
      </c>
      <c r="AP42" s="37"/>
      <c r="AQ42" s="32">
        <v>22</v>
      </c>
      <c r="AR42" s="5" t="s">
        <v>54</v>
      </c>
      <c r="AS42" s="765">
        <f t="shared" si="10"/>
        <v>84.9</v>
      </c>
      <c r="AT42" s="34">
        <f>IFERROR(_xlfn.RANK.EQ(AS42,$AS$21:$AS$67,0)+COUNTIF($AS$21:AS42,AS42)-1,"-")</f>
        <v>18</v>
      </c>
      <c r="AU42" s="5"/>
      <c r="AV42" s="42">
        <f t="shared" si="11"/>
        <v>22</v>
      </c>
      <c r="AW42" s="42" t="str">
        <f t="shared" si="12"/>
        <v>山梨</v>
      </c>
      <c r="AX42" s="767">
        <f t="shared" si="13"/>
        <v>74.8</v>
      </c>
      <c r="AY42" s="37">
        <f t="shared" si="14"/>
        <v>65.400000000000006</v>
      </c>
    </row>
    <row r="43" spans="1:51" ht="23.25" customHeight="1">
      <c r="A43" s="637" t="s">
        <v>201</v>
      </c>
      <c r="B43" s="619"/>
      <c r="C43" s="638">
        <v>31</v>
      </c>
      <c r="D43" s="639"/>
      <c r="E43" s="640">
        <v>40</v>
      </c>
      <c r="F43" s="640">
        <v>2990</v>
      </c>
      <c r="G43" s="640">
        <v>2280</v>
      </c>
      <c r="H43" s="640">
        <v>2100</v>
      </c>
      <c r="I43" s="640">
        <v>1750</v>
      </c>
      <c r="J43" s="640">
        <v>350</v>
      </c>
      <c r="K43" s="640">
        <v>180</v>
      </c>
      <c r="L43" s="640">
        <v>700</v>
      </c>
      <c r="M43" s="640">
        <v>890</v>
      </c>
      <c r="N43" s="641">
        <v>70.2</v>
      </c>
      <c r="O43" s="641">
        <v>83.3</v>
      </c>
      <c r="P43" s="641">
        <v>23.4</v>
      </c>
      <c r="Q43" s="641">
        <v>74.8</v>
      </c>
      <c r="R43" s="641">
        <v>97.6</v>
      </c>
      <c r="S43" s="641">
        <v>97.4</v>
      </c>
      <c r="T43" s="649"/>
      <c r="U43" s="638">
        <v>31</v>
      </c>
      <c r="W43" s="32">
        <v>23</v>
      </c>
      <c r="X43" s="5" t="s">
        <v>55</v>
      </c>
      <c r="Y43" s="33">
        <f t="shared" si="0"/>
        <v>186</v>
      </c>
      <c r="Z43" s="34">
        <f>IFERROR(_xlfn.RANK.EQ(Y43,$Y$21:$Y$67,0)+COUNTIF($Y$21:Y43,Y43)-1,"-")</f>
        <v>12</v>
      </c>
      <c r="AA43" s="32"/>
      <c r="AB43" s="42">
        <f t="shared" si="1"/>
        <v>23</v>
      </c>
      <c r="AC43" s="42" t="str">
        <f t="shared" si="2"/>
        <v>長崎</v>
      </c>
      <c r="AD43" s="42">
        <f t="shared" si="3"/>
        <v>104</v>
      </c>
      <c r="AE43" s="37">
        <f t="shared" si="4"/>
        <v>0.9</v>
      </c>
      <c r="AF43" s="5"/>
      <c r="AG43" s="32">
        <v>23</v>
      </c>
      <c r="AH43" s="5" t="s">
        <v>55</v>
      </c>
      <c r="AI43" s="33">
        <f t="shared" si="5"/>
        <v>17800</v>
      </c>
      <c r="AJ43" s="34">
        <f>IFERROR(_xlfn.RANK.EQ(AI43,$AI$21:$AI$67,0)+COUNTIF($AI$21:AI43,AI43)-1,"-")</f>
        <v>8</v>
      </c>
      <c r="AK43" s="5"/>
      <c r="AL43" s="42">
        <f t="shared" si="6"/>
        <v>23</v>
      </c>
      <c r="AM43" s="42" t="str">
        <f t="shared" si="7"/>
        <v>広島</v>
      </c>
      <c r="AN43" s="42">
        <f t="shared" si="8"/>
        <v>7810</v>
      </c>
      <c r="AO43" s="37">
        <f t="shared" si="9"/>
        <v>0.6</v>
      </c>
      <c r="AP43" s="37"/>
      <c r="AQ43" s="32">
        <v>23</v>
      </c>
      <c r="AR43" s="5" t="s">
        <v>55</v>
      </c>
      <c r="AS43" s="765">
        <f t="shared" si="10"/>
        <v>95.7</v>
      </c>
      <c r="AT43" s="34">
        <f>IFERROR(_xlfn.RANK.EQ(AS43,$AS$21:$AS$67,0)+COUNTIF($AS$21:AS43,AS43)-1,"-")</f>
        <v>9</v>
      </c>
      <c r="AU43" s="5"/>
      <c r="AV43" s="42">
        <f t="shared" si="11"/>
        <v>23</v>
      </c>
      <c r="AW43" s="42" t="str">
        <f t="shared" si="12"/>
        <v>高知</v>
      </c>
      <c r="AX43" s="767">
        <f t="shared" si="13"/>
        <v>74.400000000000006</v>
      </c>
      <c r="AY43" s="37">
        <f t="shared" si="14"/>
        <v>65</v>
      </c>
    </row>
    <row r="44" spans="1:51" ht="23.25" customHeight="1">
      <c r="A44" s="650" t="s">
        <v>199</v>
      </c>
      <c r="B44" s="631"/>
      <c r="C44" s="651">
        <v>32</v>
      </c>
      <c r="D44" s="633"/>
      <c r="E44" s="652">
        <v>203</v>
      </c>
      <c r="F44" s="652">
        <v>12700</v>
      </c>
      <c r="G44" s="652">
        <v>9960</v>
      </c>
      <c r="H44" s="652">
        <v>9250</v>
      </c>
      <c r="I44" s="652">
        <v>7820</v>
      </c>
      <c r="J44" s="652">
        <v>1420</v>
      </c>
      <c r="K44" s="652">
        <v>710</v>
      </c>
      <c r="L44" s="652">
        <v>2780</v>
      </c>
      <c r="M44" s="652">
        <v>3490</v>
      </c>
      <c r="N44" s="653">
        <v>72.8</v>
      </c>
      <c r="O44" s="653">
        <v>84.5</v>
      </c>
      <c r="P44" s="653">
        <v>21.9</v>
      </c>
      <c r="Q44" s="653">
        <v>62.6</v>
      </c>
      <c r="R44" s="653">
        <v>91.4</v>
      </c>
      <c r="S44" s="653">
        <v>97.7</v>
      </c>
      <c r="T44" s="655"/>
      <c r="U44" s="651">
        <v>32</v>
      </c>
      <c r="W44" s="32">
        <v>24</v>
      </c>
      <c r="X44" s="5" t="s">
        <v>56</v>
      </c>
      <c r="Y44" s="33">
        <f t="shared" si="0"/>
        <v>26</v>
      </c>
      <c r="Z44" s="34">
        <f>IFERROR(_xlfn.RANK.EQ(Y44,$Y$21:$Y$67,0)+COUNTIF($Y$21:Y44,Y44)-1,"-")</f>
        <v>44</v>
      </c>
      <c r="AA44" s="32"/>
      <c r="AB44" s="42">
        <f t="shared" si="1"/>
        <v>24</v>
      </c>
      <c r="AC44" s="42" t="str">
        <f t="shared" si="2"/>
        <v>広島</v>
      </c>
      <c r="AD44" s="42">
        <f t="shared" si="3"/>
        <v>103</v>
      </c>
      <c r="AE44" s="37">
        <f t="shared" si="4"/>
        <v>0.9</v>
      </c>
      <c r="AF44" s="5"/>
      <c r="AG44" s="32">
        <v>24</v>
      </c>
      <c r="AH44" s="5" t="s">
        <v>56</v>
      </c>
      <c r="AI44" s="33">
        <f t="shared" si="5"/>
        <v>7040</v>
      </c>
      <c r="AJ44" s="34">
        <f>IFERROR(_xlfn.RANK.EQ(AI44,$AI$21:$AI$67,0)+COUNTIF($AI$21:AI44,AI44)-1,"-")</f>
        <v>24</v>
      </c>
      <c r="AK44" s="5"/>
      <c r="AL44" s="42">
        <f t="shared" si="6"/>
        <v>24</v>
      </c>
      <c r="AM44" s="42" t="str">
        <f t="shared" si="7"/>
        <v>三重</v>
      </c>
      <c r="AN44" s="42">
        <f t="shared" si="8"/>
        <v>7040</v>
      </c>
      <c r="AO44" s="37">
        <f t="shared" si="9"/>
        <v>0.5</v>
      </c>
      <c r="AP44" s="37"/>
      <c r="AQ44" s="32">
        <v>24</v>
      </c>
      <c r="AR44" s="5" t="s">
        <v>56</v>
      </c>
      <c r="AS44" s="765">
        <f t="shared" si="10"/>
        <v>270.8</v>
      </c>
      <c r="AT44" s="34">
        <f>IFERROR(_xlfn.RANK.EQ(AS44,$AS$21:$AS$67,0)+COUNTIF($AS$21:AS44,AS44)-1,"-")</f>
        <v>1</v>
      </c>
      <c r="AU44" s="5"/>
      <c r="AV44" s="42">
        <f t="shared" si="11"/>
        <v>24</v>
      </c>
      <c r="AW44" s="42" t="str">
        <f t="shared" si="12"/>
        <v>千葉</v>
      </c>
      <c r="AX44" s="767">
        <f t="shared" si="13"/>
        <v>73.7</v>
      </c>
      <c r="AY44" s="37">
        <f t="shared" si="14"/>
        <v>64.400000000000006</v>
      </c>
    </row>
    <row r="45" spans="1:51" ht="23.25" customHeight="1">
      <c r="A45" s="637" t="s">
        <v>197</v>
      </c>
      <c r="B45" s="619"/>
      <c r="C45" s="638">
        <v>33</v>
      </c>
      <c r="D45" s="639"/>
      <c r="E45" s="640">
        <v>78</v>
      </c>
      <c r="F45" s="640">
        <v>4860</v>
      </c>
      <c r="G45" s="640">
        <v>3540</v>
      </c>
      <c r="H45" s="640">
        <v>3300</v>
      </c>
      <c r="I45" s="640">
        <v>2870</v>
      </c>
      <c r="J45" s="640">
        <v>430</v>
      </c>
      <c r="K45" s="640">
        <v>240</v>
      </c>
      <c r="L45" s="640">
        <v>1320</v>
      </c>
      <c r="M45" s="640">
        <v>1560</v>
      </c>
      <c r="N45" s="641">
        <v>67.900000000000006</v>
      </c>
      <c r="O45" s="641">
        <v>87</v>
      </c>
      <c r="P45" s="641">
        <v>27.2</v>
      </c>
      <c r="Q45" s="641">
        <v>62.3</v>
      </c>
      <c r="R45" s="641">
        <v>95.1</v>
      </c>
      <c r="S45" s="641">
        <v>96</v>
      </c>
      <c r="T45" s="649"/>
      <c r="U45" s="638">
        <v>33</v>
      </c>
      <c r="W45" s="32">
        <v>25</v>
      </c>
      <c r="X45" s="5" t="s">
        <v>57</v>
      </c>
      <c r="Y45" s="33">
        <f t="shared" si="0"/>
        <v>29</v>
      </c>
      <c r="Z45" s="34">
        <f>IFERROR(_xlfn.RANK.EQ(Y45,$Y$21:$Y$67,0)+COUNTIF($Y$21:Y45,Y45)-1,"-")</f>
        <v>41</v>
      </c>
      <c r="AA45" s="32"/>
      <c r="AB45" s="42">
        <f t="shared" si="1"/>
        <v>25</v>
      </c>
      <c r="AC45" s="42" t="str">
        <f t="shared" si="2"/>
        <v>鳥取</v>
      </c>
      <c r="AD45" s="42">
        <f t="shared" si="3"/>
        <v>94</v>
      </c>
      <c r="AE45" s="37">
        <f t="shared" si="4"/>
        <v>0.8</v>
      </c>
      <c r="AF45" s="5"/>
      <c r="AG45" s="32">
        <v>25</v>
      </c>
      <c r="AH45" s="5" t="s">
        <v>57</v>
      </c>
      <c r="AI45" s="33">
        <f t="shared" si="5"/>
        <v>2310</v>
      </c>
      <c r="AJ45" s="34">
        <f>IFERROR(_xlfn.RANK.EQ(AI45,$AI$21:$AI$67,0)+COUNTIF($AI$21:AI45,AI45)-1,"-")</f>
        <v>41</v>
      </c>
      <c r="AK45" s="5"/>
      <c r="AL45" s="42">
        <f t="shared" si="6"/>
        <v>25</v>
      </c>
      <c r="AM45" s="42" t="str">
        <f t="shared" si="7"/>
        <v>埼玉</v>
      </c>
      <c r="AN45" s="42">
        <f t="shared" si="8"/>
        <v>5810</v>
      </c>
      <c r="AO45" s="37">
        <f t="shared" si="9"/>
        <v>0.4</v>
      </c>
      <c r="AP45" s="37"/>
      <c r="AQ45" s="32">
        <v>25</v>
      </c>
      <c r="AR45" s="5" t="s">
        <v>57</v>
      </c>
      <c r="AS45" s="765">
        <f t="shared" si="10"/>
        <v>79.7</v>
      </c>
      <c r="AT45" s="34">
        <f>IFERROR(_xlfn.RANK.EQ(AS45,$AS$21:$AS$67,0)+COUNTIF($AS$21:AS45,AS45)-1,"-")</f>
        <v>20</v>
      </c>
      <c r="AU45" s="5"/>
      <c r="AV45" s="42">
        <f t="shared" si="11"/>
        <v>25</v>
      </c>
      <c r="AW45" s="42" t="str">
        <f t="shared" si="12"/>
        <v>富山</v>
      </c>
      <c r="AX45" s="767">
        <f t="shared" si="13"/>
        <v>68.400000000000006</v>
      </c>
      <c r="AY45" s="37">
        <f t="shared" si="14"/>
        <v>59.8</v>
      </c>
    </row>
    <row r="46" spans="1:51" ht="23.25" customHeight="1">
      <c r="A46" s="637" t="s">
        <v>195</v>
      </c>
      <c r="B46" s="619"/>
      <c r="C46" s="638">
        <v>34</v>
      </c>
      <c r="D46" s="639"/>
      <c r="E46" s="640">
        <v>146</v>
      </c>
      <c r="F46" s="640">
        <v>12400</v>
      </c>
      <c r="G46" s="640">
        <v>10400</v>
      </c>
      <c r="H46" s="640">
        <v>9710</v>
      </c>
      <c r="I46" s="640">
        <v>8390</v>
      </c>
      <c r="J46" s="640">
        <v>1320</v>
      </c>
      <c r="K46" s="640">
        <v>720</v>
      </c>
      <c r="L46" s="640">
        <v>1990</v>
      </c>
      <c r="M46" s="640">
        <v>2710</v>
      </c>
      <c r="N46" s="641">
        <v>78.3</v>
      </c>
      <c r="O46" s="641">
        <v>86.4</v>
      </c>
      <c r="P46" s="641">
        <v>16</v>
      </c>
      <c r="Q46" s="641">
        <v>84.9</v>
      </c>
      <c r="R46" s="641">
        <v>94.8</v>
      </c>
      <c r="S46" s="641">
        <v>95.4</v>
      </c>
      <c r="T46" s="649"/>
      <c r="U46" s="638">
        <v>34</v>
      </c>
      <c r="W46" s="32">
        <v>26</v>
      </c>
      <c r="X46" s="5" t="s">
        <v>58</v>
      </c>
      <c r="Y46" s="33">
        <f t="shared" si="0"/>
        <v>42</v>
      </c>
      <c r="Z46" s="34">
        <f>IFERROR(_xlfn.RANK.EQ(Y46,$Y$21:$Y$67,0)+COUNTIF($Y$21:Y46,Y46)-1,"-")</f>
        <v>35</v>
      </c>
      <c r="AA46" s="32"/>
      <c r="AB46" s="42">
        <f t="shared" si="1"/>
        <v>25</v>
      </c>
      <c r="AC46" s="42" t="str">
        <f t="shared" si="2"/>
        <v>大分</v>
      </c>
      <c r="AD46" s="42">
        <f t="shared" si="3"/>
        <v>94</v>
      </c>
      <c r="AE46" s="37">
        <f t="shared" si="4"/>
        <v>0.8</v>
      </c>
      <c r="AF46" s="5"/>
      <c r="AG46" s="32">
        <v>26</v>
      </c>
      <c r="AH46" s="5" t="s">
        <v>58</v>
      </c>
      <c r="AI46" s="33">
        <f t="shared" si="5"/>
        <v>3630</v>
      </c>
      <c r="AJ46" s="34">
        <f>IFERROR(_xlfn.RANK.EQ(AI46,$AI$21:$AI$67,0)+COUNTIF($AI$21:AI46,AI46)-1,"-")</f>
        <v>32</v>
      </c>
      <c r="AK46" s="5"/>
      <c r="AL46" s="42">
        <f t="shared" si="6"/>
        <v>26</v>
      </c>
      <c r="AM46" s="42" t="str">
        <f t="shared" si="7"/>
        <v>長崎</v>
      </c>
      <c r="AN46" s="42">
        <f t="shared" si="8"/>
        <v>5360</v>
      </c>
      <c r="AO46" s="37">
        <f t="shared" si="9"/>
        <v>0.4</v>
      </c>
      <c r="AP46" s="37"/>
      <c r="AQ46" s="32">
        <v>26</v>
      </c>
      <c r="AR46" s="5" t="s">
        <v>58</v>
      </c>
      <c r="AS46" s="765">
        <f t="shared" si="10"/>
        <v>86.4</v>
      </c>
      <c r="AT46" s="34">
        <f>IFERROR(_xlfn.RANK.EQ(AS46,$AS$21:$AS$67,0)+COUNTIF($AS$21:AS46,AS46)-1,"-")</f>
        <v>17</v>
      </c>
      <c r="AU46" s="5"/>
      <c r="AV46" s="42">
        <f t="shared" si="11"/>
        <v>26</v>
      </c>
      <c r="AW46" s="42" t="str">
        <f t="shared" si="12"/>
        <v>宮崎</v>
      </c>
      <c r="AX46" s="767">
        <f t="shared" si="13"/>
        <v>66.3</v>
      </c>
      <c r="AY46" s="37">
        <f t="shared" si="14"/>
        <v>58</v>
      </c>
    </row>
    <row r="47" spans="1:51" ht="23.25" customHeight="1">
      <c r="A47" s="637" t="s">
        <v>193</v>
      </c>
      <c r="B47" s="619"/>
      <c r="C47" s="638">
        <v>35</v>
      </c>
      <c r="D47" s="639"/>
      <c r="E47" s="640">
        <v>186</v>
      </c>
      <c r="F47" s="640">
        <v>17800</v>
      </c>
      <c r="G47" s="640">
        <v>14700</v>
      </c>
      <c r="H47" s="640">
        <v>14000</v>
      </c>
      <c r="I47" s="640">
        <v>12100</v>
      </c>
      <c r="J47" s="640">
        <v>1890</v>
      </c>
      <c r="K47" s="640">
        <v>730</v>
      </c>
      <c r="L47" s="640">
        <v>3060</v>
      </c>
      <c r="M47" s="640">
        <v>3790</v>
      </c>
      <c r="N47" s="641">
        <v>78.7</v>
      </c>
      <c r="O47" s="641">
        <v>86.4</v>
      </c>
      <c r="P47" s="641">
        <v>17.2</v>
      </c>
      <c r="Q47" s="641">
        <v>95.7</v>
      </c>
      <c r="R47" s="641">
        <v>93.5</v>
      </c>
      <c r="S47" s="641">
        <v>96.2</v>
      </c>
      <c r="T47" s="649"/>
      <c r="U47" s="638">
        <v>35</v>
      </c>
      <c r="W47" s="32">
        <v>27</v>
      </c>
      <c r="X47" s="5" t="s">
        <v>59</v>
      </c>
      <c r="Y47" s="33">
        <f t="shared" si="0"/>
        <v>21</v>
      </c>
      <c r="Z47" s="34">
        <f>IFERROR(_xlfn.RANK.EQ(Y47,$Y$21:$Y$67,0)+COUNTIF($Y$21:Y47,Y47)-1,"-")</f>
        <v>45</v>
      </c>
      <c r="AA47" s="32"/>
      <c r="AB47" s="42">
        <f t="shared" si="1"/>
        <v>27</v>
      </c>
      <c r="AC47" s="42" t="str">
        <f t="shared" si="2"/>
        <v>岐阜</v>
      </c>
      <c r="AD47" s="42">
        <f t="shared" si="3"/>
        <v>78</v>
      </c>
      <c r="AE47" s="37">
        <f t="shared" si="4"/>
        <v>0.7</v>
      </c>
      <c r="AF47" s="5"/>
      <c r="AG47" s="32">
        <v>27</v>
      </c>
      <c r="AH47" s="5" t="s">
        <v>59</v>
      </c>
      <c r="AI47" s="33">
        <f t="shared" si="5"/>
        <v>1080</v>
      </c>
      <c r="AJ47" s="34">
        <f>IFERROR(_xlfn.RANK.EQ(AI47,$AI$21:$AI$67,0)+COUNTIF($AI$21:AI47,AI47)-1,"-")</f>
        <v>45</v>
      </c>
      <c r="AK47" s="5"/>
      <c r="AL47" s="42">
        <f t="shared" si="6"/>
        <v>27</v>
      </c>
      <c r="AM47" s="42" t="str">
        <f t="shared" si="7"/>
        <v>香川</v>
      </c>
      <c r="AN47" s="42">
        <f t="shared" si="8"/>
        <v>4980</v>
      </c>
      <c r="AO47" s="37">
        <f t="shared" si="9"/>
        <v>0.4</v>
      </c>
      <c r="AP47" s="37"/>
      <c r="AQ47" s="32">
        <v>27</v>
      </c>
      <c r="AR47" s="5" t="s">
        <v>59</v>
      </c>
      <c r="AS47" s="765">
        <f t="shared" si="10"/>
        <v>51.4</v>
      </c>
      <c r="AT47" s="34">
        <f>IFERROR(_xlfn.RANK.EQ(AS47,$AS$21:$AS$67,0)+COUNTIF($AS$21:AS47,AS47)-1,"-")</f>
        <v>39</v>
      </c>
      <c r="AU47" s="5"/>
      <c r="AV47" s="42">
        <f t="shared" si="11"/>
        <v>27</v>
      </c>
      <c r="AW47" s="42" t="str">
        <f t="shared" si="12"/>
        <v>福岡</v>
      </c>
      <c r="AX47" s="767">
        <f t="shared" si="13"/>
        <v>66.2</v>
      </c>
      <c r="AY47" s="37">
        <f t="shared" si="14"/>
        <v>57.9</v>
      </c>
    </row>
    <row r="48" spans="1:51" ht="23.25" customHeight="1">
      <c r="A48" s="650" t="s">
        <v>191</v>
      </c>
      <c r="B48" s="631"/>
      <c r="C48" s="651">
        <v>36</v>
      </c>
      <c r="D48" s="633"/>
      <c r="E48" s="652">
        <v>26</v>
      </c>
      <c r="F48" s="652">
        <v>7040</v>
      </c>
      <c r="G48" s="652">
        <v>5890</v>
      </c>
      <c r="H48" s="652">
        <v>5670</v>
      </c>
      <c r="I48" s="652">
        <v>4930</v>
      </c>
      <c r="J48" s="652">
        <v>740</v>
      </c>
      <c r="K48" s="652">
        <v>230</v>
      </c>
      <c r="L48" s="652">
        <v>1140</v>
      </c>
      <c r="M48" s="652">
        <v>1370</v>
      </c>
      <c r="N48" s="653">
        <v>80.5</v>
      </c>
      <c r="O48" s="653">
        <v>86.9</v>
      </c>
      <c r="P48" s="653">
        <v>16.2</v>
      </c>
      <c r="Q48" s="653">
        <v>270.8</v>
      </c>
      <c r="R48" s="653">
        <v>96.3</v>
      </c>
      <c r="S48" s="653">
        <v>102.6</v>
      </c>
      <c r="T48" s="655"/>
      <c r="U48" s="651">
        <v>36</v>
      </c>
      <c r="W48" s="32">
        <v>28</v>
      </c>
      <c r="X48" s="5" t="s">
        <v>60</v>
      </c>
      <c r="Y48" s="33">
        <f t="shared" si="0"/>
        <v>184</v>
      </c>
      <c r="Z48" s="34">
        <f>IFERROR(_xlfn.RANK.EQ(Y48,$Y$21:$Y$67,0)+COUNTIF($Y$21:Y48,Y48)-1,"-")</f>
        <v>13</v>
      </c>
      <c r="AA48" s="32"/>
      <c r="AB48" s="42">
        <f t="shared" si="1"/>
        <v>28</v>
      </c>
      <c r="AC48" s="42" t="str">
        <f t="shared" si="2"/>
        <v>愛媛</v>
      </c>
      <c r="AD48" s="42">
        <f t="shared" si="3"/>
        <v>70</v>
      </c>
      <c r="AE48" s="37">
        <f t="shared" si="4"/>
        <v>0.6</v>
      </c>
      <c r="AF48" s="5"/>
      <c r="AG48" s="32">
        <v>28</v>
      </c>
      <c r="AH48" s="5" t="s">
        <v>60</v>
      </c>
      <c r="AI48" s="33">
        <f t="shared" si="5"/>
        <v>11600</v>
      </c>
      <c r="AJ48" s="34">
        <f>IFERROR(_xlfn.RANK.EQ(AI48,$AI$21:$AI$67,0)+COUNTIF($AI$21:AI48,AI48)-1,"-")</f>
        <v>15</v>
      </c>
      <c r="AK48" s="5"/>
      <c r="AL48" s="42">
        <f t="shared" si="6"/>
        <v>28</v>
      </c>
      <c r="AM48" s="42" t="str">
        <f t="shared" si="7"/>
        <v>岐阜</v>
      </c>
      <c r="AN48" s="42">
        <f t="shared" si="8"/>
        <v>4860</v>
      </c>
      <c r="AO48" s="37">
        <f t="shared" si="9"/>
        <v>0.4</v>
      </c>
      <c r="AP48" s="37"/>
      <c r="AQ48" s="32">
        <v>28</v>
      </c>
      <c r="AR48" s="5" t="s">
        <v>60</v>
      </c>
      <c r="AS48" s="765">
        <f t="shared" si="10"/>
        <v>63</v>
      </c>
      <c r="AT48" s="34">
        <f>IFERROR(_xlfn.RANK.EQ(AS48,$AS$21:$AS$67,0)+COUNTIF($AS$21:AS48,AS48)-1,"-")</f>
        <v>28</v>
      </c>
      <c r="AU48" s="5"/>
      <c r="AV48" s="42">
        <f t="shared" si="11"/>
        <v>28</v>
      </c>
      <c r="AW48" s="42" t="str">
        <f t="shared" si="12"/>
        <v>兵庫</v>
      </c>
      <c r="AX48" s="767">
        <f t="shared" si="13"/>
        <v>63</v>
      </c>
      <c r="AY48" s="37">
        <f t="shared" si="14"/>
        <v>55.1</v>
      </c>
    </row>
    <row r="49" spans="1:51" ht="23.25" customHeight="1">
      <c r="A49" s="637" t="s">
        <v>189</v>
      </c>
      <c r="B49" s="619"/>
      <c r="C49" s="638">
        <v>37</v>
      </c>
      <c r="D49" s="639"/>
      <c r="E49" s="640">
        <v>29</v>
      </c>
      <c r="F49" s="640">
        <v>2310</v>
      </c>
      <c r="G49" s="640">
        <v>1810</v>
      </c>
      <c r="H49" s="640">
        <v>1700</v>
      </c>
      <c r="I49" s="640">
        <v>1480</v>
      </c>
      <c r="J49" s="640">
        <v>210</v>
      </c>
      <c r="K49" s="640">
        <v>110</v>
      </c>
      <c r="L49" s="640">
        <v>500</v>
      </c>
      <c r="M49" s="640">
        <v>610</v>
      </c>
      <c r="N49" s="641">
        <v>73.599999999999994</v>
      </c>
      <c r="O49" s="641">
        <v>87.1</v>
      </c>
      <c r="P49" s="641">
        <v>21.6</v>
      </c>
      <c r="Q49" s="641">
        <v>79.7</v>
      </c>
      <c r="R49" s="641">
        <v>90.6</v>
      </c>
      <c r="S49" s="641">
        <v>97.5</v>
      </c>
      <c r="T49" s="649"/>
      <c r="U49" s="638">
        <v>37</v>
      </c>
      <c r="W49" s="32">
        <v>29</v>
      </c>
      <c r="X49" s="5" t="s">
        <v>61</v>
      </c>
      <c r="Y49" s="33">
        <f t="shared" si="0"/>
        <v>29</v>
      </c>
      <c r="Z49" s="34">
        <f>IFERROR(_xlfn.RANK.EQ(Y49,$Y$21:$Y$67,0)+COUNTIF($Y$21:Y49,Y49)-1,"-")</f>
        <v>42</v>
      </c>
      <c r="AA49" s="32"/>
      <c r="AB49" s="42">
        <f t="shared" si="1"/>
        <v>29</v>
      </c>
      <c r="AC49" s="42" t="str">
        <f t="shared" si="2"/>
        <v>島根</v>
      </c>
      <c r="AD49" s="42">
        <f t="shared" si="3"/>
        <v>69</v>
      </c>
      <c r="AE49" s="37">
        <f t="shared" si="4"/>
        <v>0.6</v>
      </c>
      <c r="AF49" s="5"/>
      <c r="AG49" s="32">
        <v>29</v>
      </c>
      <c r="AH49" s="5" t="s">
        <v>61</v>
      </c>
      <c r="AI49" s="33">
        <f t="shared" si="5"/>
        <v>2590</v>
      </c>
      <c r="AJ49" s="34">
        <f>IFERROR(_xlfn.RANK.EQ(AI49,$AI$21:$AI$67,0)+COUNTIF($AI$21:AI49,AI49)-1,"-")</f>
        <v>39</v>
      </c>
      <c r="AK49" s="5"/>
      <c r="AL49" s="42">
        <f t="shared" si="6"/>
        <v>29</v>
      </c>
      <c r="AM49" s="42" t="str">
        <f t="shared" si="7"/>
        <v>新潟</v>
      </c>
      <c r="AN49" s="42">
        <f t="shared" si="8"/>
        <v>4650</v>
      </c>
      <c r="AO49" s="37">
        <f t="shared" si="9"/>
        <v>0.4</v>
      </c>
      <c r="AP49" s="37"/>
      <c r="AQ49" s="32">
        <v>29</v>
      </c>
      <c r="AR49" s="5" t="s">
        <v>61</v>
      </c>
      <c r="AS49" s="765">
        <f t="shared" si="10"/>
        <v>89.3</v>
      </c>
      <c r="AT49" s="34">
        <f>IFERROR(_xlfn.RANK.EQ(AS49,$AS$21:$AS$67,0)+COUNTIF($AS$21:AS49,AS49)-1,"-")</f>
        <v>15</v>
      </c>
      <c r="AU49" s="5"/>
      <c r="AV49" s="42">
        <f t="shared" si="11"/>
        <v>29</v>
      </c>
      <c r="AW49" s="42" t="str">
        <f t="shared" si="12"/>
        <v>長野</v>
      </c>
      <c r="AX49" s="767">
        <f t="shared" si="13"/>
        <v>62.6</v>
      </c>
      <c r="AY49" s="37">
        <f t="shared" si="14"/>
        <v>54.7</v>
      </c>
    </row>
    <row r="50" spans="1:51" ht="23.25" customHeight="1">
      <c r="A50" s="637" t="s">
        <v>187</v>
      </c>
      <c r="B50" s="619"/>
      <c r="C50" s="638">
        <v>38</v>
      </c>
      <c r="D50" s="639"/>
      <c r="E50" s="640">
        <v>42</v>
      </c>
      <c r="F50" s="640">
        <v>3630</v>
      </c>
      <c r="G50" s="640">
        <v>3030</v>
      </c>
      <c r="H50" s="640">
        <v>2840</v>
      </c>
      <c r="I50" s="640">
        <v>2480</v>
      </c>
      <c r="J50" s="640">
        <v>370</v>
      </c>
      <c r="K50" s="640">
        <v>190</v>
      </c>
      <c r="L50" s="640">
        <v>610</v>
      </c>
      <c r="M50" s="640">
        <v>790</v>
      </c>
      <c r="N50" s="641">
        <v>78.2</v>
      </c>
      <c r="O50" s="641">
        <v>87.3</v>
      </c>
      <c r="P50" s="641">
        <v>16.8</v>
      </c>
      <c r="Q50" s="641">
        <v>86.4</v>
      </c>
      <c r="R50" s="641">
        <v>93.3</v>
      </c>
      <c r="S50" s="641">
        <v>96.8</v>
      </c>
      <c r="T50" s="649"/>
      <c r="U50" s="638">
        <v>38</v>
      </c>
      <c r="W50" s="32">
        <v>30</v>
      </c>
      <c r="X50" s="5" t="s">
        <v>62</v>
      </c>
      <c r="Y50" s="33">
        <f t="shared" si="0"/>
        <v>5</v>
      </c>
      <c r="Z50" s="34">
        <f>IFERROR(_xlfn.RANK.EQ(Y50,$Y$21:$Y$67,0)+COUNTIF($Y$21:Y50,Y50)-1,"-")</f>
        <v>47</v>
      </c>
      <c r="AA50" s="32"/>
      <c r="AB50" s="42">
        <f t="shared" si="1"/>
        <v>30</v>
      </c>
      <c r="AC50" s="42" t="str">
        <f t="shared" si="2"/>
        <v>徳島</v>
      </c>
      <c r="AD50" s="42">
        <f t="shared" si="3"/>
        <v>66</v>
      </c>
      <c r="AE50" s="37">
        <f t="shared" si="4"/>
        <v>0.6</v>
      </c>
      <c r="AF50" s="5"/>
      <c r="AG50" s="32">
        <v>30</v>
      </c>
      <c r="AH50" s="5" t="s">
        <v>62</v>
      </c>
      <c r="AI50" s="33">
        <f t="shared" si="5"/>
        <v>510</v>
      </c>
      <c r="AJ50" s="34">
        <f>IFERROR(_xlfn.RANK.EQ(AI50,$AI$21:$AI$67,0)+COUNTIF($AI$21:AI50,AI50)-1,"-")</f>
        <v>47</v>
      </c>
      <c r="AK50" s="5"/>
      <c r="AL50" s="42">
        <f t="shared" si="6"/>
        <v>30</v>
      </c>
      <c r="AM50" s="42" t="str">
        <f t="shared" si="7"/>
        <v>愛媛</v>
      </c>
      <c r="AN50" s="42">
        <f t="shared" si="8"/>
        <v>4280</v>
      </c>
      <c r="AO50" s="37">
        <f t="shared" si="9"/>
        <v>0.3</v>
      </c>
      <c r="AP50" s="37"/>
      <c r="AQ50" s="32">
        <v>30</v>
      </c>
      <c r="AR50" s="5" t="s">
        <v>62</v>
      </c>
      <c r="AS50" s="765">
        <f t="shared" si="10"/>
        <v>102</v>
      </c>
      <c r="AT50" s="34">
        <f>IFERROR(_xlfn.RANK.EQ(AS50,$AS$21:$AS$67,0)+COUNTIF($AS$21:AS50,AS50)-1,"-")</f>
        <v>5</v>
      </c>
      <c r="AU50" s="5"/>
      <c r="AV50" s="42">
        <f t="shared" si="11"/>
        <v>30</v>
      </c>
      <c r="AW50" s="42" t="str">
        <f t="shared" si="12"/>
        <v>岐阜</v>
      </c>
      <c r="AX50" s="767">
        <f t="shared" si="13"/>
        <v>62.3</v>
      </c>
      <c r="AY50" s="37">
        <f t="shared" si="14"/>
        <v>54.5</v>
      </c>
    </row>
    <row r="51" spans="1:51" ht="23.25" customHeight="1">
      <c r="A51" s="637" t="s">
        <v>185</v>
      </c>
      <c r="B51" s="619"/>
      <c r="C51" s="638">
        <v>39</v>
      </c>
      <c r="D51" s="639"/>
      <c r="E51" s="640">
        <v>21</v>
      </c>
      <c r="F51" s="640">
        <v>1080</v>
      </c>
      <c r="G51" s="640">
        <v>920</v>
      </c>
      <c r="H51" s="640">
        <v>880</v>
      </c>
      <c r="I51" s="640">
        <v>740</v>
      </c>
      <c r="J51" s="640">
        <v>140</v>
      </c>
      <c r="K51" s="640">
        <v>40</v>
      </c>
      <c r="L51" s="640">
        <v>150</v>
      </c>
      <c r="M51" s="640">
        <v>200</v>
      </c>
      <c r="N51" s="641">
        <v>81.5</v>
      </c>
      <c r="O51" s="641">
        <v>84.1</v>
      </c>
      <c r="P51" s="641">
        <v>13.9</v>
      </c>
      <c r="Q51" s="641">
        <v>51.4</v>
      </c>
      <c r="R51" s="641">
        <v>91.3</v>
      </c>
      <c r="S51" s="641">
        <v>100.9</v>
      </c>
      <c r="T51" s="649"/>
      <c r="U51" s="638">
        <v>39</v>
      </c>
      <c r="W51" s="32">
        <v>31</v>
      </c>
      <c r="X51" s="5" t="s">
        <v>63</v>
      </c>
      <c r="Y51" s="33">
        <f t="shared" si="0"/>
        <v>94</v>
      </c>
      <c r="Z51" s="34">
        <f>IFERROR(_xlfn.RANK.EQ(Y51,$Y$21:$Y$67,0)+COUNTIF($Y$21:Y51,Y51)-1,"-")</f>
        <v>25</v>
      </c>
      <c r="AA51" s="32"/>
      <c r="AB51" s="42">
        <f t="shared" si="1"/>
        <v>31</v>
      </c>
      <c r="AC51" s="42" t="str">
        <f t="shared" si="2"/>
        <v>沖縄</v>
      </c>
      <c r="AD51" s="42">
        <f t="shared" si="3"/>
        <v>65</v>
      </c>
      <c r="AE51" s="37">
        <f t="shared" si="4"/>
        <v>0.6</v>
      </c>
      <c r="AF51" s="5"/>
      <c r="AG51" s="32">
        <v>31</v>
      </c>
      <c r="AH51" s="5" t="s">
        <v>63</v>
      </c>
      <c r="AI51" s="33">
        <f t="shared" si="5"/>
        <v>8520</v>
      </c>
      <c r="AJ51" s="34">
        <f>IFERROR(_xlfn.RANK.EQ(AI51,$AI$21:$AI$67,0)+COUNTIF($AI$21:AI51,AI51)-1,"-")</f>
        <v>22</v>
      </c>
      <c r="AK51" s="5"/>
      <c r="AL51" s="42">
        <f t="shared" si="6"/>
        <v>31</v>
      </c>
      <c r="AM51" s="42" t="str">
        <f t="shared" si="7"/>
        <v>神奈川</v>
      </c>
      <c r="AN51" s="42">
        <f t="shared" si="8"/>
        <v>3790</v>
      </c>
      <c r="AO51" s="37">
        <f t="shared" si="9"/>
        <v>0.3</v>
      </c>
      <c r="AP51" s="37"/>
      <c r="AQ51" s="32">
        <v>31</v>
      </c>
      <c r="AR51" s="5" t="s">
        <v>63</v>
      </c>
      <c r="AS51" s="765">
        <f t="shared" si="10"/>
        <v>90.6</v>
      </c>
      <c r="AT51" s="34">
        <f>IFERROR(_xlfn.RANK.EQ(AS51,$AS$21:$AS$67,0)+COUNTIF($AS$21:AS51,AS51)-1,"-")</f>
        <v>14</v>
      </c>
      <c r="AU51" s="5"/>
      <c r="AV51" s="42">
        <f t="shared" si="11"/>
        <v>31</v>
      </c>
      <c r="AW51" s="42" t="str">
        <f t="shared" si="12"/>
        <v>佐賀</v>
      </c>
      <c r="AX51" s="767">
        <f t="shared" si="13"/>
        <v>62.1</v>
      </c>
      <c r="AY51" s="37">
        <f t="shared" si="14"/>
        <v>54.3</v>
      </c>
    </row>
    <row r="52" spans="1:51" ht="23.25" customHeight="1">
      <c r="A52" s="637" t="s">
        <v>183</v>
      </c>
      <c r="B52" s="619"/>
      <c r="C52" s="638">
        <v>40</v>
      </c>
      <c r="D52" s="639"/>
      <c r="E52" s="640">
        <v>184</v>
      </c>
      <c r="F52" s="640">
        <v>11600</v>
      </c>
      <c r="G52" s="640">
        <v>9350</v>
      </c>
      <c r="H52" s="640">
        <v>8660</v>
      </c>
      <c r="I52" s="640">
        <v>7500</v>
      </c>
      <c r="J52" s="640">
        <v>1160</v>
      </c>
      <c r="K52" s="640">
        <v>690</v>
      </c>
      <c r="L52" s="640">
        <v>2260</v>
      </c>
      <c r="M52" s="640">
        <v>2950</v>
      </c>
      <c r="N52" s="641">
        <v>74.7</v>
      </c>
      <c r="O52" s="641">
        <v>86.6</v>
      </c>
      <c r="P52" s="641">
        <v>19.5</v>
      </c>
      <c r="Q52" s="641">
        <v>63</v>
      </c>
      <c r="R52" s="641">
        <v>92</v>
      </c>
      <c r="S52" s="641">
        <v>94.3</v>
      </c>
      <c r="T52" s="649"/>
      <c r="U52" s="638">
        <v>40</v>
      </c>
      <c r="W52" s="32">
        <v>32</v>
      </c>
      <c r="X52" s="5" t="s">
        <v>64</v>
      </c>
      <c r="Y52" s="33">
        <f t="shared" si="0"/>
        <v>69</v>
      </c>
      <c r="Z52" s="34">
        <f>IFERROR(_xlfn.RANK.EQ(Y52,$Y$21:$Y$67,0)+COUNTIF($Y$21:Y52,Y52)-1,"-")</f>
        <v>29</v>
      </c>
      <c r="AA52" s="32"/>
      <c r="AB52" s="42">
        <f t="shared" si="1"/>
        <v>32</v>
      </c>
      <c r="AC52" s="42" t="str">
        <f t="shared" si="2"/>
        <v>秋田</v>
      </c>
      <c r="AD52" s="42">
        <f t="shared" si="3"/>
        <v>64</v>
      </c>
      <c r="AE52" s="37">
        <f t="shared" si="4"/>
        <v>0.6</v>
      </c>
      <c r="AF52" s="5"/>
      <c r="AG52" s="32">
        <v>32</v>
      </c>
      <c r="AH52" s="5" t="s">
        <v>64</v>
      </c>
      <c r="AI52" s="33">
        <f t="shared" si="5"/>
        <v>10500</v>
      </c>
      <c r="AJ52" s="34">
        <f>IFERROR(_xlfn.RANK.EQ(AI52,$AI$21:$AI$67,0)+COUNTIF($AI$21:AI52,AI52)-1,"-")</f>
        <v>18</v>
      </c>
      <c r="AK52" s="5"/>
      <c r="AL52" s="42">
        <f t="shared" si="6"/>
        <v>32</v>
      </c>
      <c r="AM52" s="42" t="str">
        <f t="shared" si="7"/>
        <v>京都</v>
      </c>
      <c r="AN52" s="42">
        <f t="shared" si="8"/>
        <v>3630</v>
      </c>
      <c r="AO52" s="37">
        <f t="shared" si="9"/>
        <v>0.3</v>
      </c>
      <c r="AP52" s="37"/>
      <c r="AQ52" s="32">
        <v>32</v>
      </c>
      <c r="AR52" s="5" t="s">
        <v>64</v>
      </c>
      <c r="AS52" s="765">
        <f t="shared" si="10"/>
        <v>152.19999999999999</v>
      </c>
      <c r="AT52" s="34">
        <f>IFERROR(_xlfn.RANK.EQ(AS52,$AS$21:$AS$67,0)+COUNTIF($AS$21:AS52,AS52)-1,"-")</f>
        <v>3</v>
      </c>
      <c r="AU52" s="5"/>
      <c r="AV52" s="42">
        <f t="shared" si="11"/>
        <v>32</v>
      </c>
      <c r="AW52" s="42" t="str">
        <f t="shared" si="12"/>
        <v>愛媛</v>
      </c>
      <c r="AX52" s="767">
        <f t="shared" si="13"/>
        <v>61.1</v>
      </c>
      <c r="AY52" s="37">
        <f t="shared" si="14"/>
        <v>53.4</v>
      </c>
    </row>
    <row r="53" spans="1:51" ht="23.25" customHeight="1">
      <c r="A53" s="637" t="s">
        <v>181</v>
      </c>
      <c r="B53" s="619"/>
      <c r="C53" s="638">
        <v>41</v>
      </c>
      <c r="D53" s="639"/>
      <c r="E53" s="640">
        <v>29</v>
      </c>
      <c r="F53" s="640">
        <v>2590</v>
      </c>
      <c r="G53" s="640">
        <v>2340</v>
      </c>
      <c r="H53" s="640">
        <v>2210</v>
      </c>
      <c r="I53" s="640">
        <v>1820</v>
      </c>
      <c r="J53" s="640">
        <v>390</v>
      </c>
      <c r="K53" s="640">
        <v>130</v>
      </c>
      <c r="L53" s="640">
        <v>250</v>
      </c>
      <c r="M53" s="640">
        <v>380</v>
      </c>
      <c r="N53" s="641">
        <v>85.3</v>
      </c>
      <c r="O53" s="641">
        <v>82.4</v>
      </c>
      <c r="P53" s="641">
        <v>9.6999999999999993</v>
      </c>
      <c r="Q53" s="641">
        <v>89.3</v>
      </c>
      <c r="R53" s="641">
        <v>90.6</v>
      </c>
      <c r="S53" s="641">
        <v>93.2</v>
      </c>
      <c r="T53" s="649"/>
      <c r="U53" s="638">
        <v>41</v>
      </c>
      <c r="W53" s="32">
        <v>33</v>
      </c>
      <c r="X53" s="5" t="s">
        <v>65</v>
      </c>
      <c r="Y53" s="33">
        <f t="shared" si="0"/>
        <v>170</v>
      </c>
      <c r="Z53" s="34">
        <f>IFERROR(_xlfn.RANK.EQ(Y53,$Y$21:$Y$67,0)+COUNTIF($Y$21:Y53,Y53)-1,"-")</f>
        <v>14</v>
      </c>
      <c r="AA53" s="32"/>
      <c r="AB53" s="42">
        <f t="shared" si="1"/>
        <v>33</v>
      </c>
      <c r="AC53" s="42" t="str">
        <f t="shared" si="2"/>
        <v>香川</v>
      </c>
      <c r="AD53" s="42">
        <f t="shared" si="3"/>
        <v>50</v>
      </c>
      <c r="AE53" s="37">
        <f t="shared" si="4"/>
        <v>0.4</v>
      </c>
      <c r="AF53" s="5"/>
      <c r="AG53" s="32">
        <v>33</v>
      </c>
      <c r="AH53" s="5" t="s">
        <v>65</v>
      </c>
      <c r="AI53" s="33">
        <f t="shared" si="5"/>
        <v>15100</v>
      </c>
      <c r="AJ53" s="34">
        <f>IFERROR(_xlfn.RANK.EQ(AI53,$AI$21:$AI$67,0)+COUNTIF($AI$21:AI53,AI53)-1,"-")</f>
        <v>9</v>
      </c>
      <c r="AK53" s="5"/>
      <c r="AL53" s="42">
        <f t="shared" si="6"/>
        <v>33</v>
      </c>
      <c r="AM53" s="42" t="str">
        <f t="shared" si="7"/>
        <v>沖縄</v>
      </c>
      <c r="AN53" s="42">
        <f t="shared" si="8"/>
        <v>3570</v>
      </c>
      <c r="AO53" s="37">
        <f t="shared" si="9"/>
        <v>0.3</v>
      </c>
      <c r="AP53" s="37"/>
      <c r="AQ53" s="32">
        <v>33</v>
      </c>
      <c r="AR53" s="5" t="s">
        <v>65</v>
      </c>
      <c r="AS53" s="765">
        <f t="shared" si="10"/>
        <v>88.8</v>
      </c>
      <c r="AT53" s="34">
        <f>IFERROR(_xlfn.RANK.EQ(AS53,$AS$21:$AS$67,0)+COUNTIF($AS$21:AS53,AS53)-1,"-")</f>
        <v>16</v>
      </c>
      <c r="AU53" s="5"/>
      <c r="AV53" s="42">
        <f t="shared" si="11"/>
        <v>33</v>
      </c>
      <c r="AW53" s="42" t="str">
        <f t="shared" si="12"/>
        <v>山形</v>
      </c>
      <c r="AX53" s="767">
        <f t="shared" si="13"/>
        <v>59.9</v>
      </c>
      <c r="AY53" s="37">
        <f t="shared" si="14"/>
        <v>52.4</v>
      </c>
    </row>
    <row r="54" spans="1:51" ht="23.25" customHeight="1">
      <c r="A54" s="650" t="s">
        <v>179</v>
      </c>
      <c r="B54" s="631"/>
      <c r="C54" s="651">
        <v>42</v>
      </c>
      <c r="D54" s="633"/>
      <c r="E54" s="652">
        <v>5</v>
      </c>
      <c r="F54" s="652">
        <v>510</v>
      </c>
      <c r="G54" s="652">
        <v>470</v>
      </c>
      <c r="H54" s="652">
        <v>460</v>
      </c>
      <c r="I54" s="652">
        <v>390</v>
      </c>
      <c r="J54" s="652">
        <v>70</v>
      </c>
      <c r="K54" s="652">
        <v>20</v>
      </c>
      <c r="L54" s="652">
        <v>30</v>
      </c>
      <c r="M54" s="652">
        <v>50</v>
      </c>
      <c r="N54" s="653">
        <v>90.2</v>
      </c>
      <c r="O54" s="653">
        <v>84.8</v>
      </c>
      <c r="P54" s="653">
        <v>5.9</v>
      </c>
      <c r="Q54" s="653">
        <v>102</v>
      </c>
      <c r="R54" s="653">
        <v>100</v>
      </c>
      <c r="S54" s="653">
        <v>102</v>
      </c>
      <c r="T54" s="655"/>
      <c r="U54" s="651">
        <v>42</v>
      </c>
      <c r="W54" s="32">
        <v>34</v>
      </c>
      <c r="X54" s="5" t="s">
        <v>66</v>
      </c>
      <c r="Y54" s="33">
        <f t="shared" si="0"/>
        <v>103</v>
      </c>
      <c r="Z54" s="34">
        <f>IFERROR(_xlfn.RANK.EQ(Y54,$Y$21:$Y$67,0)+COUNTIF($Y$21:Y54,Y54)-1,"-")</f>
        <v>24</v>
      </c>
      <c r="AA54" s="32"/>
      <c r="AB54" s="42">
        <f t="shared" si="1"/>
        <v>34</v>
      </c>
      <c r="AC54" s="42" t="str">
        <f t="shared" si="2"/>
        <v>山口</v>
      </c>
      <c r="AD54" s="42">
        <f t="shared" si="3"/>
        <v>47</v>
      </c>
      <c r="AE54" s="37">
        <f t="shared" si="4"/>
        <v>0.4</v>
      </c>
      <c r="AF54" s="5"/>
      <c r="AG54" s="32">
        <v>34</v>
      </c>
      <c r="AH54" s="5" t="s">
        <v>66</v>
      </c>
      <c r="AI54" s="33">
        <f t="shared" si="5"/>
        <v>7810</v>
      </c>
      <c r="AJ54" s="34">
        <f>IFERROR(_xlfn.RANK.EQ(AI54,$AI$21:$AI$67,0)+COUNTIF($AI$21:AI54,AI54)-1,"-")</f>
        <v>23</v>
      </c>
      <c r="AK54" s="5"/>
      <c r="AL54" s="42">
        <f t="shared" si="6"/>
        <v>34</v>
      </c>
      <c r="AM54" s="42" t="str">
        <f t="shared" si="7"/>
        <v>秋田</v>
      </c>
      <c r="AN54" s="42">
        <f t="shared" si="8"/>
        <v>3330</v>
      </c>
      <c r="AO54" s="37">
        <f t="shared" si="9"/>
        <v>0.3</v>
      </c>
      <c r="AP54" s="37"/>
      <c r="AQ54" s="32">
        <v>34</v>
      </c>
      <c r="AR54" s="5" t="s">
        <v>66</v>
      </c>
      <c r="AS54" s="765">
        <f t="shared" si="10"/>
        <v>75.8</v>
      </c>
      <c r="AT54" s="34">
        <f>IFERROR(_xlfn.RANK.EQ(AS54,$AS$21:$AS$67,0)+COUNTIF($AS$21:AS54,AS54)-1,"-")</f>
        <v>21</v>
      </c>
      <c r="AU54" s="5"/>
      <c r="AV54" s="42">
        <f t="shared" si="11"/>
        <v>34</v>
      </c>
      <c r="AW54" s="42" t="str">
        <f t="shared" si="12"/>
        <v>岩手</v>
      </c>
      <c r="AX54" s="767">
        <f t="shared" si="13"/>
        <v>57.8</v>
      </c>
      <c r="AY54" s="37">
        <f t="shared" si="14"/>
        <v>50.5</v>
      </c>
    </row>
    <row r="55" spans="1:51" ht="23.25" customHeight="1">
      <c r="A55" s="637" t="s">
        <v>177</v>
      </c>
      <c r="B55" s="619"/>
      <c r="C55" s="638">
        <v>43</v>
      </c>
      <c r="D55" s="639"/>
      <c r="E55" s="640">
        <v>94</v>
      </c>
      <c r="F55" s="640">
        <v>8520</v>
      </c>
      <c r="G55" s="640">
        <v>6660</v>
      </c>
      <c r="H55" s="640">
        <v>6400</v>
      </c>
      <c r="I55" s="640">
        <v>5520</v>
      </c>
      <c r="J55" s="640">
        <v>880</v>
      </c>
      <c r="K55" s="640">
        <v>270</v>
      </c>
      <c r="L55" s="640">
        <v>1850</v>
      </c>
      <c r="M55" s="640">
        <v>2120</v>
      </c>
      <c r="N55" s="641">
        <v>75.099999999999994</v>
      </c>
      <c r="O55" s="641">
        <v>86.3</v>
      </c>
      <c r="P55" s="641">
        <v>21.7</v>
      </c>
      <c r="Q55" s="641">
        <v>90.6</v>
      </c>
      <c r="R55" s="641">
        <v>97.9</v>
      </c>
      <c r="S55" s="641">
        <v>101.8</v>
      </c>
      <c r="T55" s="649"/>
      <c r="U55" s="638">
        <v>43</v>
      </c>
      <c r="W55" s="32">
        <v>35</v>
      </c>
      <c r="X55" s="5" t="s">
        <v>67</v>
      </c>
      <c r="Y55" s="33">
        <f t="shared" si="0"/>
        <v>47</v>
      </c>
      <c r="Z55" s="34">
        <f>IFERROR(_xlfn.RANK.EQ(Y55,$Y$21:$Y$67,0)+COUNTIF($Y$21:Y55,Y55)-1,"-")</f>
        <v>34</v>
      </c>
      <c r="AA55" s="32"/>
      <c r="AB55" s="42">
        <f t="shared" si="1"/>
        <v>35</v>
      </c>
      <c r="AC55" s="42" t="str">
        <f t="shared" si="2"/>
        <v>京都</v>
      </c>
      <c r="AD55" s="42">
        <f t="shared" si="3"/>
        <v>42</v>
      </c>
      <c r="AE55" s="37">
        <f t="shared" si="4"/>
        <v>0.4</v>
      </c>
      <c r="AF55" s="5"/>
      <c r="AG55" s="32">
        <v>35</v>
      </c>
      <c r="AH55" s="5" t="s">
        <v>67</v>
      </c>
      <c r="AI55" s="33">
        <f t="shared" si="5"/>
        <v>2350</v>
      </c>
      <c r="AJ55" s="34">
        <f>IFERROR(_xlfn.RANK.EQ(AI55,$AI$21:$AI$67,0)+COUNTIF($AI$21:AI55,AI55)-1,"-")</f>
        <v>40</v>
      </c>
      <c r="AK55" s="5"/>
      <c r="AL55" s="42">
        <f t="shared" si="6"/>
        <v>35</v>
      </c>
      <c r="AM55" s="42" t="str">
        <f t="shared" si="7"/>
        <v>高知</v>
      </c>
      <c r="AN55" s="42">
        <f t="shared" si="8"/>
        <v>3050</v>
      </c>
      <c r="AO55" s="37">
        <f t="shared" si="9"/>
        <v>0.2</v>
      </c>
      <c r="AP55" s="37"/>
      <c r="AQ55" s="32">
        <v>35</v>
      </c>
      <c r="AR55" s="5" t="s">
        <v>67</v>
      </c>
      <c r="AS55" s="765">
        <f t="shared" si="10"/>
        <v>50</v>
      </c>
      <c r="AT55" s="34">
        <f>IFERROR(_xlfn.RANK.EQ(AS55,$AS$21:$AS$67,0)+COUNTIF($AS$21:AS55,AS55)-1,"-")</f>
        <v>40</v>
      </c>
      <c r="AU55" s="5"/>
      <c r="AV55" s="42">
        <f t="shared" si="11"/>
        <v>35</v>
      </c>
      <c r="AW55" s="42" t="str">
        <f t="shared" si="12"/>
        <v>沖縄</v>
      </c>
      <c r="AX55" s="767">
        <f t="shared" si="13"/>
        <v>54.9</v>
      </c>
      <c r="AY55" s="37">
        <f t="shared" si="14"/>
        <v>48</v>
      </c>
    </row>
    <row r="56" spans="1:51" ht="23.25" customHeight="1">
      <c r="A56" s="637" t="s">
        <v>175</v>
      </c>
      <c r="B56" s="619"/>
      <c r="C56" s="638">
        <v>44</v>
      </c>
      <c r="D56" s="639"/>
      <c r="E56" s="640">
        <v>69</v>
      </c>
      <c r="F56" s="640">
        <v>10500</v>
      </c>
      <c r="G56" s="640">
        <v>8460</v>
      </c>
      <c r="H56" s="640">
        <v>7950</v>
      </c>
      <c r="I56" s="640">
        <v>6770</v>
      </c>
      <c r="J56" s="640">
        <v>1180</v>
      </c>
      <c r="K56" s="640">
        <v>520</v>
      </c>
      <c r="L56" s="640">
        <v>2030</v>
      </c>
      <c r="M56" s="640">
        <v>2540</v>
      </c>
      <c r="N56" s="641">
        <v>75.7</v>
      </c>
      <c r="O56" s="641">
        <v>85.2</v>
      </c>
      <c r="P56" s="641">
        <v>19.3</v>
      </c>
      <c r="Q56" s="641">
        <v>152.19999999999999</v>
      </c>
      <c r="R56" s="641">
        <v>95.8</v>
      </c>
      <c r="S56" s="641">
        <v>99.1</v>
      </c>
      <c r="T56" s="649"/>
      <c r="U56" s="638">
        <v>44</v>
      </c>
      <c r="W56" s="32">
        <v>36</v>
      </c>
      <c r="X56" s="5" t="s">
        <v>68</v>
      </c>
      <c r="Y56" s="33">
        <f t="shared" si="0"/>
        <v>66</v>
      </c>
      <c r="Z56" s="34">
        <f>IFERROR(_xlfn.RANK.EQ(Y56,$Y$21:$Y$67,0)+COUNTIF($Y$21:Y56,Y56)-1,"-")</f>
        <v>30</v>
      </c>
      <c r="AA56" s="32"/>
      <c r="AB56" s="42">
        <f t="shared" si="1"/>
        <v>36</v>
      </c>
      <c r="AC56" s="42" t="str">
        <f t="shared" si="2"/>
        <v>高知</v>
      </c>
      <c r="AD56" s="42">
        <f t="shared" si="3"/>
        <v>41</v>
      </c>
      <c r="AE56" s="37">
        <f t="shared" si="4"/>
        <v>0.4</v>
      </c>
      <c r="AF56" s="5"/>
      <c r="AG56" s="32">
        <v>36</v>
      </c>
      <c r="AH56" s="5" t="s">
        <v>68</v>
      </c>
      <c r="AI56" s="33">
        <f t="shared" si="5"/>
        <v>3030</v>
      </c>
      <c r="AJ56" s="34">
        <f>IFERROR(_xlfn.RANK.EQ(AI56,$AI$21:$AI$67,0)+COUNTIF($AI$21:AI56,AI56)-1,"-")</f>
        <v>36</v>
      </c>
      <c r="AK56" s="5"/>
      <c r="AL56" s="42">
        <f t="shared" si="6"/>
        <v>36</v>
      </c>
      <c r="AM56" s="42" t="str">
        <f t="shared" si="7"/>
        <v>徳島</v>
      </c>
      <c r="AN56" s="42">
        <f t="shared" si="8"/>
        <v>3030</v>
      </c>
      <c r="AO56" s="37">
        <f t="shared" si="9"/>
        <v>0.2</v>
      </c>
      <c r="AP56" s="37"/>
      <c r="AQ56" s="32">
        <v>36</v>
      </c>
      <c r="AR56" s="5" t="s">
        <v>68</v>
      </c>
      <c r="AS56" s="765">
        <f t="shared" si="10"/>
        <v>45.9</v>
      </c>
      <c r="AT56" s="34">
        <f>IFERROR(_xlfn.RANK.EQ(AS56,$AS$21:$AS$67,0)+COUNTIF($AS$21:AS56,AS56)-1,"-")</f>
        <v>43</v>
      </c>
      <c r="AU56" s="5"/>
      <c r="AV56" s="42">
        <f t="shared" si="11"/>
        <v>36</v>
      </c>
      <c r="AW56" s="42" t="str">
        <f t="shared" si="12"/>
        <v>福島</v>
      </c>
      <c r="AX56" s="767">
        <f t="shared" si="13"/>
        <v>53.9</v>
      </c>
      <c r="AY56" s="37">
        <f t="shared" si="14"/>
        <v>47.1</v>
      </c>
    </row>
    <row r="57" spans="1:51" ht="23.25" customHeight="1">
      <c r="A57" s="637" t="s">
        <v>173</v>
      </c>
      <c r="B57" s="619"/>
      <c r="C57" s="638">
        <v>45</v>
      </c>
      <c r="D57" s="639"/>
      <c r="E57" s="640">
        <v>170</v>
      </c>
      <c r="F57" s="640">
        <v>15100</v>
      </c>
      <c r="G57" s="640">
        <v>12100</v>
      </c>
      <c r="H57" s="640">
        <v>11500</v>
      </c>
      <c r="I57" s="640">
        <v>9850</v>
      </c>
      <c r="J57" s="640">
        <v>1630</v>
      </c>
      <c r="K57" s="640">
        <v>640</v>
      </c>
      <c r="L57" s="640">
        <v>2940</v>
      </c>
      <c r="M57" s="640">
        <v>3580</v>
      </c>
      <c r="N57" s="641">
        <v>76.2</v>
      </c>
      <c r="O57" s="641">
        <v>85.7</v>
      </c>
      <c r="P57" s="641">
        <v>19.5</v>
      </c>
      <c r="Q57" s="641">
        <v>88.8</v>
      </c>
      <c r="R57" s="641">
        <v>93.9</v>
      </c>
      <c r="S57" s="641">
        <v>98.1</v>
      </c>
      <c r="T57" s="649"/>
      <c r="U57" s="638">
        <v>45</v>
      </c>
      <c r="W57" s="32">
        <v>37</v>
      </c>
      <c r="X57" s="5" t="s">
        <v>69</v>
      </c>
      <c r="Y57" s="33">
        <f t="shared" si="0"/>
        <v>50</v>
      </c>
      <c r="Z57" s="34">
        <f>IFERROR(_xlfn.RANK.EQ(Y57,$Y$21:$Y$67,0)+COUNTIF($Y$21:Y57,Y57)-1,"-")</f>
        <v>33</v>
      </c>
      <c r="AA57" s="32"/>
      <c r="AB57" s="42">
        <f t="shared" si="1"/>
        <v>37</v>
      </c>
      <c r="AC57" s="42" t="str">
        <f t="shared" si="2"/>
        <v>東京</v>
      </c>
      <c r="AD57" s="42">
        <f t="shared" si="3"/>
        <v>40</v>
      </c>
      <c r="AE57" s="37">
        <f t="shared" si="4"/>
        <v>0.4</v>
      </c>
      <c r="AF57" s="5"/>
      <c r="AG57" s="32">
        <v>37</v>
      </c>
      <c r="AH57" s="5" t="s">
        <v>69</v>
      </c>
      <c r="AI57" s="33">
        <f t="shared" si="5"/>
        <v>4980</v>
      </c>
      <c r="AJ57" s="34">
        <f>IFERROR(_xlfn.RANK.EQ(AI57,$AI$21:$AI$67,0)+COUNTIF($AI$21:AI57,AI57)-1,"-")</f>
        <v>27</v>
      </c>
      <c r="AK57" s="5"/>
      <c r="AL57" s="42">
        <f t="shared" si="6"/>
        <v>37</v>
      </c>
      <c r="AM57" s="42" t="str">
        <f t="shared" si="7"/>
        <v>山梨</v>
      </c>
      <c r="AN57" s="42">
        <f t="shared" si="8"/>
        <v>2990</v>
      </c>
      <c r="AO57" s="37">
        <f t="shared" si="9"/>
        <v>0.2</v>
      </c>
      <c r="AP57" s="37"/>
      <c r="AQ57" s="32">
        <v>37</v>
      </c>
      <c r="AR57" s="5" t="s">
        <v>69</v>
      </c>
      <c r="AS57" s="765">
        <f t="shared" si="10"/>
        <v>99.6</v>
      </c>
      <c r="AT57" s="34">
        <f>IFERROR(_xlfn.RANK.EQ(AS57,$AS$21:$AS$67,0)+COUNTIF($AS$21:AS57,AS57)-1,"-")</f>
        <v>6</v>
      </c>
      <c r="AU57" s="5"/>
      <c r="AV57" s="42">
        <f t="shared" si="11"/>
        <v>37</v>
      </c>
      <c r="AW57" s="42" t="str">
        <f t="shared" si="12"/>
        <v>秋田</v>
      </c>
      <c r="AX57" s="767">
        <f t="shared" si="13"/>
        <v>52</v>
      </c>
      <c r="AY57" s="37">
        <f t="shared" si="14"/>
        <v>45.5</v>
      </c>
    </row>
    <row r="58" spans="1:51" ht="23.25" customHeight="1">
      <c r="A58" s="637" t="s">
        <v>171</v>
      </c>
      <c r="B58" s="619"/>
      <c r="C58" s="638">
        <v>46</v>
      </c>
      <c r="D58" s="639"/>
      <c r="E58" s="640">
        <v>103</v>
      </c>
      <c r="F58" s="640">
        <v>7810</v>
      </c>
      <c r="G58" s="640">
        <v>5950</v>
      </c>
      <c r="H58" s="640">
        <v>5420</v>
      </c>
      <c r="I58" s="640">
        <v>4660</v>
      </c>
      <c r="J58" s="640">
        <v>770</v>
      </c>
      <c r="K58" s="640">
        <v>530</v>
      </c>
      <c r="L58" s="640">
        <v>1850</v>
      </c>
      <c r="M58" s="640">
        <v>2380</v>
      </c>
      <c r="N58" s="641">
        <v>69.400000000000006</v>
      </c>
      <c r="O58" s="641">
        <v>86</v>
      </c>
      <c r="P58" s="641">
        <v>23.7</v>
      </c>
      <c r="Q58" s="641">
        <v>75.8</v>
      </c>
      <c r="R58" s="641">
        <v>93.6</v>
      </c>
      <c r="S58" s="641">
        <v>86.9</v>
      </c>
      <c r="T58" s="649"/>
      <c r="U58" s="638">
        <v>46</v>
      </c>
      <c r="W58" s="32">
        <v>38</v>
      </c>
      <c r="X58" s="5" t="s">
        <v>70</v>
      </c>
      <c r="Y58" s="33">
        <f t="shared" si="0"/>
        <v>70</v>
      </c>
      <c r="Z58" s="34">
        <f>IFERROR(_xlfn.RANK.EQ(Y58,$Y$21:$Y$67,0)+COUNTIF($Y$21:Y58,Y58)-1,"-")</f>
        <v>28</v>
      </c>
      <c r="AA58" s="32"/>
      <c r="AB58" s="42">
        <f t="shared" si="1"/>
        <v>37</v>
      </c>
      <c r="AC58" s="42" t="str">
        <f t="shared" si="2"/>
        <v>山梨</v>
      </c>
      <c r="AD58" s="42">
        <f t="shared" si="3"/>
        <v>40</v>
      </c>
      <c r="AE58" s="37">
        <f t="shared" si="4"/>
        <v>0.4</v>
      </c>
      <c r="AF58" s="5"/>
      <c r="AG58" s="32">
        <v>38</v>
      </c>
      <c r="AH58" s="5" t="s">
        <v>70</v>
      </c>
      <c r="AI58" s="33">
        <f t="shared" si="5"/>
        <v>4280</v>
      </c>
      <c r="AJ58" s="34">
        <f>IFERROR(_xlfn.RANK.EQ(AI58,$AI$21:$AI$67,0)+COUNTIF($AI$21:AI58,AI58)-1,"-")</f>
        <v>30</v>
      </c>
      <c r="AK58" s="5"/>
      <c r="AL58" s="42">
        <f t="shared" si="6"/>
        <v>38</v>
      </c>
      <c r="AM58" s="42" t="str">
        <f t="shared" si="7"/>
        <v>石川</v>
      </c>
      <c r="AN58" s="42">
        <f t="shared" si="8"/>
        <v>2640</v>
      </c>
      <c r="AO58" s="37">
        <f t="shared" si="9"/>
        <v>0.2</v>
      </c>
      <c r="AP58" s="37"/>
      <c r="AQ58" s="32">
        <v>38</v>
      </c>
      <c r="AR58" s="5" t="s">
        <v>70</v>
      </c>
      <c r="AS58" s="765">
        <f t="shared" si="10"/>
        <v>61.1</v>
      </c>
      <c r="AT58" s="34">
        <f>IFERROR(_xlfn.RANK.EQ(AS58,$AS$21:$AS$67,0)+COUNTIF($AS$21:AS58,AS58)-1,"-")</f>
        <v>32</v>
      </c>
      <c r="AU58" s="5"/>
      <c r="AV58" s="42">
        <f t="shared" si="11"/>
        <v>38</v>
      </c>
      <c r="AW58" s="42" t="str">
        <f t="shared" si="12"/>
        <v>長崎</v>
      </c>
      <c r="AX58" s="767">
        <f t="shared" si="13"/>
        <v>51.5</v>
      </c>
      <c r="AY58" s="37">
        <f t="shared" si="14"/>
        <v>45</v>
      </c>
    </row>
    <row r="59" spans="1:51" ht="23.25" customHeight="1">
      <c r="A59" s="650" t="s">
        <v>169</v>
      </c>
      <c r="B59" s="631"/>
      <c r="C59" s="651">
        <v>47</v>
      </c>
      <c r="D59" s="633"/>
      <c r="E59" s="652">
        <v>47</v>
      </c>
      <c r="F59" s="652">
        <v>2350</v>
      </c>
      <c r="G59" s="652">
        <v>1930</v>
      </c>
      <c r="H59" s="652">
        <v>1830</v>
      </c>
      <c r="I59" s="652">
        <v>1570</v>
      </c>
      <c r="J59" s="652">
        <v>260</v>
      </c>
      <c r="K59" s="652">
        <v>100</v>
      </c>
      <c r="L59" s="652">
        <v>420</v>
      </c>
      <c r="M59" s="652">
        <v>520</v>
      </c>
      <c r="N59" s="653">
        <v>77.900000000000006</v>
      </c>
      <c r="O59" s="653">
        <v>85.8</v>
      </c>
      <c r="P59" s="653">
        <v>17.899999999999999</v>
      </c>
      <c r="Q59" s="653">
        <v>50</v>
      </c>
      <c r="R59" s="653">
        <v>95.9</v>
      </c>
      <c r="S59" s="653">
        <v>97.9</v>
      </c>
      <c r="T59" s="655"/>
      <c r="U59" s="651">
        <v>47</v>
      </c>
      <c r="W59" s="32">
        <v>39</v>
      </c>
      <c r="X59" s="5" t="s">
        <v>71</v>
      </c>
      <c r="Y59" s="33">
        <f t="shared" si="0"/>
        <v>41</v>
      </c>
      <c r="Z59" s="34">
        <f>IFERROR(_xlfn.RANK.EQ(Y59,$Y$21:$Y$67,0)+COUNTIF($Y$21:Y59,Y59)-1,"-")</f>
        <v>36</v>
      </c>
      <c r="AA59" s="32"/>
      <c r="AB59" s="42">
        <f t="shared" si="1"/>
        <v>39</v>
      </c>
      <c r="AC59" s="42" t="str">
        <f t="shared" si="2"/>
        <v>石川</v>
      </c>
      <c r="AD59" s="42">
        <f t="shared" si="3"/>
        <v>32</v>
      </c>
      <c r="AE59" s="37">
        <f t="shared" si="4"/>
        <v>0.3</v>
      </c>
      <c r="AF59" s="5"/>
      <c r="AG59" s="32">
        <v>39</v>
      </c>
      <c r="AH59" s="5" t="s">
        <v>71</v>
      </c>
      <c r="AI59" s="33">
        <f t="shared" si="5"/>
        <v>3050</v>
      </c>
      <c r="AJ59" s="34">
        <f>IFERROR(_xlfn.RANK.EQ(AI59,$AI$21:$AI$67,0)+COUNTIF($AI$21:AI59,AI59)-1,"-")</f>
        <v>35</v>
      </c>
      <c r="AK59" s="5"/>
      <c r="AL59" s="42">
        <f t="shared" si="6"/>
        <v>39</v>
      </c>
      <c r="AM59" s="42" t="str">
        <f t="shared" si="7"/>
        <v>奈良</v>
      </c>
      <c r="AN59" s="42">
        <f t="shared" si="8"/>
        <v>2590</v>
      </c>
      <c r="AO59" s="37">
        <f t="shared" si="9"/>
        <v>0.2</v>
      </c>
      <c r="AP59" s="37"/>
      <c r="AQ59" s="32">
        <v>39</v>
      </c>
      <c r="AR59" s="5" t="s">
        <v>71</v>
      </c>
      <c r="AS59" s="765">
        <f t="shared" si="10"/>
        <v>74.400000000000006</v>
      </c>
      <c r="AT59" s="34">
        <f>IFERROR(_xlfn.RANK.EQ(AS59,$AS$21:$AS$67,0)+COUNTIF($AS$21:AS59,AS59)-1,"-")</f>
        <v>23</v>
      </c>
      <c r="AU59" s="5"/>
      <c r="AV59" s="42">
        <f t="shared" si="11"/>
        <v>39</v>
      </c>
      <c r="AW59" s="42" t="str">
        <f t="shared" si="12"/>
        <v>大阪</v>
      </c>
      <c r="AX59" s="767">
        <f t="shared" si="13"/>
        <v>51.4</v>
      </c>
      <c r="AY59" s="37">
        <f t="shared" si="14"/>
        <v>44.9</v>
      </c>
    </row>
    <row r="60" spans="1:51" ht="23.25" customHeight="1">
      <c r="A60" s="637" t="s">
        <v>167</v>
      </c>
      <c r="B60" s="619"/>
      <c r="C60" s="638">
        <v>48</v>
      </c>
      <c r="D60" s="639"/>
      <c r="E60" s="640">
        <v>66</v>
      </c>
      <c r="F60" s="640">
        <v>3030</v>
      </c>
      <c r="G60" s="640">
        <v>2600</v>
      </c>
      <c r="H60" s="640">
        <v>2450</v>
      </c>
      <c r="I60" s="640">
        <v>2130</v>
      </c>
      <c r="J60" s="640">
        <v>320</v>
      </c>
      <c r="K60" s="640">
        <v>150</v>
      </c>
      <c r="L60" s="640">
        <v>430</v>
      </c>
      <c r="M60" s="640">
        <v>580</v>
      </c>
      <c r="N60" s="641">
        <v>80.900000000000006</v>
      </c>
      <c r="O60" s="641">
        <v>86.9</v>
      </c>
      <c r="P60" s="641">
        <v>14.2</v>
      </c>
      <c r="Q60" s="641">
        <v>45.9</v>
      </c>
      <c r="R60" s="641">
        <v>97.1</v>
      </c>
      <c r="S60" s="641">
        <v>88.6</v>
      </c>
      <c r="T60" s="649"/>
      <c r="U60" s="638">
        <v>48</v>
      </c>
      <c r="W60" s="32">
        <v>40</v>
      </c>
      <c r="X60" s="5" t="s">
        <v>72</v>
      </c>
      <c r="Y60" s="33">
        <f t="shared" si="0"/>
        <v>144</v>
      </c>
      <c r="Z60" s="34">
        <f>IFERROR(_xlfn.RANK.EQ(Y60,$Y$21:$Y$67,0)+COUNTIF($Y$21:Y60,Y60)-1,"-")</f>
        <v>17</v>
      </c>
      <c r="AA60" s="32"/>
      <c r="AB60" s="42">
        <f t="shared" si="1"/>
        <v>40</v>
      </c>
      <c r="AC60" s="42" t="str">
        <f t="shared" si="2"/>
        <v>富山</v>
      </c>
      <c r="AD60" s="42">
        <f t="shared" si="3"/>
        <v>31</v>
      </c>
      <c r="AE60" s="37">
        <f t="shared" si="4"/>
        <v>0.3</v>
      </c>
      <c r="AF60" s="5"/>
      <c r="AG60" s="32">
        <v>40</v>
      </c>
      <c r="AH60" s="5" t="s">
        <v>72</v>
      </c>
      <c r="AI60" s="33">
        <f t="shared" si="5"/>
        <v>9530</v>
      </c>
      <c r="AJ60" s="34">
        <f>IFERROR(_xlfn.RANK.EQ(AI60,$AI$21:$AI$67,0)+COUNTIF($AI$21:AI60,AI60)-1,"-")</f>
        <v>21</v>
      </c>
      <c r="AK60" s="5"/>
      <c r="AL60" s="42">
        <f t="shared" si="6"/>
        <v>40</v>
      </c>
      <c r="AM60" s="42" t="str">
        <f t="shared" si="7"/>
        <v>山口</v>
      </c>
      <c r="AN60" s="42">
        <f t="shared" si="8"/>
        <v>2350</v>
      </c>
      <c r="AO60" s="37">
        <f t="shared" si="9"/>
        <v>0.2</v>
      </c>
      <c r="AP60" s="37"/>
      <c r="AQ60" s="32">
        <v>40</v>
      </c>
      <c r="AR60" s="5" t="s">
        <v>72</v>
      </c>
      <c r="AS60" s="765">
        <f t="shared" si="10"/>
        <v>66.2</v>
      </c>
      <c r="AT60" s="34">
        <f>IFERROR(_xlfn.RANK.EQ(AS60,$AS$21:$AS$67,0)+COUNTIF($AS$21:AS60,AS60)-1,"-")</f>
        <v>27</v>
      </c>
      <c r="AU60" s="5"/>
      <c r="AV60" s="42">
        <f t="shared" si="11"/>
        <v>40</v>
      </c>
      <c r="AW60" s="42" t="str">
        <f t="shared" si="12"/>
        <v>山口</v>
      </c>
      <c r="AX60" s="767">
        <f t="shared" si="13"/>
        <v>50</v>
      </c>
      <c r="AY60" s="37">
        <f t="shared" si="14"/>
        <v>43.7</v>
      </c>
    </row>
    <row r="61" spans="1:51" ht="23.25" customHeight="1">
      <c r="A61" s="637" t="s">
        <v>165</v>
      </c>
      <c r="B61" s="619"/>
      <c r="C61" s="638">
        <v>49</v>
      </c>
      <c r="D61" s="639"/>
      <c r="E61" s="640">
        <v>50</v>
      </c>
      <c r="F61" s="640">
        <v>4980</v>
      </c>
      <c r="G61" s="640">
        <v>4150</v>
      </c>
      <c r="H61" s="640">
        <v>3970</v>
      </c>
      <c r="I61" s="640">
        <v>3390</v>
      </c>
      <c r="J61" s="640">
        <v>580</v>
      </c>
      <c r="K61" s="640">
        <v>180</v>
      </c>
      <c r="L61" s="640">
        <v>830</v>
      </c>
      <c r="M61" s="640">
        <v>1000</v>
      </c>
      <c r="N61" s="641">
        <v>79.7</v>
      </c>
      <c r="O61" s="641">
        <v>85.4</v>
      </c>
      <c r="P61" s="641">
        <v>16.7</v>
      </c>
      <c r="Q61" s="641">
        <v>99.6</v>
      </c>
      <c r="R61" s="641">
        <v>90.9</v>
      </c>
      <c r="S61" s="641">
        <v>98.2</v>
      </c>
      <c r="T61" s="649"/>
      <c r="U61" s="638">
        <v>49</v>
      </c>
      <c r="W61" s="32">
        <v>41</v>
      </c>
      <c r="X61" s="5" t="s">
        <v>73</v>
      </c>
      <c r="Y61" s="33">
        <f t="shared" si="0"/>
        <v>28</v>
      </c>
      <c r="Z61" s="34">
        <f>IFERROR(_xlfn.RANK.EQ(Y61,$Y$21:$Y$67,0)+COUNTIF($Y$21:Y61,Y61)-1,"-")</f>
        <v>43</v>
      </c>
      <c r="AA61" s="32"/>
      <c r="AB61" s="42">
        <f t="shared" si="1"/>
        <v>41</v>
      </c>
      <c r="AC61" s="42" t="str">
        <f t="shared" si="2"/>
        <v>滋賀</v>
      </c>
      <c r="AD61" s="42">
        <f t="shared" si="3"/>
        <v>29</v>
      </c>
      <c r="AE61" s="37">
        <f t="shared" si="4"/>
        <v>0.3</v>
      </c>
      <c r="AF61" s="5"/>
      <c r="AG61" s="32">
        <v>41</v>
      </c>
      <c r="AH61" s="5" t="s">
        <v>73</v>
      </c>
      <c r="AI61" s="33">
        <f t="shared" si="5"/>
        <v>1740</v>
      </c>
      <c r="AJ61" s="34">
        <f>IFERROR(_xlfn.RANK.EQ(AI61,$AI$21:$AI$67,0)+COUNTIF($AI$21:AI61,AI61)-1,"-")</f>
        <v>43</v>
      </c>
      <c r="AK61" s="5"/>
      <c r="AL61" s="42">
        <f t="shared" si="6"/>
        <v>41</v>
      </c>
      <c r="AM61" s="42" t="str">
        <f t="shared" si="7"/>
        <v>滋賀</v>
      </c>
      <c r="AN61" s="42">
        <f t="shared" si="8"/>
        <v>2310</v>
      </c>
      <c r="AO61" s="37">
        <f t="shared" si="9"/>
        <v>0.2</v>
      </c>
      <c r="AP61" s="37"/>
      <c r="AQ61" s="32">
        <v>41</v>
      </c>
      <c r="AR61" s="5" t="s">
        <v>73</v>
      </c>
      <c r="AS61" s="765">
        <f t="shared" si="10"/>
        <v>62.1</v>
      </c>
      <c r="AT61" s="34">
        <f>IFERROR(_xlfn.RANK.EQ(AS61,$AS$21:$AS$67,0)+COUNTIF($AS$21:AS61,AS61)-1,"-")</f>
        <v>31</v>
      </c>
      <c r="AU61" s="5"/>
      <c r="AV61" s="42">
        <f t="shared" si="11"/>
        <v>41</v>
      </c>
      <c r="AW61" s="42" t="str">
        <f t="shared" si="12"/>
        <v>福井</v>
      </c>
      <c r="AX61" s="767">
        <f t="shared" si="13"/>
        <v>49.5</v>
      </c>
      <c r="AY61" s="37">
        <f t="shared" si="14"/>
        <v>43.3</v>
      </c>
    </row>
    <row r="62" spans="1:51" ht="23.25" customHeight="1">
      <c r="A62" s="637" t="s">
        <v>163</v>
      </c>
      <c r="B62" s="619"/>
      <c r="C62" s="638">
        <v>50</v>
      </c>
      <c r="D62" s="639"/>
      <c r="E62" s="640">
        <v>70</v>
      </c>
      <c r="F62" s="640">
        <v>4280</v>
      </c>
      <c r="G62" s="640">
        <v>3310</v>
      </c>
      <c r="H62" s="640">
        <v>3050</v>
      </c>
      <c r="I62" s="640">
        <v>2630</v>
      </c>
      <c r="J62" s="640">
        <v>420</v>
      </c>
      <c r="K62" s="640">
        <v>260</v>
      </c>
      <c r="L62" s="640">
        <v>980</v>
      </c>
      <c r="M62" s="640">
        <v>1230</v>
      </c>
      <c r="N62" s="641">
        <v>71.3</v>
      </c>
      <c r="O62" s="641">
        <v>86.2</v>
      </c>
      <c r="P62" s="641">
        <v>22.9</v>
      </c>
      <c r="Q62" s="641">
        <v>61.1</v>
      </c>
      <c r="R62" s="641">
        <v>89.7</v>
      </c>
      <c r="S62" s="641">
        <v>95.1</v>
      </c>
      <c r="T62" s="649"/>
      <c r="U62" s="638">
        <v>50</v>
      </c>
      <c r="W62" s="32">
        <v>42</v>
      </c>
      <c r="X62" s="5" t="s">
        <v>74</v>
      </c>
      <c r="Y62" s="33">
        <f t="shared" si="0"/>
        <v>104</v>
      </c>
      <c r="Z62" s="34">
        <f>IFERROR(_xlfn.RANK.EQ(Y62,$Y$21:$Y$67,0)+COUNTIF($Y$21:Y62,Y62)-1,"-")</f>
        <v>23</v>
      </c>
      <c r="AA62" s="32"/>
      <c r="AB62" s="42">
        <f t="shared" si="1"/>
        <v>41</v>
      </c>
      <c r="AC62" s="42" t="str">
        <f t="shared" si="2"/>
        <v>奈良</v>
      </c>
      <c r="AD62" s="42">
        <f t="shared" si="3"/>
        <v>29</v>
      </c>
      <c r="AE62" s="37">
        <f t="shared" si="4"/>
        <v>0.3</v>
      </c>
      <c r="AF62" s="5"/>
      <c r="AG62" s="32">
        <v>42</v>
      </c>
      <c r="AH62" s="5" t="s">
        <v>74</v>
      </c>
      <c r="AI62" s="33">
        <f t="shared" si="5"/>
        <v>5360</v>
      </c>
      <c r="AJ62" s="34">
        <f>IFERROR(_xlfn.RANK.EQ(AI62,$AI$21:$AI$67,0)+COUNTIF($AI$21:AI62,AI62)-1,"-")</f>
        <v>26</v>
      </c>
      <c r="AK62" s="5"/>
      <c r="AL62" s="42">
        <f t="shared" si="6"/>
        <v>42</v>
      </c>
      <c r="AM62" s="42" t="str">
        <f t="shared" si="7"/>
        <v>富山</v>
      </c>
      <c r="AN62" s="42">
        <f t="shared" si="8"/>
        <v>2120</v>
      </c>
      <c r="AO62" s="37">
        <f t="shared" si="9"/>
        <v>0.2</v>
      </c>
      <c r="AP62" s="37"/>
      <c r="AQ62" s="32">
        <v>42</v>
      </c>
      <c r="AR62" s="5" t="s">
        <v>74</v>
      </c>
      <c r="AS62" s="765">
        <f t="shared" si="10"/>
        <v>51.5</v>
      </c>
      <c r="AT62" s="34">
        <f>IFERROR(_xlfn.RANK.EQ(AS62,$AS$21:$AS$67,0)+COUNTIF($AS$21:AS62,AS62)-1,"-")</f>
        <v>38</v>
      </c>
      <c r="AU62" s="5"/>
      <c r="AV62" s="42">
        <f t="shared" si="11"/>
        <v>42</v>
      </c>
      <c r="AW62" s="42" t="str">
        <f t="shared" si="12"/>
        <v>埼玉</v>
      </c>
      <c r="AX62" s="767">
        <f t="shared" si="13"/>
        <v>48.4</v>
      </c>
      <c r="AY62" s="37">
        <f t="shared" si="14"/>
        <v>42.3</v>
      </c>
    </row>
    <row r="63" spans="1:51" ht="23.25" customHeight="1">
      <c r="A63" s="650" t="s">
        <v>161</v>
      </c>
      <c r="B63" s="631"/>
      <c r="C63" s="651">
        <v>51</v>
      </c>
      <c r="D63" s="633"/>
      <c r="E63" s="652">
        <v>41</v>
      </c>
      <c r="F63" s="652">
        <v>3050</v>
      </c>
      <c r="G63" s="652">
        <v>2510</v>
      </c>
      <c r="H63" s="652">
        <v>2370</v>
      </c>
      <c r="I63" s="652">
        <v>2050</v>
      </c>
      <c r="J63" s="652">
        <v>320</v>
      </c>
      <c r="K63" s="652">
        <v>140</v>
      </c>
      <c r="L63" s="652">
        <v>540</v>
      </c>
      <c r="M63" s="652">
        <v>690</v>
      </c>
      <c r="N63" s="653">
        <v>77.7</v>
      </c>
      <c r="O63" s="653">
        <v>86.5</v>
      </c>
      <c r="P63" s="653">
        <v>17.7</v>
      </c>
      <c r="Q63" s="653">
        <v>74.400000000000006</v>
      </c>
      <c r="R63" s="653">
        <v>100</v>
      </c>
      <c r="S63" s="653">
        <v>103</v>
      </c>
      <c r="T63" s="655"/>
      <c r="U63" s="651">
        <v>51</v>
      </c>
      <c r="W63" s="32">
        <v>43</v>
      </c>
      <c r="X63" s="5" t="s">
        <v>75</v>
      </c>
      <c r="Y63" s="33">
        <f t="shared" si="0"/>
        <v>438</v>
      </c>
      <c r="Z63" s="34">
        <f>IFERROR(_xlfn.RANK.EQ(Y63,$Y$21:$Y$67,0)+COUNTIF($Y$21:Y63,Y63)-1,"-")</f>
        <v>4</v>
      </c>
      <c r="AA63" s="32"/>
      <c r="AB63" s="42">
        <f t="shared" si="1"/>
        <v>43</v>
      </c>
      <c r="AC63" s="42" t="str">
        <f t="shared" si="2"/>
        <v>佐賀</v>
      </c>
      <c r="AD63" s="42">
        <f t="shared" si="3"/>
        <v>28</v>
      </c>
      <c r="AE63" s="37">
        <f t="shared" si="4"/>
        <v>0.2</v>
      </c>
      <c r="AF63" s="5"/>
      <c r="AG63" s="32">
        <v>43</v>
      </c>
      <c r="AH63" s="5" t="s">
        <v>75</v>
      </c>
      <c r="AI63" s="33">
        <f t="shared" si="5"/>
        <v>41900</v>
      </c>
      <c r="AJ63" s="34">
        <f>IFERROR(_xlfn.RANK.EQ(AI63,$AI$21:$AI$67,0)+COUNTIF($AI$21:AI63,AI63)-1,"-")</f>
        <v>3</v>
      </c>
      <c r="AK63" s="5"/>
      <c r="AL63" s="42">
        <f t="shared" si="6"/>
        <v>43</v>
      </c>
      <c r="AM63" s="42" t="str">
        <f t="shared" si="7"/>
        <v>佐賀</v>
      </c>
      <c r="AN63" s="42">
        <f t="shared" si="8"/>
        <v>1740</v>
      </c>
      <c r="AO63" s="37">
        <f t="shared" si="9"/>
        <v>0.1</v>
      </c>
      <c r="AP63" s="37"/>
      <c r="AQ63" s="32">
        <v>43</v>
      </c>
      <c r="AR63" s="5" t="s">
        <v>75</v>
      </c>
      <c r="AS63" s="765">
        <f t="shared" si="10"/>
        <v>95.7</v>
      </c>
      <c r="AT63" s="34">
        <f>IFERROR(_xlfn.RANK.EQ(AS63,$AS$21:$AS$67,0)+COUNTIF($AS$21:AS63,AS63)-1,"-")</f>
        <v>10</v>
      </c>
      <c r="AU63" s="5"/>
      <c r="AV63" s="42">
        <f t="shared" si="11"/>
        <v>43</v>
      </c>
      <c r="AW63" s="42" t="str">
        <f t="shared" si="12"/>
        <v>徳島</v>
      </c>
      <c r="AX63" s="767">
        <f t="shared" si="13"/>
        <v>45.9</v>
      </c>
      <c r="AY63" s="37">
        <f t="shared" si="14"/>
        <v>40.1</v>
      </c>
    </row>
    <row r="64" spans="1:51" ht="23.25" customHeight="1">
      <c r="A64" s="637" t="s">
        <v>159</v>
      </c>
      <c r="B64" s="619"/>
      <c r="C64" s="638">
        <v>52</v>
      </c>
      <c r="D64" s="639"/>
      <c r="E64" s="640">
        <v>144</v>
      </c>
      <c r="F64" s="640">
        <v>9530</v>
      </c>
      <c r="G64" s="640">
        <v>7310</v>
      </c>
      <c r="H64" s="640">
        <v>6780</v>
      </c>
      <c r="I64" s="640">
        <v>5820</v>
      </c>
      <c r="J64" s="640">
        <v>960</v>
      </c>
      <c r="K64" s="640">
        <v>530</v>
      </c>
      <c r="L64" s="640">
        <v>2220</v>
      </c>
      <c r="M64" s="640">
        <v>2750</v>
      </c>
      <c r="N64" s="641">
        <v>71.099999999999994</v>
      </c>
      <c r="O64" s="641">
        <v>85.8</v>
      </c>
      <c r="P64" s="641">
        <v>23.3</v>
      </c>
      <c r="Q64" s="641">
        <v>66.2</v>
      </c>
      <c r="R64" s="641">
        <v>93.5</v>
      </c>
      <c r="S64" s="641">
        <v>94.4</v>
      </c>
      <c r="T64" s="649"/>
      <c r="U64" s="638">
        <v>52</v>
      </c>
      <c r="W64" s="32">
        <v>44</v>
      </c>
      <c r="X64" s="5" t="s">
        <v>76</v>
      </c>
      <c r="Y64" s="33">
        <f t="shared" si="0"/>
        <v>94</v>
      </c>
      <c r="Z64" s="34">
        <f>IFERROR(_xlfn.RANK.EQ(Y64,$Y$21:$Y$67,0)+COUNTIF($Y$21:Y64,Y64)-1,"-")</f>
        <v>26</v>
      </c>
      <c r="AA64" s="32"/>
      <c r="AB64" s="42">
        <f t="shared" si="1"/>
        <v>44</v>
      </c>
      <c r="AC64" s="42" t="str">
        <f t="shared" si="2"/>
        <v>三重</v>
      </c>
      <c r="AD64" s="42">
        <f t="shared" si="3"/>
        <v>26</v>
      </c>
      <c r="AE64" s="37">
        <f t="shared" si="4"/>
        <v>0.2</v>
      </c>
      <c r="AF64" s="5"/>
      <c r="AG64" s="32">
        <v>44</v>
      </c>
      <c r="AH64" s="5" t="s">
        <v>76</v>
      </c>
      <c r="AI64" s="33">
        <f t="shared" si="5"/>
        <v>11900</v>
      </c>
      <c r="AJ64" s="34">
        <f>IFERROR(_xlfn.RANK.EQ(AI64,$AI$21:$AI$67,0)+COUNTIF($AI$21:AI64,AI64)-1,"-")</f>
        <v>14</v>
      </c>
      <c r="AK64" s="5"/>
      <c r="AL64" s="42">
        <f t="shared" si="6"/>
        <v>44</v>
      </c>
      <c r="AM64" s="42" t="str">
        <f t="shared" si="7"/>
        <v>東京</v>
      </c>
      <c r="AN64" s="42">
        <f t="shared" si="8"/>
        <v>1330</v>
      </c>
      <c r="AO64" s="37">
        <f t="shared" si="9"/>
        <v>0.1</v>
      </c>
      <c r="AP64" s="37"/>
      <c r="AQ64" s="32">
        <v>44</v>
      </c>
      <c r="AR64" s="5" t="s">
        <v>76</v>
      </c>
      <c r="AS64" s="765">
        <f t="shared" si="10"/>
        <v>126.6</v>
      </c>
      <c r="AT64" s="34">
        <f>IFERROR(_xlfn.RANK.EQ(AS64,$AS$21:$AS$67,0)+COUNTIF($AS$21:AS64,AS64)-1,"-")</f>
        <v>4</v>
      </c>
      <c r="AU64" s="5"/>
      <c r="AV64" s="42">
        <f t="shared" si="11"/>
        <v>44</v>
      </c>
      <c r="AW64" s="42" t="str">
        <f t="shared" si="12"/>
        <v>宮城</v>
      </c>
      <c r="AX64" s="767">
        <f t="shared" si="13"/>
        <v>42.7</v>
      </c>
      <c r="AY64" s="37">
        <f t="shared" si="14"/>
        <v>37.299999999999997</v>
      </c>
    </row>
    <row r="65" spans="1:51" ht="23.25" customHeight="1">
      <c r="A65" s="637" t="s">
        <v>157</v>
      </c>
      <c r="B65" s="619"/>
      <c r="C65" s="638">
        <v>53</v>
      </c>
      <c r="D65" s="639"/>
      <c r="E65" s="640">
        <v>28</v>
      </c>
      <c r="F65" s="640">
        <v>1740</v>
      </c>
      <c r="G65" s="640">
        <v>1500</v>
      </c>
      <c r="H65" s="640">
        <v>1440</v>
      </c>
      <c r="I65" s="640">
        <v>1250</v>
      </c>
      <c r="J65" s="640">
        <v>190</v>
      </c>
      <c r="K65" s="640">
        <v>60</v>
      </c>
      <c r="L65" s="640">
        <v>240</v>
      </c>
      <c r="M65" s="640">
        <v>300</v>
      </c>
      <c r="N65" s="641">
        <v>82.8</v>
      </c>
      <c r="O65" s="641">
        <v>86.8</v>
      </c>
      <c r="P65" s="641">
        <v>13.8</v>
      </c>
      <c r="Q65" s="641">
        <v>62.1</v>
      </c>
      <c r="R65" s="641">
        <v>87.5</v>
      </c>
      <c r="S65" s="641">
        <v>95.1</v>
      </c>
      <c r="T65" s="649"/>
      <c r="U65" s="638">
        <v>53</v>
      </c>
      <c r="W65" s="32">
        <v>45</v>
      </c>
      <c r="X65" s="5" t="s">
        <v>77</v>
      </c>
      <c r="Y65" s="33">
        <f t="shared" si="0"/>
        <v>187</v>
      </c>
      <c r="Z65" s="34">
        <f>IFERROR(_xlfn.RANK.EQ(Y65,$Y$21:$Y$67,0)+COUNTIF($Y$21:Y65,Y65)-1,"-")</f>
        <v>11</v>
      </c>
      <c r="AA65" s="32"/>
      <c r="AB65" s="42">
        <f t="shared" si="1"/>
        <v>45</v>
      </c>
      <c r="AC65" s="42" t="str">
        <f t="shared" si="2"/>
        <v>大阪</v>
      </c>
      <c r="AD65" s="42">
        <f t="shared" si="3"/>
        <v>21</v>
      </c>
      <c r="AE65" s="37">
        <f t="shared" si="4"/>
        <v>0.2</v>
      </c>
      <c r="AF65" s="5"/>
      <c r="AG65" s="32">
        <v>45</v>
      </c>
      <c r="AH65" s="5" t="s">
        <v>77</v>
      </c>
      <c r="AI65" s="33">
        <f t="shared" si="5"/>
        <v>12400</v>
      </c>
      <c r="AJ65" s="34">
        <f>IFERROR(_xlfn.RANK.EQ(AI65,$AI$21:$AI$67,0)+COUNTIF($AI$21:AI65,AI65)-1,"-")</f>
        <v>13</v>
      </c>
      <c r="AK65" s="5"/>
      <c r="AL65" s="42">
        <f t="shared" si="6"/>
        <v>45</v>
      </c>
      <c r="AM65" s="42" t="str">
        <f t="shared" si="7"/>
        <v>大阪</v>
      </c>
      <c r="AN65" s="42">
        <f t="shared" si="8"/>
        <v>1080</v>
      </c>
      <c r="AO65" s="37">
        <f t="shared" si="9"/>
        <v>0.1</v>
      </c>
      <c r="AP65" s="37"/>
      <c r="AQ65" s="32">
        <v>45</v>
      </c>
      <c r="AR65" s="5" t="s">
        <v>77</v>
      </c>
      <c r="AS65" s="765">
        <f t="shared" si="10"/>
        <v>66.3</v>
      </c>
      <c r="AT65" s="34">
        <f>IFERROR(_xlfn.RANK.EQ(AS65,$AS$21:$AS$67,0)+COUNTIF($AS$21:AS65,AS65)-1,"-")</f>
        <v>26</v>
      </c>
      <c r="AU65" s="5"/>
      <c r="AV65" s="42">
        <f t="shared" si="11"/>
        <v>45</v>
      </c>
      <c r="AW65" s="42" t="str">
        <f t="shared" si="12"/>
        <v>新潟</v>
      </c>
      <c r="AX65" s="767">
        <f t="shared" si="13"/>
        <v>38.1</v>
      </c>
      <c r="AY65" s="37">
        <f t="shared" si="14"/>
        <v>33.299999999999997</v>
      </c>
    </row>
    <row r="66" spans="1:51" ht="23.25" customHeight="1">
      <c r="A66" s="637" t="s">
        <v>155</v>
      </c>
      <c r="B66" s="619"/>
      <c r="C66" s="638">
        <v>54</v>
      </c>
      <c r="D66" s="639"/>
      <c r="E66" s="640">
        <v>104</v>
      </c>
      <c r="F66" s="640">
        <v>5360</v>
      </c>
      <c r="G66" s="640">
        <v>4750</v>
      </c>
      <c r="H66" s="640">
        <v>4440</v>
      </c>
      <c r="I66" s="640">
        <v>3820</v>
      </c>
      <c r="J66" s="640">
        <v>620</v>
      </c>
      <c r="K66" s="640">
        <v>310</v>
      </c>
      <c r="L66" s="640">
        <v>610</v>
      </c>
      <c r="M66" s="640">
        <v>920</v>
      </c>
      <c r="N66" s="641">
        <v>82.8</v>
      </c>
      <c r="O66" s="641">
        <v>86</v>
      </c>
      <c r="P66" s="641">
        <v>11.4</v>
      </c>
      <c r="Q66" s="641">
        <v>51.5</v>
      </c>
      <c r="R66" s="641">
        <v>94.5</v>
      </c>
      <c r="S66" s="641">
        <v>95.4</v>
      </c>
      <c r="T66" s="649"/>
      <c r="U66" s="638">
        <v>54</v>
      </c>
      <c r="W66" s="32">
        <v>46</v>
      </c>
      <c r="X66" s="5" t="s">
        <v>78</v>
      </c>
      <c r="Y66" s="33">
        <f t="shared" si="0"/>
        <v>124</v>
      </c>
      <c r="Z66" s="34">
        <f>IFERROR(_xlfn.RANK.EQ(Y66,$Y$21:$Y$67,0)+COUNTIF($Y$21:Y66,Y66)-1,"-")</f>
        <v>19</v>
      </c>
      <c r="AA66" s="32"/>
      <c r="AB66" s="42">
        <f t="shared" si="1"/>
        <v>46</v>
      </c>
      <c r="AC66" s="42" t="str">
        <f t="shared" si="2"/>
        <v>福井</v>
      </c>
      <c r="AD66" s="42">
        <f t="shared" si="3"/>
        <v>19</v>
      </c>
      <c r="AE66" s="37">
        <f t="shared" si="4"/>
        <v>0.2</v>
      </c>
      <c r="AF66" s="5"/>
      <c r="AG66" s="32">
        <v>46</v>
      </c>
      <c r="AH66" s="5" t="s">
        <v>78</v>
      </c>
      <c r="AI66" s="33">
        <f t="shared" si="5"/>
        <v>11300</v>
      </c>
      <c r="AJ66" s="34">
        <f>IFERROR(_xlfn.RANK.EQ(AI66,$AI$21:$AI$67,0)+COUNTIF($AI$21:AI66,AI66)-1,"-")</f>
        <v>17</v>
      </c>
      <c r="AK66" s="5"/>
      <c r="AL66" s="42">
        <f t="shared" si="6"/>
        <v>46</v>
      </c>
      <c r="AM66" s="42" t="str">
        <f t="shared" si="7"/>
        <v>福井</v>
      </c>
      <c r="AN66" s="42">
        <f t="shared" si="8"/>
        <v>940</v>
      </c>
      <c r="AO66" s="37">
        <f t="shared" si="9"/>
        <v>0.1</v>
      </c>
      <c r="AP66" s="37"/>
      <c r="AQ66" s="32">
        <v>46</v>
      </c>
      <c r="AR66" s="5" t="s">
        <v>78</v>
      </c>
      <c r="AS66" s="765">
        <f t="shared" si="10"/>
        <v>91.1</v>
      </c>
      <c r="AT66" s="34">
        <f>IFERROR(_xlfn.RANK.EQ(AS66,$AS$21:$AS$67,0)+COUNTIF($AS$21:AS66,AS66)-1,"-")</f>
        <v>12</v>
      </c>
      <c r="AU66" s="5"/>
      <c r="AV66" s="42">
        <f t="shared" si="11"/>
        <v>46</v>
      </c>
      <c r="AW66" s="42" t="str">
        <f t="shared" si="12"/>
        <v>神奈川</v>
      </c>
      <c r="AX66" s="767">
        <f t="shared" si="13"/>
        <v>35.799999999999997</v>
      </c>
      <c r="AY66" s="37">
        <f t="shared" si="14"/>
        <v>31.3</v>
      </c>
    </row>
    <row r="67" spans="1:51" ht="23.25" customHeight="1">
      <c r="A67" s="637" t="s">
        <v>153</v>
      </c>
      <c r="B67" s="619"/>
      <c r="C67" s="638">
        <v>55</v>
      </c>
      <c r="D67" s="639"/>
      <c r="E67" s="640">
        <v>438</v>
      </c>
      <c r="F67" s="640">
        <v>41900</v>
      </c>
      <c r="G67" s="640">
        <v>32400</v>
      </c>
      <c r="H67" s="640">
        <v>29700</v>
      </c>
      <c r="I67" s="640">
        <v>25500</v>
      </c>
      <c r="J67" s="640">
        <v>4220</v>
      </c>
      <c r="K67" s="640">
        <v>2700</v>
      </c>
      <c r="L67" s="640">
        <v>9470</v>
      </c>
      <c r="M67" s="640">
        <v>12200</v>
      </c>
      <c r="N67" s="641">
        <v>70.900000000000006</v>
      </c>
      <c r="O67" s="641">
        <v>85.9</v>
      </c>
      <c r="P67" s="641">
        <v>22.6</v>
      </c>
      <c r="Q67" s="641">
        <v>95.7</v>
      </c>
      <c r="R67" s="641">
        <v>95.8</v>
      </c>
      <c r="S67" s="641">
        <v>97.4</v>
      </c>
      <c r="T67" s="649"/>
      <c r="U67" s="638">
        <v>55</v>
      </c>
      <c r="W67" s="32">
        <v>47</v>
      </c>
      <c r="X67" s="5" t="s">
        <v>44</v>
      </c>
      <c r="Y67" s="33">
        <f>IFERROR(_xlfn.XLOOKUP(X67,$A$25:$A$71,$E$25:$E$71),"-")</f>
        <v>65</v>
      </c>
      <c r="Z67" s="34">
        <f>IFERROR(_xlfn.RANK.EQ(Y67,$Y$21:$Y$67,0)+COUNTIF($Y$21:Y67,Y67)-1,"-")</f>
        <v>31</v>
      </c>
      <c r="AA67" s="32"/>
      <c r="AB67" s="42">
        <f t="shared" si="1"/>
        <v>47</v>
      </c>
      <c r="AC67" s="42" t="str">
        <f t="shared" si="2"/>
        <v>和歌山</v>
      </c>
      <c r="AD67" s="42">
        <f t="shared" si="3"/>
        <v>5</v>
      </c>
      <c r="AE67" s="37">
        <f>IFERROR(ROUND(AD67/$E$11*100,1),"-")</f>
        <v>0</v>
      </c>
      <c r="AF67" s="5"/>
      <c r="AG67" s="32">
        <v>47</v>
      </c>
      <c r="AH67" s="5" t="s">
        <v>44</v>
      </c>
      <c r="AI67" s="33">
        <f t="shared" si="5"/>
        <v>3570</v>
      </c>
      <c r="AJ67" s="34">
        <f>IFERROR(_xlfn.RANK.EQ(AI67,$AI$21:$AI$67,0)+COUNTIF($AI$21:AI67,AI67)-1,"-")</f>
        <v>33</v>
      </c>
      <c r="AK67" s="5"/>
      <c r="AL67" s="42">
        <f t="shared" si="6"/>
        <v>47</v>
      </c>
      <c r="AM67" s="42" t="str">
        <f t="shared" si="7"/>
        <v>和歌山</v>
      </c>
      <c r="AN67" s="42">
        <f t="shared" si="8"/>
        <v>510</v>
      </c>
      <c r="AO67" s="37">
        <f t="shared" si="9"/>
        <v>0</v>
      </c>
      <c r="AP67" s="37"/>
      <c r="AQ67" s="32">
        <v>47</v>
      </c>
      <c r="AR67" s="5" t="s">
        <v>44</v>
      </c>
      <c r="AS67" s="765">
        <f t="shared" si="10"/>
        <v>54.9</v>
      </c>
      <c r="AT67" s="34">
        <f>IFERROR(_xlfn.RANK.EQ(AS67,$AS$21:$AS$67,0)+COUNTIF($AS$21:AS67,AS67)-1,"-")</f>
        <v>35</v>
      </c>
      <c r="AU67" s="5"/>
      <c r="AV67" s="42">
        <f t="shared" si="11"/>
        <v>47</v>
      </c>
      <c r="AW67" s="42" t="str">
        <f t="shared" si="12"/>
        <v>東京</v>
      </c>
      <c r="AX67" s="767">
        <f t="shared" si="13"/>
        <v>33.299999999999997</v>
      </c>
      <c r="AY67" s="37">
        <f t="shared" si="14"/>
        <v>29.1</v>
      </c>
    </row>
    <row r="68" spans="1:51" ht="23.25" customHeight="1">
      <c r="A68" s="637" t="s">
        <v>151</v>
      </c>
      <c r="B68" s="619"/>
      <c r="C68" s="638">
        <v>56</v>
      </c>
      <c r="D68" s="639"/>
      <c r="E68" s="640">
        <v>94</v>
      </c>
      <c r="F68" s="640">
        <v>11900</v>
      </c>
      <c r="G68" s="640">
        <v>8800</v>
      </c>
      <c r="H68" s="640">
        <v>7770</v>
      </c>
      <c r="I68" s="640">
        <v>6550</v>
      </c>
      <c r="J68" s="640">
        <v>1220</v>
      </c>
      <c r="K68" s="640">
        <v>1030</v>
      </c>
      <c r="L68" s="640">
        <v>3110</v>
      </c>
      <c r="M68" s="640">
        <v>4140</v>
      </c>
      <c r="N68" s="641">
        <v>65.3</v>
      </c>
      <c r="O68" s="641">
        <v>84.3</v>
      </c>
      <c r="P68" s="641">
        <v>26.1</v>
      </c>
      <c r="Q68" s="641">
        <v>126.6</v>
      </c>
      <c r="R68" s="641">
        <v>100</v>
      </c>
      <c r="S68" s="641">
        <v>96.7</v>
      </c>
      <c r="T68" s="649"/>
      <c r="U68" s="638">
        <v>56</v>
      </c>
      <c r="W68" s="72"/>
    </row>
    <row r="69" spans="1:51" ht="23.25" customHeight="1">
      <c r="A69" s="637" t="s">
        <v>422</v>
      </c>
      <c r="B69" s="619"/>
      <c r="C69" s="638">
        <v>57</v>
      </c>
      <c r="D69" s="639"/>
      <c r="E69" s="640">
        <v>187</v>
      </c>
      <c r="F69" s="640">
        <v>12400</v>
      </c>
      <c r="G69" s="640">
        <v>9760</v>
      </c>
      <c r="H69" s="640">
        <v>8960</v>
      </c>
      <c r="I69" s="640">
        <v>7630</v>
      </c>
      <c r="J69" s="640">
        <v>1330</v>
      </c>
      <c r="K69" s="640">
        <v>810</v>
      </c>
      <c r="L69" s="640">
        <v>2680</v>
      </c>
      <c r="M69" s="640">
        <v>3490</v>
      </c>
      <c r="N69" s="641">
        <v>72.3</v>
      </c>
      <c r="O69" s="641">
        <v>85.2</v>
      </c>
      <c r="P69" s="641">
        <v>21.6</v>
      </c>
      <c r="Q69" s="641">
        <v>66.3</v>
      </c>
      <c r="R69" s="641">
        <v>93.5</v>
      </c>
      <c r="S69" s="641">
        <v>95.4</v>
      </c>
      <c r="T69" s="649"/>
      <c r="U69" s="638">
        <v>57</v>
      </c>
      <c r="W69" s="72"/>
    </row>
    <row r="70" spans="1:51" ht="23.25" customHeight="1">
      <c r="A70" s="650" t="s">
        <v>421</v>
      </c>
      <c r="B70" s="631"/>
      <c r="C70" s="651">
        <v>58</v>
      </c>
      <c r="D70" s="633"/>
      <c r="E70" s="652">
        <v>124</v>
      </c>
      <c r="F70" s="652">
        <v>11300</v>
      </c>
      <c r="G70" s="652">
        <v>8840</v>
      </c>
      <c r="H70" s="640">
        <v>8170</v>
      </c>
      <c r="I70" s="640">
        <v>6950</v>
      </c>
      <c r="J70" s="640">
        <v>1220</v>
      </c>
      <c r="K70" s="640">
        <v>680</v>
      </c>
      <c r="L70" s="652">
        <v>2490</v>
      </c>
      <c r="M70" s="652">
        <v>3170</v>
      </c>
      <c r="N70" s="653">
        <v>72.3</v>
      </c>
      <c r="O70" s="653">
        <v>85.1</v>
      </c>
      <c r="P70" s="653">
        <v>22</v>
      </c>
      <c r="Q70" s="653">
        <v>91.1</v>
      </c>
      <c r="R70" s="653">
        <v>94.7</v>
      </c>
      <c r="S70" s="653">
        <v>94.2</v>
      </c>
      <c r="T70" s="655"/>
      <c r="U70" s="651">
        <v>58</v>
      </c>
      <c r="W70" s="780" t="s">
        <v>328</v>
      </c>
      <c r="X70" s="780"/>
      <c r="Y70" s="780"/>
      <c r="Z70" s="780"/>
      <c r="AA70" s="780"/>
      <c r="AB70" s="780"/>
      <c r="AC70" s="780"/>
      <c r="AD70" s="780"/>
      <c r="AE70" s="780"/>
      <c r="AF70" s="780"/>
      <c r="AG70" s="780"/>
      <c r="AH70" s="780"/>
      <c r="AI70" s="780"/>
      <c r="AJ70" s="780"/>
      <c r="AK70" s="780"/>
      <c r="AL70" s="780"/>
      <c r="AM70" s="780"/>
      <c r="AN70" s="780"/>
      <c r="AO70" s="780"/>
      <c r="AP70" s="780"/>
      <c r="AQ70" s="780"/>
      <c r="AR70" s="780"/>
      <c r="AS70" s="780"/>
      <c r="AT70" s="780"/>
      <c r="AU70" s="780"/>
      <c r="AV70" s="780"/>
      <c r="AW70" s="780"/>
      <c r="AX70" s="780"/>
      <c r="AY70" s="780"/>
    </row>
    <row r="71" spans="1:51" ht="23.25" customHeight="1">
      <c r="A71" s="650" t="s">
        <v>420</v>
      </c>
      <c r="B71" s="631"/>
      <c r="C71" s="651">
        <v>59</v>
      </c>
      <c r="D71" s="633"/>
      <c r="E71" s="652">
        <v>65</v>
      </c>
      <c r="F71" s="652">
        <v>3570</v>
      </c>
      <c r="G71" s="652">
        <v>2920</v>
      </c>
      <c r="H71" s="652">
        <v>2660</v>
      </c>
      <c r="I71" s="652">
        <v>2250</v>
      </c>
      <c r="J71" s="652">
        <v>410</v>
      </c>
      <c r="K71" s="652">
        <v>260</v>
      </c>
      <c r="L71" s="652">
        <v>650</v>
      </c>
      <c r="M71" s="652">
        <v>910</v>
      </c>
      <c r="N71" s="653">
        <v>74.5</v>
      </c>
      <c r="O71" s="653">
        <v>84.6</v>
      </c>
      <c r="P71" s="653">
        <v>18.2</v>
      </c>
      <c r="Q71" s="653">
        <v>54.9</v>
      </c>
      <c r="R71" s="653">
        <v>100</v>
      </c>
      <c r="S71" s="653">
        <v>97</v>
      </c>
      <c r="T71" s="655"/>
      <c r="U71" s="651">
        <v>59</v>
      </c>
      <c r="W71" s="780"/>
      <c r="X71" s="780"/>
      <c r="Y71" s="780"/>
      <c r="Z71" s="780"/>
      <c r="AA71" s="780"/>
      <c r="AB71" s="780"/>
      <c r="AC71" s="780"/>
      <c r="AD71" s="780"/>
      <c r="AE71" s="780"/>
      <c r="AF71" s="780"/>
      <c r="AG71" s="780"/>
      <c r="AH71" s="780"/>
      <c r="AI71" s="780"/>
      <c r="AJ71" s="780"/>
      <c r="AK71" s="780"/>
      <c r="AL71" s="780"/>
      <c r="AM71" s="780"/>
      <c r="AN71" s="780"/>
      <c r="AO71" s="780"/>
      <c r="AP71" s="780"/>
      <c r="AQ71" s="780"/>
      <c r="AR71" s="780"/>
      <c r="AS71" s="780"/>
      <c r="AT71" s="780"/>
      <c r="AU71" s="780"/>
      <c r="AV71" s="780"/>
      <c r="AW71" s="780"/>
      <c r="AX71" s="780"/>
      <c r="AY71" s="780"/>
    </row>
    <row r="72" spans="1:51" ht="23.25" customHeight="1">
      <c r="A72" s="637" t="s">
        <v>79</v>
      </c>
      <c r="B72" s="619"/>
      <c r="C72" s="638">
        <v>60</v>
      </c>
      <c r="D72" s="639"/>
      <c r="E72" s="640">
        <v>2110</v>
      </c>
      <c r="F72" s="640">
        <v>169600</v>
      </c>
      <c r="G72" s="640">
        <v>137200</v>
      </c>
      <c r="H72" s="640">
        <v>127900</v>
      </c>
      <c r="I72" s="640">
        <v>109000</v>
      </c>
      <c r="J72" s="640">
        <v>18900</v>
      </c>
      <c r="K72" s="640">
        <v>9270</v>
      </c>
      <c r="L72" s="640">
        <v>32500</v>
      </c>
      <c r="M72" s="640">
        <v>41700</v>
      </c>
      <c r="N72" s="641">
        <v>75.400000000000006</v>
      </c>
      <c r="O72" s="641">
        <v>85.2</v>
      </c>
      <c r="P72" s="641">
        <v>19.2</v>
      </c>
      <c r="Q72" s="641">
        <v>80.400000000000006</v>
      </c>
      <c r="R72" s="641">
        <v>94.6</v>
      </c>
      <c r="S72" s="641">
        <v>97.2</v>
      </c>
      <c r="T72" s="649"/>
      <c r="U72" s="638">
        <v>60</v>
      </c>
      <c r="W72" s="779" t="s">
        <v>99</v>
      </c>
      <c r="X72" s="779"/>
      <c r="Y72" s="779"/>
      <c r="Z72" s="779"/>
      <c r="AA72" s="779"/>
      <c r="AB72" s="779"/>
      <c r="AC72" s="779"/>
      <c r="AD72" s="779"/>
      <c r="AE72" s="779"/>
      <c r="AF72" s="20"/>
      <c r="AG72" s="779" t="s">
        <v>742</v>
      </c>
      <c r="AH72" s="779"/>
      <c r="AI72" s="779"/>
      <c r="AJ72" s="779"/>
      <c r="AK72" s="779"/>
      <c r="AL72" s="779"/>
      <c r="AM72" s="779"/>
      <c r="AN72" s="779"/>
      <c r="AO72" s="779"/>
      <c r="AP72" s="20"/>
      <c r="AQ72" s="779" t="s">
        <v>825</v>
      </c>
      <c r="AR72" s="779"/>
      <c r="AS72" s="779"/>
      <c r="AT72" s="779"/>
      <c r="AU72" s="779"/>
      <c r="AV72" s="779"/>
      <c r="AW72" s="779"/>
      <c r="AX72" s="779"/>
      <c r="AY72" s="779"/>
    </row>
    <row r="73" spans="1:51" ht="23.25" customHeight="1">
      <c r="A73" s="637" t="s">
        <v>80</v>
      </c>
      <c r="B73" s="619"/>
      <c r="C73" s="638">
        <v>61</v>
      </c>
      <c r="D73" s="639"/>
      <c r="E73" s="640">
        <v>290</v>
      </c>
      <c r="F73" s="640">
        <v>29700</v>
      </c>
      <c r="G73" s="640">
        <v>24200</v>
      </c>
      <c r="H73" s="640">
        <v>23000</v>
      </c>
      <c r="I73" s="640">
        <v>19900</v>
      </c>
      <c r="J73" s="640">
        <v>3060</v>
      </c>
      <c r="K73" s="640">
        <v>1200</v>
      </c>
      <c r="L73" s="640">
        <v>5520</v>
      </c>
      <c r="M73" s="640">
        <v>6720</v>
      </c>
      <c r="N73" s="641">
        <v>77.400000000000006</v>
      </c>
      <c r="O73" s="641">
        <v>86.5</v>
      </c>
      <c r="P73" s="641">
        <v>18.600000000000001</v>
      </c>
      <c r="Q73" s="641">
        <v>102.4</v>
      </c>
      <c r="R73" s="641">
        <v>94.2</v>
      </c>
      <c r="S73" s="641">
        <v>97.7</v>
      </c>
      <c r="T73" s="649"/>
      <c r="U73" s="638">
        <v>61</v>
      </c>
      <c r="W73" s="779"/>
      <c r="X73" s="779"/>
      <c r="Y73" s="779"/>
      <c r="Z73" s="779"/>
      <c r="AA73" s="779"/>
      <c r="AB73" s="779"/>
      <c r="AC73" s="779"/>
      <c r="AD73" s="779"/>
      <c r="AE73" s="779"/>
      <c r="AF73" s="20"/>
      <c r="AG73" s="779"/>
      <c r="AH73" s="779"/>
      <c r="AI73" s="779"/>
      <c r="AJ73" s="779"/>
      <c r="AK73" s="779"/>
      <c r="AL73" s="779"/>
      <c r="AM73" s="779"/>
      <c r="AN73" s="779"/>
      <c r="AO73" s="779"/>
      <c r="AP73" s="20"/>
      <c r="AQ73" s="779"/>
      <c r="AR73" s="779"/>
      <c r="AS73" s="779"/>
      <c r="AT73" s="779"/>
      <c r="AU73" s="779"/>
      <c r="AV73" s="779"/>
      <c r="AW73" s="779"/>
      <c r="AX73" s="779"/>
      <c r="AY73" s="779"/>
    </row>
    <row r="74" spans="1:51" ht="23.25" customHeight="1">
      <c r="A74" s="656" t="s">
        <v>419</v>
      </c>
      <c r="B74" s="619"/>
      <c r="C74" s="638">
        <v>62</v>
      </c>
      <c r="D74" s="639"/>
      <c r="E74" s="640">
        <v>710</v>
      </c>
      <c r="F74" s="640">
        <v>59600</v>
      </c>
      <c r="G74" s="640">
        <v>47700</v>
      </c>
      <c r="H74" s="640">
        <v>44900</v>
      </c>
      <c r="I74" s="640">
        <v>38600</v>
      </c>
      <c r="J74" s="640">
        <v>6340</v>
      </c>
      <c r="K74" s="640">
        <v>2790</v>
      </c>
      <c r="L74" s="640">
        <v>11900</v>
      </c>
      <c r="M74" s="640">
        <v>14600</v>
      </c>
      <c r="N74" s="641">
        <v>75.3</v>
      </c>
      <c r="O74" s="641">
        <v>86</v>
      </c>
      <c r="P74" s="641">
        <v>20</v>
      </c>
      <c r="Q74" s="641">
        <v>83.9</v>
      </c>
      <c r="R74" s="641">
        <v>94.7</v>
      </c>
      <c r="S74" s="641">
        <v>96.6</v>
      </c>
      <c r="T74" s="649"/>
      <c r="U74" s="638">
        <v>62</v>
      </c>
      <c r="W74" s="32">
        <v>1</v>
      </c>
      <c r="X74" s="5" t="s">
        <v>20</v>
      </c>
      <c r="Y74" s="33">
        <f>IFERROR(VLOOKUP(X74,$A$25:$S$71,5,FALSE),"-")</f>
        <v>4970</v>
      </c>
      <c r="Z74" s="34">
        <f>IFERROR(_xlfn.RANK.EQ(Y74,$Y$74:$Y$120,0)+COUNTIF($Y$74:Y74,Y74)-1,"-")</f>
        <v>1</v>
      </c>
      <c r="AA74" s="32"/>
      <c r="AB74" s="35">
        <f>IFERROR(RANK(AD74,$AD$74:$AD$120,0),"-")</f>
        <v>1</v>
      </c>
      <c r="AC74" s="35" t="str">
        <f>IFERROR(INDEX($X$74:$X$120,MATCH(W74,$Z$74:$Z$120,0)),"-")</f>
        <v>北海道</v>
      </c>
      <c r="AD74" s="35">
        <f>IFERROR(LARGE($Y$74:$Y$120,W74),"-")</f>
        <v>4970</v>
      </c>
      <c r="AE74" s="36">
        <f>IFERROR(ROUND(AD74/$E$11*100,1),"-")</f>
        <v>44</v>
      </c>
      <c r="AF74" s="32"/>
      <c r="AG74" s="32">
        <v>1</v>
      </c>
      <c r="AH74" s="5" t="s">
        <v>20</v>
      </c>
      <c r="AI74" s="33">
        <f>IFERROR(VLOOKUP(AH74,$A$25:$S$71,6,FALSE),"-")</f>
        <v>816800</v>
      </c>
      <c r="AJ74" s="34">
        <f>IFERROR(_xlfn.RANK.EQ(AI74,$AI$74:$AI$120,0)+COUNTIF($AI$74:AI74,AI74)-1,"-")</f>
        <v>1</v>
      </c>
      <c r="AK74" s="32"/>
      <c r="AL74" s="35">
        <f>IFERROR(RANK(AN74,$AN$74:$AN$120,0),"-")</f>
        <v>1</v>
      </c>
      <c r="AM74" s="35" t="str">
        <f>IFERROR(INDEX($AH$74:$AH$120,MATCH(AG74,$AJ$74:$AJ$120,0)),"-")</f>
        <v>北海道</v>
      </c>
      <c r="AN74" s="35">
        <f>IFERROR(LARGE($AI$74:$AI$120,AG74),"-")</f>
        <v>816800</v>
      </c>
      <c r="AO74" s="36">
        <f>IFERROR(ROUND(AN74/$F$11*100,1),"-")</f>
        <v>63.2</v>
      </c>
      <c r="AP74" s="37"/>
      <c r="AQ74" s="32">
        <v>1</v>
      </c>
      <c r="AR74" s="5" t="s">
        <v>20</v>
      </c>
      <c r="AS74" s="33">
        <f>IFERROR(VLOOKUP(AR74,$A$25:$S$71,17,FALSE),"-")</f>
        <v>164.3</v>
      </c>
      <c r="AT74" s="34">
        <f>IFERROR(_xlfn.RANK.EQ(AS74,$AS$74:$AS$120,0)+COUNTIF($AS$74:AS74,AS74)-1,"-")</f>
        <v>2</v>
      </c>
      <c r="AU74" s="32"/>
      <c r="AV74" s="35">
        <f>IFERROR(RANK(AX74,$AX$74:$AX$120,0),"-")</f>
        <v>1</v>
      </c>
      <c r="AW74" s="35" t="str">
        <f>IFERROR(INDEX($AR$74:$AR$120,MATCH(AQ74,$AT$74:$AT$120,0)),"-")</f>
        <v>三重</v>
      </c>
      <c r="AX74" s="35">
        <f>IFERROR(LARGE($AS$74:$AS$120,AQ74),"-")</f>
        <v>270.8</v>
      </c>
      <c r="AY74" s="36">
        <f>IFERROR(ROUND(AX74/$Q$11*100,1),"-")</f>
        <v>236.7</v>
      </c>
    </row>
    <row r="75" spans="1:51" ht="14.25" customHeight="1">
      <c r="A75" s="657"/>
      <c r="B75" s="657"/>
      <c r="C75" s="658"/>
      <c r="D75" s="659"/>
      <c r="E75" s="660"/>
      <c r="F75" s="660"/>
      <c r="G75" s="660"/>
      <c r="H75" s="660"/>
      <c r="I75" s="660"/>
      <c r="J75" s="660"/>
      <c r="K75" s="660"/>
      <c r="L75" s="657"/>
      <c r="M75" s="657"/>
      <c r="N75" s="661"/>
      <c r="O75" s="661"/>
      <c r="P75" s="661"/>
      <c r="Q75" s="661"/>
      <c r="R75" s="661"/>
      <c r="S75" s="661"/>
      <c r="T75" s="662"/>
      <c r="U75" s="658"/>
      <c r="W75" s="32">
        <v>2</v>
      </c>
      <c r="X75" s="5" t="s">
        <v>21</v>
      </c>
      <c r="Y75" s="33">
        <f t="shared" ref="Y75:Y120" si="15">IFERROR(VLOOKUP(X75,$A$25:$S$71,5,FALSE),"-")</f>
        <v>126</v>
      </c>
      <c r="Z75" s="34">
        <f>IFERROR(_xlfn.RANK.EQ(Y75,$Y$74:$Y$120,0)+COUNTIF($Y$74:Y75,Y75)-1,"-")</f>
        <v>18</v>
      </c>
      <c r="AA75" s="5"/>
      <c r="AB75" s="35">
        <f t="shared" ref="AB75:AB120" si="16">IFERROR(RANK(AD75,$AD$74:$AD$120,0),"-")</f>
        <v>2</v>
      </c>
      <c r="AC75" s="35" t="str">
        <f t="shared" ref="AC75:AC120" si="17">IFERROR(INDEX($X$74:$X$120,MATCH(W75,$Z$74:$Z$120,0)),"-")</f>
        <v>岩手</v>
      </c>
      <c r="AD75" s="35">
        <f t="shared" ref="AD75:AD120" si="18">IFERROR(LARGE($Y$74:$Y$120,W75),"-")</f>
        <v>650</v>
      </c>
      <c r="AE75" s="36">
        <f t="shared" ref="AE75:AE120" si="19">IFERROR(ROUND(AD75/$E$11*100,1),"-")</f>
        <v>5.8</v>
      </c>
      <c r="AF75" s="5"/>
      <c r="AG75" s="32">
        <v>2</v>
      </c>
      <c r="AH75" s="5" t="s">
        <v>21</v>
      </c>
      <c r="AI75" s="33">
        <f t="shared" ref="AI75:AI120" si="20">IFERROR(VLOOKUP(AH75,$A$25:$S$71,6,FALSE),"-")</f>
        <v>11500</v>
      </c>
      <c r="AJ75" s="34">
        <f>IFERROR(_xlfn.RANK.EQ(AI75,$AI$74:$AI$120,0)+COUNTIF($AI$74:AI75,AI75)-1,"-")</f>
        <v>16</v>
      </c>
      <c r="AK75" s="5"/>
      <c r="AL75" s="35">
        <f t="shared" ref="AL75:AL120" si="21">IFERROR(RANK(AN75,$AN$74:$AN$120,0),"-")</f>
        <v>2</v>
      </c>
      <c r="AM75" s="35" t="str">
        <f t="shared" ref="AM75:AM120" si="22">IFERROR(INDEX($AH$74:$AH$120,MATCH(AG75,$AJ$74:$AJ$120,0)),"-")</f>
        <v>栃木</v>
      </c>
      <c r="AN75" s="35">
        <f t="shared" ref="AN75:AN120" si="23">IFERROR(LARGE($AI$74:$AI$120,AG75),"-")</f>
        <v>51400</v>
      </c>
      <c r="AO75" s="36">
        <f t="shared" ref="AO75:AO120" si="24">IFERROR(ROUND(AN75/$F$11*100,1),"-")</f>
        <v>4</v>
      </c>
      <c r="AP75" s="37"/>
      <c r="AQ75" s="32">
        <v>2</v>
      </c>
      <c r="AR75" s="5" t="s">
        <v>21</v>
      </c>
      <c r="AS75" s="33">
        <f t="shared" ref="AS75:AS120" si="25">IFERROR(VLOOKUP(AR75,$A$25:$S$71,17,FALSE),"-")</f>
        <v>91.3</v>
      </c>
      <c r="AT75" s="34">
        <f>IFERROR(_xlfn.RANK.EQ(AS75,$AS$74:$AS$120,0)+COUNTIF($AS$74:AS75,AS75)-1,"-")</f>
        <v>11</v>
      </c>
      <c r="AU75" s="5"/>
      <c r="AV75" s="35">
        <f t="shared" ref="AV75:AV120" si="26">IFERROR(RANK(AX75,$AX$74:$AX$120,0),"-")</f>
        <v>2</v>
      </c>
      <c r="AW75" s="35" t="str">
        <f t="shared" ref="AW75:AW120" si="27">IFERROR(INDEX($AR$74:$AR$120,MATCH(AQ75,$AT$74:$AT$120,0)),"-")</f>
        <v>北海道</v>
      </c>
      <c r="AX75" s="35">
        <f t="shared" ref="AX75:AX120" si="28">IFERROR(LARGE($AS$74:$AS$120,AQ75),"-")</f>
        <v>164.3</v>
      </c>
      <c r="AY75" s="36">
        <f t="shared" ref="AY75:AY120" si="29">IFERROR(ROUND(AX75/$Q$11*100,1),"-")</f>
        <v>143.6</v>
      </c>
    </row>
    <row r="76" spans="1:51" ht="13.9" customHeight="1">
      <c r="A76" s="663" t="s">
        <v>1008</v>
      </c>
      <c r="B76" s="666"/>
      <c r="C76" s="680"/>
      <c r="D76" s="666"/>
      <c r="E76" s="666"/>
      <c r="F76" s="666"/>
      <c r="G76" s="666"/>
      <c r="H76" s="666"/>
      <c r="I76" s="666"/>
      <c r="J76" s="664"/>
      <c r="K76" s="664"/>
      <c r="L76" s="666"/>
      <c r="M76" s="666"/>
      <c r="N76" s="666"/>
      <c r="O76" s="666"/>
      <c r="P76" s="666"/>
      <c r="Q76" s="666"/>
      <c r="R76" s="666"/>
      <c r="S76" s="666"/>
      <c r="T76" s="664"/>
      <c r="U76" s="665"/>
      <c r="W76" s="32">
        <v>3</v>
      </c>
      <c r="X76" s="5" t="s">
        <v>23</v>
      </c>
      <c r="Y76" s="33">
        <f t="shared" si="15"/>
        <v>650</v>
      </c>
      <c r="Z76" s="34">
        <f>IFERROR(_xlfn.RANK.EQ(Y76,$Y$74:$Y$120,0)+COUNTIF($Y$74:Y76,Y76)-1,"-")</f>
        <v>2</v>
      </c>
      <c r="AA76" s="5"/>
      <c r="AB76" s="35">
        <f t="shared" si="16"/>
        <v>3</v>
      </c>
      <c r="AC76" s="35" t="str">
        <f t="shared" si="17"/>
        <v>栃木</v>
      </c>
      <c r="AD76" s="35">
        <f t="shared" si="18"/>
        <v>531</v>
      </c>
      <c r="AE76" s="36">
        <f t="shared" si="19"/>
        <v>4.7</v>
      </c>
      <c r="AF76" s="5"/>
      <c r="AG76" s="32">
        <v>3</v>
      </c>
      <c r="AH76" s="5" t="s">
        <v>23</v>
      </c>
      <c r="AI76" s="33">
        <f t="shared" si="20"/>
        <v>37600</v>
      </c>
      <c r="AJ76" s="34">
        <f>IFERROR(_xlfn.RANK.EQ(AI76,$AI$74:$AI$120,0)+COUNTIF($AI$74:AI76,AI76)-1,"-")</f>
        <v>4</v>
      </c>
      <c r="AK76" s="5"/>
      <c r="AL76" s="35">
        <f t="shared" si="21"/>
        <v>3</v>
      </c>
      <c r="AM76" s="35" t="str">
        <f t="shared" si="22"/>
        <v>熊本</v>
      </c>
      <c r="AN76" s="35">
        <f t="shared" si="23"/>
        <v>41900</v>
      </c>
      <c r="AO76" s="36">
        <f t="shared" si="24"/>
        <v>3.2</v>
      </c>
      <c r="AP76" s="37"/>
      <c r="AQ76" s="32">
        <v>3</v>
      </c>
      <c r="AR76" s="5" t="s">
        <v>23</v>
      </c>
      <c r="AS76" s="33">
        <f t="shared" si="25"/>
        <v>57.8</v>
      </c>
      <c r="AT76" s="34">
        <f>IFERROR(_xlfn.RANK.EQ(AS76,$AS$74:$AS$120,0)+COUNTIF($AS$74:AS76,AS76)-1,"-")</f>
        <v>34</v>
      </c>
      <c r="AU76" s="5"/>
      <c r="AV76" s="35">
        <f t="shared" si="26"/>
        <v>3</v>
      </c>
      <c r="AW76" s="35" t="str">
        <f t="shared" si="27"/>
        <v>島根</v>
      </c>
      <c r="AX76" s="35">
        <f t="shared" si="28"/>
        <v>152.19999999999999</v>
      </c>
      <c r="AY76" s="36">
        <f t="shared" si="29"/>
        <v>133</v>
      </c>
    </row>
    <row r="77" spans="1:51" s="67" customFormat="1" ht="12" customHeight="1">
      <c r="A77" s="69"/>
      <c r="B77" s="679"/>
      <c r="C77" s="679"/>
      <c r="D77" s="679"/>
      <c r="E77" s="679"/>
      <c r="F77" s="679"/>
      <c r="G77" s="679"/>
      <c r="H77" s="679"/>
      <c r="I77" s="679"/>
      <c r="K77" s="69"/>
      <c r="L77" s="69"/>
      <c r="M77" s="69"/>
      <c r="N77" s="69"/>
      <c r="O77" s="70"/>
      <c r="P77" s="69"/>
      <c r="Q77" s="68"/>
      <c r="W77" s="32">
        <v>4</v>
      </c>
      <c r="X77" s="5" t="s">
        <v>24</v>
      </c>
      <c r="Y77" s="33">
        <f t="shared" si="15"/>
        <v>349</v>
      </c>
      <c r="Z77" s="34">
        <f>IFERROR(_xlfn.RANK.EQ(Y77,$Y$74:$Y$120,0)+COUNTIF($Y$74:Y77,Y77)-1,"-")</f>
        <v>5</v>
      </c>
      <c r="AA77" s="5"/>
      <c r="AB77" s="35">
        <f t="shared" si="16"/>
        <v>4</v>
      </c>
      <c r="AC77" s="35" t="str">
        <f t="shared" si="17"/>
        <v>熊本</v>
      </c>
      <c r="AD77" s="35">
        <f t="shared" si="18"/>
        <v>438</v>
      </c>
      <c r="AE77" s="36">
        <f t="shared" si="19"/>
        <v>3.9</v>
      </c>
      <c r="AF77" s="5"/>
      <c r="AG77" s="32">
        <v>4</v>
      </c>
      <c r="AH77" s="5" t="s">
        <v>24</v>
      </c>
      <c r="AI77" s="33">
        <f t="shared" si="20"/>
        <v>14900</v>
      </c>
      <c r="AJ77" s="34">
        <f>IFERROR(_xlfn.RANK.EQ(AI77,$AI$74:$AI$120,0)+COUNTIF($AI$74:AI77,AI77)-1,"-")</f>
        <v>10</v>
      </c>
      <c r="AK77" s="5"/>
      <c r="AL77" s="35">
        <f t="shared" si="21"/>
        <v>4</v>
      </c>
      <c r="AM77" s="35" t="str">
        <f t="shared" si="22"/>
        <v>岩手</v>
      </c>
      <c r="AN77" s="35">
        <f t="shared" si="23"/>
        <v>37600</v>
      </c>
      <c r="AO77" s="36">
        <f t="shared" si="24"/>
        <v>2.9</v>
      </c>
      <c r="AP77" s="37"/>
      <c r="AQ77" s="32">
        <v>4</v>
      </c>
      <c r="AR77" s="5" t="s">
        <v>24</v>
      </c>
      <c r="AS77" s="33">
        <f t="shared" si="25"/>
        <v>42.7</v>
      </c>
      <c r="AT77" s="34">
        <f>IFERROR(_xlfn.RANK.EQ(AS77,$AS$74:$AS$120,0)+COUNTIF($AS$74:AS77,AS77)-1,"-")</f>
        <v>44</v>
      </c>
      <c r="AU77" s="5"/>
      <c r="AV77" s="35">
        <f t="shared" si="26"/>
        <v>4</v>
      </c>
      <c r="AW77" s="35" t="str">
        <f t="shared" si="27"/>
        <v>大分</v>
      </c>
      <c r="AX77" s="35">
        <f t="shared" si="28"/>
        <v>126.6</v>
      </c>
      <c r="AY77" s="36">
        <f t="shared" si="29"/>
        <v>110.7</v>
      </c>
    </row>
    <row r="78" spans="1:51">
      <c r="A78" s="56"/>
      <c r="B78" s="56"/>
      <c r="C78" s="57"/>
      <c r="D78" s="65"/>
      <c r="E78" s="57"/>
      <c r="F78" s="57"/>
      <c r="G78" s="57"/>
      <c r="H78" s="57"/>
      <c r="I78" s="57"/>
      <c r="J78" s="57"/>
      <c r="K78" s="57"/>
      <c r="L78" s="57"/>
      <c r="M78" s="57"/>
      <c r="N78" s="60"/>
      <c r="O78" s="60"/>
      <c r="P78" s="60"/>
      <c r="Q78" s="59"/>
      <c r="R78" s="66"/>
      <c r="S78" s="66"/>
      <c r="T78" s="66"/>
      <c r="W78" s="32">
        <v>5</v>
      </c>
      <c r="X78" s="5" t="s">
        <v>27</v>
      </c>
      <c r="Y78" s="33">
        <f t="shared" si="15"/>
        <v>64</v>
      </c>
      <c r="Z78" s="34">
        <f>IFERROR(_xlfn.RANK.EQ(Y78,$Y$74:$Y$120,0)+COUNTIF($Y$74:Y78,Y78)-1,"-")</f>
        <v>32</v>
      </c>
      <c r="AA78" s="5"/>
      <c r="AB78" s="35">
        <f t="shared" si="16"/>
        <v>5</v>
      </c>
      <c r="AC78" s="35" t="str">
        <f t="shared" si="17"/>
        <v>宮城</v>
      </c>
      <c r="AD78" s="35">
        <f t="shared" si="18"/>
        <v>349</v>
      </c>
      <c r="AE78" s="36">
        <f t="shared" si="19"/>
        <v>3.1</v>
      </c>
      <c r="AF78" s="5"/>
      <c r="AG78" s="32">
        <v>5</v>
      </c>
      <c r="AH78" s="5" t="s">
        <v>27</v>
      </c>
      <c r="AI78" s="33">
        <f t="shared" si="20"/>
        <v>3330</v>
      </c>
      <c r="AJ78" s="34">
        <f>IFERROR(_xlfn.RANK.EQ(AI78,$AI$74:$AI$120,0)+COUNTIF($AI$74:AI78,AI78)-1,"-")</f>
        <v>34</v>
      </c>
      <c r="AK78" s="5"/>
      <c r="AL78" s="35">
        <f t="shared" si="21"/>
        <v>5</v>
      </c>
      <c r="AM78" s="35" t="str">
        <f t="shared" si="22"/>
        <v>群馬</v>
      </c>
      <c r="AN78" s="35">
        <f t="shared" si="23"/>
        <v>31000</v>
      </c>
      <c r="AO78" s="36">
        <f t="shared" si="24"/>
        <v>2.4</v>
      </c>
      <c r="AP78" s="37"/>
      <c r="AQ78" s="32">
        <v>5</v>
      </c>
      <c r="AR78" s="5" t="s">
        <v>27</v>
      </c>
      <c r="AS78" s="33">
        <f t="shared" si="25"/>
        <v>52</v>
      </c>
      <c r="AT78" s="34">
        <f>IFERROR(_xlfn.RANK.EQ(AS78,$AS$74:$AS$120,0)+COUNTIF($AS$74:AS78,AS78)-1,"-")</f>
        <v>37</v>
      </c>
      <c r="AU78" s="5"/>
      <c r="AV78" s="35">
        <f t="shared" si="26"/>
        <v>5</v>
      </c>
      <c r="AW78" s="35" t="str">
        <f>IFERROR(INDEX($AR$74:$AR$120,MATCH(AQ78,$AT$74:$AT$120,0)),"-")</f>
        <v>和歌山</v>
      </c>
      <c r="AX78" s="35">
        <f t="shared" si="28"/>
        <v>102</v>
      </c>
      <c r="AY78" s="36">
        <f>IFERROR(ROUND(AX78/$Q$11*100,1),"-")</f>
        <v>89.2</v>
      </c>
    </row>
    <row r="79" spans="1:51">
      <c r="A79" s="56"/>
      <c r="B79" s="56"/>
      <c r="C79" s="57"/>
      <c r="D79" s="65"/>
      <c r="E79" s="57"/>
      <c r="F79" s="57"/>
      <c r="G79" s="57"/>
      <c r="H79" s="57"/>
      <c r="I79" s="57"/>
      <c r="J79" s="57"/>
      <c r="K79" s="57"/>
      <c r="L79" s="57"/>
      <c r="M79" s="57"/>
      <c r="N79" s="60"/>
      <c r="O79" s="60"/>
      <c r="P79" s="60"/>
      <c r="Q79" s="59"/>
      <c r="R79" s="66"/>
      <c r="S79" s="66"/>
      <c r="T79" s="66"/>
      <c r="W79" s="32">
        <v>6</v>
      </c>
      <c r="X79" s="5" t="s">
        <v>29</v>
      </c>
      <c r="Y79" s="33">
        <f t="shared" si="15"/>
        <v>166</v>
      </c>
      <c r="Z79" s="34">
        <f>IFERROR(_xlfn.RANK.EQ(Y79,$Y$74:$Y$120,0)+COUNTIF($Y$74:Y79,Y79)-1,"-")</f>
        <v>15</v>
      </c>
      <c r="AA79" s="5"/>
      <c r="AB79" s="42">
        <f t="shared" si="16"/>
        <v>6</v>
      </c>
      <c r="AC79" s="42" t="str">
        <f t="shared" si="17"/>
        <v>群馬</v>
      </c>
      <c r="AD79" s="42">
        <f t="shared" si="18"/>
        <v>342</v>
      </c>
      <c r="AE79" s="37">
        <f t="shared" si="19"/>
        <v>3</v>
      </c>
      <c r="AF79" s="5"/>
      <c r="AG79" s="32">
        <v>6</v>
      </c>
      <c r="AH79" s="5" t="s">
        <v>29</v>
      </c>
      <c r="AI79" s="33">
        <f t="shared" si="20"/>
        <v>9950</v>
      </c>
      <c r="AJ79" s="34">
        <f>IFERROR(_xlfn.RANK.EQ(AI79,$AI$74:$AI$120,0)+COUNTIF($AI$74:AI79,AI79)-1,"-")</f>
        <v>20</v>
      </c>
      <c r="AK79" s="5"/>
      <c r="AL79" s="42">
        <f t="shared" si="21"/>
        <v>6</v>
      </c>
      <c r="AM79" s="42" t="str">
        <f t="shared" si="22"/>
        <v>千葉</v>
      </c>
      <c r="AN79" s="42">
        <f t="shared" si="23"/>
        <v>25200</v>
      </c>
      <c r="AO79" s="37">
        <f t="shared" si="24"/>
        <v>1.9</v>
      </c>
      <c r="AP79" s="37"/>
      <c r="AQ79" s="32">
        <v>6</v>
      </c>
      <c r="AR79" s="5" t="s">
        <v>29</v>
      </c>
      <c r="AS79" s="33">
        <f t="shared" si="25"/>
        <v>59.9</v>
      </c>
      <c r="AT79" s="34">
        <f>IFERROR(_xlfn.RANK.EQ(AS79,$AS$74:$AS$120,0)+COUNTIF($AS$74:AS79,AS79)-1,"-")</f>
        <v>33</v>
      </c>
      <c r="AU79" s="5"/>
      <c r="AV79" s="42">
        <f t="shared" si="26"/>
        <v>6</v>
      </c>
      <c r="AW79" s="42" t="str">
        <f t="shared" si="27"/>
        <v>香川</v>
      </c>
      <c r="AX79" s="42">
        <f t="shared" si="28"/>
        <v>99.6</v>
      </c>
      <c r="AY79" s="37">
        <f t="shared" si="29"/>
        <v>87.1</v>
      </c>
    </row>
    <row r="80" spans="1:51">
      <c r="A80" s="56"/>
      <c r="B80" s="56"/>
      <c r="C80" s="57"/>
      <c r="D80" s="65"/>
      <c r="E80" s="57"/>
      <c r="F80" s="64"/>
      <c r="G80" s="64"/>
      <c r="H80" s="64"/>
      <c r="I80" s="64"/>
      <c r="J80" s="64"/>
      <c r="K80" s="64"/>
      <c r="L80" s="64"/>
      <c r="M80" s="64"/>
      <c r="N80" s="60"/>
      <c r="O80" s="60"/>
      <c r="P80" s="60"/>
      <c r="Q80" s="59"/>
      <c r="R80" s="66"/>
      <c r="S80" s="66"/>
      <c r="T80" s="66"/>
      <c r="W80" s="32">
        <v>7</v>
      </c>
      <c r="X80" s="5" t="s">
        <v>31</v>
      </c>
      <c r="Y80" s="33">
        <f t="shared" si="15"/>
        <v>193</v>
      </c>
      <c r="Z80" s="34">
        <f>IFERROR(_xlfn.RANK.EQ(Y80,$Y$74:$Y$120,0)+COUNTIF($Y$74:Y80,Y80)-1,"-")</f>
        <v>10</v>
      </c>
      <c r="AA80" s="5"/>
      <c r="AB80" s="42">
        <f t="shared" si="16"/>
        <v>6</v>
      </c>
      <c r="AC80" s="42" t="str">
        <f t="shared" si="17"/>
        <v>千葉</v>
      </c>
      <c r="AD80" s="42">
        <f t="shared" si="18"/>
        <v>342</v>
      </c>
      <c r="AE80" s="37">
        <f t="shared" si="19"/>
        <v>3</v>
      </c>
      <c r="AF80" s="5"/>
      <c r="AG80" s="32">
        <v>7</v>
      </c>
      <c r="AH80" s="5" t="s">
        <v>31</v>
      </c>
      <c r="AI80" s="33">
        <f t="shared" si="20"/>
        <v>10400</v>
      </c>
      <c r="AJ80" s="34">
        <f>IFERROR(_xlfn.RANK.EQ(AI80,$AI$74:$AI$120,0)+COUNTIF($AI$74:AI80,AI80)-1,"-")</f>
        <v>19</v>
      </c>
      <c r="AK80" s="5"/>
      <c r="AL80" s="42">
        <f t="shared" si="21"/>
        <v>7</v>
      </c>
      <c r="AM80" s="42" t="str">
        <f t="shared" si="22"/>
        <v>茨城</v>
      </c>
      <c r="AN80" s="42">
        <f t="shared" si="23"/>
        <v>22900</v>
      </c>
      <c r="AO80" s="37">
        <f t="shared" si="24"/>
        <v>1.8</v>
      </c>
      <c r="AP80" s="37"/>
      <c r="AQ80" s="32">
        <v>7</v>
      </c>
      <c r="AR80" s="5" t="s">
        <v>31</v>
      </c>
      <c r="AS80" s="33">
        <f t="shared" si="25"/>
        <v>53.9</v>
      </c>
      <c r="AT80" s="34">
        <f>IFERROR(_xlfn.RANK.EQ(AS80,$AS$74:$AS$120,0)+COUNTIF($AS$74:AS80,AS80)-1,"-")</f>
        <v>36</v>
      </c>
      <c r="AU80" s="5"/>
      <c r="AV80" s="42">
        <f t="shared" si="26"/>
        <v>7</v>
      </c>
      <c r="AW80" s="42" t="str">
        <f t="shared" si="27"/>
        <v>茨城</v>
      </c>
      <c r="AX80" s="42">
        <f t="shared" si="28"/>
        <v>97</v>
      </c>
      <c r="AY80" s="37">
        <f t="shared" si="29"/>
        <v>84.8</v>
      </c>
    </row>
    <row r="81" spans="1:51">
      <c r="A81" s="56"/>
      <c r="B81" s="56"/>
      <c r="C81" s="57"/>
      <c r="D81" s="65"/>
      <c r="E81" s="57"/>
      <c r="F81" s="57"/>
      <c r="G81" s="57"/>
      <c r="H81" s="57"/>
      <c r="I81" s="57"/>
      <c r="J81" s="57"/>
      <c r="K81" s="57"/>
      <c r="L81" s="57"/>
      <c r="M81" s="57"/>
      <c r="N81" s="60"/>
      <c r="O81" s="60"/>
      <c r="P81" s="60"/>
      <c r="Q81" s="59"/>
      <c r="R81" s="66"/>
      <c r="S81" s="66"/>
      <c r="T81" s="66"/>
      <c r="W81" s="32">
        <v>8</v>
      </c>
      <c r="X81" s="5" t="s">
        <v>33</v>
      </c>
      <c r="Y81" s="33">
        <f t="shared" si="15"/>
        <v>236</v>
      </c>
      <c r="Z81" s="34">
        <f>IFERROR(_xlfn.RANK.EQ(Y81,$Y$74:$Y$120,0)+COUNTIF($Y$74:Y81,Y81)-1,"-")</f>
        <v>8</v>
      </c>
      <c r="AA81" s="5"/>
      <c r="AB81" s="42">
        <f t="shared" si="16"/>
        <v>8</v>
      </c>
      <c r="AC81" s="42" t="str">
        <f t="shared" si="17"/>
        <v>茨城</v>
      </c>
      <c r="AD81" s="42">
        <f t="shared" si="18"/>
        <v>236</v>
      </c>
      <c r="AE81" s="37">
        <f t="shared" si="19"/>
        <v>2.1</v>
      </c>
      <c r="AF81" s="5"/>
      <c r="AG81" s="32">
        <v>8</v>
      </c>
      <c r="AH81" s="5" t="s">
        <v>33</v>
      </c>
      <c r="AI81" s="33">
        <f t="shared" si="20"/>
        <v>22900</v>
      </c>
      <c r="AJ81" s="34">
        <f>IFERROR(_xlfn.RANK.EQ(AI81,$AI$74:$AI$120,0)+COUNTIF($AI$74:AI81,AI81)-1,"-")</f>
        <v>7</v>
      </c>
      <c r="AK81" s="5"/>
      <c r="AL81" s="42">
        <f t="shared" si="21"/>
        <v>8</v>
      </c>
      <c r="AM81" s="42" t="str">
        <f t="shared" si="22"/>
        <v>愛知</v>
      </c>
      <c r="AN81" s="42">
        <f t="shared" si="23"/>
        <v>17800</v>
      </c>
      <c r="AO81" s="37">
        <f t="shared" si="24"/>
        <v>1.4</v>
      </c>
      <c r="AP81" s="37"/>
      <c r="AQ81" s="32">
        <v>8</v>
      </c>
      <c r="AR81" s="5" t="s">
        <v>33</v>
      </c>
      <c r="AS81" s="33">
        <f t="shared" si="25"/>
        <v>97</v>
      </c>
      <c r="AT81" s="34">
        <f>IFERROR(_xlfn.RANK.EQ(AS81,$AS$74:$AS$120,0)+COUNTIF($AS$74:AS81,AS81)-1,"-")</f>
        <v>7</v>
      </c>
      <c r="AU81" s="5"/>
      <c r="AV81" s="42">
        <f t="shared" si="26"/>
        <v>8</v>
      </c>
      <c r="AW81" s="42" t="str">
        <f t="shared" si="27"/>
        <v>栃木</v>
      </c>
      <c r="AX81" s="42">
        <f t="shared" si="28"/>
        <v>96.8</v>
      </c>
      <c r="AY81" s="37">
        <f t="shared" si="29"/>
        <v>84.6</v>
      </c>
    </row>
    <row r="82" spans="1:51">
      <c r="A82" s="56"/>
      <c r="B82" s="56"/>
      <c r="C82" s="57"/>
      <c r="D82" s="65"/>
      <c r="E82" s="57"/>
      <c r="F82" s="64"/>
      <c r="G82" s="64"/>
      <c r="H82" s="64"/>
      <c r="I82" s="64"/>
      <c r="J82" s="64"/>
      <c r="K82" s="64"/>
      <c r="L82" s="64"/>
      <c r="M82" s="64"/>
      <c r="N82" s="60"/>
      <c r="O82" s="60"/>
      <c r="P82" s="60"/>
      <c r="Q82" s="59"/>
      <c r="R82" s="66"/>
      <c r="S82" s="66"/>
      <c r="T82" s="66"/>
      <c r="W82" s="32">
        <v>9</v>
      </c>
      <c r="X82" s="5" t="s">
        <v>35</v>
      </c>
      <c r="Y82" s="33">
        <f t="shared" si="15"/>
        <v>531</v>
      </c>
      <c r="Z82" s="34">
        <f>IFERROR(_xlfn.RANK.EQ(Y82,$Y$74:$Y$120,0)+COUNTIF($Y$74:Y82,Y82)-1,"-")</f>
        <v>3</v>
      </c>
      <c r="AA82" s="5"/>
      <c r="AB82" s="42">
        <f t="shared" si="16"/>
        <v>9</v>
      </c>
      <c r="AC82" s="42" t="str">
        <f t="shared" si="17"/>
        <v>長野</v>
      </c>
      <c r="AD82" s="42">
        <f t="shared" si="18"/>
        <v>203</v>
      </c>
      <c r="AE82" s="37">
        <f t="shared" si="19"/>
        <v>1.8</v>
      </c>
      <c r="AF82" s="5"/>
      <c r="AG82" s="32">
        <v>9</v>
      </c>
      <c r="AH82" s="5" t="s">
        <v>35</v>
      </c>
      <c r="AI82" s="33">
        <f t="shared" si="20"/>
        <v>51400</v>
      </c>
      <c r="AJ82" s="34">
        <f>IFERROR(_xlfn.RANK.EQ(AI82,$AI$74:$AI$120,0)+COUNTIF($AI$74:AI82,AI82)-1,"-")</f>
        <v>2</v>
      </c>
      <c r="AK82" s="5"/>
      <c r="AL82" s="42">
        <f t="shared" si="21"/>
        <v>9</v>
      </c>
      <c r="AM82" s="42" t="str">
        <f t="shared" si="22"/>
        <v>岡山</v>
      </c>
      <c r="AN82" s="42">
        <f t="shared" si="23"/>
        <v>15100</v>
      </c>
      <c r="AO82" s="37">
        <f t="shared" si="24"/>
        <v>1.2</v>
      </c>
      <c r="AP82" s="37"/>
      <c r="AQ82" s="32">
        <v>9</v>
      </c>
      <c r="AR82" s="5" t="s">
        <v>35</v>
      </c>
      <c r="AS82" s="33">
        <f t="shared" si="25"/>
        <v>96.8</v>
      </c>
      <c r="AT82" s="34">
        <f>IFERROR(_xlfn.RANK.EQ(AS82,$AS$74:$AS$120,0)+COUNTIF($AS$74:AS82,AS82)-1,"-")</f>
        <v>8</v>
      </c>
      <c r="AU82" s="5"/>
      <c r="AV82" s="42">
        <f t="shared" si="26"/>
        <v>9</v>
      </c>
      <c r="AW82" s="42" t="str">
        <f t="shared" si="27"/>
        <v>愛知</v>
      </c>
      <c r="AX82" s="42">
        <f t="shared" si="28"/>
        <v>95.7</v>
      </c>
      <c r="AY82" s="37">
        <f t="shared" si="29"/>
        <v>83.7</v>
      </c>
    </row>
    <row r="83" spans="1:51">
      <c r="A83" s="56"/>
      <c r="B83" s="56"/>
      <c r="C83" s="61"/>
      <c r="D83" s="61"/>
      <c r="E83" s="57"/>
      <c r="F83" s="64"/>
      <c r="G83" s="64"/>
      <c r="H83" s="64"/>
      <c r="I83" s="64"/>
      <c r="J83" s="64"/>
      <c r="K83" s="64"/>
      <c r="L83" s="64"/>
      <c r="M83" s="64"/>
      <c r="N83" s="60"/>
      <c r="O83" s="60"/>
      <c r="P83" s="60"/>
      <c r="Q83" s="59"/>
      <c r="R83" s="66"/>
      <c r="S83" s="66"/>
      <c r="T83" s="66"/>
      <c r="U83" s="53"/>
      <c r="W83" s="32">
        <v>10</v>
      </c>
      <c r="X83" s="5" t="s">
        <v>37</v>
      </c>
      <c r="Y83" s="33">
        <f t="shared" si="15"/>
        <v>342</v>
      </c>
      <c r="Z83" s="34">
        <f>IFERROR(_xlfn.RANK.EQ(Y83,$Y$74:$Y$120,0)+COUNTIF($Y$74:Y83,Y83)-1,"-")</f>
        <v>6</v>
      </c>
      <c r="AA83" s="5"/>
      <c r="AB83" s="42">
        <f t="shared" si="16"/>
        <v>10</v>
      </c>
      <c r="AC83" s="42" t="str">
        <f t="shared" si="17"/>
        <v>福島</v>
      </c>
      <c r="AD83" s="42">
        <f t="shared" si="18"/>
        <v>193</v>
      </c>
      <c r="AE83" s="37">
        <f t="shared" si="19"/>
        <v>1.7</v>
      </c>
      <c r="AF83" s="5"/>
      <c r="AG83" s="32">
        <v>10</v>
      </c>
      <c r="AH83" s="5" t="s">
        <v>37</v>
      </c>
      <c r="AI83" s="33">
        <f t="shared" si="20"/>
        <v>31000</v>
      </c>
      <c r="AJ83" s="34">
        <f>IFERROR(_xlfn.RANK.EQ(AI83,$AI$74:$AI$120,0)+COUNTIF($AI$74:AI83,AI83)-1,"-")</f>
        <v>5</v>
      </c>
      <c r="AK83" s="5"/>
      <c r="AL83" s="42">
        <f t="shared" si="21"/>
        <v>10</v>
      </c>
      <c r="AM83" s="42" t="str">
        <f t="shared" si="22"/>
        <v>宮城</v>
      </c>
      <c r="AN83" s="42">
        <f t="shared" si="23"/>
        <v>14900</v>
      </c>
      <c r="AO83" s="37">
        <f t="shared" si="24"/>
        <v>1.2</v>
      </c>
      <c r="AP83" s="37"/>
      <c r="AQ83" s="32">
        <v>10</v>
      </c>
      <c r="AR83" s="5" t="s">
        <v>37</v>
      </c>
      <c r="AS83" s="33">
        <f t="shared" si="25"/>
        <v>90.6</v>
      </c>
      <c r="AT83" s="34">
        <f>IFERROR(_xlfn.RANK.EQ(AS83,$AS$74:$AS$120,0)+COUNTIF($AS$74:AS83,AS83)-1,"-")</f>
        <v>13</v>
      </c>
      <c r="AU83" s="5"/>
      <c r="AV83" s="42">
        <f t="shared" si="26"/>
        <v>9</v>
      </c>
      <c r="AW83" s="42" t="str">
        <f t="shared" si="27"/>
        <v>熊本</v>
      </c>
      <c r="AX83" s="42">
        <f t="shared" si="28"/>
        <v>95.7</v>
      </c>
      <c r="AY83" s="37">
        <f t="shared" si="29"/>
        <v>83.7</v>
      </c>
    </row>
    <row r="84" spans="1:51">
      <c r="A84" s="56"/>
      <c r="B84" s="56"/>
      <c r="C84" s="61"/>
      <c r="D84" s="61"/>
      <c r="E84" s="57"/>
      <c r="F84" s="64"/>
      <c r="G84" s="64"/>
      <c r="H84" s="64"/>
      <c r="I84" s="64"/>
      <c r="J84" s="64"/>
      <c r="K84" s="64"/>
      <c r="L84" s="64"/>
      <c r="M84" s="64"/>
      <c r="N84" s="60"/>
      <c r="O84" s="60"/>
      <c r="P84" s="60"/>
      <c r="Q84" s="59"/>
      <c r="R84" s="66"/>
      <c r="S84" s="66"/>
      <c r="T84" s="66"/>
      <c r="U84" s="53"/>
      <c r="W84" s="32">
        <v>11</v>
      </c>
      <c r="X84" s="5" t="s">
        <v>39</v>
      </c>
      <c r="Y84" s="33">
        <f t="shared" si="15"/>
        <v>120</v>
      </c>
      <c r="Z84" s="34">
        <f>IFERROR(_xlfn.RANK.EQ(Y84,$Y$74:$Y$120,0)+COUNTIF($Y$74:Y84,Y84)-1,"-")</f>
        <v>21</v>
      </c>
      <c r="AA84" s="5"/>
      <c r="AB84" s="42">
        <f t="shared" si="16"/>
        <v>11</v>
      </c>
      <c r="AC84" s="42" t="str">
        <f t="shared" si="17"/>
        <v>宮崎</v>
      </c>
      <c r="AD84" s="42">
        <f t="shared" si="18"/>
        <v>187</v>
      </c>
      <c r="AE84" s="37">
        <f t="shared" si="19"/>
        <v>1.7</v>
      </c>
      <c r="AF84" s="5"/>
      <c r="AG84" s="32">
        <v>11</v>
      </c>
      <c r="AH84" s="5" t="s">
        <v>39</v>
      </c>
      <c r="AI84" s="33">
        <f t="shared" si="20"/>
        <v>5810</v>
      </c>
      <c r="AJ84" s="34">
        <f>IFERROR(_xlfn.RANK.EQ(AI84,$AI$74:$AI$120,0)+COUNTIF($AI$74:AI84,AI84)-1,"-")</f>
        <v>25</v>
      </c>
      <c r="AK84" s="5"/>
      <c r="AL84" s="42">
        <f t="shared" si="21"/>
        <v>11</v>
      </c>
      <c r="AM84" s="42" t="str">
        <f t="shared" si="22"/>
        <v>長野</v>
      </c>
      <c r="AN84" s="42">
        <f t="shared" si="23"/>
        <v>12700</v>
      </c>
      <c r="AO84" s="37">
        <f t="shared" si="24"/>
        <v>1</v>
      </c>
      <c r="AP84" s="37"/>
      <c r="AQ84" s="32">
        <v>11</v>
      </c>
      <c r="AR84" s="5" t="s">
        <v>39</v>
      </c>
      <c r="AS84" s="33">
        <f t="shared" si="25"/>
        <v>48.4</v>
      </c>
      <c r="AT84" s="34">
        <f>IFERROR(_xlfn.RANK.EQ(AS84,$AS$74:$AS$120,0)+COUNTIF($AS$74:AS84,AS84)-1,"-")</f>
        <v>42</v>
      </c>
      <c r="AU84" s="5"/>
      <c r="AV84" s="42">
        <f t="shared" si="26"/>
        <v>11</v>
      </c>
      <c r="AW84" s="42" t="str">
        <f t="shared" si="27"/>
        <v>青森</v>
      </c>
      <c r="AX84" s="42">
        <f t="shared" si="28"/>
        <v>91.3</v>
      </c>
      <c r="AY84" s="37">
        <f t="shared" si="29"/>
        <v>79.8</v>
      </c>
    </row>
    <row r="85" spans="1:51">
      <c r="A85" s="56"/>
      <c r="B85" s="56"/>
      <c r="C85" s="61"/>
      <c r="D85" s="61"/>
      <c r="E85" s="57"/>
      <c r="F85" s="64"/>
      <c r="G85" s="64"/>
      <c r="H85" s="64"/>
      <c r="I85" s="64"/>
      <c r="J85" s="64"/>
      <c r="K85" s="64"/>
      <c r="L85" s="64"/>
      <c r="M85" s="64"/>
      <c r="N85" s="60"/>
      <c r="O85" s="60"/>
      <c r="P85" s="60"/>
      <c r="Q85" s="59"/>
      <c r="R85" s="66"/>
      <c r="S85" s="66"/>
      <c r="T85" s="66"/>
      <c r="U85" s="53"/>
      <c r="W85" s="32">
        <v>12</v>
      </c>
      <c r="X85" s="5" t="s">
        <v>41</v>
      </c>
      <c r="Y85" s="33">
        <f t="shared" si="15"/>
        <v>342</v>
      </c>
      <c r="Z85" s="34">
        <f>IFERROR(_xlfn.RANK.EQ(Y85,$Y$74:$Y$120,0)+COUNTIF($Y$74:Y85,Y85)-1,"-")</f>
        <v>7</v>
      </c>
      <c r="AA85" s="5"/>
      <c r="AB85" s="42">
        <f t="shared" si="16"/>
        <v>12</v>
      </c>
      <c r="AC85" s="42" t="str">
        <f t="shared" si="17"/>
        <v>愛知</v>
      </c>
      <c r="AD85" s="42">
        <f t="shared" si="18"/>
        <v>186</v>
      </c>
      <c r="AE85" s="37">
        <f t="shared" si="19"/>
        <v>1.6</v>
      </c>
      <c r="AF85" s="5"/>
      <c r="AG85" s="32">
        <v>12</v>
      </c>
      <c r="AH85" s="5" t="s">
        <v>41</v>
      </c>
      <c r="AI85" s="33">
        <f t="shared" si="20"/>
        <v>25200</v>
      </c>
      <c r="AJ85" s="34">
        <f>IFERROR(_xlfn.RANK.EQ(AI85,$AI$74:$AI$120,0)+COUNTIF($AI$74:AI85,AI85)-1,"-")</f>
        <v>6</v>
      </c>
      <c r="AK85" s="5"/>
      <c r="AL85" s="42">
        <f t="shared" si="21"/>
        <v>12</v>
      </c>
      <c r="AM85" s="42" t="str">
        <f t="shared" si="22"/>
        <v>静岡</v>
      </c>
      <c r="AN85" s="42">
        <f t="shared" si="23"/>
        <v>12400</v>
      </c>
      <c r="AO85" s="37">
        <f t="shared" si="24"/>
        <v>1</v>
      </c>
      <c r="AP85" s="37"/>
      <c r="AQ85" s="32">
        <v>12</v>
      </c>
      <c r="AR85" s="5" t="s">
        <v>41</v>
      </c>
      <c r="AS85" s="33">
        <f t="shared" si="25"/>
        <v>73.7</v>
      </c>
      <c r="AT85" s="34">
        <f>IFERROR(_xlfn.RANK.EQ(AS85,$AS$74:$AS$120,0)+COUNTIF($AS$74:AS85,AS85)-1,"-")</f>
        <v>24</v>
      </c>
      <c r="AU85" s="5"/>
      <c r="AV85" s="42">
        <f t="shared" si="26"/>
        <v>12</v>
      </c>
      <c r="AW85" s="42" t="str">
        <f t="shared" si="27"/>
        <v>鹿児島</v>
      </c>
      <c r="AX85" s="42">
        <f t="shared" si="28"/>
        <v>91.1</v>
      </c>
      <c r="AY85" s="37">
        <f t="shared" si="29"/>
        <v>79.599999999999994</v>
      </c>
    </row>
    <row r="86" spans="1:51">
      <c r="A86" s="56"/>
      <c r="B86" s="56"/>
      <c r="C86" s="61"/>
      <c r="D86" s="61"/>
      <c r="E86" s="57"/>
      <c r="F86" s="64"/>
      <c r="G86" s="64"/>
      <c r="H86" s="64"/>
      <c r="I86" s="64"/>
      <c r="J86" s="64"/>
      <c r="K86" s="64"/>
      <c r="L86" s="64"/>
      <c r="M86" s="64"/>
      <c r="N86" s="60"/>
      <c r="O86" s="60"/>
      <c r="P86" s="60"/>
      <c r="Q86" s="59"/>
      <c r="R86" s="66"/>
      <c r="S86" s="66"/>
      <c r="T86" s="66"/>
      <c r="U86" s="53"/>
      <c r="W86" s="32">
        <v>13</v>
      </c>
      <c r="X86" s="5" t="s">
        <v>43</v>
      </c>
      <c r="Y86" s="33">
        <f t="shared" si="15"/>
        <v>40</v>
      </c>
      <c r="Z86" s="34">
        <f>IFERROR(_xlfn.RANK.EQ(Y86,$Y$74:$Y$120,0)+COUNTIF($Y$74:Y86,Y86)-1,"-")</f>
        <v>37</v>
      </c>
      <c r="AA86" s="5"/>
      <c r="AB86" s="42">
        <f t="shared" si="16"/>
        <v>13</v>
      </c>
      <c r="AC86" s="42" t="str">
        <f t="shared" si="17"/>
        <v>兵庫</v>
      </c>
      <c r="AD86" s="42">
        <f t="shared" si="18"/>
        <v>184</v>
      </c>
      <c r="AE86" s="37">
        <f t="shared" si="19"/>
        <v>1.6</v>
      </c>
      <c r="AF86" s="5"/>
      <c r="AG86" s="32">
        <v>13</v>
      </c>
      <c r="AH86" s="5" t="s">
        <v>43</v>
      </c>
      <c r="AI86" s="33">
        <f t="shared" si="20"/>
        <v>1330</v>
      </c>
      <c r="AJ86" s="34">
        <f>IFERROR(_xlfn.RANK.EQ(AI86,$AI$74:$AI$120,0)+COUNTIF($AI$74:AI86,AI86)-1,"-")</f>
        <v>44</v>
      </c>
      <c r="AK86" s="5"/>
      <c r="AL86" s="42">
        <f t="shared" si="21"/>
        <v>12</v>
      </c>
      <c r="AM86" s="42" t="str">
        <f t="shared" si="22"/>
        <v>宮崎</v>
      </c>
      <c r="AN86" s="42">
        <f t="shared" si="23"/>
        <v>12400</v>
      </c>
      <c r="AO86" s="37">
        <f t="shared" si="24"/>
        <v>1</v>
      </c>
      <c r="AP86" s="37"/>
      <c r="AQ86" s="32">
        <v>13</v>
      </c>
      <c r="AR86" s="5" t="s">
        <v>43</v>
      </c>
      <c r="AS86" s="33">
        <f t="shared" si="25"/>
        <v>33.299999999999997</v>
      </c>
      <c r="AT86" s="34">
        <f>IFERROR(_xlfn.RANK.EQ(AS86,$AS$74:$AS$120,0)+COUNTIF($AS$74:AS86,AS86)-1,"-")</f>
        <v>47</v>
      </c>
      <c r="AU86" s="5"/>
      <c r="AV86" s="42">
        <f t="shared" si="26"/>
        <v>13</v>
      </c>
      <c r="AW86" s="42" t="str">
        <f t="shared" si="27"/>
        <v>群馬</v>
      </c>
      <c r="AX86" s="42">
        <f t="shared" si="28"/>
        <v>90.6</v>
      </c>
      <c r="AY86" s="37">
        <f t="shared" si="29"/>
        <v>79.2</v>
      </c>
    </row>
    <row r="87" spans="1:51">
      <c r="A87" s="56"/>
      <c r="B87" s="56"/>
      <c r="C87" s="61"/>
      <c r="D87" s="61"/>
      <c r="E87" s="57"/>
      <c r="F87" s="64"/>
      <c r="G87" s="64"/>
      <c r="H87" s="64"/>
      <c r="I87" s="64"/>
      <c r="J87" s="64"/>
      <c r="K87" s="64"/>
      <c r="L87" s="64"/>
      <c r="M87" s="64"/>
      <c r="N87" s="60"/>
      <c r="O87" s="60"/>
      <c r="P87" s="60"/>
      <c r="Q87" s="59"/>
      <c r="R87" s="66"/>
      <c r="S87" s="66"/>
      <c r="T87" s="66"/>
      <c r="U87" s="53"/>
      <c r="W87" s="32">
        <v>14</v>
      </c>
      <c r="X87" s="5" t="s">
        <v>45</v>
      </c>
      <c r="Y87" s="33">
        <f t="shared" si="15"/>
        <v>106</v>
      </c>
      <c r="Z87" s="34">
        <f>IFERROR(_xlfn.RANK.EQ(Y87,$Y$74:$Y$120,0)+COUNTIF($Y$74:Y87,Y87)-1,"-")</f>
        <v>22</v>
      </c>
      <c r="AA87" s="5"/>
      <c r="AB87" s="42">
        <f t="shared" si="16"/>
        <v>14</v>
      </c>
      <c r="AC87" s="42" t="str">
        <f t="shared" si="17"/>
        <v>岡山</v>
      </c>
      <c r="AD87" s="42">
        <f t="shared" si="18"/>
        <v>170</v>
      </c>
      <c r="AE87" s="37">
        <f t="shared" si="19"/>
        <v>1.5</v>
      </c>
      <c r="AF87" s="5"/>
      <c r="AG87" s="32">
        <v>14</v>
      </c>
      <c r="AH87" s="5" t="s">
        <v>45</v>
      </c>
      <c r="AI87" s="33">
        <f t="shared" si="20"/>
        <v>3790</v>
      </c>
      <c r="AJ87" s="34">
        <f>IFERROR(_xlfn.RANK.EQ(AI87,$AI$74:$AI$120,0)+COUNTIF($AI$74:AI87,AI87)-1,"-")</f>
        <v>31</v>
      </c>
      <c r="AK87" s="5"/>
      <c r="AL87" s="42">
        <f t="shared" si="21"/>
        <v>14</v>
      </c>
      <c r="AM87" s="42" t="str">
        <f t="shared" si="22"/>
        <v>大分</v>
      </c>
      <c r="AN87" s="42">
        <f t="shared" si="23"/>
        <v>11900</v>
      </c>
      <c r="AO87" s="37">
        <f t="shared" si="24"/>
        <v>0.9</v>
      </c>
      <c r="AP87" s="37"/>
      <c r="AQ87" s="32">
        <v>14</v>
      </c>
      <c r="AR87" s="5" t="s">
        <v>45</v>
      </c>
      <c r="AS87" s="33">
        <f t="shared" si="25"/>
        <v>35.799999999999997</v>
      </c>
      <c r="AT87" s="34">
        <f>IFERROR(_xlfn.RANK.EQ(AS87,$AS$74:$AS$120,0)+COUNTIF($AS$74:AS87,AS87)-1,"-")</f>
        <v>46</v>
      </c>
      <c r="AU87" s="5"/>
      <c r="AV87" s="42">
        <f t="shared" si="26"/>
        <v>13</v>
      </c>
      <c r="AW87" s="42" t="str">
        <f t="shared" si="27"/>
        <v>鳥取</v>
      </c>
      <c r="AX87" s="42">
        <f t="shared" si="28"/>
        <v>90.6</v>
      </c>
      <c r="AY87" s="37">
        <f t="shared" si="29"/>
        <v>79.2</v>
      </c>
    </row>
    <row r="88" spans="1:51">
      <c r="A88" s="56"/>
      <c r="B88" s="56"/>
      <c r="C88" s="61"/>
      <c r="D88" s="61"/>
      <c r="E88" s="57"/>
      <c r="F88" s="64"/>
      <c r="G88" s="64"/>
      <c r="H88" s="64"/>
      <c r="I88" s="64"/>
      <c r="J88" s="64"/>
      <c r="K88" s="64"/>
      <c r="L88" s="64"/>
      <c r="M88" s="64"/>
      <c r="N88" s="60"/>
      <c r="O88" s="60"/>
      <c r="P88" s="60"/>
      <c r="Q88" s="59"/>
      <c r="R88" s="66"/>
      <c r="S88" s="66"/>
      <c r="T88" s="66"/>
      <c r="U88" s="53"/>
      <c r="W88" s="32">
        <v>15</v>
      </c>
      <c r="X88" s="5" t="s">
        <v>46</v>
      </c>
      <c r="Y88" s="33">
        <f t="shared" si="15"/>
        <v>122</v>
      </c>
      <c r="Z88" s="34">
        <f>IFERROR(_xlfn.RANK.EQ(Y88,$Y$74:$Y$120,0)+COUNTIF($Y$74:Y88,Y88)-1,"-")</f>
        <v>20</v>
      </c>
      <c r="AA88" s="5"/>
      <c r="AB88" s="42">
        <f t="shared" si="16"/>
        <v>15</v>
      </c>
      <c r="AC88" s="42" t="str">
        <f t="shared" si="17"/>
        <v>山形</v>
      </c>
      <c r="AD88" s="42">
        <f t="shared" si="18"/>
        <v>166</v>
      </c>
      <c r="AE88" s="37">
        <f t="shared" si="19"/>
        <v>1.5</v>
      </c>
      <c r="AF88" s="5"/>
      <c r="AG88" s="32">
        <v>15</v>
      </c>
      <c r="AH88" s="5" t="s">
        <v>46</v>
      </c>
      <c r="AI88" s="33">
        <f t="shared" si="20"/>
        <v>4650</v>
      </c>
      <c r="AJ88" s="34">
        <f>IFERROR(_xlfn.RANK.EQ(AI88,$AI$74:$AI$120,0)+COUNTIF($AI$74:AI88,AI88)-1,"-")</f>
        <v>29</v>
      </c>
      <c r="AK88" s="5"/>
      <c r="AL88" s="42">
        <f t="shared" si="21"/>
        <v>15</v>
      </c>
      <c r="AM88" s="42" t="str">
        <f t="shared" si="22"/>
        <v>兵庫</v>
      </c>
      <c r="AN88" s="42">
        <f t="shared" si="23"/>
        <v>11600</v>
      </c>
      <c r="AO88" s="37">
        <f t="shared" si="24"/>
        <v>0.9</v>
      </c>
      <c r="AP88" s="37"/>
      <c r="AQ88" s="32">
        <v>15</v>
      </c>
      <c r="AR88" s="5" t="s">
        <v>46</v>
      </c>
      <c r="AS88" s="33">
        <f t="shared" si="25"/>
        <v>38.1</v>
      </c>
      <c r="AT88" s="34">
        <f>IFERROR(_xlfn.RANK.EQ(AS88,$AS$74:$AS$120,0)+COUNTIF($AS$74:AS88,AS88)-1,"-")</f>
        <v>45</v>
      </c>
      <c r="AU88" s="5"/>
      <c r="AV88" s="42">
        <f t="shared" si="26"/>
        <v>15</v>
      </c>
      <c r="AW88" s="42" t="str">
        <f t="shared" si="27"/>
        <v>奈良</v>
      </c>
      <c r="AX88" s="42">
        <f t="shared" si="28"/>
        <v>89.3</v>
      </c>
      <c r="AY88" s="37">
        <f t="shared" si="29"/>
        <v>78.099999999999994</v>
      </c>
    </row>
    <row r="89" spans="1:51">
      <c r="A89" s="56"/>
      <c r="B89" s="56"/>
      <c r="C89" s="61"/>
      <c r="D89" s="61"/>
      <c r="E89" s="57"/>
      <c r="F89" s="64"/>
      <c r="G89" s="64"/>
      <c r="H89" s="64"/>
      <c r="I89" s="64"/>
      <c r="J89" s="64"/>
      <c r="K89" s="64"/>
      <c r="L89" s="64"/>
      <c r="M89" s="64"/>
      <c r="N89" s="60"/>
      <c r="O89" s="60"/>
      <c r="P89" s="60"/>
      <c r="Q89" s="59"/>
      <c r="R89" s="66"/>
      <c r="S89" s="66"/>
      <c r="T89" s="66"/>
      <c r="U89" s="53"/>
      <c r="W89" s="32">
        <v>16</v>
      </c>
      <c r="X89" s="5" t="s">
        <v>48</v>
      </c>
      <c r="Y89" s="33">
        <f t="shared" si="15"/>
        <v>31</v>
      </c>
      <c r="Z89" s="34">
        <f>IFERROR(_xlfn.RANK.EQ(Y89,$Y$74:$Y$120,0)+COUNTIF($Y$74:Y89,Y89)-1,"-")</f>
        <v>40</v>
      </c>
      <c r="AA89" s="5"/>
      <c r="AB89" s="42">
        <f t="shared" si="16"/>
        <v>16</v>
      </c>
      <c r="AC89" s="42" t="str">
        <f t="shared" si="17"/>
        <v>静岡</v>
      </c>
      <c r="AD89" s="42">
        <f t="shared" si="18"/>
        <v>146</v>
      </c>
      <c r="AE89" s="37">
        <f t="shared" si="19"/>
        <v>1.3</v>
      </c>
      <c r="AF89" s="5"/>
      <c r="AG89" s="32">
        <v>16</v>
      </c>
      <c r="AH89" s="5" t="s">
        <v>48</v>
      </c>
      <c r="AI89" s="33">
        <f t="shared" si="20"/>
        <v>2120</v>
      </c>
      <c r="AJ89" s="34">
        <f>IFERROR(_xlfn.RANK.EQ(AI89,$AI$74:$AI$120,0)+COUNTIF($AI$74:AI89,AI89)-1,"-")</f>
        <v>42</v>
      </c>
      <c r="AK89" s="5"/>
      <c r="AL89" s="42">
        <f t="shared" si="21"/>
        <v>16</v>
      </c>
      <c r="AM89" s="42" t="str">
        <f t="shared" si="22"/>
        <v>青森</v>
      </c>
      <c r="AN89" s="42">
        <f t="shared" si="23"/>
        <v>11500</v>
      </c>
      <c r="AO89" s="37">
        <f t="shared" si="24"/>
        <v>0.9</v>
      </c>
      <c r="AP89" s="37"/>
      <c r="AQ89" s="32">
        <v>16</v>
      </c>
      <c r="AR89" s="5" t="s">
        <v>48</v>
      </c>
      <c r="AS89" s="33">
        <f t="shared" si="25"/>
        <v>68.400000000000006</v>
      </c>
      <c r="AT89" s="34">
        <f>IFERROR(_xlfn.RANK.EQ(AS89,$AS$74:$AS$120,0)+COUNTIF($AS$74:AS89,AS89)-1,"-")</f>
        <v>25</v>
      </c>
      <c r="AU89" s="5"/>
      <c r="AV89" s="42">
        <f t="shared" si="26"/>
        <v>16</v>
      </c>
      <c r="AW89" s="42" t="str">
        <f t="shared" si="27"/>
        <v>岡山</v>
      </c>
      <c r="AX89" s="42">
        <f t="shared" si="28"/>
        <v>88.8</v>
      </c>
      <c r="AY89" s="37">
        <f t="shared" si="29"/>
        <v>77.599999999999994</v>
      </c>
    </row>
    <row r="90" spans="1:51">
      <c r="A90" s="56"/>
      <c r="B90" s="56"/>
      <c r="C90" s="61"/>
      <c r="D90" s="61"/>
      <c r="E90" s="57"/>
      <c r="F90" s="64"/>
      <c r="G90" s="64"/>
      <c r="H90" s="64"/>
      <c r="I90" s="64"/>
      <c r="J90" s="64"/>
      <c r="K90" s="64"/>
      <c r="L90" s="64"/>
      <c r="M90" s="64"/>
      <c r="N90" s="60"/>
      <c r="O90" s="60"/>
      <c r="P90" s="60"/>
      <c r="Q90" s="59"/>
      <c r="R90" s="66"/>
      <c r="S90" s="66"/>
      <c r="T90" s="66"/>
      <c r="U90" s="53"/>
      <c r="W90" s="32">
        <v>17</v>
      </c>
      <c r="X90" s="5" t="s">
        <v>49</v>
      </c>
      <c r="Y90" s="33">
        <f t="shared" si="15"/>
        <v>32</v>
      </c>
      <c r="Z90" s="34">
        <f>IFERROR(_xlfn.RANK.EQ(Y90,$Y$74:$Y$120,0)+COUNTIF($Y$74:Y90,Y90)-1,"-")</f>
        <v>39</v>
      </c>
      <c r="AA90" s="5"/>
      <c r="AB90" s="42">
        <f t="shared" si="16"/>
        <v>17</v>
      </c>
      <c r="AC90" s="42" t="str">
        <f t="shared" si="17"/>
        <v>福岡</v>
      </c>
      <c r="AD90" s="42">
        <f t="shared" si="18"/>
        <v>144</v>
      </c>
      <c r="AE90" s="37">
        <f t="shared" si="19"/>
        <v>1.3</v>
      </c>
      <c r="AF90" s="5"/>
      <c r="AG90" s="32">
        <v>17</v>
      </c>
      <c r="AH90" s="5" t="s">
        <v>49</v>
      </c>
      <c r="AI90" s="33">
        <f t="shared" si="20"/>
        <v>2640</v>
      </c>
      <c r="AJ90" s="34">
        <f>IFERROR(_xlfn.RANK.EQ(AI90,$AI$74:$AI$120,0)+COUNTIF($AI$74:AI90,AI90)-1,"-")</f>
        <v>38</v>
      </c>
      <c r="AK90" s="5"/>
      <c r="AL90" s="42">
        <f t="shared" si="21"/>
        <v>17</v>
      </c>
      <c r="AM90" s="42" t="str">
        <f t="shared" si="22"/>
        <v>鹿児島</v>
      </c>
      <c r="AN90" s="42">
        <f t="shared" si="23"/>
        <v>11300</v>
      </c>
      <c r="AO90" s="37">
        <f t="shared" si="24"/>
        <v>0.9</v>
      </c>
      <c r="AP90" s="37"/>
      <c r="AQ90" s="32">
        <v>17</v>
      </c>
      <c r="AR90" s="5" t="s">
        <v>49</v>
      </c>
      <c r="AS90" s="33">
        <f t="shared" si="25"/>
        <v>82.5</v>
      </c>
      <c r="AT90" s="34">
        <f>IFERROR(_xlfn.RANK.EQ(AS90,$AS$74:$AS$120,0)+COUNTIF($AS$74:AS90,AS90)-1,"-")</f>
        <v>19</v>
      </c>
      <c r="AU90" s="5"/>
      <c r="AV90" s="42">
        <f t="shared" si="26"/>
        <v>17</v>
      </c>
      <c r="AW90" s="42" t="str">
        <f t="shared" si="27"/>
        <v>京都</v>
      </c>
      <c r="AX90" s="42">
        <f t="shared" si="28"/>
        <v>86.4</v>
      </c>
      <c r="AY90" s="37">
        <f t="shared" si="29"/>
        <v>75.5</v>
      </c>
    </row>
    <row r="91" spans="1:51">
      <c r="A91" s="56"/>
      <c r="B91" s="56"/>
      <c r="C91" s="61"/>
      <c r="D91" s="61"/>
      <c r="E91" s="57"/>
      <c r="F91" s="64"/>
      <c r="G91" s="64"/>
      <c r="H91" s="64"/>
      <c r="I91" s="64"/>
      <c r="J91" s="64"/>
      <c r="K91" s="64"/>
      <c r="L91" s="64"/>
      <c r="M91" s="64"/>
      <c r="N91" s="60"/>
      <c r="O91" s="60"/>
      <c r="P91" s="60"/>
      <c r="Q91" s="59"/>
      <c r="R91" s="66"/>
      <c r="S91" s="66"/>
      <c r="T91" s="66"/>
      <c r="U91" s="53"/>
      <c r="W91" s="32">
        <v>18</v>
      </c>
      <c r="X91" s="5" t="s">
        <v>50</v>
      </c>
      <c r="Y91" s="33">
        <f t="shared" si="15"/>
        <v>19</v>
      </c>
      <c r="Z91" s="34">
        <f>IFERROR(_xlfn.RANK.EQ(Y91,$Y$74:$Y$120,0)+COUNTIF($Y$74:Y91,Y91)-1,"-")</f>
        <v>46</v>
      </c>
      <c r="AA91" s="5"/>
      <c r="AB91" s="42">
        <f t="shared" si="16"/>
        <v>18</v>
      </c>
      <c r="AC91" s="42" t="str">
        <f t="shared" si="17"/>
        <v>青森</v>
      </c>
      <c r="AD91" s="42">
        <f t="shared" si="18"/>
        <v>126</v>
      </c>
      <c r="AE91" s="37">
        <f t="shared" si="19"/>
        <v>1.1000000000000001</v>
      </c>
      <c r="AF91" s="5"/>
      <c r="AG91" s="32">
        <v>18</v>
      </c>
      <c r="AH91" s="5" t="s">
        <v>50</v>
      </c>
      <c r="AI91" s="33">
        <f t="shared" si="20"/>
        <v>940</v>
      </c>
      <c r="AJ91" s="34">
        <f>IFERROR(_xlfn.RANK.EQ(AI91,$AI$74:$AI$120,0)+COUNTIF($AI$74:AI91,AI91)-1,"-")</f>
        <v>46</v>
      </c>
      <c r="AK91" s="5"/>
      <c r="AL91" s="42">
        <f t="shared" si="21"/>
        <v>18</v>
      </c>
      <c r="AM91" s="42" t="str">
        <f t="shared" si="22"/>
        <v>島根</v>
      </c>
      <c r="AN91" s="42">
        <f t="shared" si="23"/>
        <v>10500</v>
      </c>
      <c r="AO91" s="37">
        <f t="shared" si="24"/>
        <v>0.8</v>
      </c>
      <c r="AP91" s="37"/>
      <c r="AQ91" s="32">
        <v>18</v>
      </c>
      <c r="AR91" s="5" t="s">
        <v>50</v>
      </c>
      <c r="AS91" s="33">
        <f t="shared" si="25"/>
        <v>49.5</v>
      </c>
      <c r="AT91" s="34">
        <f>IFERROR(_xlfn.RANK.EQ(AS91,$AS$74:$AS$120,0)+COUNTIF($AS$74:AS91,AS91)-1,"-")</f>
        <v>41</v>
      </c>
      <c r="AU91" s="5"/>
      <c r="AV91" s="42">
        <f t="shared" si="26"/>
        <v>18</v>
      </c>
      <c r="AW91" s="42" t="str">
        <f t="shared" si="27"/>
        <v>静岡</v>
      </c>
      <c r="AX91" s="42">
        <f t="shared" si="28"/>
        <v>84.9</v>
      </c>
      <c r="AY91" s="37">
        <f t="shared" si="29"/>
        <v>74.2</v>
      </c>
    </row>
    <row r="92" spans="1:51">
      <c r="A92" s="56"/>
      <c r="B92" s="56"/>
      <c r="C92" s="61"/>
      <c r="D92" s="61"/>
      <c r="E92" s="57"/>
      <c r="F92" s="64"/>
      <c r="G92" s="64"/>
      <c r="H92" s="64"/>
      <c r="I92" s="64"/>
      <c r="J92" s="64"/>
      <c r="K92" s="64"/>
      <c r="L92" s="64"/>
      <c r="M92" s="64"/>
      <c r="N92" s="60"/>
      <c r="O92" s="60"/>
      <c r="P92" s="60"/>
      <c r="Q92" s="59"/>
      <c r="R92" s="66"/>
      <c r="S92" s="66"/>
      <c r="T92" s="66"/>
      <c r="U92" s="53"/>
      <c r="W92" s="32">
        <v>19</v>
      </c>
      <c r="X92" s="5" t="s">
        <v>51</v>
      </c>
      <c r="Y92" s="33">
        <f t="shared" si="15"/>
        <v>40</v>
      </c>
      <c r="Z92" s="34">
        <f>IFERROR(_xlfn.RANK.EQ(Y92,$Y$74:$Y$120,0)+COUNTIF($Y$74:Y92,Y92)-1,"-")</f>
        <v>38</v>
      </c>
      <c r="AA92" s="5"/>
      <c r="AB92" s="42">
        <f t="shared" si="16"/>
        <v>19</v>
      </c>
      <c r="AC92" s="42" t="str">
        <f t="shared" si="17"/>
        <v>鹿児島</v>
      </c>
      <c r="AD92" s="42">
        <f t="shared" si="18"/>
        <v>124</v>
      </c>
      <c r="AE92" s="37">
        <f t="shared" si="19"/>
        <v>1.1000000000000001</v>
      </c>
      <c r="AF92" s="5"/>
      <c r="AG92" s="32">
        <v>19</v>
      </c>
      <c r="AH92" s="5" t="s">
        <v>51</v>
      </c>
      <c r="AI92" s="33">
        <f t="shared" si="20"/>
        <v>2990</v>
      </c>
      <c r="AJ92" s="34">
        <f>IFERROR(_xlfn.RANK.EQ(AI92,$AI$74:$AI$120,0)+COUNTIF($AI$74:AI92,AI92)-1,"-")</f>
        <v>37</v>
      </c>
      <c r="AK92" s="5"/>
      <c r="AL92" s="42">
        <f t="shared" si="21"/>
        <v>19</v>
      </c>
      <c r="AM92" s="42" t="str">
        <f t="shared" si="22"/>
        <v>福島</v>
      </c>
      <c r="AN92" s="42">
        <f t="shared" si="23"/>
        <v>10400</v>
      </c>
      <c r="AO92" s="37">
        <f t="shared" si="24"/>
        <v>0.8</v>
      </c>
      <c r="AP92" s="37"/>
      <c r="AQ92" s="32">
        <v>19</v>
      </c>
      <c r="AR92" s="5" t="s">
        <v>51</v>
      </c>
      <c r="AS92" s="33">
        <f t="shared" si="25"/>
        <v>74.8</v>
      </c>
      <c r="AT92" s="34">
        <f>IFERROR(_xlfn.RANK.EQ(AS92,$AS$74:$AS$120,0)+COUNTIF($AS$74:AS92,AS92)-1,"-")</f>
        <v>22</v>
      </c>
      <c r="AU92" s="5"/>
      <c r="AV92" s="42">
        <f t="shared" si="26"/>
        <v>19</v>
      </c>
      <c r="AW92" s="42" t="str">
        <f t="shared" si="27"/>
        <v>石川</v>
      </c>
      <c r="AX92" s="42">
        <f t="shared" si="28"/>
        <v>82.5</v>
      </c>
      <c r="AY92" s="37">
        <f t="shared" si="29"/>
        <v>72.099999999999994</v>
      </c>
    </row>
    <row r="93" spans="1:51">
      <c r="A93" s="56"/>
      <c r="B93" s="56"/>
      <c r="C93" s="61"/>
      <c r="D93" s="61"/>
      <c r="E93" s="57"/>
      <c r="F93" s="57"/>
      <c r="G93" s="57"/>
      <c r="H93" s="57"/>
      <c r="I93" s="57"/>
      <c r="J93" s="57"/>
      <c r="K93" s="57"/>
      <c r="L93" s="57"/>
      <c r="M93" s="57"/>
      <c r="N93" s="60"/>
      <c r="O93" s="60"/>
      <c r="P93" s="60"/>
      <c r="Q93" s="59"/>
      <c r="R93" s="66"/>
      <c r="S93" s="66"/>
      <c r="T93" s="66"/>
      <c r="U93" s="53"/>
      <c r="W93" s="32">
        <v>20</v>
      </c>
      <c r="X93" s="5" t="s">
        <v>52</v>
      </c>
      <c r="Y93" s="33">
        <f t="shared" si="15"/>
        <v>203</v>
      </c>
      <c r="Z93" s="34">
        <f>IFERROR(_xlfn.RANK.EQ(Y93,$Y$74:$Y$120,0)+COUNTIF($Y$74:Y93,Y93)-1,"-")</f>
        <v>9</v>
      </c>
      <c r="AA93" s="5"/>
      <c r="AB93" s="42">
        <f t="shared" si="16"/>
        <v>20</v>
      </c>
      <c r="AC93" s="42" t="str">
        <f t="shared" si="17"/>
        <v>新潟</v>
      </c>
      <c r="AD93" s="42">
        <f t="shared" si="18"/>
        <v>122</v>
      </c>
      <c r="AE93" s="37">
        <f t="shared" si="19"/>
        <v>1.1000000000000001</v>
      </c>
      <c r="AF93" s="5"/>
      <c r="AG93" s="32">
        <v>20</v>
      </c>
      <c r="AH93" s="5" t="s">
        <v>52</v>
      </c>
      <c r="AI93" s="33">
        <f t="shared" si="20"/>
        <v>12700</v>
      </c>
      <c r="AJ93" s="34">
        <f>IFERROR(_xlfn.RANK.EQ(AI93,$AI$74:$AI$120,0)+COUNTIF($AI$74:AI93,AI93)-1,"-")</f>
        <v>11</v>
      </c>
      <c r="AK93" s="5"/>
      <c r="AL93" s="42">
        <f t="shared" si="21"/>
        <v>20</v>
      </c>
      <c r="AM93" s="42" t="str">
        <f t="shared" si="22"/>
        <v>山形</v>
      </c>
      <c r="AN93" s="42">
        <f t="shared" si="23"/>
        <v>9950</v>
      </c>
      <c r="AO93" s="37">
        <f t="shared" si="24"/>
        <v>0.8</v>
      </c>
      <c r="AP93" s="37"/>
      <c r="AQ93" s="32">
        <v>20</v>
      </c>
      <c r="AR93" s="5" t="s">
        <v>52</v>
      </c>
      <c r="AS93" s="33">
        <f t="shared" si="25"/>
        <v>62.6</v>
      </c>
      <c r="AT93" s="34">
        <f>IFERROR(_xlfn.RANK.EQ(AS93,$AS$74:$AS$120,0)+COUNTIF($AS$74:AS93,AS93)-1,"-")</f>
        <v>29</v>
      </c>
      <c r="AU93" s="5"/>
      <c r="AV93" s="42">
        <f t="shared" si="26"/>
        <v>20</v>
      </c>
      <c r="AW93" s="42" t="str">
        <f t="shared" si="27"/>
        <v>滋賀</v>
      </c>
      <c r="AX93" s="42">
        <f t="shared" si="28"/>
        <v>79.7</v>
      </c>
      <c r="AY93" s="37">
        <f t="shared" si="29"/>
        <v>69.7</v>
      </c>
    </row>
    <row r="94" spans="1:51">
      <c r="A94" s="56"/>
      <c r="B94" s="56"/>
      <c r="C94" s="61"/>
      <c r="D94" s="61"/>
      <c r="E94" s="65"/>
      <c r="F94" s="64"/>
      <c r="G94" s="64"/>
      <c r="H94" s="64"/>
      <c r="I94" s="64"/>
      <c r="J94" s="64"/>
      <c r="K94" s="64"/>
      <c r="L94" s="64"/>
      <c r="M94" s="64"/>
      <c r="N94" s="60"/>
      <c r="O94" s="60"/>
      <c r="P94" s="60"/>
      <c r="Q94" s="59"/>
      <c r="R94" s="63"/>
      <c r="S94" s="63"/>
      <c r="T94" s="63"/>
      <c r="U94" s="53"/>
      <c r="W94" s="32">
        <v>21</v>
      </c>
      <c r="X94" s="5" t="s">
        <v>53</v>
      </c>
      <c r="Y94" s="33">
        <f t="shared" si="15"/>
        <v>78</v>
      </c>
      <c r="Z94" s="34">
        <f>IFERROR(_xlfn.RANK.EQ(Y94,$Y$74:$Y$120,0)+COUNTIF($Y$74:Y94,Y94)-1,"-")</f>
        <v>27</v>
      </c>
      <c r="AA94" s="5"/>
      <c r="AB94" s="42">
        <f t="shared" si="16"/>
        <v>21</v>
      </c>
      <c r="AC94" s="42" t="str">
        <f t="shared" si="17"/>
        <v>埼玉</v>
      </c>
      <c r="AD94" s="42">
        <f t="shared" si="18"/>
        <v>120</v>
      </c>
      <c r="AE94" s="37">
        <f t="shared" si="19"/>
        <v>1.1000000000000001</v>
      </c>
      <c r="AF94" s="5"/>
      <c r="AG94" s="32">
        <v>21</v>
      </c>
      <c r="AH94" s="5" t="s">
        <v>53</v>
      </c>
      <c r="AI94" s="33">
        <f t="shared" si="20"/>
        <v>4860</v>
      </c>
      <c r="AJ94" s="34">
        <f>IFERROR(_xlfn.RANK.EQ(AI94,$AI$74:$AI$120,0)+COUNTIF($AI$74:AI94,AI94)-1,"-")</f>
        <v>28</v>
      </c>
      <c r="AK94" s="5"/>
      <c r="AL94" s="42">
        <f t="shared" si="21"/>
        <v>21</v>
      </c>
      <c r="AM94" s="42" t="str">
        <f t="shared" si="22"/>
        <v>福岡</v>
      </c>
      <c r="AN94" s="42">
        <f t="shared" si="23"/>
        <v>9530</v>
      </c>
      <c r="AO94" s="37">
        <f t="shared" si="24"/>
        <v>0.7</v>
      </c>
      <c r="AP94" s="37"/>
      <c r="AQ94" s="32">
        <v>21</v>
      </c>
      <c r="AR94" s="5" t="s">
        <v>53</v>
      </c>
      <c r="AS94" s="33">
        <f t="shared" si="25"/>
        <v>62.3</v>
      </c>
      <c r="AT94" s="34">
        <f>IFERROR(_xlfn.RANK.EQ(AS94,$AS$74:$AS$120,0)+COUNTIF($AS$74:AS94,AS94)-1,"-")</f>
        <v>30</v>
      </c>
      <c r="AU94" s="5"/>
      <c r="AV94" s="42">
        <f t="shared" si="26"/>
        <v>21</v>
      </c>
      <c r="AW94" s="42" t="str">
        <f t="shared" si="27"/>
        <v>広島</v>
      </c>
      <c r="AX94" s="42">
        <f t="shared" si="28"/>
        <v>75.8</v>
      </c>
      <c r="AY94" s="37">
        <f t="shared" si="29"/>
        <v>66.3</v>
      </c>
    </row>
    <row r="95" spans="1:51">
      <c r="A95" s="56"/>
      <c r="B95" s="56"/>
      <c r="C95" s="61"/>
      <c r="D95" s="61"/>
      <c r="E95" s="65"/>
      <c r="F95" s="64"/>
      <c r="G95" s="64"/>
      <c r="H95" s="64"/>
      <c r="I95" s="64"/>
      <c r="J95" s="64"/>
      <c r="K95" s="64"/>
      <c r="L95" s="64"/>
      <c r="M95" s="64"/>
      <c r="N95" s="60"/>
      <c r="O95" s="60"/>
      <c r="P95" s="60"/>
      <c r="Q95" s="59"/>
      <c r="R95" s="63"/>
      <c r="S95" s="63"/>
      <c r="T95" s="63"/>
      <c r="U95" s="53"/>
      <c r="W95" s="32">
        <v>22</v>
      </c>
      <c r="X95" s="5" t="s">
        <v>54</v>
      </c>
      <c r="Y95" s="33">
        <f t="shared" si="15"/>
        <v>146</v>
      </c>
      <c r="Z95" s="34">
        <f>IFERROR(_xlfn.RANK.EQ(Y95,$Y$74:$Y$120,0)+COUNTIF($Y$74:Y95,Y95)-1,"-")</f>
        <v>16</v>
      </c>
      <c r="AA95" s="5"/>
      <c r="AB95" s="42">
        <f t="shared" si="16"/>
        <v>22</v>
      </c>
      <c r="AC95" s="42" t="str">
        <f t="shared" si="17"/>
        <v>神奈川</v>
      </c>
      <c r="AD95" s="42">
        <f t="shared" si="18"/>
        <v>106</v>
      </c>
      <c r="AE95" s="37">
        <f t="shared" si="19"/>
        <v>0.9</v>
      </c>
      <c r="AF95" s="5"/>
      <c r="AG95" s="32">
        <v>22</v>
      </c>
      <c r="AH95" s="5" t="s">
        <v>54</v>
      </c>
      <c r="AI95" s="33">
        <f t="shared" si="20"/>
        <v>12400</v>
      </c>
      <c r="AJ95" s="34">
        <f>IFERROR(_xlfn.RANK.EQ(AI95,$AI$74:$AI$120,0)+COUNTIF($AI$74:AI95,AI95)-1,"-")</f>
        <v>12</v>
      </c>
      <c r="AK95" s="5"/>
      <c r="AL95" s="42">
        <f t="shared" si="21"/>
        <v>22</v>
      </c>
      <c r="AM95" s="42" t="str">
        <f t="shared" si="22"/>
        <v>鳥取</v>
      </c>
      <c r="AN95" s="42">
        <f t="shared" si="23"/>
        <v>8520</v>
      </c>
      <c r="AO95" s="37">
        <f t="shared" si="24"/>
        <v>0.7</v>
      </c>
      <c r="AP95" s="37"/>
      <c r="AQ95" s="32">
        <v>22</v>
      </c>
      <c r="AR95" s="5" t="s">
        <v>54</v>
      </c>
      <c r="AS95" s="33">
        <f t="shared" si="25"/>
        <v>84.9</v>
      </c>
      <c r="AT95" s="34">
        <f>IFERROR(_xlfn.RANK.EQ(AS95,$AS$74:$AS$120,0)+COUNTIF($AS$74:AS95,AS95)-1,"-")</f>
        <v>18</v>
      </c>
      <c r="AU95" s="5"/>
      <c r="AV95" s="42">
        <f t="shared" si="26"/>
        <v>22</v>
      </c>
      <c r="AW95" s="42" t="str">
        <f t="shared" si="27"/>
        <v>山梨</v>
      </c>
      <c r="AX95" s="42">
        <f t="shared" si="28"/>
        <v>74.8</v>
      </c>
      <c r="AY95" s="37">
        <f t="shared" si="29"/>
        <v>65.400000000000006</v>
      </c>
    </row>
    <row r="96" spans="1:51">
      <c r="A96" s="56"/>
      <c r="B96" s="56"/>
      <c r="C96" s="61"/>
      <c r="D96" s="61"/>
      <c r="E96" s="65"/>
      <c r="F96" s="64"/>
      <c r="G96" s="64"/>
      <c r="H96" s="64"/>
      <c r="I96" s="64"/>
      <c r="J96" s="64"/>
      <c r="K96" s="64"/>
      <c r="L96" s="64"/>
      <c r="M96" s="64"/>
      <c r="N96" s="60"/>
      <c r="O96" s="60"/>
      <c r="P96" s="60"/>
      <c r="Q96" s="59"/>
      <c r="R96" s="63"/>
      <c r="S96" s="63"/>
      <c r="T96" s="63"/>
      <c r="U96" s="53"/>
      <c r="W96" s="32">
        <v>23</v>
      </c>
      <c r="X96" s="5" t="s">
        <v>55</v>
      </c>
      <c r="Y96" s="33">
        <f t="shared" si="15"/>
        <v>186</v>
      </c>
      <c r="Z96" s="34">
        <f>IFERROR(_xlfn.RANK.EQ(Y96,$Y$74:$Y$120,0)+COUNTIF($Y$74:Y96,Y96)-1,"-")</f>
        <v>12</v>
      </c>
      <c r="AA96" s="5"/>
      <c r="AB96" s="42">
        <f t="shared" si="16"/>
        <v>23</v>
      </c>
      <c r="AC96" s="42" t="str">
        <f t="shared" si="17"/>
        <v>長崎</v>
      </c>
      <c r="AD96" s="42">
        <f t="shared" si="18"/>
        <v>104</v>
      </c>
      <c r="AE96" s="37">
        <f t="shared" si="19"/>
        <v>0.9</v>
      </c>
      <c r="AF96" s="5"/>
      <c r="AG96" s="32">
        <v>23</v>
      </c>
      <c r="AH96" s="5" t="s">
        <v>55</v>
      </c>
      <c r="AI96" s="33">
        <f t="shared" si="20"/>
        <v>17800</v>
      </c>
      <c r="AJ96" s="34">
        <f>IFERROR(_xlfn.RANK.EQ(AI96,$AI$74:$AI$120,0)+COUNTIF($AI$74:AI96,AI96)-1,"-")</f>
        <v>8</v>
      </c>
      <c r="AK96" s="5"/>
      <c r="AL96" s="42">
        <f t="shared" si="21"/>
        <v>23</v>
      </c>
      <c r="AM96" s="42" t="str">
        <f t="shared" si="22"/>
        <v>広島</v>
      </c>
      <c r="AN96" s="42">
        <f t="shared" si="23"/>
        <v>7810</v>
      </c>
      <c r="AO96" s="37">
        <f t="shared" si="24"/>
        <v>0.6</v>
      </c>
      <c r="AP96" s="37"/>
      <c r="AQ96" s="32">
        <v>23</v>
      </c>
      <c r="AR96" s="5" t="s">
        <v>55</v>
      </c>
      <c r="AS96" s="33">
        <f t="shared" si="25"/>
        <v>95.7</v>
      </c>
      <c r="AT96" s="34">
        <f>IFERROR(_xlfn.RANK.EQ(AS96,$AS$74:$AS$120,0)+COUNTIF($AS$74:AS96,AS96)-1,"-")</f>
        <v>9</v>
      </c>
      <c r="AU96" s="5"/>
      <c r="AV96" s="42">
        <f t="shared" si="26"/>
        <v>23</v>
      </c>
      <c r="AW96" s="42" t="str">
        <f t="shared" si="27"/>
        <v>高知</v>
      </c>
      <c r="AX96" s="42">
        <f t="shared" si="28"/>
        <v>74.400000000000006</v>
      </c>
      <c r="AY96" s="37">
        <f t="shared" si="29"/>
        <v>65</v>
      </c>
    </row>
    <row r="97" spans="1:51">
      <c r="A97" s="56"/>
      <c r="B97" s="56"/>
      <c r="C97" s="61"/>
      <c r="D97" s="61"/>
      <c r="E97" s="65"/>
      <c r="F97" s="64"/>
      <c r="G97" s="64"/>
      <c r="H97" s="64"/>
      <c r="I97" s="64"/>
      <c r="J97" s="64"/>
      <c r="K97" s="64"/>
      <c r="L97" s="64"/>
      <c r="M97" s="64"/>
      <c r="N97" s="60"/>
      <c r="O97" s="60"/>
      <c r="P97" s="60"/>
      <c r="Q97" s="59"/>
      <c r="R97" s="63"/>
      <c r="S97" s="63"/>
      <c r="T97" s="63"/>
      <c r="U97" s="53"/>
      <c r="W97" s="32">
        <v>24</v>
      </c>
      <c r="X97" s="5" t="s">
        <v>56</v>
      </c>
      <c r="Y97" s="33">
        <f t="shared" si="15"/>
        <v>26</v>
      </c>
      <c r="Z97" s="34">
        <f>IFERROR(_xlfn.RANK.EQ(Y97,$Y$74:$Y$120,0)+COUNTIF($Y$74:Y97,Y97)-1,"-")</f>
        <v>44</v>
      </c>
      <c r="AA97" s="5"/>
      <c r="AB97" s="42">
        <f t="shared" si="16"/>
        <v>24</v>
      </c>
      <c r="AC97" s="42" t="str">
        <f t="shared" si="17"/>
        <v>広島</v>
      </c>
      <c r="AD97" s="42">
        <f t="shared" si="18"/>
        <v>103</v>
      </c>
      <c r="AE97" s="37">
        <f t="shared" si="19"/>
        <v>0.9</v>
      </c>
      <c r="AF97" s="5"/>
      <c r="AG97" s="32">
        <v>24</v>
      </c>
      <c r="AH97" s="5" t="s">
        <v>56</v>
      </c>
      <c r="AI97" s="33">
        <f t="shared" si="20"/>
        <v>7040</v>
      </c>
      <c r="AJ97" s="34">
        <f>IFERROR(_xlfn.RANK.EQ(AI97,$AI$74:$AI$120,0)+COUNTIF($AI$74:AI97,AI97)-1,"-")</f>
        <v>24</v>
      </c>
      <c r="AK97" s="5"/>
      <c r="AL97" s="42">
        <f t="shared" si="21"/>
        <v>24</v>
      </c>
      <c r="AM97" s="42" t="str">
        <f t="shared" si="22"/>
        <v>三重</v>
      </c>
      <c r="AN97" s="42">
        <f t="shared" si="23"/>
        <v>7040</v>
      </c>
      <c r="AO97" s="37">
        <f t="shared" si="24"/>
        <v>0.5</v>
      </c>
      <c r="AP97" s="37"/>
      <c r="AQ97" s="32">
        <v>24</v>
      </c>
      <c r="AR97" s="5" t="s">
        <v>56</v>
      </c>
      <c r="AS97" s="33">
        <f t="shared" si="25"/>
        <v>270.8</v>
      </c>
      <c r="AT97" s="34">
        <f>IFERROR(_xlfn.RANK.EQ(AS97,$AS$74:$AS$120,0)+COUNTIF($AS$74:AS97,AS97)-1,"-")</f>
        <v>1</v>
      </c>
      <c r="AU97" s="5"/>
      <c r="AV97" s="42">
        <f t="shared" si="26"/>
        <v>24</v>
      </c>
      <c r="AW97" s="42" t="str">
        <f t="shared" si="27"/>
        <v>千葉</v>
      </c>
      <c r="AX97" s="42">
        <f t="shared" si="28"/>
        <v>73.7</v>
      </c>
      <c r="AY97" s="37">
        <f t="shared" si="29"/>
        <v>64.400000000000006</v>
      </c>
    </row>
    <row r="98" spans="1:51">
      <c r="A98" s="56"/>
      <c r="B98" s="56"/>
      <c r="C98" s="61"/>
      <c r="D98" s="61"/>
      <c r="E98" s="65"/>
      <c r="F98" s="64"/>
      <c r="G98" s="64"/>
      <c r="H98" s="64"/>
      <c r="I98" s="64"/>
      <c r="J98" s="64"/>
      <c r="K98" s="64"/>
      <c r="L98" s="64"/>
      <c r="M98" s="64"/>
      <c r="N98" s="60"/>
      <c r="O98" s="60"/>
      <c r="P98" s="60"/>
      <c r="Q98" s="59"/>
      <c r="R98" s="63"/>
      <c r="S98" s="63"/>
      <c r="T98" s="63"/>
      <c r="U98" s="53"/>
      <c r="W98" s="32">
        <v>25</v>
      </c>
      <c r="X98" s="5" t="s">
        <v>57</v>
      </c>
      <c r="Y98" s="33">
        <f t="shared" si="15"/>
        <v>29</v>
      </c>
      <c r="Z98" s="34">
        <f>IFERROR(_xlfn.RANK.EQ(Y98,$Y$74:$Y$120,0)+COUNTIF($Y$74:Y98,Y98)-1,"-")</f>
        <v>41</v>
      </c>
      <c r="AA98" s="5"/>
      <c r="AB98" s="42">
        <f t="shared" si="16"/>
        <v>25</v>
      </c>
      <c r="AC98" s="42" t="str">
        <f t="shared" si="17"/>
        <v>鳥取</v>
      </c>
      <c r="AD98" s="42">
        <f t="shared" si="18"/>
        <v>94</v>
      </c>
      <c r="AE98" s="37">
        <f t="shared" si="19"/>
        <v>0.8</v>
      </c>
      <c r="AF98" s="5"/>
      <c r="AG98" s="32">
        <v>25</v>
      </c>
      <c r="AH98" s="5" t="s">
        <v>57</v>
      </c>
      <c r="AI98" s="33">
        <f t="shared" si="20"/>
        <v>2310</v>
      </c>
      <c r="AJ98" s="34">
        <f>IFERROR(_xlfn.RANK.EQ(AI98,$AI$74:$AI$120,0)+COUNTIF($AI$74:AI98,AI98)-1,"-")</f>
        <v>41</v>
      </c>
      <c r="AK98" s="5"/>
      <c r="AL98" s="42">
        <f t="shared" si="21"/>
        <v>25</v>
      </c>
      <c r="AM98" s="42" t="str">
        <f t="shared" si="22"/>
        <v>埼玉</v>
      </c>
      <c r="AN98" s="42">
        <f t="shared" si="23"/>
        <v>5810</v>
      </c>
      <c r="AO98" s="37">
        <f t="shared" si="24"/>
        <v>0.4</v>
      </c>
      <c r="AP98" s="37"/>
      <c r="AQ98" s="32">
        <v>25</v>
      </c>
      <c r="AR98" s="5" t="s">
        <v>57</v>
      </c>
      <c r="AS98" s="33">
        <f t="shared" si="25"/>
        <v>79.7</v>
      </c>
      <c r="AT98" s="34">
        <f>IFERROR(_xlfn.RANK.EQ(AS98,$AS$74:$AS$120,0)+COUNTIF($AS$74:AS98,AS98)-1,"-")</f>
        <v>20</v>
      </c>
      <c r="AU98" s="5"/>
      <c r="AV98" s="42">
        <f t="shared" si="26"/>
        <v>25</v>
      </c>
      <c r="AW98" s="42" t="str">
        <f t="shared" si="27"/>
        <v>富山</v>
      </c>
      <c r="AX98" s="42">
        <f t="shared" si="28"/>
        <v>68.400000000000006</v>
      </c>
      <c r="AY98" s="37">
        <f t="shared" si="29"/>
        <v>59.8</v>
      </c>
    </row>
    <row r="99" spans="1:51">
      <c r="A99" s="56"/>
      <c r="B99" s="56"/>
      <c r="C99" s="61"/>
      <c r="D99" s="61"/>
      <c r="E99" s="61"/>
      <c r="F99" s="62"/>
      <c r="G99" s="62"/>
      <c r="H99" s="62"/>
      <c r="I99" s="62"/>
      <c r="J99" s="62"/>
      <c r="K99" s="62"/>
      <c r="L99" s="62"/>
      <c r="M99" s="62"/>
      <c r="N99" s="60"/>
      <c r="O99" s="60"/>
      <c r="P99" s="60"/>
      <c r="Q99" s="59"/>
      <c r="R99" s="56"/>
      <c r="S99" s="56"/>
      <c r="T99" s="56"/>
      <c r="U99" s="53"/>
      <c r="W99" s="32">
        <v>26</v>
      </c>
      <c r="X99" s="5" t="s">
        <v>58</v>
      </c>
      <c r="Y99" s="33">
        <f t="shared" si="15"/>
        <v>42</v>
      </c>
      <c r="Z99" s="34">
        <f>IFERROR(_xlfn.RANK.EQ(Y99,$Y$74:$Y$120,0)+COUNTIF($Y$74:Y99,Y99)-1,"-")</f>
        <v>35</v>
      </c>
      <c r="AA99" s="5"/>
      <c r="AB99" s="42">
        <f t="shared" si="16"/>
        <v>25</v>
      </c>
      <c r="AC99" s="42" t="str">
        <f t="shared" si="17"/>
        <v>大分</v>
      </c>
      <c r="AD99" s="42">
        <f t="shared" si="18"/>
        <v>94</v>
      </c>
      <c r="AE99" s="37">
        <f t="shared" si="19"/>
        <v>0.8</v>
      </c>
      <c r="AF99" s="5"/>
      <c r="AG99" s="32">
        <v>26</v>
      </c>
      <c r="AH99" s="5" t="s">
        <v>58</v>
      </c>
      <c r="AI99" s="33">
        <f t="shared" si="20"/>
        <v>3630</v>
      </c>
      <c r="AJ99" s="34">
        <f>IFERROR(_xlfn.RANK.EQ(AI99,$AI$74:$AI$120,0)+COUNTIF($AI$74:AI99,AI99)-1,"-")</f>
        <v>32</v>
      </c>
      <c r="AK99" s="5"/>
      <c r="AL99" s="42">
        <f t="shared" si="21"/>
        <v>26</v>
      </c>
      <c r="AM99" s="42" t="str">
        <f t="shared" si="22"/>
        <v>長崎</v>
      </c>
      <c r="AN99" s="42">
        <f t="shared" si="23"/>
        <v>5360</v>
      </c>
      <c r="AO99" s="37">
        <f t="shared" si="24"/>
        <v>0.4</v>
      </c>
      <c r="AP99" s="37"/>
      <c r="AQ99" s="32">
        <v>26</v>
      </c>
      <c r="AR99" s="5" t="s">
        <v>58</v>
      </c>
      <c r="AS99" s="33">
        <f t="shared" si="25"/>
        <v>86.4</v>
      </c>
      <c r="AT99" s="34">
        <f>IFERROR(_xlfn.RANK.EQ(AS99,$AS$74:$AS$120,0)+COUNTIF($AS$74:AS99,AS99)-1,"-")</f>
        <v>17</v>
      </c>
      <c r="AU99" s="5"/>
      <c r="AV99" s="42">
        <f t="shared" si="26"/>
        <v>26</v>
      </c>
      <c r="AW99" s="42" t="str">
        <f t="shared" si="27"/>
        <v>宮崎</v>
      </c>
      <c r="AX99" s="42">
        <f t="shared" si="28"/>
        <v>66.3</v>
      </c>
      <c r="AY99" s="37">
        <f t="shared" si="29"/>
        <v>58</v>
      </c>
    </row>
    <row r="100" spans="1:51">
      <c r="A100" s="56"/>
      <c r="B100" s="56"/>
      <c r="C100" s="61"/>
      <c r="D100" s="61"/>
      <c r="E100" s="61"/>
      <c r="F100" s="62"/>
      <c r="G100" s="62"/>
      <c r="H100" s="62"/>
      <c r="I100" s="62"/>
      <c r="J100" s="62"/>
      <c r="K100" s="62"/>
      <c r="L100" s="62"/>
      <c r="M100" s="62"/>
      <c r="N100" s="60"/>
      <c r="O100" s="60"/>
      <c r="P100" s="60"/>
      <c r="Q100" s="59"/>
      <c r="R100" s="56"/>
      <c r="S100" s="56"/>
      <c r="T100" s="56"/>
      <c r="U100" s="53"/>
      <c r="W100" s="32">
        <v>27</v>
      </c>
      <c r="X100" s="5" t="s">
        <v>59</v>
      </c>
      <c r="Y100" s="33">
        <f t="shared" si="15"/>
        <v>21</v>
      </c>
      <c r="Z100" s="34">
        <f>IFERROR(_xlfn.RANK.EQ(Y100,$Y$74:$Y$120,0)+COUNTIF($Y$74:Y100,Y100)-1,"-")</f>
        <v>45</v>
      </c>
      <c r="AA100" s="5"/>
      <c r="AB100" s="42">
        <f t="shared" si="16"/>
        <v>27</v>
      </c>
      <c r="AC100" s="42" t="str">
        <f t="shared" si="17"/>
        <v>岐阜</v>
      </c>
      <c r="AD100" s="42">
        <f t="shared" si="18"/>
        <v>78</v>
      </c>
      <c r="AE100" s="37">
        <f t="shared" si="19"/>
        <v>0.7</v>
      </c>
      <c r="AF100" s="5"/>
      <c r="AG100" s="32">
        <v>27</v>
      </c>
      <c r="AH100" s="5" t="s">
        <v>59</v>
      </c>
      <c r="AI100" s="33">
        <f t="shared" si="20"/>
        <v>1080</v>
      </c>
      <c r="AJ100" s="34">
        <f>IFERROR(_xlfn.RANK.EQ(AI100,$AI$74:$AI$120,0)+COUNTIF($AI$74:AI100,AI100)-1,"-")</f>
        <v>45</v>
      </c>
      <c r="AK100" s="5"/>
      <c r="AL100" s="42">
        <f t="shared" si="21"/>
        <v>27</v>
      </c>
      <c r="AM100" s="42" t="str">
        <f t="shared" si="22"/>
        <v>香川</v>
      </c>
      <c r="AN100" s="42">
        <f t="shared" si="23"/>
        <v>4980</v>
      </c>
      <c r="AO100" s="37">
        <f t="shared" si="24"/>
        <v>0.4</v>
      </c>
      <c r="AP100" s="37"/>
      <c r="AQ100" s="32">
        <v>27</v>
      </c>
      <c r="AR100" s="5" t="s">
        <v>59</v>
      </c>
      <c r="AS100" s="33">
        <f t="shared" si="25"/>
        <v>51.4</v>
      </c>
      <c r="AT100" s="34">
        <f>IFERROR(_xlfn.RANK.EQ(AS100,$AS$74:$AS$120,0)+COUNTIF($AS$74:AS100,AS100)-1,"-")</f>
        <v>39</v>
      </c>
      <c r="AU100" s="5"/>
      <c r="AV100" s="42">
        <f t="shared" si="26"/>
        <v>27</v>
      </c>
      <c r="AW100" s="42" t="str">
        <f t="shared" si="27"/>
        <v>福岡</v>
      </c>
      <c r="AX100" s="42">
        <f t="shared" si="28"/>
        <v>66.2</v>
      </c>
      <c r="AY100" s="37">
        <f t="shared" si="29"/>
        <v>57.9</v>
      </c>
    </row>
    <row r="101" spans="1:51">
      <c r="A101" s="56"/>
      <c r="B101" s="56"/>
      <c r="C101" s="61"/>
      <c r="D101" s="61"/>
      <c r="E101" s="61"/>
      <c r="F101" s="62"/>
      <c r="G101" s="62"/>
      <c r="H101" s="62"/>
      <c r="I101" s="62"/>
      <c r="J101" s="62"/>
      <c r="K101" s="62"/>
      <c r="L101" s="62"/>
      <c r="M101" s="62"/>
      <c r="N101" s="60"/>
      <c r="O101" s="60"/>
      <c r="P101" s="60"/>
      <c r="Q101" s="59"/>
      <c r="R101" s="56"/>
      <c r="S101" s="56"/>
      <c r="T101" s="56"/>
      <c r="U101" s="53"/>
      <c r="W101" s="32">
        <v>28</v>
      </c>
      <c r="X101" s="5" t="s">
        <v>60</v>
      </c>
      <c r="Y101" s="33">
        <f t="shared" si="15"/>
        <v>184</v>
      </c>
      <c r="Z101" s="34">
        <f>IFERROR(_xlfn.RANK.EQ(Y101,$Y$74:$Y$120,0)+COUNTIF($Y$74:Y101,Y101)-1,"-")</f>
        <v>13</v>
      </c>
      <c r="AA101" s="5"/>
      <c r="AB101" s="42">
        <f t="shared" si="16"/>
        <v>28</v>
      </c>
      <c r="AC101" s="42" t="str">
        <f t="shared" si="17"/>
        <v>愛媛</v>
      </c>
      <c r="AD101" s="42">
        <f t="shared" si="18"/>
        <v>70</v>
      </c>
      <c r="AE101" s="37">
        <f t="shared" si="19"/>
        <v>0.6</v>
      </c>
      <c r="AF101" s="5"/>
      <c r="AG101" s="32">
        <v>28</v>
      </c>
      <c r="AH101" s="5" t="s">
        <v>60</v>
      </c>
      <c r="AI101" s="33">
        <f t="shared" si="20"/>
        <v>11600</v>
      </c>
      <c r="AJ101" s="34">
        <f>IFERROR(_xlfn.RANK.EQ(AI101,$AI$74:$AI$120,0)+COUNTIF($AI$74:AI101,AI101)-1,"-")</f>
        <v>15</v>
      </c>
      <c r="AK101" s="5"/>
      <c r="AL101" s="42">
        <f t="shared" si="21"/>
        <v>28</v>
      </c>
      <c r="AM101" s="42" t="str">
        <f t="shared" si="22"/>
        <v>岐阜</v>
      </c>
      <c r="AN101" s="42">
        <f t="shared" si="23"/>
        <v>4860</v>
      </c>
      <c r="AO101" s="37">
        <f t="shared" si="24"/>
        <v>0.4</v>
      </c>
      <c r="AP101" s="37"/>
      <c r="AQ101" s="32">
        <v>28</v>
      </c>
      <c r="AR101" s="5" t="s">
        <v>60</v>
      </c>
      <c r="AS101" s="33">
        <f t="shared" si="25"/>
        <v>63</v>
      </c>
      <c r="AT101" s="34">
        <f>IFERROR(_xlfn.RANK.EQ(AS101,$AS$74:$AS$120,0)+COUNTIF($AS$74:AS101,AS101)-1,"-")</f>
        <v>28</v>
      </c>
      <c r="AU101" s="5"/>
      <c r="AV101" s="42">
        <f t="shared" si="26"/>
        <v>28</v>
      </c>
      <c r="AW101" s="42" t="str">
        <f t="shared" si="27"/>
        <v>兵庫</v>
      </c>
      <c r="AX101" s="42">
        <f t="shared" si="28"/>
        <v>63</v>
      </c>
      <c r="AY101" s="37">
        <f t="shared" si="29"/>
        <v>55.1</v>
      </c>
    </row>
    <row r="102" spans="1:51">
      <c r="A102" s="56"/>
      <c r="B102" s="56"/>
      <c r="C102" s="61"/>
      <c r="D102" s="61"/>
      <c r="E102" s="61"/>
      <c r="F102" s="62"/>
      <c r="G102" s="62"/>
      <c r="H102" s="62"/>
      <c r="I102" s="62"/>
      <c r="J102" s="62"/>
      <c r="K102" s="62"/>
      <c r="L102" s="62"/>
      <c r="M102" s="62"/>
      <c r="N102" s="60"/>
      <c r="O102" s="60"/>
      <c r="P102" s="60"/>
      <c r="Q102" s="59"/>
      <c r="R102" s="56"/>
      <c r="S102" s="56"/>
      <c r="T102" s="56"/>
      <c r="U102" s="53"/>
      <c r="W102" s="32">
        <v>29</v>
      </c>
      <c r="X102" s="5" t="s">
        <v>61</v>
      </c>
      <c r="Y102" s="33">
        <f t="shared" si="15"/>
        <v>29</v>
      </c>
      <c r="Z102" s="34">
        <f>IFERROR(_xlfn.RANK.EQ(Y102,$Y$74:$Y$120,0)+COUNTIF($Y$74:Y102,Y102)-1,"-")</f>
        <v>42</v>
      </c>
      <c r="AA102" s="5"/>
      <c r="AB102" s="42">
        <f t="shared" si="16"/>
        <v>29</v>
      </c>
      <c r="AC102" s="42" t="str">
        <f t="shared" si="17"/>
        <v>島根</v>
      </c>
      <c r="AD102" s="42">
        <f t="shared" si="18"/>
        <v>69</v>
      </c>
      <c r="AE102" s="37">
        <f t="shared" si="19"/>
        <v>0.6</v>
      </c>
      <c r="AF102" s="5"/>
      <c r="AG102" s="32">
        <v>29</v>
      </c>
      <c r="AH102" s="5" t="s">
        <v>61</v>
      </c>
      <c r="AI102" s="33">
        <f t="shared" si="20"/>
        <v>2590</v>
      </c>
      <c r="AJ102" s="34">
        <f>IFERROR(_xlfn.RANK.EQ(AI102,$AI$74:$AI$120,0)+COUNTIF($AI$74:AI102,AI102)-1,"-")</f>
        <v>39</v>
      </c>
      <c r="AK102" s="5"/>
      <c r="AL102" s="42">
        <f t="shared" si="21"/>
        <v>29</v>
      </c>
      <c r="AM102" s="42" t="str">
        <f t="shared" si="22"/>
        <v>新潟</v>
      </c>
      <c r="AN102" s="42">
        <f t="shared" si="23"/>
        <v>4650</v>
      </c>
      <c r="AO102" s="37">
        <f t="shared" si="24"/>
        <v>0.4</v>
      </c>
      <c r="AP102" s="37"/>
      <c r="AQ102" s="32">
        <v>29</v>
      </c>
      <c r="AR102" s="5" t="s">
        <v>61</v>
      </c>
      <c r="AS102" s="33">
        <f t="shared" si="25"/>
        <v>89.3</v>
      </c>
      <c r="AT102" s="34">
        <f>IFERROR(_xlfn.RANK.EQ(AS102,$AS$74:$AS$120,0)+COUNTIF($AS$74:AS102,AS102)-1,"-")</f>
        <v>15</v>
      </c>
      <c r="AU102" s="5"/>
      <c r="AV102" s="42">
        <f t="shared" si="26"/>
        <v>29</v>
      </c>
      <c r="AW102" s="42" t="str">
        <f t="shared" si="27"/>
        <v>長野</v>
      </c>
      <c r="AX102" s="42">
        <f t="shared" si="28"/>
        <v>62.6</v>
      </c>
      <c r="AY102" s="37">
        <f t="shared" si="29"/>
        <v>54.7</v>
      </c>
    </row>
    <row r="103" spans="1:51">
      <c r="A103" s="56"/>
      <c r="B103" s="56"/>
      <c r="C103" s="61"/>
      <c r="D103" s="61"/>
      <c r="E103" s="61"/>
      <c r="F103" s="62"/>
      <c r="G103" s="62"/>
      <c r="H103" s="62"/>
      <c r="I103" s="62"/>
      <c r="J103" s="62"/>
      <c r="K103" s="62"/>
      <c r="L103" s="62"/>
      <c r="M103" s="62"/>
      <c r="N103" s="60"/>
      <c r="O103" s="60"/>
      <c r="P103" s="60"/>
      <c r="Q103" s="59"/>
      <c r="R103" s="56"/>
      <c r="S103" s="56"/>
      <c r="T103" s="56"/>
      <c r="U103" s="53"/>
      <c r="W103" s="32">
        <v>30</v>
      </c>
      <c r="X103" s="5" t="s">
        <v>62</v>
      </c>
      <c r="Y103" s="33">
        <f t="shared" si="15"/>
        <v>5</v>
      </c>
      <c r="Z103" s="34">
        <f>IFERROR(_xlfn.RANK.EQ(Y103,$Y$74:$Y$120,0)+COUNTIF($Y$74:Y103,Y103)-1,"-")</f>
        <v>47</v>
      </c>
      <c r="AA103" s="5"/>
      <c r="AB103" s="42">
        <f t="shared" si="16"/>
        <v>30</v>
      </c>
      <c r="AC103" s="42" t="str">
        <f t="shared" si="17"/>
        <v>徳島</v>
      </c>
      <c r="AD103" s="42">
        <f t="shared" si="18"/>
        <v>66</v>
      </c>
      <c r="AE103" s="37">
        <f t="shared" si="19"/>
        <v>0.6</v>
      </c>
      <c r="AF103" s="5"/>
      <c r="AG103" s="32">
        <v>30</v>
      </c>
      <c r="AH103" s="5" t="s">
        <v>62</v>
      </c>
      <c r="AI103" s="33">
        <f t="shared" si="20"/>
        <v>510</v>
      </c>
      <c r="AJ103" s="34">
        <f>IFERROR(_xlfn.RANK.EQ(AI103,$AI$74:$AI$120,0)+COUNTIF($AI$74:AI103,AI103)-1,"-")</f>
        <v>47</v>
      </c>
      <c r="AK103" s="5"/>
      <c r="AL103" s="42">
        <f t="shared" si="21"/>
        <v>30</v>
      </c>
      <c r="AM103" s="42" t="str">
        <f t="shared" si="22"/>
        <v>愛媛</v>
      </c>
      <c r="AN103" s="42">
        <f t="shared" si="23"/>
        <v>4280</v>
      </c>
      <c r="AO103" s="37">
        <f t="shared" si="24"/>
        <v>0.3</v>
      </c>
      <c r="AP103" s="37"/>
      <c r="AQ103" s="32">
        <v>30</v>
      </c>
      <c r="AR103" s="5" t="s">
        <v>62</v>
      </c>
      <c r="AS103" s="33">
        <f t="shared" si="25"/>
        <v>102</v>
      </c>
      <c r="AT103" s="34">
        <f>IFERROR(_xlfn.RANK.EQ(AS103,$AS$74:$AS$120,0)+COUNTIF($AS$74:AS103,AS103)-1,"-")</f>
        <v>5</v>
      </c>
      <c r="AU103" s="5"/>
      <c r="AV103" s="42">
        <f t="shared" si="26"/>
        <v>30</v>
      </c>
      <c r="AW103" s="42" t="str">
        <f t="shared" si="27"/>
        <v>岐阜</v>
      </c>
      <c r="AX103" s="42">
        <f t="shared" si="28"/>
        <v>62.3</v>
      </c>
      <c r="AY103" s="37">
        <f t="shared" si="29"/>
        <v>54.5</v>
      </c>
    </row>
    <row r="104" spans="1:51">
      <c r="A104" s="56"/>
      <c r="B104" s="56"/>
      <c r="C104" s="61"/>
      <c r="D104" s="61"/>
      <c r="E104" s="61"/>
      <c r="F104" s="62"/>
      <c r="G104" s="62"/>
      <c r="H104" s="62"/>
      <c r="I104" s="62"/>
      <c r="J104" s="62"/>
      <c r="K104" s="62"/>
      <c r="L104" s="62"/>
      <c r="M104" s="62"/>
      <c r="N104" s="60"/>
      <c r="O104" s="60"/>
      <c r="P104" s="60"/>
      <c r="Q104" s="59"/>
      <c r="R104" s="56"/>
      <c r="S104" s="56"/>
      <c r="T104" s="56"/>
      <c r="U104" s="53"/>
      <c r="W104" s="32">
        <v>31</v>
      </c>
      <c r="X104" s="5" t="s">
        <v>63</v>
      </c>
      <c r="Y104" s="33">
        <f t="shared" si="15"/>
        <v>94</v>
      </c>
      <c r="Z104" s="34">
        <f>IFERROR(_xlfn.RANK.EQ(Y104,$Y$74:$Y$120,0)+COUNTIF($Y$74:Y104,Y104)-1,"-")</f>
        <v>25</v>
      </c>
      <c r="AA104" s="5"/>
      <c r="AB104" s="42">
        <f t="shared" si="16"/>
        <v>31</v>
      </c>
      <c r="AC104" s="42" t="str">
        <f t="shared" si="17"/>
        <v>沖縄</v>
      </c>
      <c r="AD104" s="42">
        <f t="shared" si="18"/>
        <v>65</v>
      </c>
      <c r="AE104" s="37">
        <f t="shared" si="19"/>
        <v>0.6</v>
      </c>
      <c r="AF104" s="5"/>
      <c r="AG104" s="32">
        <v>31</v>
      </c>
      <c r="AH104" s="5" t="s">
        <v>63</v>
      </c>
      <c r="AI104" s="33">
        <f t="shared" si="20"/>
        <v>8520</v>
      </c>
      <c r="AJ104" s="34">
        <f>IFERROR(_xlfn.RANK.EQ(AI104,$AI$74:$AI$120,0)+COUNTIF($AI$74:AI104,AI104)-1,"-")</f>
        <v>22</v>
      </c>
      <c r="AK104" s="5"/>
      <c r="AL104" s="42">
        <f t="shared" si="21"/>
        <v>31</v>
      </c>
      <c r="AM104" s="42" t="str">
        <f t="shared" si="22"/>
        <v>神奈川</v>
      </c>
      <c r="AN104" s="42">
        <f t="shared" si="23"/>
        <v>3790</v>
      </c>
      <c r="AO104" s="37">
        <f t="shared" si="24"/>
        <v>0.3</v>
      </c>
      <c r="AP104" s="37"/>
      <c r="AQ104" s="32">
        <v>31</v>
      </c>
      <c r="AR104" s="5" t="s">
        <v>63</v>
      </c>
      <c r="AS104" s="33">
        <f t="shared" si="25"/>
        <v>90.6</v>
      </c>
      <c r="AT104" s="34">
        <f>IFERROR(_xlfn.RANK.EQ(AS104,$AS$74:$AS$120,0)+COUNTIF($AS$74:AS104,AS104)-1,"-")</f>
        <v>14</v>
      </c>
      <c r="AU104" s="5"/>
      <c r="AV104" s="42">
        <f t="shared" si="26"/>
        <v>31</v>
      </c>
      <c r="AW104" s="42" t="str">
        <f t="shared" si="27"/>
        <v>佐賀</v>
      </c>
      <c r="AX104" s="42">
        <f t="shared" si="28"/>
        <v>62.1</v>
      </c>
      <c r="AY104" s="37">
        <f t="shared" si="29"/>
        <v>54.3</v>
      </c>
    </row>
    <row r="105" spans="1:51">
      <c r="A105" s="56"/>
      <c r="B105" s="56"/>
      <c r="C105" s="61"/>
      <c r="D105" s="61"/>
      <c r="E105" s="61"/>
      <c r="F105" s="62"/>
      <c r="G105" s="62"/>
      <c r="H105" s="62"/>
      <c r="I105" s="62"/>
      <c r="J105" s="62"/>
      <c r="K105" s="62"/>
      <c r="L105" s="62"/>
      <c r="M105" s="62"/>
      <c r="N105" s="60"/>
      <c r="O105" s="60"/>
      <c r="P105" s="60"/>
      <c r="Q105" s="59"/>
      <c r="R105" s="56"/>
      <c r="S105" s="56"/>
      <c r="T105" s="56"/>
      <c r="U105" s="53"/>
      <c r="W105" s="32">
        <v>32</v>
      </c>
      <c r="X105" s="5" t="s">
        <v>64</v>
      </c>
      <c r="Y105" s="33">
        <f t="shared" si="15"/>
        <v>69</v>
      </c>
      <c r="Z105" s="34">
        <f>IFERROR(_xlfn.RANK.EQ(Y105,$Y$74:$Y$120,0)+COUNTIF($Y$74:Y105,Y105)-1,"-")</f>
        <v>29</v>
      </c>
      <c r="AA105" s="5"/>
      <c r="AB105" s="42">
        <f t="shared" si="16"/>
        <v>32</v>
      </c>
      <c r="AC105" s="42" t="str">
        <f t="shared" si="17"/>
        <v>秋田</v>
      </c>
      <c r="AD105" s="42">
        <f t="shared" si="18"/>
        <v>64</v>
      </c>
      <c r="AE105" s="37">
        <f t="shared" si="19"/>
        <v>0.6</v>
      </c>
      <c r="AF105" s="5"/>
      <c r="AG105" s="32">
        <v>32</v>
      </c>
      <c r="AH105" s="5" t="s">
        <v>64</v>
      </c>
      <c r="AI105" s="33">
        <f t="shared" si="20"/>
        <v>10500</v>
      </c>
      <c r="AJ105" s="34">
        <f>IFERROR(_xlfn.RANK.EQ(AI105,$AI$74:$AI$120,0)+COUNTIF($AI$74:AI105,AI105)-1,"-")</f>
        <v>18</v>
      </c>
      <c r="AK105" s="5"/>
      <c r="AL105" s="42">
        <f t="shared" si="21"/>
        <v>32</v>
      </c>
      <c r="AM105" s="42" t="str">
        <f t="shared" si="22"/>
        <v>京都</v>
      </c>
      <c r="AN105" s="42">
        <f t="shared" si="23"/>
        <v>3630</v>
      </c>
      <c r="AO105" s="37">
        <f t="shared" si="24"/>
        <v>0.3</v>
      </c>
      <c r="AP105" s="37"/>
      <c r="AQ105" s="32">
        <v>32</v>
      </c>
      <c r="AR105" s="5" t="s">
        <v>64</v>
      </c>
      <c r="AS105" s="33">
        <f t="shared" si="25"/>
        <v>152.19999999999999</v>
      </c>
      <c r="AT105" s="34">
        <f>IFERROR(_xlfn.RANK.EQ(AS105,$AS$74:$AS$120,0)+COUNTIF($AS$74:AS105,AS105)-1,"-")</f>
        <v>3</v>
      </c>
      <c r="AU105" s="5"/>
      <c r="AV105" s="42">
        <f t="shared" si="26"/>
        <v>32</v>
      </c>
      <c r="AW105" s="42" t="str">
        <f t="shared" si="27"/>
        <v>愛媛</v>
      </c>
      <c r="AX105" s="42">
        <f t="shared" si="28"/>
        <v>61.1</v>
      </c>
      <c r="AY105" s="37">
        <f t="shared" si="29"/>
        <v>53.4</v>
      </c>
    </row>
    <row r="106" spans="1:51">
      <c r="A106" s="56"/>
      <c r="B106" s="56"/>
      <c r="C106" s="61"/>
      <c r="D106" s="61"/>
      <c r="E106" s="61"/>
      <c r="F106" s="62"/>
      <c r="G106" s="62"/>
      <c r="H106" s="62"/>
      <c r="I106" s="62"/>
      <c r="J106" s="62"/>
      <c r="K106" s="62"/>
      <c r="L106" s="62"/>
      <c r="M106" s="62"/>
      <c r="N106" s="60"/>
      <c r="O106" s="60"/>
      <c r="P106" s="60"/>
      <c r="Q106" s="59"/>
      <c r="R106" s="56"/>
      <c r="S106" s="56"/>
      <c r="T106" s="56"/>
      <c r="U106" s="53"/>
      <c r="W106" s="32">
        <v>33</v>
      </c>
      <c r="X106" s="5" t="s">
        <v>65</v>
      </c>
      <c r="Y106" s="33">
        <f t="shared" si="15"/>
        <v>170</v>
      </c>
      <c r="Z106" s="34">
        <f>IFERROR(_xlfn.RANK.EQ(Y106,$Y$74:$Y$120,0)+COUNTIF($Y$74:Y106,Y106)-1,"-")</f>
        <v>14</v>
      </c>
      <c r="AA106" s="5"/>
      <c r="AB106" s="42">
        <f t="shared" si="16"/>
        <v>33</v>
      </c>
      <c r="AC106" s="42" t="str">
        <f t="shared" si="17"/>
        <v>香川</v>
      </c>
      <c r="AD106" s="42">
        <f t="shared" si="18"/>
        <v>50</v>
      </c>
      <c r="AE106" s="37">
        <f t="shared" si="19"/>
        <v>0.4</v>
      </c>
      <c r="AF106" s="5"/>
      <c r="AG106" s="32">
        <v>33</v>
      </c>
      <c r="AH106" s="5" t="s">
        <v>65</v>
      </c>
      <c r="AI106" s="33">
        <f t="shared" si="20"/>
        <v>15100</v>
      </c>
      <c r="AJ106" s="34">
        <f>IFERROR(_xlfn.RANK.EQ(AI106,$AI$74:$AI$120,0)+COUNTIF($AI$74:AI106,AI106)-1,"-")</f>
        <v>9</v>
      </c>
      <c r="AK106" s="5"/>
      <c r="AL106" s="42">
        <f t="shared" si="21"/>
        <v>33</v>
      </c>
      <c r="AM106" s="42" t="str">
        <f t="shared" si="22"/>
        <v>沖縄</v>
      </c>
      <c r="AN106" s="42">
        <f t="shared" si="23"/>
        <v>3570</v>
      </c>
      <c r="AO106" s="37">
        <f t="shared" si="24"/>
        <v>0.3</v>
      </c>
      <c r="AP106" s="37"/>
      <c r="AQ106" s="32">
        <v>33</v>
      </c>
      <c r="AR106" s="5" t="s">
        <v>65</v>
      </c>
      <c r="AS106" s="33">
        <f t="shared" si="25"/>
        <v>88.8</v>
      </c>
      <c r="AT106" s="34">
        <f>IFERROR(_xlfn.RANK.EQ(AS106,$AS$74:$AS$120,0)+COUNTIF($AS$74:AS106,AS106)-1,"-")</f>
        <v>16</v>
      </c>
      <c r="AU106" s="5"/>
      <c r="AV106" s="42">
        <f t="shared" si="26"/>
        <v>33</v>
      </c>
      <c r="AW106" s="42" t="str">
        <f t="shared" si="27"/>
        <v>山形</v>
      </c>
      <c r="AX106" s="42">
        <f t="shared" si="28"/>
        <v>59.9</v>
      </c>
      <c r="AY106" s="37">
        <f t="shared" si="29"/>
        <v>52.4</v>
      </c>
    </row>
    <row r="107" spans="1:51">
      <c r="A107" s="56"/>
      <c r="B107" s="56"/>
      <c r="C107" s="61"/>
      <c r="D107" s="61"/>
      <c r="E107" s="61"/>
      <c r="F107" s="62"/>
      <c r="G107" s="62"/>
      <c r="H107" s="62"/>
      <c r="I107" s="62"/>
      <c r="J107" s="62"/>
      <c r="K107" s="62"/>
      <c r="L107" s="62"/>
      <c r="M107" s="62"/>
      <c r="N107" s="60"/>
      <c r="O107" s="60"/>
      <c r="P107" s="60"/>
      <c r="Q107" s="59"/>
      <c r="R107" s="56"/>
      <c r="S107" s="56"/>
      <c r="T107" s="56"/>
      <c r="U107" s="53"/>
      <c r="W107" s="32">
        <v>34</v>
      </c>
      <c r="X107" s="5" t="s">
        <v>66</v>
      </c>
      <c r="Y107" s="33">
        <f t="shared" si="15"/>
        <v>103</v>
      </c>
      <c r="Z107" s="34">
        <f>IFERROR(_xlfn.RANK.EQ(Y107,$Y$74:$Y$120,0)+COUNTIF($Y$74:Y107,Y107)-1,"-")</f>
        <v>24</v>
      </c>
      <c r="AA107" s="5"/>
      <c r="AB107" s="42">
        <f t="shared" si="16"/>
        <v>34</v>
      </c>
      <c r="AC107" s="42" t="str">
        <f t="shared" si="17"/>
        <v>山口</v>
      </c>
      <c r="AD107" s="42">
        <f t="shared" si="18"/>
        <v>47</v>
      </c>
      <c r="AE107" s="37">
        <f t="shared" si="19"/>
        <v>0.4</v>
      </c>
      <c r="AF107" s="5"/>
      <c r="AG107" s="32">
        <v>34</v>
      </c>
      <c r="AH107" s="5" t="s">
        <v>66</v>
      </c>
      <c r="AI107" s="33">
        <f t="shared" si="20"/>
        <v>7810</v>
      </c>
      <c r="AJ107" s="34">
        <f>IFERROR(_xlfn.RANK.EQ(AI107,$AI$74:$AI$120,0)+COUNTIF($AI$74:AI107,AI107)-1,"-")</f>
        <v>23</v>
      </c>
      <c r="AK107" s="5"/>
      <c r="AL107" s="42">
        <f t="shared" si="21"/>
        <v>34</v>
      </c>
      <c r="AM107" s="42" t="str">
        <f t="shared" si="22"/>
        <v>秋田</v>
      </c>
      <c r="AN107" s="42">
        <f t="shared" si="23"/>
        <v>3330</v>
      </c>
      <c r="AO107" s="37">
        <f t="shared" si="24"/>
        <v>0.3</v>
      </c>
      <c r="AP107" s="37"/>
      <c r="AQ107" s="32">
        <v>34</v>
      </c>
      <c r="AR107" s="5" t="s">
        <v>66</v>
      </c>
      <c r="AS107" s="33">
        <f t="shared" si="25"/>
        <v>75.8</v>
      </c>
      <c r="AT107" s="34">
        <f>IFERROR(_xlfn.RANK.EQ(AS107,$AS$74:$AS$120,0)+COUNTIF($AS$74:AS107,AS107)-1,"-")</f>
        <v>21</v>
      </c>
      <c r="AU107" s="5"/>
      <c r="AV107" s="42">
        <f t="shared" si="26"/>
        <v>34</v>
      </c>
      <c r="AW107" s="42" t="str">
        <f t="shared" si="27"/>
        <v>岩手</v>
      </c>
      <c r="AX107" s="42">
        <f t="shared" si="28"/>
        <v>57.8</v>
      </c>
      <c r="AY107" s="37">
        <f t="shared" si="29"/>
        <v>50.5</v>
      </c>
    </row>
    <row r="108" spans="1:51">
      <c r="A108" s="56"/>
      <c r="B108" s="56"/>
      <c r="C108" s="61"/>
      <c r="D108" s="61"/>
      <c r="E108" s="61"/>
      <c r="F108" s="62"/>
      <c r="G108" s="62"/>
      <c r="H108" s="62"/>
      <c r="I108" s="62"/>
      <c r="J108" s="62"/>
      <c r="K108" s="62"/>
      <c r="L108" s="62"/>
      <c r="M108" s="62"/>
      <c r="N108" s="60"/>
      <c r="O108" s="60"/>
      <c r="P108" s="60"/>
      <c r="Q108" s="59"/>
      <c r="R108" s="56"/>
      <c r="S108" s="56"/>
      <c r="T108" s="56"/>
      <c r="U108" s="53"/>
      <c r="W108" s="32">
        <v>35</v>
      </c>
      <c r="X108" s="5" t="s">
        <v>67</v>
      </c>
      <c r="Y108" s="33">
        <f t="shared" si="15"/>
        <v>47</v>
      </c>
      <c r="Z108" s="34">
        <f>IFERROR(_xlfn.RANK.EQ(Y108,$Y$74:$Y$120,0)+COUNTIF($Y$74:Y108,Y108)-1,"-")</f>
        <v>34</v>
      </c>
      <c r="AA108" s="5"/>
      <c r="AB108" s="42">
        <f t="shared" si="16"/>
        <v>35</v>
      </c>
      <c r="AC108" s="42" t="str">
        <f t="shared" si="17"/>
        <v>京都</v>
      </c>
      <c r="AD108" s="42">
        <f t="shared" si="18"/>
        <v>42</v>
      </c>
      <c r="AE108" s="37">
        <f t="shared" si="19"/>
        <v>0.4</v>
      </c>
      <c r="AF108" s="5"/>
      <c r="AG108" s="32">
        <v>35</v>
      </c>
      <c r="AH108" s="5" t="s">
        <v>67</v>
      </c>
      <c r="AI108" s="33">
        <f t="shared" si="20"/>
        <v>2350</v>
      </c>
      <c r="AJ108" s="34">
        <f>IFERROR(_xlfn.RANK.EQ(AI108,$AI$74:$AI$120,0)+COUNTIF($AI$74:AI108,AI108)-1,"-")</f>
        <v>40</v>
      </c>
      <c r="AK108" s="5"/>
      <c r="AL108" s="42">
        <f t="shared" si="21"/>
        <v>35</v>
      </c>
      <c r="AM108" s="42" t="str">
        <f t="shared" si="22"/>
        <v>高知</v>
      </c>
      <c r="AN108" s="42">
        <f t="shared" si="23"/>
        <v>3050</v>
      </c>
      <c r="AO108" s="37">
        <f t="shared" si="24"/>
        <v>0.2</v>
      </c>
      <c r="AP108" s="37"/>
      <c r="AQ108" s="32">
        <v>35</v>
      </c>
      <c r="AR108" s="5" t="s">
        <v>67</v>
      </c>
      <c r="AS108" s="33">
        <f t="shared" si="25"/>
        <v>50</v>
      </c>
      <c r="AT108" s="34">
        <f>IFERROR(_xlfn.RANK.EQ(AS108,$AS$74:$AS$120,0)+COUNTIF($AS$74:AS108,AS108)-1,"-")</f>
        <v>40</v>
      </c>
      <c r="AU108" s="5"/>
      <c r="AV108" s="42">
        <f t="shared" si="26"/>
        <v>35</v>
      </c>
      <c r="AW108" s="42" t="str">
        <f t="shared" si="27"/>
        <v>沖縄</v>
      </c>
      <c r="AX108" s="42">
        <f t="shared" si="28"/>
        <v>54.9</v>
      </c>
      <c r="AY108" s="37">
        <f t="shared" si="29"/>
        <v>48</v>
      </c>
    </row>
    <row r="109" spans="1:51">
      <c r="A109" s="56"/>
      <c r="B109" s="56"/>
      <c r="C109" s="61"/>
      <c r="D109" s="61"/>
      <c r="E109" s="61"/>
      <c r="F109" s="62"/>
      <c r="G109" s="62"/>
      <c r="H109" s="62"/>
      <c r="I109" s="62"/>
      <c r="J109" s="62"/>
      <c r="K109" s="62"/>
      <c r="L109" s="62"/>
      <c r="M109" s="62"/>
      <c r="N109" s="60"/>
      <c r="O109" s="60"/>
      <c r="P109" s="60"/>
      <c r="Q109" s="59"/>
      <c r="R109" s="56"/>
      <c r="S109" s="56"/>
      <c r="T109" s="56"/>
      <c r="U109" s="53"/>
      <c r="W109" s="32">
        <v>36</v>
      </c>
      <c r="X109" s="5" t="s">
        <v>68</v>
      </c>
      <c r="Y109" s="33">
        <f t="shared" si="15"/>
        <v>66</v>
      </c>
      <c r="Z109" s="34">
        <f>IFERROR(_xlfn.RANK.EQ(Y109,$Y$74:$Y$120,0)+COUNTIF($Y$74:Y109,Y109)-1,"-")</f>
        <v>30</v>
      </c>
      <c r="AA109" s="5"/>
      <c r="AB109" s="42">
        <f t="shared" si="16"/>
        <v>36</v>
      </c>
      <c r="AC109" s="42" t="str">
        <f t="shared" si="17"/>
        <v>高知</v>
      </c>
      <c r="AD109" s="42">
        <f t="shared" si="18"/>
        <v>41</v>
      </c>
      <c r="AE109" s="37">
        <f t="shared" si="19"/>
        <v>0.4</v>
      </c>
      <c r="AF109" s="5"/>
      <c r="AG109" s="32">
        <v>36</v>
      </c>
      <c r="AH109" s="5" t="s">
        <v>68</v>
      </c>
      <c r="AI109" s="33">
        <f t="shared" si="20"/>
        <v>3030</v>
      </c>
      <c r="AJ109" s="34">
        <f>IFERROR(_xlfn.RANK.EQ(AI109,$AI$74:$AI$120,0)+COUNTIF($AI$74:AI109,AI109)-1,"-")</f>
        <v>36</v>
      </c>
      <c r="AK109" s="5"/>
      <c r="AL109" s="42">
        <f t="shared" si="21"/>
        <v>36</v>
      </c>
      <c r="AM109" s="42" t="str">
        <f t="shared" si="22"/>
        <v>徳島</v>
      </c>
      <c r="AN109" s="42">
        <f t="shared" si="23"/>
        <v>3030</v>
      </c>
      <c r="AO109" s="37">
        <f t="shared" si="24"/>
        <v>0.2</v>
      </c>
      <c r="AP109" s="37"/>
      <c r="AQ109" s="32">
        <v>36</v>
      </c>
      <c r="AR109" s="5" t="s">
        <v>68</v>
      </c>
      <c r="AS109" s="33">
        <f t="shared" si="25"/>
        <v>45.9</v>
      </c>
      <c r="AT109" s="34">
        <f>IFERROR(_xlfn.RANK.EQ(AS109,$AS$74:$AS$120,0)+COUNTIF($AS$74:AS109,AS109)-1,"-")</f>
        <v>43</v>
      </c>
      <c r="AU109" s="5"/>
      <c r="AV109" s="42">
        <f t="shared" si="26"/>
        <v>36</v>
      </c>
      <c r="AW109" s="42" t="str">
        <f t="shared" si="27"/>
        <v>福島</v>
      </c>
      <c r="AX109" s="42">
        <f t="shared" si="28"/>
        <v>53.9</v>
      </c>
      <c r="AY109" s="37">
        <f t="shared" si="29"/>
        <v>47.1</v>
      </c>
    </row>
    <row r="110" spans="1:51">
      <c r="A110" s="56"/>
      <c r="B110" s="56"/>
      <c r="C110" s="61"/>
      <c r="D110" s="61"/>
      <c r="E110" s="61"/>
      <c r="F110" s="62"/>
      <c r="G110" s="62"/>
      <c r="H110" s="62"/>
      <c r="I110" s="62"/>
      <c r="J110" s="62"/>
      <c r="K110" s="62"/>
      <c r="L110" s="62"/>
      <c r="M110" s="62"/>
      <c r="N110" s="60"/>
      <c r="O110" s="60"/>
      <c r="P110" s="60"/>
      <c r="Q110" s="59"/>
      <c r="R110" s="56"/>
      <c r="S110" s="56"/>
      <c r="T110" s="56"/>
      <c r="U110" s="53"/>
      <c r="W110" s="32">
        <v>37</v>
      </c>
      <c r="X110" s="5" t="s">
        <v>69</v>
      </c>
      <c r="Y110" s="33">
        <f t="shared" si="15"/>
        <v>50</v>
      </c>
      <c r="Z110" s="34">
        <f>IFERROR(_xlfn.RANK.EQ(Y110,$Y$74:$Y$120,0)+COUNTIF($Y$74:Y110,Y110)-1,"-")</f>
        <v>33</v>
      </c>
      <c r="AA110" s="5"/>
      <c r="AB110" s="42">
        <f t="shared" si="16"/>
        <v>37</v>
      </c>
      <c r="AC110" s="42" t="str">
        <f t="shared" si="17"/>
        <v>東京</v>
      </c>
      <c r="AD110" s="42">
        <f t="shared" si="18"/>
        <v>40</v>
      </c>
      <c r="AE110" s="37">
        <f t="shared" si="19"/>
        <v>0.4</v>
      </c>
      <c r="AF110" s="5"/>
      <c r="AG110" s="32">
        <v>37</v>
      </c>
      <c r="AH110" s="5" t="s">
        <v>69</v>
      </c>
      <c r="AI110" s="33">
        <f t="shared" si="20"/>
        <v>4980</v>
      </c>
      <c r="AJ110" s="34">
        <f>IFERROR(_xlfn.RANK.EQ(AI110,$AI$74:$AI$120,0)+COUNTIF($AI$74:AI110,AI110)-1,"-")</f>
        <v>27</v>
      </c>
      <c r="AK110" s="5"/>
      <c r="AL110" s="42">
        <f t="shared" si="21"/>
        <v>37</v>
      </c>
      <c r="AM110" s="42" t="str">
        <f t="shared" si="22"/>
        <v>山梨</v>
      </c>
      <c r="AN110" s="42">
        <f t="shared" si="23"/>
        <v>2990</v>
      </c>
      <c r="AO110" s="37">
        <f t="shared" si="24"/>
        <v>0.2</v>
      </c>
      <c r="AP110" s="37"/>
      <c r="AQ110" s="32">
        <v>37</v>
      </c>
      <c r="AR110" s="5" t="s">
        <v>69</v>
      </c>
      <c r="AS110" s="33">
        <f t="shared" si="25"/>
        <v>99.6</v>
      </c>
      <c r="AT110" s="34">
        <f>IFERROR(_xlfn.RANK.EQ(AS110,$AS$74:$AS$120,0)+COUNTIF($AS$74:AS110,AS110)-1,"-")</f>
        <v>6</v>
      </c>
      <c r="AU110" s="5"/>
      <c r="AV110" s="42">
        <f t="shared" si="26"/>
        <v>37</v>
      </c>
      <c r="AW110" s="42" t="str">
        <f t="shared" si="27"/>
        <v>秋田</v>
      </c>
      <c r="AX110" s="42">
        <f t="shared" si="28"/>
        <v>52</v>
      </c>
      <c r="AY110" s="37">
        <f t="shared" si="29"/>
        <v>45.5</v>
      </c>
    </row>
    <row r="111" spans="1:51">
      <c r="A111" s="56"/>
      <c r="B111" s="56"/>
      <c r="C111" s="61"/>
      <c r="D111" s="61"/>
      <c r="E111" s="61"/>
      <c r="F111" s="62"/>
      <c r="G111" s="62"/>
      <c r="H111" s="62"/>
      <c r="I111" s="62"/>
      <c r="J111" s="62"/>
      <c r="K111" s="62"/>
      <c r="L111" s="62"/>
      <c r="M111" s="62"/>
      <c r="N111" s="60"/>
      <c r="O111" s="60"/>
      <c r="P111" s="60"/>
      <c r="Q111" s="59"/>
      <c r="R111" s="56"/>
      <c r="S111" s="56"/>
      <c r="T111" s="56"/>
      <c r="U111" s="53"/>
      <c r="W111" s="32">
        <v>38</v>
      </c>
      <c r="X111" s="5" t="s">
        <v>70</v>
      </c>
      <c r="Y111" s="33">
        <f t="shared" si="15"/>
        <v>70</v>
      </c>
      <c r="Z111" s="34">
        <f>IFERROR(_xlfn.RANK.EQ(Y111,$Y$74:$Y$120,0)+COUNTIF($Y$74:Y111,Y111)-1,"-")</f>
        <v>28</v>
      </c>
      <c r="AA111" s="5"/>
      <c r="AB111" s="42">
        <f t="shared" si="16"/>
        <v>37</v>
      </c>
      <c r="AC111" s="42" t="str">
        <f t="shared" si="17"/>
        <v>山梨</v>
      </c>
      <c r="AD111" s="42">
        <f t="shared" si="18"/>
        <v>40</v>
      </c>
      <c r="AE111" s="37">
        <f t="shared" si="19"/>
        <v>0.4</v>
      </c>
      <c r="AF111" s="5"/>
      <c r="AG111" s="32">
        <v>38</v>
      </c>
      <c r="AH111" s="5" t="s">
        <v>70</v>
      </c>
      <c r="AI111" s="33">
        <f t="shared" si="20"/>
        <v>4280</v>
      </c>
      <c r="AJ111" s="34">
        <f>IFERROR(_xlfn.RANK.EQ(AI111,$AI$74:$AI$120,0)+COUNTIF($AI$74:AI111,AI111)-1,"-")</f>
        <v>30</v>
      </c>
      <c r="AK111" s="5"/>
      <c r="AL111" s="42">
        <f t="shared" si="21"/>
        <v>38</v>
      </c>
      <c r="AM111" s="42" t="str">
        <f t="shared" si="22"/>
        <v>石川</v>
      </c>
      <c r="AN111" s="42">
        <f t="shared" si="23"/>
        <v>2640</v>
      </c>
      <c r="AO111" s="37">
        <f t="shared" si="24"/>
        <v>0.2</v>
      </c>
      <c r="AP111" s="37"/>
      <c r="AQ111" s="32">
        <v>38</v>
      </c>
      <c r="AR111" s="5" t="s">
        <v>70</v>
      </c>
      <c r="AS111" s="33">
        <f t="shared" si="25"/>
        <v>61.1</v>
      </c>
      <c r="AT111" s="34">
        <f>IFERROR(_xlfn.RANK.EQ(AS111,$AS$74:$AS$120,0)+COUNTIF($AS$74:AS111,AS111)-1,"-")</f>
        <v>32</v>
      </c>
      <c r="AU111" s="5"/>
      <c r="AV111" s="42">
        <f t="shared" si="26"/>
        <v>38</v>
      </c>
      <c r="AW111" s="42" t="str">
        <f t="shared" si="27"/>
        <v>長崎</v>
      </c>
      <c r="AX111" s="42">
        <f t="shared" si="28"/>
        <v>51.5</v>
      </c>
      <c r="AY111" s="37">
        <f t="shared" si="29"/>
        <v>45</v>
      </c>
    </row>
    <row r="112" spans="1:51">
      <c r="A112" s="56"/>
      <c r="B112" s="56"/>
      <c r="C112" s="61"/>
      <c r="D112" s="61"/>
      <c r="E112" s="61"/>
      <c r="F112" s="62"/>
      <c r="G112" s="62"/>
      <c r="H112" s="62"/>
      <c r="I112" s="62"/>
      <c r="J112" s="62"/>
      <c r="K112" s="62"/>
      <c r="L112" s="62"/>
      <c r="M112" s="62"/>
      <c r="N112" s="60"/>
      <c r="O112" s="60"/>
      <c r="P112" s="60"/>
      <c r="Q112" s="59"/>
      <c r="R112" s="56"/>
      <c r="S112" s="56"/>
      <c r="T112" s="56"/>
      <c r="U112" s="53"/>
      <c r="W112" s="32">
        <v>39</v>
      </c>
      <c r="X112" s="5" t="s">
        <v>71</v>
      </c>
      <c r="Y112" s="33">
        <f t="shared" si="15"/>
        <v>41</v>
      </c>
      <c r="Z112" s="34">
        <f>IFERROR(_xlfn.RANK.EQ(Y112,$Y$74:$Y$120,0)+COUNTIF($Y$74:Y112,Y112)-1,"-")</f>
        <v>36</v>
      </c>
      <c r="AA112" s="5"/>
      <c r="AB112" s="42">
        <f t="shared" si="16"/>
        <v>39</v>
      </c>
      <c r="AC112" s="42" t="str">
        <f t="shared" si="17"/>
        <v>石川</v>
      </c>
      <c r="AD112" s="42">
        <f t="shared" si="18"/>
        <v>32</v>
      </c>
      <c r="AE112" s="37">
        <f t="shared" si="19"/>
        <v>0.3</v>
      </c>
      <c r="AF112" s="5"/>
      <c r="AG112" s="32">
        <v>39</v>
      </c>
      <c r="AH112" s="5" t="s">
        <v>71</v>
      </c>
      <c r="AI112" s="33">
        <f t="shared" si="20"/>
        <v>3050</v>
      </c>
      <c r="AJ112" s="34">
        <f>IFERROR(_xlfn.RANK.EQ(AI112,$AI$74:$AI$120,0)+COUNTIF($AI$74:AI112,AI112)-1,"-")</f>
        <v>35</v>
      </c>
      <c r="AK112" s="5"/>
      <c r="AL112" s="42">
        <f t="shared" si="21"/>
        <v>39</v>
      </c>
      <c r="AM112" s="42" t="str">
        <f t="shared" si="22"/>
        <v>奈良</v>
      </c>
      <c r="AN112" s="42">
        <f t="shared" si="23"/>
        <v>2590</v>
      </c>
      <c r="AO112" s="37">
        <f t="shared" si="24"/>
        <v>0.2</v>
      </c>
      <c r="AP112" s="37"/>
      <c r="AQ112" s="32">
        <v>39</v>
      </c>
      <c r="AR112" s="5" t="s">
        <v>71</v>
      </c>
      <c r="AS112" s="33">
        <f t="shared" si="25"/>
        <v>74.400000000000006</v>
      </c>
      <c r="AT112" s="34">
        <f>IFERROR(_xlfn.RANK.EQ(AS112,$AS$74:$AS$120,0)+COUNTIF($AS$74:AS112,AS112)-1,"-")</f>
        <v>23</v>
      </c>
      <c r="AU112" s="5"/>
      <c r="AV112" s="42">
        <f t="shared" si="26"/>
        <v>39</v>
      </c>
      <c r="AW112" s="42" t="str">
        <f t="shared" si="27"/>
        <v>大阪</v>
      </c>
      <c r="AX112" s="42">
        <f t="shared" si="28"/>
        <v>51.4</v>
      </c>
      <c r="AY112" s="37">
        <f t="shared" si="29"/>
        <v>44.9</v>
      </c>
    </row>
    <row r="113" spans="1:51">
      <c r="A113" s="56"/>
      <c r="B113" s="56"/>
      <c r="C113" s="61"/>
      <c r="D113" s="61"/>
      <c r="E113" s="61"/>
      <c r="F113" s="62"/>
      <c r="G113" s="62"/>
      <c r="H113" s="62"/>
      <c r="I113" s="62"/>
      <c r="J113" s="62"/>
      <c r="K113" s="62"/>
      <c r="L113" s="62"/>
      <c r="M113" s="62"/>
      <c r="N113" s="60"/>
      <c r="O113" s="60"/>
      <c r="P113" s="60"/>
      <c r="Q113" s="59"/>
      <c r="R113" s="56"/>
      <c r="S113" s="56"/>
      <c r="T113" s="56"/>
      <c r="U113" s="53"/>
      <c r="W113" s="32">
        <v>40</v>
      </c>
      <c r="X113" s="5" t="s">
        <v>72</v>
      </c>
      <c r="Y113" s="33">
        <f t="shared" si="15"/>
        <v>144</v>
      </c>
      <c r="Z113" s="34">
        <f>IFERROR(_xlfn.RANK.EQ(Y113,$Y$74:$Y$120,0)+COUNTIF($Y$74:Y113,Y113)-1,"-")</f>
        <v>17</v>
      </c>
      <c r="AA113" s="5"/>
      <c r="AB113" s="42">
        <f t="shared" si="16"/>
        <v>40</v>
      </c>
      <c r="AC113" s="42" t="str">
        <f t="shared" si="17"/>
        <v>富山</v>
      </c>
      <c r="AD113" s="42">
        <f t="shared" si="18"/>
        <v>31</v>
      </c>
      <c r="AE113" s="37">
        <f t="shared" si="19"/>
        <v>0.3</v>
      </c>
      <c r="AF113" s="5"/>
      <c r="AG113" s="32">
        <v>40</v>
      </c>
      <c r="AH113" s="5" t="s">
        <v>72</v>
      </c>
      <c r="AI113" s="33">
        <f t="shared" si="20"/>
        <v>9530</v>
      </c>
      <c r="AJ113" s="34">
        <f>IFERROR(_xlfn.RANK.EQ(AI113,$AI$74:$AI$120,0)+COUNTIF($AI$74:AI113,AI113)-1,"-")</f>
        <v>21</v>
      </c>
      <c r="AK113" s="5"/>
      <c r="AL113" s="42">
        <f t="shared" si="21"/>
        <v>40</v>
      </c>
      <c r="AM113" s="42" t="str">
        <f t="shared" si="22"/>
        <v>山口</v>
      </c>
      <c r="AN113" s="42">
        <f t="shared" si="23"/>
        <v>2350</v>
      </c>
      <c r="AO113" s="37">
        <f t="shared" si="24"/>
        <v>0.2</v>
      </c>
      <c r="AP113" s="37"/>
      <c r="AQ113" s="32">
        <v>40</v>
      </c>
      <c r="AR113" s="5" t="s">
        <v>72</v>
      </c>
      <c r="AS113" s="33">
        <f t="shared" si="25"/>
        <v>66.2</v>
      </c>
      <c r="AT113" s="34">
        <f>IFERROR(_xlfn.RANK.EQ(AS113,$AS$74:$AS$120,0)+COUNTIF($AS$74:AS113,AS113)-1,"-")</f>
        <v>27</v>
      </c>
      <c r="AU113" s="5"/>
      <c r="AV113" s="42">
        <f t="shared" si="26"/>
        <v>40</v>
      </c>
      <c r="AW113" s="42" t="str">
        <f t="shared" si="27"/>
        <v>山口</v>
      </c>
      <c r="AX113" s="42">
        <f t="shared" si="28"/>
        <v>50</v>
      </c>
      <c r="AY113" s="37">
        <f t="shared" si="29"/>
        <v>43.7</v>
      </c>
    </row>
    <row r="114" spans="1:51">
      <c r="A114" s="56"/>
      <c r="B114" s="56"/>
      <c r="C114" s="61"/>
      <c r="D114" s="61"/>
      <c r="E114" s="61"/>
      <c r="F114" s="62"/>
      <c r="G114" s="62"/>
      <c r="H114" s="62"/>
      <c r="I114" s="62"/>
      <c r="J114" s="62"/>
      <c r="K114" s="62"/>
      <c r="L114" s="62"/>
      <c r="M114" s="62"/>
      <c r="N114" s="60"/>
      <c r="O114" s="60"/>
      <c r="P114" s="60"/>
      <c r="Q114" s="59"/>
      <c r="R114" s="56"/>
      <c r="S114" s="56"/>
      <c r="T114" s="56"/>
      <c r="U114" s="53"/>
      <c r="W114" s="32">
        <v>41</v>
      </c>
      <c r="X114" s="5" t="s">
        <v>73</v>
      </c>
      <c r="Y114" s="33">
        <f t="shared" si="15"/>
        <v>28</v>
      </c>
      <c r="Z114" s="34">
        <f>IFERROR(_xlfn.RANK.EQ(Y114,$Y$74:$Y$120,0)+COUNTIF($Y$74:Y114,Y114)-1,"-")</f>
        <v>43</v>
      </c>
      <c r="AA114" s="5"/>
      <c r="AB114" s="42">
        <f t="shared" si="16"/>
        <v>41</v>
      </c>
      <c r="AC114" s="42" t="str">
        <f t="shared" si="17"/>
        <v>滋賀</v>
      </c>
      <c r="AD114" s="42">
        <f t="shared" si="18"/>
        <v>29</v>
      </c>
      <c r="AE114" s="37">
        <f t="shared" si="19"/>
        <v>0.3</v>
      </c>
      <c r="AF114" s="5"/>
      <c r="AG114" s="32">
        <v>41</v>
      </c>
      <c r="AH114" s="5" t="s">
        <v>73</v>
      </c>
      <c r="AI114" s="33">
        <f t="shared" si="20"/>
        <v>1740</v>
      </c>
      <c r="AJ114" s="34">
        <f>IFERROR(_xlfn.RANK.EQ(AI114,$AI$74:$AI$120,0)+COUNTIF($AI$74:AI114,AI114)-1,"-")</f>
        <v>43</v>
      </c>
      <c r="AK114" s="5"/>
      <c r="AL114" s="42">
        <f t="shared" si="21"/>
        <v>41</v>
      </c>
      <c r="AM114" s="42" t="str">
        <f t="shared" si="22"/>
        <v>滋賀</v>
      </c>
      <c r="AN114" s="42">
        <f t="shared" si="23"/>
        <v>2310</v>
      </c>
      <c r="AO114" s="37">
        <f t="shared" si="24"/>
        <v>0.2</v>
      </c>
      <c r="AP114" s="37"/>
      <c r="AQ114" s="32">
        <v>41</v>
      </c>
      <c r="AR114" s="5" t="s">
        <v>73</v>
      </c>
      <c r="AS114" s="33">
        <f t="shared" si="25"/>
        <v>62.1</v>
      </c>
      <c r="AT114" s="34">
        <f>IFERROR(_xlfn.RANK.EQ(AS114,$AS$74:$AS$120,0)+COUNTIF($AS$74:AS114,AS114)-1,"-")</f>
        <v>31</v>
      </c>
      <c r="AU114" s="5"/>
      <c r="AV114" s="42">
        <f t="shared" si="26"/>
        <v>41</v>
      </c>
      <c r="AW114" s="42" t="str">
        <f t="shared" si="27"/>
        <v>福井</v>
      </c>
      <c r="AX114" s="42">
        <f t="shared" si="28"/>
        <v>49.5</v>
      </c>
      <c r="AY114" s="37">
        <f t="shared" si="29"/>
        <v>43.3</v>
      </c>
    </row>
    <row r="115" spans="1:51">
      <c r="A115" s="56"/>
      <c r="B115" s="56"/>
      <c r="C115" s="61"/>
      <c r="D115" s="61"/>
      <c r="E115" s="61"/>
      <c r="F115" s="62"/>
      <c r="G115" s="62"/>
      <c r="H115" s="62"/>
      <c r="I115" s="62"/>
      <c r="J115" s="62"/>
      <c r="K115" s="62"/>
      <c r="L115" s="62"/>
      <c r="M115" s="62"/>
      <c r="N115" s="60"/>
      <c r="O115" s="60"/>
      <c r="P115" s="60"/>
      <c r="Q115" s="59"/>
      <c r="R115" s="56"/>
      <c r="S115" s="56"/>
      <c r="T115" s="56"/>
      <c r="U115" s="53"/>
      <c r="W115" s="32">
        <v>42</v>
      </c>
      <c r="X115" s="5" t="s">
        <v>74</v>
      </c>
      <c r="Y115" s="33">
        <f t="shared" si="15"/>
        <v>104</v>
      </c>
      <c r="Z115" s="34">
        <f>IFERROR(_xlfn.RANK.EQ(Y115,$Y$74:$Y$120,0)+COUNTIF($Y$74:Y115,Y115)-1,"-")</f>
        <v>23</v>
      </c>
      <c r="AA115" s="5"/>
      <c r="AB115" s="42">
        <f t="shared" si="16"/>
        <v>41</v>
      </c>
      <c r="AC115" s="42" t="str">
        <f t="shared" si="17"/>
        <v>奈良</v>
      </c>
      <c r="AD115" s="42">
        <f t="shared" si="18"/>
        <v>29</v>
      </c>
      <c r="AE115" s="37">
        <f t="shared" si="19"/>
        <v>0.3</v>
      </c>
      <c r="AF115" s="5"/>
      <c r="AG115" s="32">
        <v>42</v>
      </c>
      <c r="AH115" s="5" t="s">
        <v>74</v>
      </c>
      <c r="AI115" s="33">
        <f t="shared" si="20"/>
        <v>5360</v>
      </c>
      <c r="AJ115" s="34">
        <f>IFERROR(_xlfn.RANK.EQ(AI115,$AI$74:$AI$120,0)+COUNTIF($AI$74:AI115,AI115)-1,"-")</f>
        <v>26</v>
      </c>
      <c r="AK115" s="5"/>
      <c r="AL115" s="42">
        <f t="shared" si="21"/>
        <v>42</v>
      </c>
      <c r="AM115" s="42" t="str">
        <f t="shared" si="22"/>
        <v>富山</v>
      </c>
      <c r="AN115" s="42">
        <f t="shared" si="23"/>
        <v>2120</v>
      </c>
      <c r="AO115" s="37">
        <f t="shared" si="24"/>
        <v>0.2</v>
      </c>
      <c r="AP115" s="37"/>
      <c r="AQ115" s="32">
        <v>42</v>
      </c>
      <c r="AR115" s="5" t="s">
        <v>74</v>
      </c>
      <c r="AS115" s="33">
        <f t="shared" si="25"/>
        <v>51.5</v>
      </c>
      <c r="AT115" s="34">
        <f>IFERROR(_xlfn.RANK.EQ(AS115,$AS$74:$AS$120,0)+COUNTIF($AS$74:AS115,AS115)-1,"-")</f>
        <v>38</v>
      </c>
      <c r="AU115" s="5"/>
      <c r="AV115" s="42">
        <f t="shared" si="26"/>
        <v>42</v>
      </c>
      <c r="AW115" s="42" t="str">
        <f t="shared" si="27"/>
        <v>埼玉</v>
      </c>
      <c r="AX115" s="42">
        <f t="shared" si="28"/>
        <v>48.4</v>
      </c>
      <c r="AY115" s="37">
        <f t="shared" si="29"/>
        <v>42.3</v>
      </c>
    </row>
    <row r="116" spans="1:51">
      <c r="A116" s="56"/>
      <c r="B116" s="56"/>
      <c r="C116" s="61"/>
      <c r="D116" s="61"/>
      <c r="E116" s="61"/>
      <c r="F116" s="62"/>
      <c r="G116" s="62"/>
      <c r="H116" s="62"/>
      <c r="I116" s="62"/>
      <c r="J116" s="62"/>
      <c r="K116" s="62"/>
      <c r="L116" s="62"/>
      <c r="M116" s="62"/>
      <c r="N116" s="60"/>
      <c r="O116" s="60"/>
      <c r="P116" s="60"/>
      <c r="Q116" s="59"/>
      <c r="R116" s="56"/>
      <c r="S116" s="56"/>
      <c r="T116" s="56"/>
      <c r="U116" s="53"/>
      <c r="W116" s="32">
        <v>43</v>
      </c>
      <c r="X116" s="5" t="s">
        <v>75</v>
      </c>
      <c r="Y116" s="33">
        <f t="shared" si="15"/>
        <v>438</v>
      </c>
      <c r="Z116" s="34">
        <f>IFERROR(_xlfn.RANK.EQ(Y116,$Y$74:$Y$120,0)+COUNTIF($Y$74:Y116,Y116)-1,"-")</f>
        <v>4</v>
      </c>
      <c r="AA116" s="5"/>
      <c r="AB116" s="42">
        <f t="shared" si="16"/>
        <v>43</v>
      </c>
      <c r="AC116" s="42" t="str">
        <f t="shared" si="17"/>
        <v>佐賀</v>
      </c>
      <c r="AD116" s="42">
        <f t="shared" si="18"/>
        <v>28</v>
      </c>
      <c r="AE116" s="37">
        <f t="shared" si="19"/>
        <v>0.2</v>
      </c>
      <c r="AF116" s="5"/>
      <c r="AG116" s="32">
        <v>43</v>
      </c>
      <c r="AH116" s="5" t="s">
        <v>75</v>
      </c>
      <c r="AI116" s="33">
        <f t="shared" si="20"/>
        <v>41900</v>
      </c>
      <c r="AJ116" s="34">
        <f>IFERROR(_xlfn.RANK.EQ(AI116,$AI$74:$AI$120,0)+COUNTIF($AI$74:AI116,AI116)-1,"-")</f>
        <v>3</v>
      </c>
      <c r="AK116" s="5"/>
      <c r="AL116" s="42">
        <f t="shared" si="21"/>
        <v>43</v>
      </c>
      <c r="AM116" s="42" t="str">
        <f t="shared" si="22"/>
        <v>佐賀</v>
      </c>
      <c r="AN116" s="42">
        <f t="shared" si="23"/>
        <v>1740</v>
      </c>
      <c r="AO116" s="37">
        <f t="shared" si="24"/>
        <v>0.1</v>
      </c>
      <c r="AP116" s="37"/>
      <c r="AQ116" s="32">
        <v>43</v>
      </c>
      <c r="AR116" s="5" t="s">
        <v>75</v>
      </c>
      <c r="AS116" s="33">
        <f t="shared" si="25"/>
        <v>95.7</v>
      </c>
      <c r="AT116" s="34">
        <f>IFERROR(_xlfn.RANK.EQ(AS116,$AS$74:$AS$120,0)+COUNTIF($AS$74:AS116,AS116)-1,"-")</f>
        <v>10</v>
      </c>
      <c r="AU116" s="5"/>
      <c r="AV116" s="42">
        <f t="shared" si="26"/>
        <v>43</v>
      </c>
      <c r="AW116" s="42" t="str">
        <f t="shared" si="27"/>
        <v>徳島</v>
      </c>
      <c r="AX116" s="42">
        <f t="shared" si="28"/>
        <v>45.9</v>
      </c>
      <c r="AY116" s="37">
        <f t="shared" si="29"/>
        <v>40.1</v>
      </c>
    </row>
    <row r="117" spans="1:51">
      <c r="A117" s="56"/>
      <c r="B117" s="56"/>
      <c r="C117" s="61"/>
      <c r="D117" s="61"/>
      <c r="E117" s="61"/>
      <c r="F117" s="62"/>
      <c r="G117" s="62"/>
      <c r="H117" s="62"/>
      <c r="I117" s="62"/>
      <c r="J117" s="62"/>
      <c r="K117" s="62"/>
      <c r="L117" s="62"/>
      <c r="M117" s="62"/>
      <c r="N117" s="60"/>
      <c r="O117" s="60"/>
      <c r="P117" s="60"/>
      <c r="Q117" s="59"/>
      <c r="R117" s="56"/>
      <c r="S117" s="56"/>
      <c r="T117" s="56"/>
      <c r="U117" s="53"/>
      <c r="W117" s="32">
        <v>44</v>
      </c>
      <c r="X117" s="5" t="s">
        <v>76</v>
      </c>
      <c r="Y117" s="33">
        <f t="shared" si="15"/>
        <v>94</v>
      </c>
      <c r="Z117" s="34">
        <f>IFERROR(_xlfn.RANK.EQ(Y117,$Y$74:$Y$120,0)+COUNTIF($Y$74:Y117,Y117)-1,"-")</f>
        <v>26</v>
      </c>
      <c r="AA117" s="5"/>
      <c r="AB117" s="42">
        <f t="shared" si="16"/>
        <v>44</v>
      </c>
      <c r="AC117" s="42" t="str">
        <f t="shared" si="17"/>
        <v>三重</v>
      </c>
      <c r="AD117" s="42">
        <f t="shared" si="18"/>
        <v>26</v>
      </c>
      <c r="AE117" s="37">
        <f t="shared" si="19"/>
        <v>0.2</v>
      </c>
      <c r="AF117" s="5"/>
      <c r="AG117" s="32">
        <v>44</v>
      </c>
      <c r="AH117" s="5" t="s">
        <v>76</v>
      </c>
      <c r="AI117" s="33">
        <f t="shared" si="20"/>
        <v>11900</v>
      </c>
      <c r="AJ117" s="34">
        <f>IFERROR(_xlfn.RANK.EQ(AI117,$AI$74:$AI$120,0)+COUNTIF($AI$74:AI117,AI117)-1,"-")</f>
        <v>14</v>
      </c>
      <c r="AK117" s="5"/>
      <c r="AL117" s="42">
        <f t="shared" si="21"/>
        <v>44</v>
      </c>
      <c r="AM117" s="42" t="str">
        <f t="shared" si="22"/>
        <v>東京</v>
      </c>
      <c r="AN117" s="42">
        <f t="shared" si="23"/>
        <v>1330</v>
      </c>
      <c r="AO117" s="37">
        <f t="shared" si="24"/>
        <v>0.1</v>
      </c>
      <c r="AP117" s="37"/>
      <c r="AQ117" s="32">
        <v>44</v>
      </c>
      <c r="AR117" s="5" t="s">
        <v>76</v>
      </c>
      <c r="AS117" s="33">
        <f t="shared" si="25"/>
        <v>126.6</v>
      </c>
      <c r="AT117" s="34">
        <f>IFERROR(_xlfn.RANK.EQ(AS117,$AS$74:$AS$120,0)+COUNTIF($AS$74:AS117,AS117)-1,"-")</f>
        <v>4</v>
      </c>
      <c r="AU117" s="5"/>
      <c r="AV117" s="42">
        <f t="shared" si="26"/>
        <v>44</v>
      </c>
      <c r="AW117" s="42" t="str">
        <f t="shared" si="27"/>
        <v>宮城</v>
      </c>
      <c r="AX117" s="42">
        <f t="shared" si="28"/>
        <v>42.7</v>
      </c>
      <c r="AY117" s="37">
        <f t="shared" si="29"/>
        <v>37.299999999999997</v>
      </c>
    </row>
    <row r="118" spans="1:51">
      <c r="A118" s="56"/>
      <c r="B118" s="56"/>
      <c r="C118" s="61"/>
      <c r="D118" s="61"/>
      <c r="E118" s="61"/>
      <c r="F118" s="62"/>
      <c r="G118" s="62"/>
      <c r="H118" s="62"/>
      <c r="I118" s="62"/>
      <c r="J118" s="62"/>
      <c r="K118" s="62"/>
      <c r="L118" s="62"/>
      <c r="M118" s="62"/>
      <c r="N118" s="60"/>
      <c r="O118" s="60"/>
      <c r="P118" s="60"/>
      <c r="Q118" s="59"/>
      <c r="R118" s="56"/>
      <c r="S118" s="56"/>
      <c r="T118" s="56"/>
      <c r="U118" s="53"/>
      <c r="W118" s="32">
        <v>45</v>
      </c>
      <c r="X118" s="5" t="s">
        <v>77</v>
      </c>
      <c r="Y118" s="33">
        <f t="shared" si="15"/>
        <v>187</v>
      </c>
      <c r="Z118" s="34">
        <f>IFERROR(_xlfn.RANK.EQ(Y118,$Y$74:$Y$120,0)+COUNTIF($Y$74:Y118,Y118)-1,"-")</f>
        <v>11</v>
      </c>
      <c r="AA118" s="5"/>
      <c r="AB118" s="42">
        <f t="shared" si="16"/>
        <v>45</v>
      </c>
      <c r="AC118" s="42" t="str">
        <f t="shared" si="17"/>
        <v>大阪</v>
      </c>
      <c r="AD118" s="42">
        <f t="shared" si="18"/>
        <v>21</v>
      </c>
      <c r="AE118" s="37">
        <f t="shared" si="19"/>
        <v>0.2</v>
      </c>
      <c r="AF118" s="5"/>
      <c r="AG118" s="32">
        <v>45</v>
      </c>
      <c r="AH118" s="5" t="s">
        <v>77</v>
      </c>
      <c r="AI118" s="33">
        <f t="shared" si="20"/>
        <v>12400</v>
      </c>
      <c r="AJ118" s="34">
        <f>IFERROR(_xlfn.RANK.EQ(AI118,$AI$74:$AI$120,0)+COUNTIF($AI$74:AI118,AI118)-1,"-")</f>
        <v>13</v>
      </c>
      <c r="AK118" s="5"/>
      <c r="AL118" s="42">
        <f t="shared" si="21"/>
        <v>45</v>
      </c>
      <c r="AM118" s="42" t="str">
        <f t="shared" si="22"/>
        <v>大阪</v>
      </c>
      <c r="AN118" s="42">
        <f t="shared" si="23"/>
        <v>1080</v>
      </c>
      <c r="AO118" s="37">
        <f t="shared" si="24"/>
        <v>0.1</v>
      </c>
      <c r="AP118" s="37"/>
      <c r="AQ118" s="32">
        <v>45</v>
      </c>
      <c r="AR118" s="5" t="s">
        <v>77</v>
      </c>
      <c r="AS118" s="33">
        <f t="shared" si="25"/>
        <v>66.3</v>
      </c>
      <c r="AT118" s="34">
        <f>IFERROR(_xlfn.RANK.EQ(AS118,$AS$74:$AS$120,0)+COUNTIF($AS$74:AS118,AS118)-1,"-")</f>
        <v>26</v>
      </c>
      <c r="AU118" s="5"/>
      <c r="AV118" s="42">
        <f t="shared" si="26"/>
        <v>45</v>
      </c>
      <c r="AW118" s="42" t="str">
        <f t="shared" si="27"/>
        <v>新潟</v>
      </c>
      <c r="AX118" s="42">
        <f t="shared" si="28"/>
        <v>38.1</v>
      </c>
      <c r="AY118" s="37">
        <f t="shared" si="29"/>
        <v>33.299999999999997</v>
      </c>
    </row>
    <row r="119" spans="1:51">
      <c r="A119" s="56"/>
      <c r="B119" s="56"/>
      <c r="C119" s="61"/>
      <c r="D119" s="61"/>
      <c r="E119" s="61"/>
      <c r="F119" s="62"/>
      <c r="G119" s="62"/>
      <c r="H119" s="62"/>
      <c r="I119" s="62"/>
      <c r="J119" s="62"/>
      <c r="K119" s="62"/>
      <c r="L119" s="62"/>
      <c r="M119" s="62"/>
      <c r="N119" s="60"/>
      <c r="O119" s="60"/>
      <c r="P119" s="60"/>
      <c r="Q119" s="59"/>
      <c r="R119" s="56"/>
      <c r="S119" s="56"/>
      <c r="T119" s="56"/>
      <c r="U119" s="53"/>
      <c r="W119" s="32">
        <v>46</v>
      </c>
      <c r="X119" s="5" t="s">
        <v>78</v>
      </c>
      <c r="Y119" s="33">
        <f t="shared" si="15"/>
        <v>124</v>
      </c>
      <c r="Z119" s="34">
        <f>IFERROR(_xlfn.RANK.EQ(Y119,$Y$74:$Y$120,0)+COUNTIF($Y$74:Y119,Y119)-1,"-")</f>
        <v>19</v>
      </c>
      <c r="AA119" s="5"/>
      <c r="AB119" s="42">
        <f t="shared" si="16"/>
        <v>46</v>
      </c>
      <c r="AC119" s="42" t="str">
        <f t="shared" si="17"/>
        <v>福井</v>
      </c>
      <c r="AD119" s="42">
        <f t="shared" si="18"/>
        <v>19</v>
      </c>
      <c r="AE119" s="37">
        <f t="shared" si="19"/>
        <v>0.2</v>
      </c>
      <c r="AF119" s="5"/>
      <c r="AG119" s="32">
        <v>46</v>
      </c>
      <c r="AH119" s="5" t="s">
        <v>78</v>
      </c>
      <c r="AI119" s="33">
        <f t="shared" si="20"/>
        <v>11300</v>
      </c>
      <c r="AJ119" s="34">
        <f>IFERROR(_xlfn.RANK.EQ(AI119,$AI$74:$AI$120,0)+COUNTIF($AI$74:AI119,AI119)-1,"-")</f>
        <v>17</v>
      </c>
      <c r="AK119" s="5"/>
      <c r="AL119" s="42">
        <f t="shared" si="21"/>
        <v>46</v>
      </c>
      <c r="AM119" s="42" t="str">
        <f t="shared" si="22"/>
        <v>福井</v>
      </c>
      <c r="AN119" s="42">
        <f t="shared" si="23"/>
        <v>940</v>
      </c>
      <c r="AO119" s="37">
        <f t="shared" si="24"/>
        <v>0.1</v>
      </c>
      <c r="AP119" s="37"/>
      <c r="AQ119" s="32">
        <v>46</v>
      </c>
      <c r="AR119" s="5" t="s">
        <v>78</v>
      </c>
      <c r="AS119" s="33">
        <f t="shared" si="25"/>
        <v>91.1</v>
      </c>
      <c r="AT119" s="34">
        <f>IFERROR(_xlfn.RANK.EQ(AS119,$AS$74:$AS$120,0)+COUNTIF($AS$74:AS119,AS119)-1,"-")</f>
        <v>12</v>
      </c>
      <c r="AU119" s="5"/>
      <c r="AV119" s="42">
        <f t="shared" si="26"/>
        <v>46</v>
      </c>
      <c r="AW119" s="42" t="str">
        <f t="shared" si="27"/>
        <v>神奈川</v>
      </c>
      <c r="AX119" s="42">
        <f t="shared" si="28"/>
        <v>35.799999999999997</v>
      </c>
      <c r="AY119" s="37">
        <f t="shared" si="29"/>
        <v>31.3</v>
      </c>
    </row>
    <row r="120" spans="1:51">
      <c r="A120" s="56"/>
      <c r="B120" s="56"/>
      <c r="C120" s="61"/>
      <c r="D120" s="61"/>
      <c r="E120" s="61"/>
      <c r="F120" s="62"/>
      <c r="G120" s="62"/>
      <c r="H120" s="62"/>
      <c r="I120" s="62"/>
      <c r="J120" s="62"/>
      <c r="K120" s="62"/>
      <c r="L120" s="62"/>
      <c r="M120" s="62"/>
      <c r="N120" s="60"/>
      <c r="O120" s="60"/>
      <c r="P120" s="60"/>
      <c r="Q120" s="59"/>
      <c r="R120" s="56"/>
      <c r="S120" s="56"/>
      <c r="T120" s="56"/>
      <c r="U120" s="53"/>
      <c r="W120" s="32">
        <v>47</v>
      </c>
      <c r="X120" s="5" t="s">
        <v>44</v>
      </c>
      <c r="Y120" s="33">
        <f t="shared" si="15"/>
        <v>65</v>
      </c>
      <c r="Z120" s="34">
        <f>IFERROR(_xlfn.RANK.EQ(Y120,$Y$74:$Y$120,0)+COUNTIF($Y$74:Y120,Y120)-1,"-")</f>
        <v>31</v>
      </c>
      <c r="AA120" s="5"/>
      <c r="AB120" s="42">
        <f t="shared" si="16"/>
        <v>47</v>
      </c>
      <c r="AC120" s="42" t="str">
        <f t="shared" si="17"/>
        <v>和歌山</v>
      </c>
      <c r="AD120" s="42">
        <f t="shared" si="18"/>
        <v>5</v>
      </c>
      <c r="AE120" s="37">
        <f t="shared" si="19"/>
        <v>0</v>
      </c>
      <c r="AF120" s="5"/>
      <c r="AG120" s="32">
        <v>47</v>
      </c>
      <c r="AH120" s="5" t="s">
        <v>44</v>
      </c>
      <c r="AI120" s="33">
        <f t="shared" si="20"/>
        <v>3570</v>
      </c>
      <c r="AJ120" s="34">
        <f>IFERROR(_xlfn.RANK.EQ(AI120,$AI$74:$AI$120,0)+COUNTIF($AI$74:AI120,AI120)-1,"-")</f>
        <v>33</v>
      </c>
      <c r="AK120" s="5"/>
      <c r="AL120" s="42">
        <f t="shared" si="21"/>
        <v>47</v>
      </c>
      <c r="AM120" s="42" t="str">
        <f t="shared" si="22"/>
        <v>和歌山</v>
      </c>
      <c r="AN120" s="42">
        <f t="shared" si="23"/>
        <v>510</v>
      </c>
      <c r="AO120" s="37">
        <f t="shared" si="24"/>
        <v>0</v>
      </c>
      <c r="AP120" s="37"/>
      <c r="AQ120" s="32">
        <v>47</v>
      </c>
      <c r="AR120" s="5" t="s">
        <v>44</v>
      </c>
      <c r="AS120" s="33">
        <f t="shared" si="25"/>
        <v>54.9</v>
      </c>
      <c r="AT120" s="34">
        <f>IFERROR(_xlfn.RANK.EQ(AS120,$AS$74:$AS$120,0)+COUNTIF($AS$74:AS120,AS120)-1,"-")</f>
        <v>35</v>
      </c>
      <c r="AU120" s="5"/>
      <c r="AV120" s="42">
        <f t="shared" si="26"/>
        <v>47</v>
      </c>
      <c r="AW120" s="42" t="str">
        <f t="shared" si="27"/>
        <v>東京</v>
      </c>
      <c r="AX120" s="42">
        <f t="shared" si="28"/>
        <v>33.299999999999997</v>
      </c>
      <c r="AY120" s="37">
        <f t="shared" si="29"/>
        <v>29.1</v>
      </c>
    </row>
    <row r="121" spans="1:51">
      <c r="A121" s="56"/>
      <c r="B121" s="56"/>
      <c r="C121" s="61"/>
      <c r="D121" s="61"/>
      <c r="E121" s="61"/>
      <c r="F121" s="62"/>
      <c r="G121" s="62"/>
      <c r="H121" s="62"/>
      <c r="I121" s="62"/>
      <c r="J121" s="62"/>
      <c r="K121" s="62"/>
      <c r="L121" s="62"/>
      <c r="M121" s="62"/>
      <c r="N121" s="60"/>
      <c r="O121" s="60"/>
      <c r="P121" s="60"/>
      <c r="Q121" s="59"/>
      <c r="R121" s="56"/>
      <c r="S121" s="56"/>
      <c r="T121" s="56"/>
      <c r="U121" s="53"/>
      <c r="W121" s="5"/>
      <c r="X121" s="5"/>
      <c r="Y121" s="5"/>
      <c r="Z121" s="5"/>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5"/>
    </row>
    <row r="122" spans="1:51">
      <c r="A122" s="56"/>
      <c r="B122" s="56"/>
      <c r="C122" s="61"/>
      <c r="D122" s="61"/>
      <c r="E122" s="61"/>
      <c r="F122" s="62"/>
      <c r="G122" s="62"/>
      <c r="H122" s="62"/>
      <c r="I122" s="62"/>
      <c r="J122" s="62"/>
      <c r="K122" s="62"/>
      <c r="L122" s="62"/>
      <c r="M122" s="62"/>
      <c r="N122" s="60"/>
      <c r="O122" s="60"/>
      <c r="P122" s="60"/>
      <c r="Q122" s="59"/>
      <c r="R122" s="56"/>
      <c r="S122" s="56"/>
      <c r="T122" s="56"/>
      <c r="U122" s="53"/>
      <c r="W122" s="5"/>
      <c r="X122" s="5"/>
      <c r="Y122" s="5"/>
      <c r="Z122" s="5"/>
      <c r="AA122" s="5"/>
      <c r="AB122" s="5"/>
      <c r="AC122" s="5"/>
      <c r="AD122" s="5"/>
      <c r="AE122" s="5"/>
      <c r="AF122" s="5"/>
      <c r="AG122" s="5"/>
      <c r="AH122" s="5"/>
      <c r="AI122" s="5"/>
      <c r="AJ122" s="5"/>
      <c r="AK122" s="5"/>
      <c r="AL122" s="5"/>
      <c r="AM122" s="5"/>
      <c r="AN122" s="5"/>
      <c r="AO122" s="5"/>
      <c r="AP122" s="5"/>
      <c r="AQ122" s="5"/>
      <c r="AR122" s="5"/>
      <c r="AS122" s="5"/>
      <c r="AT122" s="5"/>
      <c r="AU122" s="5"/>
      <c r="AV122" s="5"/>
      <c r="AW122" s="5"/>
      <c r="AX122" s="5"/>
      <c r="AY122" s="5"/>
    </row>
    <row r="123" spans="1:51">
      <c r="A123" s="56"/>
      <c r="B123" s="56"/>
      <c r="C123" s="61"/>
      <c r="D123" s="61"/>
      <c r="E123" s="61"/>
      <c r="F123" s="62"/>
      <c r="G123" s="62"/>
      <c r="H123" s="62"/>
      <c r="I123" s="62"/>
      <c r="J123" s="62"/>
      <c r="K123" s="62"/>
      <c r="L123" s="62"/>
      <c r="M123" s="62"/>
      <c r="N123" s="60"/>
      <c r="O123" s="60"/>
      <c r="P123" s="60"/>
      <c r="Q123" s="59"/>
      <c r="R123" s="56"/>
      <c r="S123" s="56"/>
      <c r="T123" s="56"/>
      <c r="U123" s="53"/>
      <c r="W123" s="780" t="s">
        <v>826</v>
      </c>
      <c r="X123" s="780"/>
      <c r="Y123" s="780"/>
      <c r="Z123" s="780"/>
      <c r="AA123" s="780"/>
      <c r="AB123" s="780"/>
      <c r="AC123" s="780"/>
      <c r="AD123" s="780"/>
      <c r="AE123" s="780"/>
      <c r="AF123" s="780"/>
      <c r="AG123" s="780"/>
      <c r="AH123" s="780"/>
      <c r="AI123" s="780"/>
      <c r="AJ123" s="780"/>
      <c r="AK123" s="780"/>
      <c r="AL123" s="780"/>
      <c r="AM123" s="780"/>
      <c r="AN123" s="780"/>
      <c r="AO123" s="780"/>
      <c r="AP123" s="780"/>
      <c r="AQ123" s="780"/>
      <c r="AR123" s="780"/>
      <c r="AS123" s="780"/>
      <c r="AT123" s="780"/>
      <c r="AU123" s="780"/>
      <c r="AV123" s="780"/>
      <c r="AW123" s="780"/>
      <c r="AX123" s="780"/>
      <c r="AY123" s="780"/>
    </row>
    <row r="124" spans="1:51">
      <c r="A124" s="56"/>
      <c r="B124" s="56"/>
      <c r="C124" s="61"/>
      <c r="D124" s="61"/>
      <c r="E124" s="61"/>
      <c r="F124" s="62"/>
      <c r="G124" s="62"/>
      <c r="H124" s="62"/>
      <c r="I124" s="62"/>
      <c r="J124" s="62"/>
      <c r="K124" s="62"/>
      <c r="L124" s="62"/>
      <c r="M124" s="62"/>
      <c r="N124" s="60"/>
      <c r="O124" s="60"/>
      <c r="P124" s="60"/>
      <c r="Q124" s="59"/>
      <c r="R124" s="56"/>
      <c r="S124" s="56"/>
      <c r="T124" s="56"/>
      <c r="U124" s="53"/>
      <c r="W124" s="780"/>
      <c r="X124" s="780"/>
      <c r="Y124" s="780"/>
      <c r="Z124" s="780"/>
      <c r="AA124" s="780"/>
      <c r="AB124" s="780"/>
      <c r="AC124" s="780"/>
      <c r="AD124" s="780"/>
      <c r="AE124" s="780"/>
      <c r="AF124" s="780"/>
      <c r="AG124" s="780"/>
      <c r="AH124" s="780"/>
      <c r="AI124" s="780"/>
      <c r="AJ124" s="780"/>
      <c r="AK124" s="780"/>
      <c r="AL124" s="780"/>
      <c r="AM124" s="780"/>
      <c r="AN124" s="780"/>
      <c r="AO124" s="780"/>
      <c r="AP124" s="780"/>
      <c r="AQ124" s="780"/>
      <c r="AR124" s="780"/>
      <c r="AS124" s="780"/>
      <c r="AT124" s="780"/>
      <c r="AU124" s="780"/>
      <c r="AV124" s="780"/>
      <c r="AW124" s="780"/>
      <c r="AX124" s="780"/>
      <c r="AY124" s="780"/>
    </row>
    <row r="125" spans="1:51">
      <c r="A125" s="56"/>
      <c r="B125" s="56"/>
      <c r="C125" s="61"/>
      <c r="D125" s="61"/>
      <c r="E125" s="61"/>
      <c r="F125" s="62"/>
      <c r="G125" s="62"/>
      <c r="H125" s="62"/>
      <c r="I125" s="62"/>
      <c r="J125" s="62"/>
      <c r="K125" s="62"/>
      <c r="L125" s="62"/>
      <c r="M125" s="62"/>
      <c r="N125" s="60"/>
      <c r="O125" s="60"/>
      <c r="P125" s="60"/>
      <c r="Q125" s="59"/>
      <c r="R125" s="56"/>
      <c r="S125" s="56"/>
      <c r="T125" s="56"/>
      <c r="U125" s="53"/>
      <c r="W125" s="779" t="s">
        <v>323</v>
      </c>
      <c r="X125" s="779"/>
      <c r="Y125" s="779"/>
      <c r="Z125" s="779"/>
      <c r="AA125" s="779"/>
      <c r="AB125" s="779"/>
      <c r="AC125" s="779"/>
      <c r="AD125" s="779"/>
      <c r="AE125" s="779"/>
      <c r="AF125" s="20"/>
      <c r="AG125" s="779" t="s">
        <v>100</v>
      </c>
      <c r="AH125" s="779"/>
      <c r="AI125" s="779"/>
      <c r="AJ125" s="779"/>
      <c r="AK125" s="779"/>
      <c r="AL125" s="779"/>
      <c r="AM125" s="779"/>
      <c r="AN125" s="779"/>
      <c r="AO125" s="779"/>
      <c r="AP125" s="20"/>
      <c r="AQ125" s="779" t="s">
        <v>324</v>
      </c>
      <c r="AR125" s="779"/>
      <c r="AS125" s="779"/>
      <c r="AT125" s="779"/>
      <c r="AU125" s="779"/>
      <c r="AV125" s="779"/>
      <c r="AW125" s="779"/>
      <c r="AX125" s="779"/>
      <c r="AY125" s="779"/>
    </row>
    <row r="126" spans="1:51">
      <c r="A126" s="56"/>
      <c r="B126" s="56"/>
      <c r="C126" s="61"/>
      <c r="D126" s="61"/>
      <c r="E126" s="61"/>
      <c r="F126" s="62"/>
      <c r="G126" s="62"/>
      <c r="H126" s="62"/>
      <c r="I126" s="62"/>
      <c r="J126" s="62"/>
      <c r="K126" s="62"/>
      <c r="L126" s="62"/>
      <c r="M126" s="62"/>
      <c r="N126" s="60"/>
      <c r="O126" s="60"/>
      <c r="P126" s="60"/>
      <c r="Q126" s="59"/>
      <c r="R126" s="56"/>
      <c r="S126" s="56"/>
      <c r="T126" s="56"/>
      <c r="U126" s="53"/>
      <c r="W126" s="779"/>
      <c r="X126" s="779"/>
      <c r="Y126" s="779"/>
      <c r="Z126" s="779"/>
      <c r="AA126" s="779"/>
      <c r="AB126" s="779"/>
      <c r="AC126" s="779"/>
      <c r="AD126" s="779"/>
      <c r="AE126" s="779"/>
      <c r="AF126" s="20"/>
      <c r="AG126" s="779"/>
      <c r="AH126" s="779"/>
      <c r="AI126" s="779"/>
      <c r="AJ126" s="779"/>
      <c r="AK126" s="779"/>
      <c r="AL126" s="779"/>
      <c r="AM126" s="779"/>
      <c r="AN126" s="779"/>
      <c r="AO126" s="779"/>
      <c r="AP126" s="20"/>
      <c r="AQ126" s="779"/>
      <c r="AR126" s="779"/>
      <c r="AS126" s="779"/>
      <c r="AT126" s="779"/>
      <c r="AU126" s="779"/>
      <c r="AV126" s="779"/>
      <c r="AW126" s="779"/>
      <c r="AX126" s="779"/>
      <c r="AY126" s="779"/>
    </row>
    <row r="127" spans="1:51">
      <c r="A127" s="56"/>
      <c r="B127" s="56"/>
      <c r="C127" s="61"/>
      <c r="D127" s="61"/>
      <c r="E127" s="61"/>
      <c r="F127" s="62"/>
      <c r="G127" s="62"/>
      <c r="H127" s="62"/>
      <c r="I127" s="62"/>
      <c r="J127" s="62"/>
      <c r="K127" s="62"/>
      <c r="L127" s="62"/>
      <c r="M127" s="62"/>
      <c r="N127" s="60"/>
      <c r="O127" s="60"/>
      <c r="P127" s="60"/>
      <c r="Q127" s="59"/>
      <c r="R127" s="56"/>
      <c r="S127" s="56"/>
      <c r="T127" s="56"/>
      <c r="U127" s="53"/>
      <c r="W127" s="32" t="str">
        <f>IF(EXACT(W21,W74),"〇","NG")</f>
        <v>〇</v>
      </c>
      <c r="X127" s="32" t="str">
        <f t="shared" ref="X127:AY127" si="30">IF(EXACT(X21,X74),"〇","NG")</f>
        <v>〇</v>
      </c>
      <c r="Y127" s="32" t="str">
        <f t="shared" si="30"/>
        <v>〇</v>
      </c>
      <c r="Z127" s="32" t="str">
        <f t="shared" si="30"/>
        <v>〇</v>
      </c>
      <c r="AA127" s="32" t="str">
        <f t="shared" si="30"/>
        <v>〇</v>
      </c>
      <c r="AB127" s="32" t="str">
        <f t="shared" si="30"/>
        <v>〇</v>
      </c>
      <c r="AC127" s="32" t="str">
        <f t="shared" si="30"/>
        <v>〇</v>
      </c>
      <c r="AD127" s="32" t="str">
        <f t="shared" si="30"/>
        <v>〇</v>
      </c>
      <c r="AE127" s="32" t="str">
        <f t="shared" si="30"/>
        <v>〇</v>
      </c>
      <c r="AF127" s="32" t="str">
        <f t="shared" si="30"/>
        <v>〇</v>
      </c>
      <c r="AG127" s="32" t="str">
        <f t="shared" si="30"/>
        <v>〇</v>
      </c>
      <c r="AH127" s="32" t="str">
        <f t="shared" si="30"/>
        <v>〇</v>
      </c>
      <c r="AI127" s="32" t="str">
        <f t="shared" si="30"/>
        <v>〇</v>
      </c>
      <c r="AJ127" s="32" t="str">
        <f t="shared" si="30"/>
        <v>〇</v>
      </c>
      <c r="AK127" s="32" t="str">
        <f t="shared" si="30"/>
        <v>〇</v>
      </c>
      <c r="AL127" s="32" t="str">
        <f t="shared" si="30"/>
        <v>〇</v>
      </c>
      <c r="AM127" s="32" t="str">
        <f t="shared" si="30"/>
        <v>〇</v>
      </c>
      <c r="AN127" s="32" t="str">
        <f t="shared" si="30"/>
        <v>〇</v>
      </c>
      <c r="AO127" s="32" t="str">
        <f t="shared" si="30"/>
        <v>〇</v>
      </c>
      <c r="AP127" s="32" t="str">
        <f t="shared" si="30"/>
        <v>〇</v>
      </c>
      <c r="AQ127" s="32" t="str">
        <f t="shared" si="30"/>
        <v>〇</v>
      </c>
      <c r="AR127" s="32" t="str">
        <f t="shared" si="30"/>
        <v>〇</v>
      </c>
      <c r="AS127" s="32" t="str">
        <f t="shared" si="30"/>
        <v>〇</v>
      </c>
      <c r="AT127" s="32" t="str">
        <f t="shared" si="30"/>
        <v>〇</v>
      </c>
      <c r="AU127" s="32" t="str">
        <f t="shared" si="30"/>
        <v>〇</v>
      </c>
      <c r="AV127" s="32" t="str">
        <f t="shared" si="30"/>
        <v>〇</v>
      </c>
      <c r="AW127" s="32" t="str">
        <f t="shared" si="30"/>
        <v>〇</v>
      </c>
      <c r="AX127" s="32" t="str">
        <f t="shared" si="30"/>
        <v>〇</v>
      </c>
      <c r="AY127" s="32" t="str">
        <f t="shared" si="30"/>
        <v>〇</v>
      </c>
    </row>
    <row r="128" spans="1:51">
      <c r="A128" s="56"/>
      <c r="B128" s="56"/>
      <c r="C128" s="61"/>
      <c r="D128" s="61"/>
      <c r="E128" s="61"/>
      <c r="F128" s="62"/>
      <c r="G128" s="62"/>
      <c r="H128" s="62"/>
      <c r="I128" s="62"/>
      <c r="J128" s="62"/>
      <c r="K128" s="62"/>
      <c r="L128" s="62"/>
      <c r="M128" s="62"/>
      <c r="N128" s="60"/>
      <c r="O128" s="60"/>
      <c r="P128" s="60"/>
      <c r="Q128" s="59"/>
      <c r="R128" s="56"/>
      <c r="S128" s="56"/>
      <c r="T128" s="56"/>
      <c r="U128" s="53"/>
      <c r="W128" s="32" t="str">
        <f t="shared" ref="W128:AY136" si="31">IF(EXACT(W22,W75),"〇","NG")</f>
        <v>〇</v>
      </c>
      <c r="X128" s="32" t="str">
        <f t="shared" si="31"/>
        <v>〇</v>
      </c>
      <c r="Y128" s="32" t="str">
        <f t="shared" si="31"/>
        <v>〇</v>
      </c>
      <c r="Z128" s="32" t="str">
        <f t="shared" si="31"/>
        <v>〇</v>
      </c>
      <c r="AA128" s="32" t="str">
        <f t="shared" si="31"/>
        <v>〇</v>
      </c>
      <c r="AB128" s="32" t="str">
        <f t="shared" si="31"/>
        <v>〇</v>
      </c>
      <c r="AC128" s="32" t="str">
        <f t="shared" si="31"/>
        <v>〇</v>
      </c>
      <c r="AD128" s="32" t="str">
        <f t="shared" si="31"/>
        <v>〇</v>
      </c>
      <c r="AE128" s="32" t="str">
        <f t="shared" si="31"/>
        <v>〇</v>
      </c>
      <c r="AF128" s="32" t="str">
        <f t="shared" si="31"/>
        <v>〇</v>
      </c>
      <c r="AG128" s="32" t="str">
        <f t="shared" si="31"/>
        <v>〇</v>
      </c>
      <c r="AH128" s="32" t="str">
        <f t="shared" si="31"/>
        <v>〇</v>
      </c>
      <c r="AI128" s="32" t="str">
        <f t="shared" si="31"/>
        <v>〇</v>
      </c>
      <c r="AJ128" s="32" t="str">
        <f t="shared" si="31"/>
        <v>〇</v>
      </c>
      <c r="AK128" s="32" t="str">
        <f t="shared" si="31"/>
        <v>〇</v>
      </c>
      <c r="AL128" s="32" t="str">
        <f t="shared" si="31"/>
        <v>〇</v>
      </c>
      <c r="AM128" s="32" t="str">
        <f t="shared" si="31"/>
        <v>〇</v>
      </c>
      <c r="AN128" s="32" t="str">
        <f t="shared" si="31"/>
        <v>〇</v>
      </c>
      <c r="AO128" s="32" t="str">
        <f t="shared" si="31"/>
        <v>〇</v>
      </c>
      <c r="AP128" s="32" t="str">
        <f t="shared" si="31"/>
        <v>〇</v>
      </c>
      <c r="AQ128" s="32" t="str">
        <f t="shared" si="31"/>
        <v>〇</v>
      </c>
      <c r="AR128" s="32" t="str">
        <f t="shared" si="31"/>
        <v>〇</v>
      </c>
      <c r="AS128" s="32" t="str">
        <f t="shared" si="31"/>
        <v>〇</v>
      </c>
      <c r="AT128" s="32" t="str">
        <f t="shared" si="31"/>
        <v>〇</v>
      </c>
      <c r="AU128" s="32" t="str">
        <f t="shared" si="31"/>
        <v>〇</v>
      </c>
      <c r="AV128" s="32" t="str">
        <f t="shared" si="31"/>
        <v>〇</v>
      </c>
      <c r="AW128" s="32" t="str">
        <f t="shared" si="31"/>
        <v>〇</v>
      </c>
      <c r="AX128" s="32" t="str">
        <f t="shared" si="31"/>
        <v>〇</v>
      </c>
      <c r="AY128" s="32" t="str">
        <f t="shared" si="31"/>
        <v>〇</v>
      </c>
    </row>
    <row r="129" spans="1:51">
      <c r="A129" s="56"/>
      <c r="B129" s="56"/>
      <c r="C129" s="61"/>
      <c r="D129" s="61"/>
      <c r="E129" s="61"/>
      <c r="F129" s="62"/>
      <c r="G129" s="62"/>
      <c r="H129" s="62"/>
      <c r="I129" s="62"/>
      <c r="J129" s="62"/>
      <c r="K129" s="62"/>
      <c r="L129" s="62"/>
      <c r="M129" s="62"/>
      <c r="N129" s="60"/>
      <c r="O129" s="60"/>
      <c r="P129" s="60"/>
      <c r="Q129" s="59"/>
      <c r="R129" s="56"/>
      <c r="S129" s="56"/>
      <c r="T129" s="56"/>
      <c r="U129" s="53"/>
      <c r="W129" s="32" t="str">
        <f t="shared" si="31"/>
        <v>〇</v>
      </c>
      <c r="X129" s="32" t="str">
        <f t="shared" si="31"/>
        <v>〇</v>
      </c>
      <c r="Y129" s="32" t="str">
        <f t="shared" si="31"/>
        <v>〇</v>
      </c>
      <c r="Z129" s="32" t="str">
        <f t="shared" si="31"/>
        <v>〇</v>
      </c>
      <c r="AA129" s="32" t="str">
        <f t="shared" si="31"/>
        <v>〇</v>
      </c>
      <c r="AB129" s="32" t="str">
        <f t="shared" si="31"/>
        <v>〇</v>
      </c>
      <c r="AC129" s="32" t="str">
        <f t="shared" si="31"/>
        <v>〇</v>
      </c>
      <c r="AD129" s="32" t="str">
        <f t="shared" si="31"/>
        <v>〇</v>
      </c>
      <c r="AE129" s="32" t="str">
        <f t="shared" si="31"/>
        <v>〇</v>
      </c>
      <c r="AF129" s="32" t="str">
        <f t="shared" si="31"/>
        <v>〇</v>
      </c>
      <c r="AG129" s="32" t="str">
        <f t="shared" si="31"/>
        <v>〇</v>
      </c>
      <c r="AH129" s="32" t="str">
        <f t="shared" si="31"/>
        <v>〇</v>
      </c>
      <c r="AI129" s="32" t="str">
        <f t="shared" si="31"/>
        <v>〇</v>
      </c>
      <c r="AJ129" s="32" t="str">
        <f t="shared" si="31"/>
        <v>〇</v>
      </c>
      <c r="AK129" s="32" t="str">
        <f t="shared" si="31"/>
        <v>〇</v>
      </c>
      <c r="AL129" s="32" t="str">
        <f t="shared" si="31"/>
        <v>〇</v>
      </c>
      <c r="AM129" s="32" t="str">
        <f t="shared" si="31"/>
        <v>〇</v>
      </c>
      <c r="AN129" s="32" t="str">
        <f t="shared" si="31"/>
        <v>〇</v>
      </c>
      <c r="AO129" s="32" t="str">
        <f t="shared" si="31"/>
        <v>〇</v>
      </c>
      <c r="AP129" s="32" t="str">
        <f t="shared" si="31"/>
        <v>〇</v>
      </c>
      <c r="AQ129" s="32" t="str">
        <f t="shared" si="31"/>
        <v>〇</v>
      </c>
      <c r="AR129" s="32" t="str">
        <f t="shared" si="31"/>
        <v>〇</v>
      </c>
      <c r="AS129" s="32" t="str">
        <f t="shared" si="31"/>
        <v>〇</v>
      </c>
      <c r="AT129" s="32" t="str">
        <f t="shared" si="31"/>
        <v>〇</v>
      </c>
      <c r="AU129" s="32" t="str">
        <f t="shared" si="31"/>
        <v>〇</v>
      </c>
      <c r="AV129" s="32" t="str">
        <f t="shared" si="31"/>
        <v>〇</v>
      </c>
      <c r="AW129" s="32" t="str">
        <f t="shared" si="31"/>
        <v>〇</v>
      </c>
      <c r="AX129" s="32" t="str">
        <f t="shared" si="31"/>
        <v>〇</v>
      </c>
      <c r="AY129" s="32" t="str">
        <f t="shared" si="31"/>
        <v>〇</v>
      </c>
    </row>
    <row r="130" spans="1:51">
      <c r="A130" s="56"/>
      <c r="B130" s="56"/>
      <c r="C130" s="61"/>
      <c r="D130" s="61"/>
      <c r="E130" s="61"/>
      <c r="F130" s="62"/>
      <c r="G130" s="62"/>
      <c r="H130" s="62"/>
      <c r="I130" s="62"/>
      <c r="J130" s="62"/>
      <c r="K130" s="62"/>
      <c r="L130" s="62"/>
      <c r="M130" s="62"/>
      <c r="N130" s="60"/>
      <c r="O130" s="60"/>
      <c r="P130" s="60"/>
      <c r="Q130" s="59"/>
      <c r="R130" s="56"/>
      <c r="S130" s="56"/>
      <c r="T130" s="56"/>
      <c r="U130" s="53"/>
      <c r="W130" s="32" t="str">
        <f t="shared" si="31"/>
        <v>〇</v>
      </c>
      <c r="X130" s="32" t="str">
        <f t="shared" si="31"/>
        <v>〇</v>
      </c>
      <c r="Y130" s="32" t="str">
        <f t="shared" si="31"/>
        <v>〇</v>
      </c>
      <c r="Z130" s="32" t="str">
        <f t="shared" si="31"/>
        <v>〇</v>
      </c>
      <c r="AA130" s="32" t="str">
        <f t="shared" si="31"/>
        <v>〇</v>
      </c>
      <c r="AB130" s="32" t="str">
        <f t="shared" si="31"/>
        <v>〇</v>
      </c>
      <c r="AC130" s="32" t="str">
        <f t="shared" si="31"/>
        <v>〇</v>
      </c>
      <c r="AD130" s="32" t="str">
        <f t="shared" si="31"/>
        <v>〇</v>
      </c>
      <c r="AE130" s="32" t="str">
        <f t="shared" si="31"/>
        <v>〇</v>
      </c>
      <c r="AF130" s="32" t="str">
        <f t="shared" si="31"/>
        <v>〇</v>
      </c>
      <c r="AG130" s="32" t="str">
        <f t="shared" si="31"/>
        <v>〇</v>
      </c>
      <c r="AH130" s="32" t="str">
        <f t="shared" si="31"/>
        <v>〇</v>
      </c>
      <c r="AI130" s="32" t="str">
        <f t="shared" si="31"/>
        <v>〇</v>
      </c>
      <c r="AJ130" s="32" t="str">
        <f t="shared" si="31"/>
        <v>〇</v>
      </c>
      <c r="AK130" s="32" t="str">
        <f t="shared" si="31"/>
        <v>〇</v>
      </c>
      <c r="AL130" s="32" t="str">
        <f t="shared" si="31"/>
        <v>〇</v>
      </c>
      <c r="AM130" s="32" t="str">
        <f t="shared" si="31"/>
        <v>〇</v>
      </c>
      <c r="AN130" s="32" t="str">
        <f t="shared" si="31"/>
        <v>〇</v>
      </c>
      <c r="AO130" s="32" t="str">
        <f t="shared" si="31"/>
        <v>〇</v>
      </c>
      <c r="AP130" s="32" t="str">
        <f t="shared" si="31"/>
        <v>〇</v>
      </c>
      <c r="AQ130" s="32" t="str">
        <f t="shared" si="31"/>
        <v>〇</v>
      </c>
      <c r="AR130" s="32" t="str">
        <f t="shared" si="31"/>
        <v>〇</v>
      </c>
      <c r="AS130" s="32" t="str">
        <f t="shared" si="31"/>
        <v>〇</v>
      </c>
      <c r="AT130" s="32" t="str">
        <f t="shared" si="31"/>
        <v>〇</v>
      </c>
      <c r="AU130" s="32" t="str">
        <f t="shared" si="31"/>
        <v>〇</v>
      </c>
      <c r="AV130" s="32" t="str">
        <f t="shared" si="31"/>
        <v>〇</v>
      </c>
      <c r="AW130" s="32" t="str">
        <f t="shared" si="31"/>
        <v>〇</v>
      </c>
      <c r="AX130" s="32" t="str">
        <f t="shared" si="31"/>
        <v>〇</v>
      </c>
      <c r="AY130" s="32" t="str">
        <f t="shared" si="31"/>
        <v>〇</v>
      </c>
    </row>
    <row r="131" spans="1:51">
      <c r="A131" s="56"/>
      <c r="B131" s="56"/>
      <c r="C131" s="61"/>
      <c r="D131" s="61"/>
      <c r="E131" s="61"/>
      <c r="F131" s="62"/>
      <c r="G131" s="62"/>
      <c r="H131" s="62"/>
      <c r="I131" s="62"/>
      <c r="J131" s="62"/>
      <c r="K131" s="62"/>
      <c r="L131" s="62"/>
      <c r="M131" s="62"/>
      <c r="N131" s="60"/>
      <c r="O131" s="60"/>
      <c r="P131" s="60"/>
      <c r="Q131" s="59"/>
      <c r="R131" s="56"/>
      <c r="S131" s="56"/>
      <c r="T131" s="56"/>
      <c r="U131" s="53"/>
      <c r="W131" s="32" t="str">
        <f t="shared" si="31"/>
        <v>〇</v>
      </c>
      <c r="X131" s="32" t="str">
        <f t="shared" si="31"/>
        <v>〇</v>
      </c>
      <c r="Y131" s="32" t="str">
        <f t="shared" si="31"/>
        <v>〇</v>
      </c>
      <c r="Z131" s="32" t="str">
        <f t="shared" si="31"/>
        <v>〇</v>
      </c>
      <c r="AA131" s="32" t="str">
        <f t="shared" si="31"/>
        <v>〇</v>
      </c>
      <c r="AB131" s="32" t="str">
        <f t="shared" si="31"/>
        <v>〇</v>
      </c>
      <c r="AC131" s="32" t="str">
        <f t="shared" si="31"/>
        <v>〇</v>
      </c>
      <c r="AD131" s="32" t="str">
        <f t="shared" si="31"/>
        <v>〇</v>
      </c>
      <c r="AE131" s="32" t="str">
        <f t="shared" si="31"/>
        <v>〇</v>
      </c>
      <c r="AF131" s="32" t="str">
        <f t="shared" si="31"/>
        <v>〇</v>
      </c>
      <c r="AG131" s="32" t="str">
        <f t="shared" si="31"/>
        <v>〇</v>
      </c>
      <c r="AH131" s="32" t="str">
        <f t="shared" si="31"/>
        <v>〇</v>
      </c>
      <c r="AI131" s="32" t="str">
        <f t="shared" si="31"/>
        <v>〇</v>
      </c>
      <c r="AJ131" s="32" t="str">
        <f t="shared" si="31"/>
        <v>〇</v>
      </c>
      <c r="AK131" s="32" t="str">
        <f t="shared" si="31"/>
        <v>〇</v>
      </c>
      <c r="AL131" s="32" t="str">
        <f t="shared" si="31"/>
        <v>〇</v>
      </c>
      <c r="AM131" s="32" t="str">
        <f t="shared" si="31"/>
        <v>〇</v>
      </c>
      <c r="AN131" s="32" t="str">
        <f t="shared" si="31"/>
        <v>〇</v>
      </c>
      <c r="AO131" s="32" t="str">
        <f t="shared" si="31"/>
        <v>〇</v>
      </c>
      <c r="AP131" s="32" t="str">
        <f t="shared" si="31"/>
        <v>〇</v>
      </c>
      <c r="AQ131" s="32" t="str">
        <f t="shared" si="31"/>
        <v>〇</v>
      </c>
      <c r="AR131" s="32" t="str">
        <f t="shared" si="31"/>
        <v>〇</v>
      </c>
      <c r="AS131" s="32" t="str">
        <f t="shared" si="31"/>
        <v>〇</v>
      </c>
      <c r="AT131" s="32" t="str">
        <f t="shared" si="31"/>
        <v>〇</v>
      </c>
      <c r="AU131" s="32" t="str">
        <f t="shared" si="31"/>
        <v>〇</v>
      </c>
      <c r="AV131" s="32" t="str">
        <f t="shared" si="31"/>
        <v>〇</v>
      </c>
      <c r="AW131" s="32" t="str">
        <f t="shared" si="31"/>
        <v>〇</v>
      </c>
      <c r="AX131" s="32" t="str">
        <f t="shared" si="31"/>
        <v>〇</v>
      </c>
      <c r="AY131" s="32" t="str">
        <f t="shared" si="31"/>
        <v>〇</v>
      </c>
    </row>
    <row r="132" spans="1:51">
      <c r="A132" s="56"/>
      <c r="B132" s="56"/>
      <c r="C132" s="61"/>
      <c r="D132" s="61"/>
      <c r="E132" s="61"/>
      <c r="F132" s="62"/>
      <c r="G132" s="62"/>
      <c r="H132" s="62"/>
      <c r="I132" s="62"/>
      <c r="J132" s="62"/>
      <c r="K132" s="62"/>
      <c r="L132" s="62"/>
      <c r="M132" s="62"/>
      <c r="N132" s="60"/>
      <c r="O132" s="60"/>
      <c r="P132" s="60"/>
      <c r="Q132" s="59"/>
      <c r="R132" s="56"/>
      <c r="S132" s="56"/>
      <c r="T132" s="56"/>
      <c r="U132" s="53"/>
      <c r="W132" s="32" t="str">
        <f t="shared" si="31"/>
        <v>〇</v>
      </c>
      <c r="X132" s="32" t="str">
        <f t="shared" si="31"/>
        <v>〇</v>
      </c>
      <c r="Y132" s="32" t="str">
        <f t="shared" si="31"/>
        <v>〇</v>
      </c>
      <c r="Z132" s="32" t="str">
        <f t="shared" si="31"/>
        <v>〇</v>
      </c>
      <c r="AA132" s="32" t="str">
        <f t="shared" si="31"/>
        <v>〇</v>
      </c>
      <c r="AB132" s="32" t="str">
        <f t="shared" si="31"/>
        <v>〇</v>
      </c>
      <c r="AC132" s="32" t="str">
        <f t="shared" si="31"/>
        <v>〇</v>
      </c>
      <c r="AD132" s="32" t="str">
        <f t="shared" si="31"/>
        <v>〇</v>
      </c>
      <c r="AE132" s="32" t="str">
        <f t="shared" si="31"/>
        <v>〇</v>
      </c>
      <c r="AF132" s="32" t="str">
        <f t="shared" si="31"/>
        <v>〇</v>
      </c>
      <c r="AG132" s="32" t="str">
        <f t="shared" si="31"/>
        <v>〇</v>
      </c>
      <c r="AH132" s="32" t="str">
        <f t="shared" si="31"/>
        <v>〇</v>
      </c>
      <c r="AI132" s="32" t="str">
        <f t="shared" si="31"/>
        <v>〇</v>
      </c>
      <c r="AJ132" s="32" t="str">
        <f t="shared" si="31"/>
        <v>〇</v>
      </c>
      <c r="AK132" s="32" t="str">
        <f t="shared" si="31"/>
        <v>〇</v>
      </c>
      <c r="AL132" s="32" t="str">
        <f t="shared" si="31"/>
        <v>〇</v>
      </c>
      <c r="AM132" s="32" t="str">
        <f t="shared" si="31"/>
        <v>〇</v>
      </c>
      <c r="AN132" s="32" t="str">
        <f t="shared" si="31"/>
        <v>〇</v>
      </c>
      <c r="AO132" s="32" t="str">
        <f t="shared" si="31"/>
        <v>〇</v>
      </c>
      <c r="AP132" s="32" t="str">
        <f t="shared" si="31"/>
        <v>〇</v>
      </c>
      <c r="AQ132" s="32" t="str">
        <f t="shared" si="31"/>
        <v>〇</v>
      </c>
      <c r="AR132" s="32" t="str">
        <f t="shared" si="31"/>
        <v>〇</v>
      </c>
      <c r="AS132" s="32" t="str">
        <f t="shared" si="31"/>
        <v>〇</v>
      </c>
      <c r="AT132" s="32" t="str">
        <f t="shared" si="31"/>
        <v>〇</v>
      </c>
      <c r="AU132" s="32" t="str">
        <f t="shared" si="31"/>
        <v>〇</v>
      </c>
      <c r="AV132" s="32" t="str">
        <f t="shared" si="31"/>
        <v>〇</v>
      </c>
      <c r="AW132" s="32" t="str">
        <f t="shared" si="31"/>
        <v>〇</v>
      </c>
      <c r="AX132" s="32" t="str">
        <f t="shared" si="31"/>
        <v>〇</v>
      </c>
      <c r="AY132" s="32" t="str">
        <f t="shared" si="31"/>
        <v>〇</v>
      </c>
    </row>
    <row r="133" spans="1:51">
      <c r="A133" s="56"/>
      <c r="B133" s="56"/>
      <c r="C133" s="61"/>
      <c r="D133" s="61"/>
      <c r="E133" s="61"/>
      <c r="F133" s="62"/>
      <c r="G133" s="62"/>
      <c r="H133" s="62"/>
      <c r="I133" s="62"/>
      <c r="J133" s="62"/>
      <c r="K133" s="62"/>
      <c r="L133" s="62"/>
      <c r="M133" s="62"/>
      <c r="N133" s="60"/>
      <c r="O133" s="60"/>
      <c r="P133" s="60"/>
      <c r="Q133" s="59"/>
      <c r="R133" s="56"/>
      <c r="S133" s="56"/>
      <c r="T133" s="56"/>
      <c r="U133" s="53"/>
      <c r="W133" s="32" t="str">
        <f t="shared" si="31"/>
        <v>〇</v>
      </c>
      <c r="X133" s="32" t="str">
        <f t="shared" si="31"/>
        <v>〇</v>
      </c>
      <c r="Y133" s="32" t="str">
        <f t="shared" si="31"/>
        <v>〇</v>
      </c>
      <c r="Z133" s="32" t="str">
        <f t="shared" si="31"/>
        <v>〇</v>
      </c>
      <c r="AA133" s="32" t="str">
        <f t="shared" si="31"/>
        <v>〇</v>
      </c>
      <c r="AB133" s="32" t="str">
        <f t="shared" si="31"/>
        <v>〇</v>
      </c>
      <c r="AC133" s="32" t="str">
        <f t="shared" si="31"/>
        <v>〇</v>
      </c>
      <c r="AD133" s="32" t="str">
        <f t="shared" si="31"/>
        <v>〇</v>
      </c>
      <c r="AE133" s="32" t="str">
        <f t="shared" si="31"/>
        <v>〇</v>
      </c>
      <c r="AF133" s="32" t="str">
        <f t="shared" si="31"/>
        <v>〇</v>
      </c>
      <c r="AG133" s="32" t="str">
        <f t="shared" si="31"/>
        <v>〇</v>
      </c>
      <c r="AH133" s="32" t="str">
        <f t="shared" si="31"/>
        <v>〇</v>
      </c>
      <c r="AI133" s="32" t="str">
        <f t="shared" si="31"/>
        <v>〇</v>
      </c>
      <c r="AJ133" s="32" t="str">
        <f t="shared" si="31"/>
        <v>〇</v>
      </c>
      <c r="AK133" s="32" t="str">
        <f t="shared" si="31"/>
        <v>〇</v>
      </c>
      <c r="AL133" s="32" t="str">
        <f t="shared" si="31"/>
        <v>〇</v>
      </c>
      <c r="AM133" s="32" t="str">
        <f t="shared" si="31"/>
        <v>〇</v>
      </c>
      <c r="AN133" s="32" t="str">
        <f t="shared" si="31"/>
        <v>〇</v>
      </c>
      <c r="AO133" s="32" t="str">
        <f t="shared" si="31"/>
        <v>〇</v>
      </c>
      <c r="AP133" s="32" t="str">
        <f t="shared" si="31"/>
        <v>〇</v>
      </c>
      <c r="AQ133" s="32" t="str">
        <f t="shared" si="31"/>
        <v>〇</v>
      </c>
      <c r="AR133" s="32" t="str">
        <f t="shared" si="31"/>
        <v>〇</v>
      </c>
      <c r="AS133" s="32" t="str">
        <f t="shared" si="31"/>
        <v>〇</v>
      </c>
      <c r="AT133" s="32" t="str">
        <f t="shared" si="31"/>
        <v>〇</v>
      </c>
      <c r="AU133" s="32" t="str">
        <f t="shared" si="31"/>
        <v>〇</v>
      </c>
      <c r="AV133" s="32" t="str">
        <f t="shared" si="31"/>
        <v>〇</v>
      </c>
      <c r="AW133" s="32" t="str">
        <f t="shared" si="31"/>
        <v>〇</v>
      </c>
      <c r="AX133" s="32" t="str">
        <f t="shared" si="31"/>
        <v>〇</v>
      </c>
      <c r="AY133" s="32" t="str">
        <f t="shared" si="31"/>
        <v>〇</v>
      </c>
    </row>
    <row r="134" spans="1:51">
      <c r="A134" s="56"/>
      <c r="B134" s="56"/>
      <c r="C134" s="61"/>
      <c r="D134" s="61"/>
      <c r="E134" s="61"/>
      <c r="F134" s="62"/>
      <c r="G134" s="62"/>
      <c r="H134" s="62"/>
      <c r="I134" s="62"/>
      <c r="J134" s="62"/>
      <c r="K134" s="62"/>
      <c r="L134" s="62"/>
      <c r="M134" s="62"/>
      <c r="N134" s="60"/>
      <c r="O134" s="60"/>
      <c r="P134" s="60"/>
      <c r="Q134" s="59"/>
      <c r="R134" s="56"/>
      <c r="S134" s="56"/>
      <c r="T134" s="56"/>
      <c r="U134" s="53"/>
      <c r="W134" s="32" t="str">
        <f t="shared" si="31"/>
        <v>〇</v>
      </c>
      <c r="X134" s="32" t="str">
        <f t="shared" si="31"/>
        <v>〇</v>
      </c>
      <c r="Y134" s="32" t="str">
        <f t="shared" si="31"/>
        <v>〇</v>
      </c>
      <c r="Z134" s="32" t="str">
        <f t="shared" si="31"/>
        <v>〇</v>
      </c>
      <c r="AA134" s="32" t="str">
        <f t="shared" si="31"/>
        <v>〇</v>
      </c>
      <c r="AB134" s="32" t="str">
        <f t="shared" si="31"/>
        <v>〇</v>
      </c>
      <c r="AC134" s="32" t="str">
        <f t="shared" si="31"/>
        <v>〇</v>
      </c>
      <c r="AD134" s="32" t="str">
        <f t="shared" si="31"/>
        <v>〇</v>
      </c>
      <c r="AE134" s="32" t="str">
        <f t="shared" si="31"/>
        <v>〇</v>
      </c>
      <c r="AF134" s="32" t="str">
        <f t="shared" si="31"/>
        <v>〇</v>
      </c>
      <c r="AG134" s="32" t="str">
        <f t="shared" si="31"/>
        <v>〇</v>
      </c>
      <c r="AH134" s="32" t="str">
        <f t="shared" si="31"/>
        <v>〇</v>
      </c>
      <c r="AI134" s="32" t="str">
        <f t="shared" si="31"/>
        <v>〇</v>
      </c>
      <c r="AJ134" s="32" t="str">
        <f t="shared" si="31"/>
        <v>〇</v>
      </c>
      <c r="AK134" s="32" t="str">
        <f t="shared" si="31"/>
        <v>〇</v>
      </c>
      <c r="AL134" s="32" t="str">
        <f t="shared" si="31"/>
        <v>〇</v>
      </c>
      <c r="AM134" s="32" t="str">
        <f t="shared" si="31"/>
        <v>〇</v>
      </c>
      <c r="AN134" s="32" t="str">
        <f t="shared" si="31"/>
        <v>〇</v>
      </c>
      <c r="AO134" s="32" t="str">
        <f t="shared" si="31"/>
        <v>〇</v>
      </c>
      <c r="AP134" s="32" t="str">
        <f t="shared" si="31"/>
        <v>〇</v>
      </c>
      <c r="AQ134" s="32" t="str">
        <f t="shared" si="31"/>
        <v>〇</v>
      </c>
      <c r="AR134" s="32" t="str">
        <f t="shared" si="31"/>
        <v>〇</v>
      </c>
      <c r="AS134" s="32" t="str">
        <f t="shared" si="31"/>
        <v>〇</v>
      </c>
      <c r="AT134" s="32" t="str">
        <f t="shared" si="31"/>
        <v>〇</v>
      </c>
      <c r="AU134" s="32" t="str">
        <f t="shared" si="31"/>
        <v>〇</v>
      </c>
      <c r="AV134" s="32" t="str">
        <f t="shared" si="31"/>
        <v>〇</v>
      </c>
      <c r="AW134" s="32" t="str">
        <f t="shared" si="31"/>
        <v>〇</v>
      </c>
      <c r="AX134" s="32" t="str">
        <f t="shared" si="31"/>
        <v>〇</v>
      </c>
      <c r="AY134" s="32" t="str">
        <f t="shared" si="31"/>
        <v>〇</v>
      </c>
    </row>
    <row r="135" spans="1:51">
      <c r="A135" s="56"/>
      <c r="B135" s="56"/>
      <c r="C135" s="61"/>
      <c r="D135" s="61"/>
      <c r="E135" s="61"/>
      <c r="F135" s="62"/>
      <c r="G135" s="62"/>
      <c r="H135" s="62"/>
      <c r="I135" s="62"/>
      <c r="J135" s="62"/>
      <c r="K135" s="62"/>
      <c r="L135" s="62"/>
      <c r="M135" s="62"/>
      <c r="N135" s="60"/>
      <c r="O135" s="60"/>
      <c r="P135" s="60"/>
      <c r="Q135" s="59"/>
      <c r="R135" s="56"/>
      <c r="S135" s="56"/>
      <c r="T135" s="56"/>
      <c r="U135" s="53"/>
      <c r="W135" s="32" t="str">
        <f t="shared" si="31"/>
        <v>〇</v>
      </c>
      <c r="X135" s="32" t="str">
        <f t="shared" si="31"/>
        <v>〇</v>
      </c>
      <c r="Y135" s="32" t="str">
        <f t="shared" si="31"/>
        <v>〇</v>
      </c>
      <c r="Z135" s="32" t="str">
        <f t="shared" si="31"/>
        <v>〇</v>
      </c>
      <c r="AA135" s="32" t="str">
        <f t="shared" si="31"/>
        <v>〇</v>
      </c>
      <c r="AB135" s="32" t="str">
        <f t="shared" si="31"/>
        <v>〇</v>
      </c>
      <c r="AC135" s="32" t="str">
        <f t="shared" si="31"/>
        <v>〇</v>
      </c>
      <c r="AD135" s="32" t="str">
        <f t="shared" si="31"/>
        <v>〇</v>
      </c>
      <c r="AE135" s="32" t="str">
        <f t="shared" si="31"/>
        <v>〇</v>
      </c>
      <c r="AF135" s="32" t="str">
        <f t="shared" si="31"/>
        <v>〇</v>
      </c>
      <c r="AG135" s="32" t="str">
        <f t="shared" si="31"/>
        <v>〇</v>
      </c>
      <c r="AH135" s="32" t="str">
        <f t="shared" si="31"/>
        <v>〇</v>
      </c>
      <c r="AI135" s="32" t="str">
        <f t="shared" si="31"/>
        <v>〇</v>
      </c>
      <c r="AJ135" s="32" t="str">
        <f t="shared" si="31"/>
        <v>〇</v>
      </c>
      <c r="AK135" s="32" t="str">
        <f t="shared" si="31"/>
        <v>〇</v>
      </c>
      <c r="AL135" s="32" t="str">
        <f t="shared" si="31"/>
        <v>〇</v>
      </c>
      <c r="AM135" s="32" t="str">
        <f t="shared" si="31"/>
        <v>〇</v>
      </c>
      <c r="AN135" s="32" t="str">
        <f t="shared" si="31"/>
        <v>〇</v>
      </c>
      <c r="AO135" s="32" t="str">
        <f t="shared" si="31"/>
        <v>〇</v>
      </c>
      <c r="AP135" s="32" t="str">
        <f t="shared" si="31"/>
        <v>〇</v>
      </c>
      <c r="AQ135" s="32" t="str">
        <f t="shared" si="31"/>
        <v>〇</v>
      </c>
      <c r="AR135" s="32" t="str">
        <f t="shared" si="31"/>
        <v>〇</v>
      </c>
      <c r="AS135" s="32" t="str">
        <f t="shared" si="31"/>
        <v>〇</v>
      </c>
      <c r="AT135" s="32" t="str">
        <f t="shared" si="31"/>
        <v>〇</v>
      </c>
      <c r="AU135" s="32" t="str">
        <f t="shared" si="31"/>
        <v>〇</v>
      </c>
      <c r="AV135" s="32" t="str">
        <f t="shared" si="31"/>
        <v>〇</v>
      </c>
      <c r="AW135" s="32" t="str">
        <f t="shared" si="31"/>
        <v>〇</v>
      </c>
      <c r="AX135" s="32" t="str">
        <f t="shared" si="31"/>
        <v>〇</v>
      </c>
      <c r="AY135" s="32" t="str">
        <f t="shared" si="31"/>
        <v>〇</v>
      </c>
    </row>
    <row r="136" spans="1:51">
      <c r="A136" s="56"/>
      <c r="B136" s="56"/>
      <c r="C136" s="61"/>
      <c r="D136" s="61"/>
      <c r="E136" s="61"/>
      <c r="F136" s="62"/>
      <c r="G136" s="62"/>
      <c r="H136" s="62"/>
      <c r="I136" s="62"/>
      <c r="J136" s="62"/>
      <c r="K136" s="62"/>
      <c r="L136" s="62"/>
      <c r="M136" s="62"/>
      <c r="N136" s="60"/>
      <c r="O136" s="60"/>
      <c r="P136" s="60"/>
      <c r="Q136" s="59"/>
      <c r="R136" s="56"/>
      <c r="S136" s="56"/>
      <c r="T136" s="56"/>
      <c r="U136" s="53"/>
      <c r="W136" s="32" t="str">
        <f t="shared" si="31"/>
        <v>〇</v>
      </c>
      <c r="X136" s="32" t="str">
        <f t="shared" si="31"/>
        <v>〇</v>
      </c>
      <c r="Y136" s="32" t="str">
        <f t="shared" si="31"/>
        <v>〇</v>
      </c>
      <c r="Z136" s="32" t="str">
        <f t="shared" si="31"/>
        <v>〇</v>
      </c>
      <c r="AA136" s="32" t="str">
        <f t="shared" si="31"/>
        <v>〇</v>
      </c>
      <c r="AB136" s="32" t="str">
        <f t="shared" si="31"/>
        <v>〇</v>
      </c>
      <c r="AC136" s="32" t="str">
        <f t="shared" si="31"/>
        <v>〇</v>
      </c>
      <c r="AD136" s="32" t="str">
        <f t="shared" si="31"/>
        <v>〇</v>
      </c>
      <c r="AE136" s="32" t="str">
        <f t="shared" si="31"/>
        <v>〇</v>
      </c>
      <c r="AF136" s="32" t="str">
        <f t="shared" si="31"/>
        <v>〇</v>
      </c>
      <c r="AG136" s="32" t="str">
        <f t="shared" si="31"/>
        <v>〇</v>
      </c>
      <c r="AH136" s="32" t="str">
        <f t="shared" si="31"/>
        <v>〇</v>
      </c>
      <c r="AI136" s="32" t="str">
        <f t="shared" si="31"/>
        <v>〇</v>
      </c>
      <c r="AJ136" s="32" t="str">
        <f t="shared" si="31"/>
        <v>〇</v>
      </c>
      <c r="AK136" s="32" t="str">
        <f t="shared" si="31"/>
        <v>〇</v>
      </c>
      <c r="AL136" s="32" t="str">
        <f t="shared" si="31"/>
        <v>〇</v>
      </c>
      <c r="AM136" s="32" t="str">
        <f t="shared" si="31"/>
        <v>〇</v>
      </c>
      <c r="AN136" s="32" t="str">
        <f t="shared" si="31"/>
        <v>〇</v>
      </c>
      <c r="AO136" s="32" t="str">
        <f t="shared" si="31"/>
        <v>〇</v>
      </c>
      <c r="AP136" s="32" t="str">
        <f t="shared" si="31"/>
        <v>〇</v>
      </c>
      <c r="AQ136" s="32" t="str">
        <f t="shared" si="31"/>
        <v>〇</v>
      </c>
      <c r="AR136" s="32" t="str">
        <f t="shared" si="31"/>
        <v>〇</v>
      </c>
      <c r="AS136" s="32" t="str">
        <f t="shared" si="31"/>
        <v>〇</v>
      </c>
      <c r="AT136" s="32" t="str">
        <f t="shared" ref="AT136:AY136" si="32">IF(EXACT(AT30,AT83),"〇","NG")</f>
        <v>〇</v>
      </c>
      <c r="AU136" s="32" t="str">
        <f t="shared" si="32"/>
        <v>〇</v>
      </c>
      <c r="AV136" s="32" t="str">
        <f t="shared" si="32"/>
        <v>〇</v>
      </c>
      <c r="AW136" s="32" t="str">
        <f t="shared" si="32"/>
        <v>〇</v>
      </c>
      <c r="AX136" s="32" t="str">
        <f t="shared" si="32"/>
        <v>〇</v>
      </c>
      <c r="AY136" s="32" t="str">
        <f t="shared" si="32"/>
        <v>〇</v>
      </c>
    </row>
    <row r="137" spans="1:51">
      <c r="A137" s="56"/>
      <c r="B137" s="56"/>
      <c r="C137" s="61"/>
      <c r="D137" s="61"/>
      <c r="E137" s="61"/>
      <c r="F137" s="62"/>
      <c r="G137" s="62"/>
      <c r="H137" s="62"/>
      <c r="I137" s="62"/>
      <c r="J137" s="62"/>
      <c r="K137" s="62"/>
      <c r="L137" s="62"/>
      <c r="M137" s="62"/>
      <c r="N137" s="60"/>
      <c r="O137" s="60"/>
      <c r="P137" s="60"/>
      <c r="Q137" s="59"/>
      <c r="R137" s="56"/>
      <c r="S137" s="56"/>
      <c r="T137" s="56"/>
      <c r="U137" s="53"/>
      <c r="W137" s="32" t="str">
        <f t="shared" ref="W137:AY145" si="33">IF(EXACT(W31,W84),"〇","NG")</f>
        <v>〇</v>
      </c>
      <c r="X137" s="32" t="str">
        <f t="shared" si="33"/>
        <v>〇</v>
      </c>
      <c r="Y137" s="32" t="str">
        <f t="shared" si="33"/>
        <v>〇</v>
      </c>
      <c r="Z137" s="32" t="str">
        <f t="shared" si="33"/>
        <v>〇</v>
      </c>
      <c r="AA137" s="32" t="str">
        <f t="shared" si="33"/>
        <v>〇</v>
      </c>
      <c r="AB137" s="32" t="str">
        <f t="shared" si="33"/>
        <v>〇</v>
      </c>
      <c r="AC137" s="32" t="str">
        <f t="shared" si="33"/>
        <v>〇</v>
      </c>
      <c r="AD137" s="32" t="str">
        <f t="shared" si="33"/>
        <v>〇</v>
      </c>
      <c r="AE137" s="32" t="str">
        <f t="shared" si="33"/>
        <v>〇</v>
      </c>
      <c r="AF137" s="32" t="str">
        <f t="shared" si="33"/>
        <v>〇</v>
      </c>
      <c r="AG137" s="32" t="str">
        <f t="shared" si="33"/>
        <v>〇</v>
      </c>
      <c r="AH137" s="32" t="str">
        <f t="shared" si="33"/>
        <v>〇</v>
      </c>
      <c r="AI137" s="32" t="str">
        <f t="shared" si="33"/>
        <v>〇</v>
      </c>
      <c r="AJ137" s="32" t="str">
        <f t="shared" si="33"/>
        <v>〇</v>
      </c>
      <c r="AK137" s="32" t="str">
        <f t="shared" si="33"/>
        <v>〇</v>
      </c>
      <c r="AL137" s="32" t="str">
        <f t="shared" si="33"/>
        <v>〇</v>
      </c>
      <c r="AM137" s="32" t="str">
        <f t="shared" si="33"/>
        <v>〇</v>
      </c>
      <c r="AN137" s="32" t="str">
        <f t="shared" si="33"/>
        <v>〇</v>
      </c>
      <c r="AO137" s="32" t="str">
        <f t="shared" si="33"/>
        <v>〇</v>
      </c>
      <c r="AP137" s="32" t="str">
        <f t="shared" si="33"/>
        <v>〇</v>
      </c>
      <c r="AQ137" s="32" t="str">
        <f t="shared" si="33"/>
        <v>〇</v>
      </c>
      <c r="AR137" s="32" t="str">
        <f t="shared" si="33"/>
        <v>〇</v>
      </c>
      <c r="AS137" s="32" t="str">
        <f t="shared" si="33"/>
        <v>〇</v>
      </c>
      <c r="AT137" s="32" t="str">
        <f t="shared" si="33"/>
        <v>〇</v>
      </c>
      <c r="AU137" s="32" t="str">
        <f t="shared" si="33"/>
        <v>〇</v>
      </c>
      <c r="AV137" s="32" t="str">
        <f t="shared" si="33"/>
        <v>〇</v>
      </c>
      <c r="AW137" s="32" t="str">
        <f t="shared" si="33"/>
        <v>〇</v>
      </c>
      <c r="AX137" s="32" t="str">
        <f t="shared" si="33"/>
        <v>〇</v>
      </c>
      <c r="AY137" s="32" t="str">
        <f t="shared" si="33"/>
        <v>〇</v>
      </c>
    </row>
    <row r="138" spans="1:51">
      <c r="A138" s="56"/>
      <c r="B138" s="56"/>
      <c r="C138" s="61"/>
      <c r="D138" s="61"/>
      <c r="E138" s="61"/>
      <c r="F138" s="62"/>
      <c r="G138" s="62"/>
      <c r="H138" s="62"/>
      <c r="I138" s="62"/>
      <c r="J138" s="62"/>
      <c r="K138" s="62"/>
      <c r="L138" s="62"/>
      <c r="M138" s="62"/>
      <c r="N138" s="60"/>
      <c r="O138" s="60"/>
      <c r="P138" s="60"/>
      <c r="Q138" s="59"/>
      <c r="R138" s="56"/>
      <c r="S138" s="56"/>
      <c r="T138" s="56"/>
      <c r="U138" s="53"/>
      <c r="W138" s="32" t="str">
        <f t="shared" si="33"/>
        <v>〇</v>
      </c>
      <c r="X138" s="32" t="str">
        <f t="shared" si="33"/>
        <v>〇</v>
      </c>
      <c r="Y138" s="32" t="str">
        <f t="shared" si="33"/>
        <v>〇</v>
      </c>
      <c r="Z138" s="32" t="str">
        <f t="shared" si="33"/>
        <v>〇</v>
      </c>
      <c r="AA138" s="32" t="str">
        <f t="shared" si="33"/>
        <v>〇</v>
      </c>
      <c r="AB138" s="32" t="str">
        <f t="shared" si="33"/>
        <v>〇</v>
      </c>
      <c r="AC138" s="32" t="str">
        <f t="shared" si="33"/>
        <v>〇</v>
      </c>
      <c r="AD138" s="32" t="str">
        <f t="shared" si="33"/>
        <v>〇</v>
      </c>
      <c r="AE138" s="32" t="str">
        <f t="shared" si="33"/>
        <v>〇</v>
      </c>
      <c r="AF138" s="32" t="str">
        <f t="shared" si="33"/>
        <v>〇</v>
      </c>
      <c r="AG138" s="32" t="str">
        <f t="shared" si="33"/>
        <v>〇</v>
      </c>
      <c r="AH138" s="32" t="str">
        <f t="shared" si="33"/>
        <v>〇</v>
      </c>
      <c r="AI138" s="32" t="str">
        <f t="shared" si="33"/>
        <v>〇</v>
      </c>
      <c r="AJ138" s="32" t="str">
        <f t="shared" si="33"/>
        <v>〇</v>
      </c>
      <c r="AK138" s="32" t="str">
        <f t="shared" si="33"/>
        <v>〇</v>
      </c>
      <c r="AL138" s="32" t="str">
        <f t="shared" si="33"/>
        <v>〇</v>
      </c>
      <c r="AM138" s="32" t="str">
        <f t="shared" si="33"/>
        <v>〇</v>
      </c>
      <c r="AN138" s="32" t="str">
        <f t="shared" si="33"/>
        <v>〇</v>
      </c>
      <c r="AO138" s="32" t="str">
        <f t="shared" si="33"/>
        <v>〇</v>
      </c>
      <c r="AP138" s="32" t="str">
        <f t="shared" si="33"/>
        <v>〇</v>
      </c>
      <c r="AQ138" s="32" t="str">
        <f t="shared" si="33"/>
        <v>〇</v>
      </c>
      <c r="AR138" s="32" t="str">
        <f t="shared" si="33"/>
        <v>〇</v>
      </c>
      <c r="AS138" s="32" t="str">
        <f t="shared" si="33"/>
        <v>〇</v>
      </c>
      <c r="AT138" s="32" t="str">
        <f t="shared" si="33"/>
        <v>〇</v>
      </c>
      <c r="AU138" s="32" t="str">
        <f t="shared" si="33"/>
        <v>〇</v>
      </c>
      <c r="AV138" s="32" t="str">
        <f t="shared" si="33"/>
        <v>〇</v>
      </c>
      <c r="AW138" s="32" t="str">
        <f t="shared" si="33"/>
        <v>〇</v>
      </c>
      <c r="AX138" s="32" t="str">
        <f t="shared" si="33"/>
        <v>〇</v>
      </c>
      <c r="AY138" s="32" t="str">
        <f t="shared" si="33"/>
        <v>〇</v>
      </c>
    </row>
    <row r="139" spans="1:51">
      <c r="A139" s="56"/>
      <c r="B139" s="56"/>
      <c r="C139" s="61"/>
      <c r="D139" s="61"/>
      <c r="E139" s="61"/>
      <c r="F139" s="62"/>
      <c r="G139" s="62"/>
      <c r="H139" s="62"/>
      <c r="I139" s="62"/>
      <c r="J139" s="62"/>
      <c r="K139" s="62"/>
      <c r="L139" s="62"/>
      <c r="M139" s="62"/>
      <c r="N139" s="60"/>
      <c r="O139" s="60"/>
      <c r="P139" s="60"/>
      <c r="Q139" s="59"/>
      <c r="R139" s="56"/>
      <c r="S139" s="56"/>
      <c r="T139" s="56"/>
      <c r="U139" s="53"/>
      <c r="W139" s="32" t="str">
        <f t="shared" si="33"/>
        <v>〇</v>
      </c>
      <c r="X139" s="32" t="str">
        <f t="shared" si="33"/>
        <v>〇</v>
      </c>
      <c r="Y139" s="32" t="str">
        <f t="shared" si="33"/>
        <v>〇</v>
      </c>
      <c r="Z139" s="32" t="str">
        <f t="shared" si="33"/>
        <v>〇</v>
      </c>
      <c r="AA139" s="32" t="str">
        <f t="shared" si="33"/>
        <v>〇</v>
      </c>
      <c r="AB139" s="32" t="str">
        <f t="shared" si="33"/>
        <v>〇</v>
      </c>
      <c r="AC139" s="32" t="str">
        <f t="shared" si="33"/>
        <v>〇</v>
      </c>
      <c r="AD139" s="32" t="str">
        <f t="shared" si="33"/>
        <v>〇</v>
      </c>
      <c r="AE139" s="32" t="str">
        <f t="shared" si="33"/>
        <v>〇</v>
      </c>
      <c r="AF139" s="32" t="str">
        <f t="shared" si="33"/>
        <v>〇</v>
      </c>
      <c r="AG139" s="32" t="str">
        <f t="shared" si="33"/>
        <v>〇</v>
      </c>
      <c r="AH139" s="32" t="str">
        <f t="shared" si="33"/>
        <v>〇</v>
      </c>
      <c r="AI139" s="32" t="str">
        <f t="shared" si="33"/>
        <v>〇</v>
      </c>
      <c r="AJ139" s="32" t="str">
        <f t="shared" si="33"/>
        <v>〇</v>
      </c>
      <c r="AK139" s="32" t="str">
        <f t="shared" si="33"/>
        <v>〇</v>
      </c>
      <c r="AL139" s="32" t="str">
        <f t="shared" si="33"/>
        <v>〇</v>
      </c>
      <c r="AM139" s="32" t="str">
        <f t="shared" si="33"/>
        <v>〇</v>
      </c>
      <c r="AN139" s="32" t="str">
        <f t="shared" si="33"/>
        <v>〇</v>
      </c>
      <c r="AO139" s="32" t="str">
        <f t="shared" si="33"/>
        <v>〇</v>
      </c>
      <c r="AP139" s="32" t="str">
        <f t="shared" si="33"/>
        <v>〇</v>
      </c>
      <c r="AQ139" s="32" t="str">
        <f t="shared" si="33"/>
        <v>〇</v>
      </c>
      <c r="AR139" s="32" t="str">
        <f t="shared" si="33"/>
        <v>〇</v>
      </c>
      <c r="AS139" s="32" t="str">
        <f t="shared" si="33"/>
        <v>〇</v>
      </c>
      <c r="AT139" s="32" t="str">
        <f t="shared" si="33"/>
        <v>〇</v>
      </c>
      <c r="AU139" s="32" t="str">
        <f t="shared" si="33"/>
        <v>〇</v>
      </c>
      <c r="AV139" s="32" t="str">
        <f t="shared" si="33"/>
        <v>〇</v>
      </c>
      <c r="AW139" s="32" t="str">
        <f t="shared" si="33"/>
        <v>〇</v>
      </c>
      <c r="AX139" s="32" t="str">
        <f t="shared" si="33"/>
        <v>〇</v>
      </c>
      <c r="AY139" s="32" t="str">
        <f t="shared" si="33"/>
        <v>〇</v>
      </c>
    </row>
    <row r="140" spans="1:51">
      <c r="A140" s="56"/>
      <c r="B140" s="56"/>
      <c r="C140" s="61"/>
      <c r="D140" s="61"/>
      <c r="E140" s="61"/>
      <c r="F140" s="62"/>
      <c r="G140" s="62"/>
      <c r="H140" s="62"/>
      <c r="I140" s="62"/>
      <c r="J140" s="62"/>
      <c r="K140" s="62"/>
      <c r="L140" s="62"/>
      <c r="M140" s="62"/>
      <c r="N140" s="60"/>
      <c r="O140" s="60"/>
      <c r="P140" s="60"/>
      <c r="Q140" s="59"/>
      <c r="R140" s="56"/>
      <c r="S140" s="56"/>
      <c r="T140" s="56"/>
      <c r="U140" s="53"/>
      <c r="W140" s="32" t="str">
        <f t="shared" si="33"/>
        <v>〇</v>
      </c>
      <c r="X140" s="32" t="str">
        <f t="shared" si="33"/>
        <v>〇</v>
      </c>
      <c r="Y140" s="32" t="str">
        <f t="shared" si="33"/>
        <v>〇</v>
      </c>
      <c r="Z140" s="32" t="str">
        <f t="shared" si="33"/>
        <v>〇</v>
      </c>
      <c r="AA140" s="32" t="str">
        <f t="shared" si="33"/>
        <v>〇</v>
      </c>
      <c r="AB140" s="32" t="str">
        <f t="shared" si="33"/>
        <v>〇</v>
      </c>
      <c r="AC140" s="32" t="str">
        <f t="shared" si="33"/>
        <v>〇</v>
      </c>
      <c r="AD140" s="32" t="str">
        <f t="shared" si="33"/>
        <v>〇</v>
      </c>
      <c r="AE140" s="32" t="str">
        <f t="shared" si="33"/>
        <v>〇</v>
      </c>
      <c r="AF140" s="32" t="str">
        <f t="shared" si="33"/>
        <v>〇</v>
      </c>
      <c r="AG140" s="32" t="str">
        <f t="shared" si="33"/>
        <v>〇</v>
      </c>
      <c r="AH140" s="32" t="str">
        <f t="shared" si="33"/>
        <v>〇</v>
      </c>
      <c r="AI140" s="32" t="str">
        <f t="shared" si="33"/>
        <v>〇</v>
      </c>
      <c r="AJ140" s="32" t="str">
        <f t="shared" si="33"/>
        <v>〇</v>
      </c>
      <c r="AK140" s="32" t="str">
        <f t="shared" si="33"/>
        <v>〇</v>
      </c>
      <c r="AL140" s="32" t="str">
        <f t="shared" si="33"/>
        <v>〇</v>
      </c>
      <c r="AM140" s="32" t="str">
        <f t="shared" si="33"/>
        <v>〇</v>
      </c>
      <c r="AN140" s="32" t="str">
        <f t="shared" si="33"/>
        <v>〇</v>
      </c>
      <c r="AO140" s="32" t="str">
        <f t="shared" si="33"/>
        <v>〇</v>
      </c>
      <c r="AP140" s="32" t="str">
        <f t="shared" si="33"/>
        <v>〇</v>
      </c>
      <c r="AQ140" s="32" t="str">
        <f t="shared" si="33"/>
        <v>〇</v>
      </c>
      <c r="AR140" s="32" t="str">
        <f t="shared" si="33"/>
        <v>〇</v>
      </c>
      <c r="AS140" s="32" t="str">
        <f t="shared" si="33"/>
        <v>〇</v>
      </c>
      <c r="AT140" s="32" t="str">
        <f t="shared" si="33"/>
        <v>〇</v>
      </c>
      <c r="AU140" s="32" t="str">
        <f t="shared" si="33"/>
        <v>〇</v>
      </c>
      <c r="AV140" s="32" t="str">
        <f t="shared" si="33"/>
        <v>〇</v>
      </c>
      <c r="AW140" s="32" t="str">
        <f t="shared" si="33"/>
        <v>〇</v>
      </c>
      <c r="AX140" s="32" t="str">
        <f t="shared" si="33"/>
        <v>〇</v>
      </c>
      <c r="AY140" s="32" t="str">
        <f t="shared" si="33"/>
        <v>〇</v>
      </c>
    </row>
    <row r="141" spans="1:51">
      <c r="A141" s="56"/>
      <c r="B141" s="56"/>
      <c r="C141" s="61"/>
      <c r="D141" s="61"/>
      <c r="E141" s="61"/>
      <c r="F141" s="56"/>
      <c r="G141" s="56"/>
      <c r="H141" s="56"/>
      <c r="I141" s="56"/>
      <c r="J141" s="56"/>
      <c r="K141" s="56"/>
      <c r="L141" s="56"/>
      <c r="M141" s="56"/>
      <c r="N141" s="60"/>
      <c r="O141" s="60"/>
      <c r="P141" s="60"/>
      <c r="Q141" s="59"/>
      <c r="R141" s="56"/>
      <c r="S141" s="56"/>
      <c r="T141" s="56"/>
      <c r="U141" s="53"/>
      <c r="W141" s="32" t="str">
        <f t="shared" si="33"/>
        <v>〇</v>
      </c>
      <c r="X141" s="32" t="str">
        <f t="shared" si="33"/>
        <v>〇</v>
      </c>
      <c r="Y141" s="32" t="str">
        <f t="shared" si="33"/>
        <v>〇</v>
      </c>
      <c r="Z141" s="32" t="str">
        <f t="shared" si="33"/>
        <v>〇</v>
      </c>
      <c r="AA141" s="32" t="str">
        <f t="shared" si="33"/>
        <v>〇</v>
      </c>
      <c r="AB141" s="32" t="str">
        <f t="shared" si="33"/>
        <v>〇</v>
      </c>
      <c r="AC141" s="32" t="str">
        <f t="shared" si="33"/>
        <v>〇</v>
      </c>
      <c r="AD141" s="32" t="str">
        <f t="shared" si="33"/>
        <v>〇</v>
      </c>
      <c r="AE141" s="32" t="str">
        <f t="shared" si="33"/>
        <v>〇</v>
      </c>
      <c r="AF141" s="32" t="str">
        <f t="shared" si="33"/>
        <v>〇</v>
      </c>
      <c r="AG141" s="32" t="str">
        <f t="shared" si="33"/>
        <v>〇</v>
      </c>
      <c r="AH141" s="32" t="str">
        <f t="shared" si="33"/>
        <v>〇</v>
      </c>
      <c r="AI141" s="32" t="str">
        <f t="shared" si="33"/>
        <v>〇</v>
      </c>
      <c r="AJ141" s="32" t="str">
        <f t="shared" si="33"/>
        <v>〇</v>
      </c>
      <c r="AK141" s="32" t="str">
        <f t="shared" si="33"/>
        <v>〇</v>
      </c>
      <c r="AL141" s="32" t="str">
        <f t="shared" si="33"/>
        <v>〇</v>
      </c>
      <c r="AM141" s="32" t="str">
        <f t="shared" si="33"/>
        <v>〇</v>
      </c>
      <c r="AN141" s="32" t="str">
        <f t="shared" si="33"/>
        <v>〇</v>
      </c>
      <c r="AO141" s="32" t="str">
        <f t="shared" si="33"/>
        <v>〇</v>
      </c>
      <c r="AP141" s="32" t="str">
        <f t="shared" si="33"/>
        <v>〇</v>
      </c>
      <c r="AQ141" s="32" t="str">
        <f t="shared" si="33"/>
        <v>〇</v>
      </c>
      <c r="AR141" s="32" t="str">
        <f t="shared" si="33"/>
        <v>〇</v>
      </c>
      <c r="AS141" s="32" t="str">
        <f t="shared" si="33"/>
        <v>〇</v>
      </c>
      <c r="AT141" s="32" t="str">
        <f t="shared" si="33"/>
        <v>〇</v>
      </c>
      <c r="AU141" s="32" t="str">
        <f t="shared" si="33"/>
        <v>〇</v>
      </c>
      <c r="AV141" s="32" t="str">
        <f t="shared" si="33"/>
        <v>〇</v>
      </c>
      <c r="AW141" s="32" t="str">
        <f t="shared" si="33"/>
        <v>〇</v>
      </c>
      <c r="AX141" s="32" t="str">
        <f t="shared" si="33"/>
        <v>〇</v>
      </c>
      <c r="AY141" s="32" t="str">
        <f t="shared" si="33"/>
        <v>〇</v>
      </c>
    </row>
    <row r="142" spans="1:51">
      <c r="A142" s="56"/>
      <c r="B142" s="56"/>
      <c r="C142" s="61"/>
      <c r="D142" s="61"/>
      <c r="E142" s="61"/>
      <c r="F142" s="56"/>
      <c r="G142" s="56"/>
      <c r="H142" s="56"/>
      <c r="I142" s="56"/>
      <c r="J142" s="56"/>
      <c r="K142" s="56"/>
      <c r="L142" s="56"/>
      <c r="M142" s="56"/>
      <c r="N142" s="60"/>
      <c r="O142" s="60"/>
      <c r="P142" s="60"/>
      <c r="Q142" s="59"/>
      <c r="R142" s="56"/>
      <c r="S142" s="56"/>
      <c r="T142" s="56"/>
      <c r="U142" s="53"/>
      <c r="W142" s="32" t="str">
        <f t="shared" si="33"/>
        <v>〇</v>
      </c>
      <c r="X142" s="32" t="str">
        <f t="shared" si="33"/>
        <v>〇</v>
      </c>
      <c r="Y142" s="32" t="str">
        <f t="shared" si="33"/>
        <v>〇</v>
      </c>
      <c r="Z142" s="32" t="str">
        <f t="shared" si="33"/>
        <v>〇</v>
      </c>
      <c r="AA142" s="32" t="str">
        <f t="shared" si="33"/>
        <v>〇</v>
      </c>
      <c r="AB142" s="32" t="str">
        <f t="shared" si="33"/>
        <v>〇</v>
      </c>
      <c r="AC142" s="32" t="str">
        <f t="shared" si="33"/>
        <v>〇</v>
      </c>
      <c r="AD142" s="32" t="str">
        <f t="shared" si="33"/>
        <v>〇</v>
      </c>
      <c r="AE142" s="32" t="str">
        <f t="shared" si="33"/>
        <v>〇</v>
      </c>
      <c r="AF142" s="32" t="str">
        <f t="shared" si="33"/>
        <v>〇</v>
      </c>
      <c r="AG142" s="32" t="str">
        <f t="shared" si="33"/>
        <v>〇</v>
      </c>
      <c r="AH142" s="32" t="str">
        <f t="shared" si="33"/>
        <v>〇</v>
      </c>
      <c r="AI142" s="32" t="str">
        <f t="shared" si="33"/>
        <v>〇</v>
      </c>
      <c r="AJ142" s="32" t="str">
        <f t="shared" si="33"/>
        <v>〇</v>
      </c>
      <c r="AK142" s="32" t="str">
        <f t="shared" si="33"/>
        <v>〇</v>
      </c>
      <c r="AL142" s="32" t="str">
        <f t="shared" si="33"/>
        <v>〇</v>
      </c>
      <c r="AM142" s="32" t="str">
        <f t="shared" si="33"/>
        <v>〇</v>
      </c>
      <c r="AN142" s="32" t="str">
        <f t="shared" si="33"/>
        <v>〇</v>
      </c>
      <c r="AO142" s="32" t="str">
        <f t="shared" si="33"/>
        <v>〇</v>
      </c>
      <c r="AP142" s="32" t="str">
        <f t="shared" si="33"/>
        <v>〇</v>
      </c>
      <c r="AQ142" s="32" t="str">
        <f t="shared" si="33"/>
        <v>〇</v>
      </c>
      <c r="AR142" s="32" t="str">
        <f t="shared" si="33"/>
        <v>〇</v>
      </c>
      <c r="AS142" s="32" t="str">
        <f t="shared" si="33"/>
        <v>〇</v>
      </c>
      <c r="AT142" s="32" t="str">
        <f t="shared" si="33"/>
        <v>〇</v>
      </c>
      <c r="AU142" s="32" t="str">
        <f t="shared" si="33"/>
        <v>〇</v>
      </c>
      <c r="AV142" s="32" t="str">
        <f t="shared" si="33"/>
        <v>〇</v>
      </c>
      <c r="AW142" s="32" t="str">
        <f t="shared" si="33"/>
        <v>〇</v>
      </c>
      <c r="AX142" s="32" t="str">
        <f t="shared" si="33"/>
        <v>〇</v>
      </c>
      <c r="AY142" s="32" t="str">
        <f t="shared" si="33"/>
        <v>〇</v>
      </c>
    </row>
    <row r="143" spans="1:51">
      <c r="A143" s="56"/>
      <c r="B143" s="56"/>
      <c r="C143" s="61"/>
      <c r="D143" s="61"/>
      <c r="E143" s="61"/>
      <c r="F143" s="56"/>
      <c r="G143" s="56"/>
      <c r="H143" s="56"/>
      <c r="I143" s="56"/>
      <c r="J143" s="56"/>
      <c r="K143" s="56"/>
      <c r="L143" s="56"/>
      <c r="M143" s="56"/>
      <c r="N143" s="60"/>
      <c r="O143" s="60"/>
      <c r="P143" s="60"/>
      <c r="Q143" s="59"/>
      <c r="R143" s="56"/>
      <c r="S143" s="56"/>
      <c r="T143" s="56"/>
      <c r="U143" s="53"/>
      <c r="W143" s="32" t="str">
        <f t="shared" si="33"/>
        <v>〇</v>
      </c>
      <c r="X143" s="32" t="str">
        <f t="shared" si="33"/>
        <v>〇</v>
      </c>
      <c r="Y143" s="32" t="str">
        <f t="shared" si="33"/>
        <v>〇</v>
      </c>
      <c r="Z143" s="32" t="str">
        <f t="shared" si="33"/>
        <v>〇</v>
      </c>
      <c r="AA143" s="32" t="str">
        <f t="shared" si="33"/>
        <v>〇</v>
      </c>
      <c r="AB143" s="32" t="str">
        <f t="shared" si="33"/>
        <v>〇</v>
      </c>
      <c r="AC143" s="32" t="str">
        <f t="shared" si="33"/>
        <v>〇</v>
      </c>
      <c r="AD143" s="32" t="str">
        <f t="shared" si="33"/>
        <v>〇</v>
      </c>
      <c r="AE143" s="32" t="str">
        <f t="shared" si="33"/>
        <v>〇</v>
      </c>
      <c r="AF143" s="32" t="str">
        <f t="shared" si="33"/>
        <v>〇</v>
      </c>
      <c r="AG143" s="32" t="str">
        <f t="shared" si="33"/>
        <v>〇</v>
      </c>
      <c r="AH143" s="32" t="str">
        <f t="shared" si="33"/>
        <v>〇</v>
      </c>
      <c r="AI143" s="32" t="str">
        <f t="shared" si="33"/>
        <v>〇</v>
      </c>
      <c r="AJ143" s="32" t="str">
        <f t="shared" si="33"/>
        <v>〇</v>
      </c>
      <c r="AK143" s="32" t="str">
        <f t="shared" si="33"/>
        <v>〇</v>
      </c>
      <c r="AL143" s="32" t="str">
        <f t="shared" si="33"/>
        <v>〇</v>
      </c>
      <c r="AM143" s="32" t="str">
        <f t="shared" si="33"/>
        <v>〇</v>
      </c>
      <c r="AN143" s="32" t="str">
        <f t="shared" si="33"/>
        <v>〇</v>
      </c>
      <c r="AO143" s="32" t="str">
        <f t="shared" si="33"/>
        <v>〇</v>
      </c>
      <c r="AP143" s="32" t="str">
        <f t="shared" si="33"/>
        <v>〇</v>
      </c>
      <c r="AQ143" s="32" t="str">
        <f t="shared" si="33"/>
        <v>〇</v>
      </c>
      <c r="AR143" s="32" t="str">
        <f t="shared" si="33"/>
        <v>〇</v>
      </c>
      <c r="AS143" s="32" t="str">
        <f t="shared" si="33"/>
        <v>〇</v>
      </c>
      <c r="AT143" s="32" t="str">
        <f t="shared" si="33"/>
        <v>〇</v>
      </c>
      <c r="AU143" s="32" t="str">
        <f t="shared" si="33"/>
        <v>〇</v>
      </c>
      <c r="AV143" s="32" t="str">
        <f t="shared" si="33"/>
        <v>〇</v>
      </c>
      <c r="AW143" s="32" t="str">
        <f t="shared" si="33"/>
        <v>〇</v>
      </c>
      <c r="AX143" s="32" t="str">
        <f t="shared" si="33"/>
        <v>〇</v>
      </c>
      <c r="AY143" s="32" t="str">
        <f t="shared" si="33"/>
        <v>〇</v>
      </c>
    </row>
    <row r="144" spans="1:51">
      <c r="A144" s="56"/>
      <c r="B144" s="56"/>
      <c r="C144" s="61"/>
      <c r="D144" s="61"/>
      <c r="E144" s="61"/>
      <c r="F144" s="56"/>
      <c r="G144" s="56"/>
      <c r="H144" s="56"/>
      <c r="I144" s="56"/>
      <c r="J144" s="56"/>
      <c r="K144" s="56"/>
      <c r="L144" s="56"/>
      <c r="M144" s="56"/>
      <c r="N144" s="60"/>
      <c r="O144" s="60"/>
      <c r="P144" s="60"/>
      <c r="Q144" s="59"/>
      <c r="R144" s="56"/>
      <c r="S144" s="56"/>
      <c r="T144" s="56"/>
      <c r="U144" s="53"/>
      <c r="W144" s="32" t="str">
        <f t="shared" si="33"/>
        <v>〇</v>
      </c>
      <c r="X144" s="32" t="str">
        <f t="shared" si="33"/>
        <v>〇</v>
      </c>
      <c r="Y144" s="32" t="str">
        <f t="shared" si="33"/>
        <v>〇</v>
      </c>
      <c r="Z144" s="32" t="str">
        <f t="shared" si="33"/>
        <v>〇</v>
      </c>
      <c r="AA144" s="32" t="str">
        <f t="shared" si="33"/>
        <v>〇</v>
      </c>
      <c r="AB144" s="32" t="str">
        <f t="shared" si="33"/>
        <v>〇</v>
      </c>
      <c r="AC144" s="32" t="str">
        <f t="shared" si="33"/>
        <v>〇</v>
      </c>
      <c r="AD144" s="32" t="str">
        <f t="shared" si="33"/>
        <v>〇</v>
      </c>
      <c r="AE144" s="32" t="str">
        <f t="shared" si="33"/>
        <v>〇</v>
      </c>
      <c r="AF144" s="32" t="str">
        <f t="shared" si="33"/>
        <v>〇</v>
      </c>
      <c r="AG144" s="32" t="str">
        <f t="shared" si="33"/>
        <v>〇</v>
      </c>
      <c r="AH144" s="32" t="str">
        <f t="shared" si="33"/>
        <v>〇</v>
      </c>
      <c r="AI144" s="32" t="str">
        <f t="shared" si="33"/>
        <v>〇</v>
      </c>
      <c r="AJ144" s="32" t="str">
        <f t="shared" si="33"/>
        <v>〇</v>
      </c>
      <c r="AK144" s="32" t="str">
        <f t="shared" si="33"/>
        <v>〇</v>
      </c>
      <c r="AL144" s="32" t="str">
        <f t="shared" si="33"/>
        <v>〇</v>
      </c>
      <c r="AM144" s="32" t="str">
        <f t="shared" si="33"/>
        <v>〇</v>
      </c>
      <c r="AN144" s="32" t="str">
        <f t="shared" si="33"/>
        <v>〇</v>
      </c>
      <c r="AO144" s="32" t="str">
        <f t="shared" si="33"/>
        <v>〇</v>
      </c>
      <c r="AP144" s="32" t="str">
        <f t="shared" si="33"/>
        <v>〇</v>
      </c>
      <c r="AQ144" s="32" t="str">
        <f t="shared" si="33"/>
        <v>〇</v>
      </c>
      <c r="AR144" s="32" t="str">
        <f t="shared" si="33"/>
        <v>〇</v>
      </c>
      <c r="AS144" s="32" t="str">
        <f t="shared" si="33"/>
        <v>〇</v>
      </c>
      <c r="AT144" s="32" t="str">
        <f t="shared" si="33"/>
        <v>〇</v>
      </c>
      <c r="AU144" s="32" t="str">
        <f t="shared" si="33"/>
        <v>〇</v>
      </c>
      <c r="AV144" s="32" t="str">
        <f t="shared" si="33"/>
        <v>〇</v>
      </c>
      <c r="AW144" s="32" t="str">
        <f t="shared" si="33"/>
        <v>〇</v>
      </c>
      <c r="AX144" s="32" t="str">
        <f t="shared" si="33"/>
        <v>〇</v>
      </c>
      <c r="AY144" s="32" t="str">
        <f t="shared" si="33"/>
        <v>〇</v>
      </c>
    </row>
    <row r="145" spans="1:51">
      <c r="A145" s="56"/>
      <c r="B145" s="56"/>
      <c r="C145" s="61"/>
      <c r="D145" s="61"/>
      <c r="E145" s="61"/>
      <c r="F145" s="56"/>
      <c r="G145" s="56"/>
      <c r="H145" s="56"/>
      <c r="I145" s="56"/>
      <c r="J145" s="56"/>
      <c r="K145" s="56"/>
      <c r="L145" s="56"/>
      <c r="M145" s="56"/>
      <c r="N145" s="60"/>
      <c r="O145" s="60"/>
      <c r="P145" s="60"/>
      <c r="Q145" s="59"/>
      <c r="R145" s="56"/>
      <c r="S145" s="56"/>
      <c r="T145" s="56"/>
      <c r="U145" s="53"/>
      <c r="W145" s="32" t="str">
        <f t="shared" si="33"/>
        <v>〇</v>
      </c>
      <c r="X145" s="32" t="str">
        <f t="shared" si="33"/>
        <v>〇</v>
      </c>
      <c r="Y145" s="32" t="str">
        <f t="shared" si="33"/>
        <v>〇</v>
      </c>
      <c r="Z145" s="32" t="str">
        <f t="shared" si="33"/>
        <v>〇</v>
      </c>
      <c r="AA145" s="32" t="str">
        <f t="shared" si="33"/>
        <v>〇</v>
      </c>
      <c r="AB145" s="32" t="str">
        <f t="shared" si="33"/>
        <v>〇</v>
      </c>
      <c r="AC145" s="32" t="str">
        <f t="shared" si="33"/>
        <v>〇</v>
      </c>
      <c r="AD145" s="32" t="str">
        <f t="shared" si="33"/>
        <v>〇</v>
      </c>
      <c r="AE145" s="32" t="str">
        <f t="shared" si="33"/>
        <v>〇</v>
      </c>
      <c r="AF145" s="32" t="str">
        <f t="shared" si="33"/>
        <v>〇</v>
      </c>
      <c r="AG145" s="32" t="str">
        <f t="shared" si="33"/>
        <v>〇</v>
      </c>
      <c r="AH145" s="32" t="str">
        <f t="shared" si="33"/>
        <v>〇</v>
      </c>
      <c r="AI145" s="32" t="str">
        <f t="shared" si="33"/>
        <v>〇</v>
      </c>
      <c r="AJ145" s="32" t="str">
        <f t="shared" si="33"/>
        <v>〇</v>
      </c>
      <c r="AK145" s="32" t="str">
        <f t="shared" si="33"/>
        <v>〇</v>
      </c>
      <c r="AL145" s="32" t="str">
        <f t="shared" si="33"/>
        <v>〇</v>
      </c>
      <c r="AM145" s="32" t="str">
        <f t="shared" si="33"/>
        <v>〇</v>
      </c>
      <c r="AN145" s="32" t="str">
        <f t="shared" si="33"/>
        <v>〇</v>
      </c>
      <c r="AO145" s="32" t="str">
        <f t="shared" si="33"/>
        <v>〇</v>
      </c>
      <c r="AP145" s="32" t="str">
        <f t="shared" si="33"/>
        <v>〇</v>
      </c>
      <c r="AQ145" s="32" t="str">
        <f t="shared" si="33"/>
        <v>〇</v>
      </c>
      <c r="AR145" s="32" t="str">
        <f t="shared" si="33"/>
        <v>〇</v>
      </c>
      <c r="AS145" s="32" t="str">
        <f t="shared" si="33"/>
        <v>〇</v>
      </c>
      <c r="AT145" s="32" t="str">
        <f t="shared" ref="AT145:AY145" si="34">IF(EXACT(AT39,AT92),"〇","NG")</f>
        <v>〇</v>
      </c>
      <c r="AU145" s="32" t="str">
        <f t="shared" si="34"/>
        <v>〇</v>
      </c>
      <c r="AV145" s="32" t="str">
        <f t="shared" si="34"/>
        <v>〇</v>
      </c>
      <c r="AW145" s="32" t="str">
        <f t="shared" si="34"/>
        <v>〇</v>
      </c>
      <c r="AX145" s="32" t="str">
        <f t="shared" si="34"/>
        <v>〇</v>
      </c>
      <c r="AY145" s="32" t="str">
        <f t="shared" si="34"/>
        <v>〇</v>
      </c>
    </row>
    <row r="146" spans="1:51">
      <c r="A146" s="56"/>
      <c r="B146" s="56"/>
      <c r="C146" s="61"/>
      <c r="D146" s="61"/>
      <c r="E146" s="61"/>
      <c r="F146" s="56"/>
      <c r="G146" s="56"/>
      <c r="H146" s="56"/>
      <c r="I146" s="56"/>
      <c r="J146" s="56"/>
      <c r="K146" s="56"/>
      <c r="L146" s="56"/>
      <c r="M146" s="56"/>
      <c r="N146" s="60"/>
      <c r="O146" s="60"/>
      <c r="P146" s="60"/>
      <c r="Q146" s="59"/>
      <c r="R146" s="56"/>
      <c r="S146" s="56"/>
      <c r="T146" s="56"/>
      <c r="U146" s="53"/>
      <c r="W146" s="32" t="str">
        <f t="shared" ref="W146:AY154" si="35">IF(EXACT(W40,W93),"〇","NG")</f>
        <v>〇</v>
      </c>
      <c r="X146" s="32" t="str">
        <f t="shared" si="35"/>
        <v>〇</v>
      </c>
      <c r="Y146" s="32" t="str">
        <f t="shared" si="35"/>
        <v>〇</v>
      </c>
      <c r="Z146" s="32" t="str">
        <f t="shared" si="35"/>
        <v>〇</v>
      </c>
      <c r="AA146" s="32" t="str">
        <f t="shared" si="35"/>
        <v>〇</v>
      </c>
      <c r="AB146" s="32" t="str">
        <f t="shared" si="35"/>
        <v>〇</v>
      </c>
      <c r="AC146" s="32" t="str">
        <f t="shared" si="35"/>
        <v>〇</v>
      </c>
      <c r="AD146" s="32" t="str">
        <f t="shared" si="35"/>
        <v>〇</v>
      </c>
      <c r="AE146" s="32" t="str">
        <f t="shared" si="35"/>
        <v>〇</v>
      </c>
      <c r="AF146" s="32" t="str">
        <f t="shared" si="35"/>
        <v>〇</v>
      </c>
      <c r="AG146" s="32" t="str">
        <f t="shared" si="35"/>
        <v>〇</v>
      </c>
      <c r="AH146" s="32" t="str">
        <f t="shared" si="35"/>
        <v>〇</v>
      </c>
      <c r="AI146" s="32" t="str">
        <f t="shared" si="35"/>
        <v>〇</v>
      </c>
      <c r="AJ146" s="32" t="str">
        <f t="shared" si="35"/>
        <v>〇</v>
      </c>
      <c r="AK146" s="32" t="str">
        <f t="shared" si="35"/>
        <v>〇</v>
      </c>
      <c r="AL146" s="32" t="str">
        <f t="shared" si="35"/>
        <v>〇</v>
      </c>
      <c r="AM146" s="32" t="str">
        <f t="shared" si="35"/>
        <v>〇</v>
      </c>
      <c r="AN146" s="32" t="str">
        <f t="shared" si="35"/>
        <v>〇</v>
      </c>
      <c r="AO146" s="32" t="str">
        <f t="shared" si="35"/>
        <v>〇</v>
      </c>
      <c r="AP146" s="32" t="str">
        <f t="shared" si="35"/>
        <v>〇</v>
      </c>
      <c r="AQ146" s="32" t="str">
        <f t="shared" si="35"/>
        <v>〇</v>
      </c>
      <c r="AR146" s="32" t="str">
        <f t="shared" si="35"/>
        <v>〇</v>
      </c>
      <c r="AS146" s="32" t="str">
        <f t="shared" si="35"/>
        <v>〇</v>
      </c>
      <c r="AT146" s="32" t="str">
        <f t="shared" si="35"/>
        <v>〇</v>
      </c>
      <c r="AU146" s="32" t="str">
        <f t="shared" si="35"/>
        <v>〇</v>
      </c>
      <c r="AV146" s="32" t="str">
        <f t="shared" si="35"/>
        <v>〇</v>
      </c>
      <c r="AW146" s="32" t="str">
        <f t="shared" si="35"/>
        <v>〇</v>
      </c>
      <c r="AX146" s="32" t="str">
        <f t="shared" si="35"/>
        <v>〇</v>
      </c>
      <c r="AY146" s="32" t="str">
        <f t="shared" si="35"/>
        <v>〇</v>
      </c>
    </row>
    <row r="147" spans="1:51">
      <c r="A147" s="56"/>
      <c r="B147" s="56"/>
      <c r="C147" s="61"/>
      <c r="D147" s="61"/>
      <c r="E147" s="61"/>
      <c r="F147" s="56"/>
      <c r="G147" s="56"/>
      <c r="H147" s="56"/>
      <c r="I147" s="56"/>
      <c r="J147" s="56"/>
      <c r="K147" s="56"/>
      <c r="L147" s="56"/>
      <c r="M147" s="56"/>
      <c r="N147" s="60"/>
      <c r="O147" s="60"/>
      <c r="P147" s="60"/>
      <c r="Q147" s="59"/>
      <c r="R147" s="56"/>
      <c r="S147" s="56"/>
      <c r="T147" s="56"/>
      <c r="U147" s="53"/>
      <c r="W147" s="32" t="str">
        <f t="shared" si="35"/>
        <v>〇</v>
      </c>
      <c r="X147" s="32" t="str">
        <f t="shared" si="35"/>
        <v>〇</v>
      </c>
      <c r="Y147" s="32" t="str">
        <f t="shared" si="35"/>
        <v>〇</v>
      </c>
      <c r="Z147" s="32" t="str">
        <f t="shared" si="35"/>
        <v>〇</v>
      </c>
      <c r="AA147" s="32" t="str">
        <f t="shared" si="35"/>
        <v>〇</v>
      </c>
      <c r="AB147" s="32" t="str">
        <f t="shared" si="35"/>
        <v>〇</v>
      </c>
      <c r="AC147" s="32" t="str">
        <f t="shared" si="35"/>
        <v>〇</v>
      </c>
      <c r="AD147" s="32" t="str">
        <f t="shared" si="35"/>
        <v>〇</v>
      </c>
      <c r="AE147" s="32" t="str">
        <f t="shared" si="35"/>
        <v>〇</v>
      </c>
      <c r="AF147" s="32" t="str">
        <f t="shared" si="35"/>
        <v>〇</v>
      </c>
      <c r="AG147" s="32" t="str">
        <f t="shared" si="35"/>
        <v>〇</v>
      </c>
      <c r="AH147" s="32" t="str">
        <f t="shared" si="35"/>
        <v>〇</v>
      </c>
      <c r="AI147" s="32" t="str">
        <f t="shared" si="35"/>
        <v>〇</v>
      </c>
      <c r="AJ147" s="32" t="str">
        <f t="shared" si="35"/>
        <v>〇</v>
      </c>
      <c r="AK147" s="32" t="str">
        <f t="shared" si="35"/>
        <v>〇</v>
      </c>
      <c r="AL147" s="32" t="str">
        <f t="shared" si="35"/>
        <v>〇</v>
      </c>
      <c r="AM147" s="32" t="str">
        <f t="shared" si="35"/>
        <v>〇</v>
      </c>
      <c r="AN147" s="32" t="str">
        <f t="shared" si="35"/>
        <v>〇</v>
      </c>
      <c r="AO147" s="32" t="str">
        <f t="shared" si="35"/>
        <v>〇</v>
      </c>
      <c r="AP147" s="32" t="str">
        <f t="shared" si="35"/>
        <v>〇</v>
      </c>
      <c r="AQ147" s="32" t="str">
        <f t="shared" si="35"/>
        <v>〇</v>
      </c>
      <c r="AR147" s="32" t="str">
        <f t="shared" si="35"/>
        <v>〇</v>
      </c>
      <c r="AS147" s="32" t="str">
        <f t="shared" si="35"/>
        <v>〇</v>
      </c>
      <c r="AT147" s="32" t="str">
        <f t="shared" si="35"/>
        <v>〇</v>
      </c>
      <c r="AU147" s="32" t="str">
        <f t="shared" si="35"/>
        <v>〇</v>
      </c>
      <c r="AV147" s="32" t="str">
        <f t="shared" si="35"/>
        <v>〇</v>
      </c>
      <c r="AW147" s="32" t="str">
        <f t="shared" si="35"/>
        <v>〇</v>
      </c>
      <c r="AX147" s="32" t="str">
        <f t="shared" si="35"/>
        <v>〇</v>
      </c>
      <c r="AY147" s="32" t="str">
        <f t="shared" si="35"/>
        <v>〇</v>
      </c>
    </row>
    <row r="148" spans="1:51">
      <c r="A148" s="56"/>
      <c r="B148" s="56"/>
      <c r="C148" s="61"/>
      <c r="D148" s="61"/>
      <c r="E148" s="61"/>
      <c r="F148" s="56"/>
      <c r="G148" s="56"/>
      <c r="H148" s="56"/>
      <c r="I148" s="56"/>
      <c r="J148" s="56"/>
      <c r="K148" s="56"/>
      <c r="L148" s="56"/>
      <c r="M148" s="56"/>
      <c r="N148" s="60"/>
      <c r="O148" s="60"/>
      <c r="P148" s="60"/>
      <c r="Q148" s="59"/>
      <c r="R148" s="56"/>
      <c r="S148" s="56"/>
      <c r="T148" s="56"/>
      <c r="U148" s="53"/>
      <c r="W148" s="32" t="str">
        <f t="shared" si="35"/>
        <v>〇</v>
      </c>
      <c r="X148" s="32" t="str">
        <f t="shared" si="35"/>
        <v>〇</v>
      </c>
      <c r="Y148" s="32" t="str">
        <f t="shared" si="35"/>
        <v>〇</v>
      </c>
      <c r="Z148" s="32" t="str">
        <f t="shared" si="35"/>
        <v>〇</v>
      </c>
      <c r="AA148" s="32" t="str">
        <f t="shared" si="35"/>
        <v>〇</v>
      </c>
      <c r="AB148" s="32" t="str">
        <f t="shared" si="35"/>
        <v>〇</v>
      </c>
      <c r="AC148" s="32" t="str">
        <f t="shared" si="35"/>
        <v>〇</v>
      </c>
      <c r="AD148" s="32" t="str">
        <f t="shared" si="35"/>
        <v>〇</v>
      </c>
      <c r="AE148" s="32" t="str">
        <f t="shared" si="35"/>
        <v>〇</v>
      </c>
      <c r="AF148" s="32" t="str">
        <f t="shared" si="35"/>
        <v>〇</v>
      </c>
      <c r="AG148" s="32" t="str">
        <f t="shared" si="35"/>
        <v>〇</v>
      </c>
      <c r="AH148" s="32" t="str">
        <f t="shared" si="35"/>
        <v>〇</v>
      </c>
      <c r="AI148" s="32" t="str">
        <f t="shared" si="35"/>
        <v>〇</v>
      </c>
      <c r="AJ148" s="32" t="str">
        <f t="shared" si="35"/>
        <v>〇</v>
      </c>
      <c r="AK148" s="32" t="str">
        <f t="shared" si="35"/>
        <v>〇</v>
      </c>
      <c r="AL148" s="32" t="str">
        <f t="shared" si="35"/>
        <v>〇</v>
      </c>
      <c r="AM148" s="32" t="str">
        <f t="shared" si="35"/>
        <v>〇</v>
      </c>
      <c r="AN148" s="32" t="str">
        <f t="shared" si="35"/>
        <v>〇</v>
      </c>
      <c r="AO148" s="32" t="str">
        <f t="shared" si="35"/>
        <v>〇</v>
      </c>
      <c r="AP148" s="32" t="str">
        <f t="shared" si="35"/>
        <v>〇</v>
      </c>
      <c r="AQ148" s="32" t="str">
        <f t="shared" si="35"/>
        <v>〇</v>
      </c>
      <c r="AR148" s="32" t="str">
        <f t="shared" si="35"/>
        <v>〇</v>
      </c>
      <c r="AS148" s="32" t="str">
        <f t="shared" si="35"/>
        <v>〇</v>
      </c>
      <c r="AT148" s="32" t="str">
        <f t="shared" si="35"/>
        <v>〇</v>
      </c>
      <c r="AU148" s="32" t="str">
        <f t="shared" si="35"/>
        <v>〇</v>
      </c>
      <c r="AV148" s="32" t="str">
        <f t="shared" si="35"/>
        <v>〇</v>
      </c>
      <c r="AW148" s="32" t="str">
        <f t="shared" si="35"/>
        <v>〇</v>
      </c>
      <c r="AX148" s="32" t="str">
        <f t="shared" si="35"/>
        <v>〇</v>
      </c>
      <c r="AY148" s="32" t="str">
        <f t="shared" si="35"/>
        <v>〇</v>
      </c>
    </row>
    <row r="149" spans="1:51">
      <c r="A149" s="56"/>
      <c r="B149" s="56"/>
      <c r="C149" s="61"/>
      <c r="D149" s="61"/>
      <c r="E149" s="61"/>
      <c r="F149" s="56"/>
      <c r="G149" s="56"/>
      <c r="H149" s="56"/>
      <c r="I149" s="56"/>
      <c r="J149" s="56"/>
      <c r="K149" s="56"/>
      <c r="L149" s="56"/>
      <c r="M149" s="56"/>
      <c r="N149" s="60"/>
      <c r="O149" s="60"/>
      <c r="P149" s="60"/>
      <c r="Q149" s="59"/>
      <c r="R149" s="56"/>
      <c r="S149" s="56"/>
      <c r="T149" s="56"/>
      <c r="U149" s="53"/>
      <c r="W149" s="32" t="str">
        <f t="shared" si="35"/>
        <v>〇</v>
      </c>
      <c r="X149" s="32" t="str">
        <f t="shared" si="35"/>
        <v>〇</v>
      </c>
      <c r="Y149" s="32" t="str">
        <f t="shared" si="35"/>
        <v>〇</v>
      </c>
      <c r="Z149" s="32" t="str">
        <f t="shared" si="35"/>
        <v>〇</v>
      </c>
      <c r="AA149" s="32" t="str">
        <f t="shared" si="35"/>
        <v>〇</v>
      </c>
      <c r="AB149" s="32" t="str">
        <f t="shared" si="35"/>
        <v>〇</v>
      </c>
      <c r="AC149" s="32" t="str">
        <f t="shared" si="35"/>
        <v>〇</v>
      </c>
      <c r="AD149" s="32" t="str">
        <f t="shared" si="35"/>
        <v>〇</v>
      </c>
      <c r="AE149" s="32" t="str">
        <f t="shared" si="35"/>
        <v>〇</v>
      </c>
      <c r="AF149" s="32" t="str">
        <f t="shared" si="35"/>
        <v>〇</v>
      </c>
      <c r="AG149" s="32" t="str">
        <f t="shared" si="35"/>
        <v>〇</v>
      </c>
      <c r="AH149" s="32" t="str">
        <f t="shared" si="35"/>
        <v>〇</v>
      </c>
      <c r="AI149" s="32" t="str">
        <f t="shared" si="35"/>
        <v>〇</v>
      </c>
      <c r="AJ149" s="32" t="str">
        <f t="shared" si="35"/>
        <v>〇</v>
      </c>
      <c r="AK149" s="32" t="str">
        <f t="shared" si="35"/>
        <v>〇</v>
      </c>
      <c r="AL149" s="32" t="str">
        <f t="shared" si="35"/>
        <v>〇</v>
      </c>
      <c r="AM149" s="32" t="str">
        <f t="shared" si="35"/>
        <v>〇</v>
      </c>
      <c r="AN149" s="32" t="str">
        <f t="shared" si="35"/>
        <v>〇</v>
      </c>
      <c r="AO149" s="32" t="str">
        <f t="shared" si="35"/>
        <v>〇</v>
      </c>
      <c r="AP149" s="32" t="str">
        <f t="shared" si="35"/>
        <v>〇</v>
      </c>
      <c r="AQ149" s="32" t="str">
        <f t="shared" si="35"/>
        <v>〇</v>
      </c>
      <c r="AR149" s="32" t="str">
        <f t="shared" si="35"/>
        <v>〇</v>
      </c>
      <c r="AS149" s="32" t="str">
        <f t="shared" si="35"/>
        <v>〇</v>
      </c>
      <c r="AT149" s="32" t="str">
        <f t="shared" si="35"/>
        <v>〇</v>
      </c>
      <c r="AU149" s="32" t="str">
        <f t="shared" si="35"/>
        <v>〇</v>
      </c>
      <c r="AV149" s="32" t="str">
        <f t="shared" si="35"/>
        <v>〇</v>
      </c>
      <c r="AW149" s="32" t="str">
        <f t="shared" si="35"/>
        <v>〇</v>
      </c>
      <c r="AX149" s="32" t="str">
        <f t="shared" si="35"/>
        <v>〇</v>
      </c>
      <c r="AY149" s="32" t="str">
        <f t="shared" si="35"/>
        <v>〇</v>
      </c>
    </row>
    <row r="150" spans="1:51">
      <c r="A150" s="56"/>
      <c r="B150" s="56"/>
      <c r="C150" s="61"/>
      <c r="D150" s="61"/>
      <c r="E150" s="61"/>
      <c r="F150" s="56"/>
      <c r="G150" s="56"/>
      <c r="H150" s="56"/>
      <c r="I150" s="56"/>
      <c r="J150" s="56"/>
      <c r="K150" s="56"/>
      <c r="L150" s="56"/>
      <c r="M150" s="56"/>
      <c r="N150" s="60"/>
      <c r="O150" s="60"/>
      <c r="P150" s="60"/>
      <c r="Q150" s="59"/>
      <c r="R150" s="56"/>
      <c r="S150" s="56"/>
      <c r="T150" s="56"/>
      <c r="U150" s="53"/>
      <c r="W150" s="32" t="str">
        <f t="shared" si="35"/>
        <v>〇</v>
      </c>
      <c r="X150" s="32" t="str">
        <f t="shared" si="35"/>
        <v>〇</v>
      </c>
      <c r="Y150" s="32" t="str">
        <f t="shared" si="35"/>
        <v>〇</v>
      </c>
      <c r="Z150" s="32" t="str">
        <f t="shared" si="35"/>
        <v>〇</v>
      </c>
      <c r="AA150" s="32" t="str">
        <f t="shared" si="35"/>
        <v>〇</v>
      </c>
      <c r="AB150" s="32" t="str">
        <f t="shared" si="35"/>
        <v>〇</v>
      </c>
      <c r="AC150" s="32" t="str">
        <f t="shared" si="35"/>
        <v>〇</v>
      </c>
      <c r="AD150" s="32" t="str">
        <f t="shared" si="35"/>
        <v>〇</v>
      </c>
      <c r="AE150" s="32" t="str">
        <f t="shared" si="35"/>
        <v>〇</v>
      </c>
      <c r="AF150" s="32" t="str">
        <f t="shared" si="35"/>
        <v>〇</v>
      </c>
      <c r="AG150" s="32" t="str">
        <f t="shared" si="35"/>
        <v>〇</v>
      </c>
      <c r="AH150" s="32" t="str">
        <f t="shared" si="35"/>
        <v>〇</v>
      </c>
      <c r="AI150" s="32" t="str">
        <f t="shared" si="35"/>
        <v>〇</v>
      </c>
      <c r="AJ150" s="32" t="str">
        <f t="shared" si="35"/>
        <v>〇</v>
      </c>
      <c r="AK150" s="32" t="str">
        <f t="shared" si="35"/>
        <v>〇</v>
      </c>
      <c r="AL150" s="32" t="str">
        <f t="shared" si="35"/>
        <v>〇</v>
      </c>
      <c r="AM150" s="32" t="str">
        <f t="shared" si="35"/>
        <v>〇</v>
      </c>
      <c r="AN150" s="32" t="str">
        <f t="shared" si="35"/>
        <v>〇</v>
      </c>
      <c r="AO150" s="32" t="str">
        <f t="shared" si="35"/>
        <v>〇</v>
      </c>
      <c r="AP150" s="32" t="str">
        <f t="shared" si="35"/>
        <v>〇</v>
      </c>
      <c r="AQ150" s="32" t="str">
        <f t="shared" si="35"/>
        <v>〇</v>
      </c>
      <c r="AR150" s="32" t="str">
        <f t="shared" si="35"/>
        <v>〇</v>
      </c>
      <c r="AS150" s="32" t="str">
        <f t="shared" si="35"/>
        <v>〇</v>
      </c>
      <c r="AT150" s="32" t="str">
        <f t="shared" si="35"/>
        <v>〇</v>
      </c>
      <c r="AU150" s="32" t="str">
        <f t="shared" si="35"/>
        <v>〇</v>
      </c>
      <c r="AV150" s="32" t="str">
        <f t="shared" si="35"/>
        <v>〇</v>
      </c>
      <c r="AW150" s="32" t="str">
        <f t="shared" si="35"/>
        <v>〇</v>
      </c>
      <c r="AX150" s="32" t="str">
        <f t="shared" si="35"/>
        <v>〇</v>
      </c>
      <c r="AY150" s="32" t="str">
        <f t="shared" si="35"/>
        <v>〇</v>
      </c>
    </row>
    <row r="151" spans="1:51">
      <c r="A151" s="56"/>
      <c r="B151" s="56"/>
      <c r="C151" s="61"/>
      <c r="D151" s="61"/>
      <c r="E151" s="61"/>
      <c r="F151" s="56"/>
      <c r="G151" s="56"/>
      <c r="H151" s="56"/>
      <c r="I151" s="56"/>
      <c r="J151" s="56"/>
      <c r="K151" s="56"/>
      <c r="L151" s="56"/>
      <c r="M151" s="56"/>
      <c r="N151" s="60"/>
      <c r="O151" s="60"/>
      <c r="P151" s="60"/>
      <c r="Q151" s="59"/>
      <c r="R151" s="56"/>
      <c r="S151" s="56"/>
      <c r="T151" s="56"/>
      <c r="U151" s="53"/>
      <c r="W151" s="32" t="str">
        <f t="shared" si="35"/>
        <v>〇</v>
      </c>
      <c r="X151" s="32" t="str">
        <f t="shared" si="35"/>
        <v>〇</v>
      </c>
      <c r="Y151" s="32" t="str">
        <f t="shared" si="35"/>
        <v>〇</v>
      </c>
      <c r="Z151" s="32" t="str">
        <f t="shared" si="35"/>
        <v>〇</v>
      </c>
      <c r="AA151" s="32" t="str">
        <f t="shared" si="35"/>
        <v>〇</v>
      </c>
      <c r="AB151" s="32" t="str">
        <f t="shared" si="35"/>
        <v>〇</v>
      </c>
      <c r="AC151" s="32" t="str">
        <f t="shared" si="35"/>
        <v>〇</v>
      </c>
      <c r="AD151" s="32" t="str">
        <f t="shared" si="35"/>
        <v>〇</v>
      </c>
      <c r="AE151" s="32" t="str">
        <f t="shared" si="35"/>
        <v>〇</v>
      </c>
      <c r="AF151" s="32" t="str">
        <f t="shared" si="35"/>
        <v>〇</v>
      </c>
      <c r="AG151" s="32" t="str">
        <f t="shared" si="35"/>
        <v>〇</v>
      </c>
      <c r="AH151" s="32" t="str">
        <f t="shared" si="35"/>
        <v>〇</v>
      </c>
      <c r="AI151" s="32" t="str">
        <f t="shared" si="35"/>
        <v>〇</v>
      </c>
      <c r="AJ151" s="32" t="str">
        <f t="shared" si="35"/>
        <v>〇</v>
      </c>
      <c r="AK151" s="32" t="str">
        <f t="shared" si="35"/>
        <v>〇</v>
      </c>
      <c r="AL151" s="32" t="str">
        <f t="shared" si="35"/>
        <v>〇</v>
      </c>
      <c r="AM151" s="32" t="str">
        <f t="shared" si="35"/>
        <v>〇</v>
      </c>
      <c r="AN151" s="32" t="str">
        <f t="shared" si="35"/>
        <v>〇</v>
      </c>
      <c r="AO151" s="32" t="str">
        <f t="shared" si="35"/>
        <v>〇</v>
      </c>
      <c r="AP151" s="32" t="str">
        <f t="shared" si="35"/>
        <v>〇</v>
      </c>
      <c r="AQ151" s="32" t="str">
        <f t="shared" si="35"/>
        <v>〇</v>
      </c>
      <c r="AR151" s="32" t="str">
        <f t="shared" si="35"/>
        <v>〇</v>
      </c>
      <c r="AS151" s="32" t="str">
        <f t="shared" si="35"/>
        <v>〇</v>
      </c>
      <c r="AT151" s="32" t="str">
        <f t="shared" si="35"/>
        <v>〇</v>
      </c>
      <c r="AU151" s="32" t="str">
        <f t="shared" si="35"/>
        <v>〇</v>
      </c>
      <c r="AV151" s="32" t="str">
        <f t="shared" si="35"/>
        <v>〇</v>
      </c>
      <c r="AW151" s="32" t="str">
        <f t="shared" si="35"/>
        <v>〇</v>
      </c>
      <c r="AX151" s="32" t="str">
        <f t="shared" si="35"/>
        <v>〇</v>
      </c>
      <c r="AY151" s="32" t="str">
        <f t="shared" si="35"/>
        <v>〇</v>
      </c>
    </row>
    <row r="152" spans="1:51">
      <c r="A152" s="56"/>
      <c r="B152" s="56"/>
      <c r="C152" s="61"/>
      <c r="D152" s="61"/>
      <c r="E152" s="61"/>
      <c r="F152" s="56"/>
      <c r="G152" s="56"/>
      <c r="H152" s="56"/>
      <c r="I152" s="56"/>
      <c r="J152" s="56"/>
      <c r="K152" s="56"/>
      <c r="L152" s="56"/>
      <c r="M152" s="56"/>
      <c r="N152" s="60"/>
      <c r="O152" s="60"/>
      <c r="P152" s="60"/>
      <c r="Q152" s="59"/>
      <c r="R152" s="56"/>
      <c r="S152" s="56"/>
      <c r="T152" s="56"/>
      <c r="U152" s="53"/>
      <c r="W152" s="32" t="str">
        <f t="shared" si="35"/>
        <v>〇</v>
      </c>
      <c r="X152" s="32" t="str">
        <f t="shared" si="35"/>
        <v>〇</v>
      </c>
      <c r="Y152" s="32" t="str">
        <f t="shared" si="35"/>
        <v>〇</v>
      </c>
      <c r="Z152" s="32" t="str">
        <f t="shared" si="35"/>
        <v>〇</v>
      </c>
      <c r="AA152" s="32" t="str">
        <f t="shared" si="35"/>
        <v>〇</v>
      </c>
      <c r="AB152" s="32" t="str">
        <f t="shared" si="35"/>
        <v>〇</v>
      </c>
      <c r="AC152" s="32" t="str">
        <f t="shared" si="35"/>
        <v>〇</v>
      </c>
      <c r="AD152" s="32" t="str">
        <f t="shared" si="35"/>
        <v>〇</v>
      </c>
      <c r="AE152" s="32" t="str">
        <f t="shared" si="35"/>
        <v>〇</v>
      </c>
      <c r="AF152" s="32" t="str">
        <f t="shared" si="35"/>
        <v>〇</v>
      </c>
      <c r="AG152" s="32" t="str">
        <f t="shared" si="35"/>
        <v>〇</v>
      </c>
      <c r="AH152" s="32" t="str">
        <f t="shared" si="35"/>
        <v>〇</v>
      </c>
      <c r="AI152" s="32" t="str">
        <f t="shared" si="35"/>
        <v>〇</v>
      </c>
      <c r="AJ152" s="32" t="str">
        <f t="shared" si="35"/>
        <v>〇</v>
      </c>
      <c r="AK152" s="32" t="str">
        <f t="shared" si="35"/>
        <v>〇</v>
      </c>
      <c r="AL152" s="32" t="str">
        <f t="shared" si="35"/>
        <v>〇</v>
      </c>
      <c r="AM152" s="32" t="str">
        <f t="shared" si="35"/>
        <v>〇</v>
      </c>
      <c r="AN152" s="32" t="str">
        <f t="shared" si="35"/>
        <v>〇</v>
      </c>
      <c r="AO152" s="32" t="str">
        <f t="shared" si="35"/>
        <v>〇</v>
      </c>
      <c r="AP152" s="32" t="str">
        <f t="shared" si="35"/>
        <v>〇</v>
      </c>
      <c r="AQ152" s="32" t="str">
        <f t="shared" si="35"/>
        <v>〇</v>
      </c>
      <c r="AR152" s="32" t="str">
        <f t="shared" si="35"/>
        <v>〇</v>
      </c>
      <c r="AS152" s="32" t="str">
        <f t="shared" si="35"/>
        <v>〇</v>
      </c>
      <c r="AT152" s="32" t="str">
        <f t="shared" si="35"/>
        <v>〇</v>
      </c>
      <c r="AU152" s="32" t="str">
        <f t="shared" si="35"/>
        <v>〇</v>
      </c>
      <c r="AV152" s="32" t="str">
        <f t="shared" si="35"/>
        <v>〇</v>
      </c>
      <c r="AW152" s="32" t="str">
        <f t="shared" si="35"/>
        <v>〇</v>
      </c>
      <c r="AX152" s="32" t="str">
        <f t="shared" si="35"/>
        <v>〇</v>
      </c>
      <c r="AY152" s="32" t="str">
        <f t="shared" si="35"/>
        <v>〇</v>
      </c>
    </row>
    <row r="153" spans="1:51">
      <c r="A153" s="56"/>
      <c r="B153" s="56"/>
      <c r="C153" s="61"/>
      <c r="D153" s="61"/>
      <c r="E153" s="61"/>
      <c r="F153" s="56"/>
      <c r="G153" s="56"/>
      <c r="H153" s="56"/>
      <c r="I153" s="56"/>
      <c r="J153" s="56"/>
      <c r="K153" s="56"/>
      <c r="L153" s="56"/>
      <c r="M153" s="56"/>
      <c r="N153" s="60"/>
      <c r="O153" s="60"/>
      <c r="P153" s="60"/>
      <c r="Q153" s="59"/>
      <c r="R153" s="56"/>
      <c r="S153" s="56"/>
      <c r="T153" s="56"/>
      <c r="U153" s="53"/>
      <c r="W153" s="32" t="str">
        <f t="shared" si="35"/>
        <v>〇</v>
      </c>
      <c r="X153" s="32" t="str">
        <f t="shared" si="35"/>
        <v>〇</v>
      </c>
      <c r="Y153" s="32" t="str">
        <f t="shared" si="35"/>
        <v>〇</v>
      </c>
      <c r="Z153" s="32" t="str">
        <f t="shared" si="35"/>
        <v>〇</v>
      </c>
      <c r="AA153" s="32" t="str">
        <f t="shared" si="35"/>
        <v>〇</v>
      </c>
      <c r="AB153" s="32" t="str">
        <f t="shared" si="35"/>
        <v>〇</v>
      </c>
      <c r="AC153" s="32" t="str">
        <f t="shared" si="35"/>
        <v>〇</v>
      </c>
      <c r="AD153" s="32" t="str">
        <f t="shared" si="35"/>
        <v>〇</v>
      </c>
      <c r="AE153" s="32" t="str">
        <f t="shared" si="35"/>
        <v>〇</v>
      </c>
      <c r="AF153" s="32" t="str">
        <f t="shared" si="35"/>
        <v>〇</v>
      </c>
      <c r="AG153" s="32" t="str">
        <f t="shared" si="35"/>
        <v>〇</v>
      </c>
      <c r="AH153" s="32" t="str">
        <f t="shared" si="35"/>
        <v>〇</v>
      </c>
      <c r="AI153" s="32" t="str">
        <f t="shared" si="35"/>
        <v>〇</v>
      </c>
      <c r="AJ153" s="32" t="str">
        <f t="shared" si="35"/>
        <v>〇</v>
      </c>
      <c r="AK153" s="32" t="str">
        <f t="shared" si="35"/>
        <v>〇</v>
      </c>
      <c r="AL153" s="32" t="str">
        <f t="shared" si="35"/>
        <v>〇</v>
      </c>
      <c r="AM153" s="32" t="str">
        <f t="shared" si="35"/>
        <v>〇</v>
      </c>
      <c r="AN153" s="32" t="str">
        <f t="shared" si="35"/>
        <v>〇</v>
      </c>
      <c r="AO153" s="32" t="str">
        <f t="shared" si="35"/>
        <v>〇</v>
      </c>
      <c r="AP153" s="32" t="str">
        <f t="shared" si="35"/>
        <v>〇</v>
      </c>
      <c r="AQ153" s="32" t="str">
        <f t="shared" si="35"/>
        <v>〇</v>
      </c>
      <c r="AR153" s="32" t="str">
        <f t="shared" si="35"/>
        <v>〇</v>
      </c>
      <c r="AS153" s="32" t="str">
        <f t="shared" si="35"/>
        <v>〇</v>
      </c>
      <c r="AT153" s="32" t="str">
        <f t="shared" si="35"/>
        <v>〇</v>
      </c>
      <c r="AU153" s="32" t="str">
        <f t="shared" si="35"/>
        <v>〇</v>
      </c>
      <c r="AV153" s="32" t="str">
        <f t="shared" si="35"/>
        <v>〇</v>
      </c>
      <c r="AW153" s="32" t="str">
        <f t="shared" si="35"/>
        <v>〇</v>
      </c>
      <c r="AX153" s="32" t="str">
        <f t="shared" si="35"/>
        <v>〇</v>
      </c>
      <c r="AY153" s="32" t="str">
        <f t="shared" si="35"/>
        <v>〇</v>
      </c>
    </row>
    <row r="154" spans="1:51">
      <c r="A154" s="56"/>
      <c r="B154" s="56"/>
      <c r="C154" s="61"/>
      <c r="D154" s="61"/>
      <c r="E154" s="61"/>
      <c r="F154" s="56"/>
      <c r="G154" s="56"/>
      <c r="H154" s="56"/>
      <c r="I154" s="56"/>
      <c r="J154" s="56"/>
      <c r="K154" s="56"/>
      <c r="L154" s="56"/>
      <c r="M154" s="56"/>
      <c r="N154" s="60"/>
      <c r="O154" s="60"/>
      <c r="P154" s="60"/>
      <c r="Q154" s="59"/>
      <c r="R154" s="56"/>
      <c r="S154" s="56"/>
      <c r="T154" s="56"/>
      <c r="U154" s="53"/>
      <c r="W154" s="32" t="str">
        <f t="shared" si="35"/>
        <v>〇</v>
      </c>
      <c r="X154" s="32" t="str">
        <f t="shared" si="35"/>
        <v>〇</v>
      </c>
      <c r="Y154" s="32" t="str">
        <f t="shared" si="35"/>
        <v>〇</v>
      </c>
      <c r="Z154" s="32" t="str">
        <f t="shared" si="35"/>
        <v>〇</v>
      </c>
      <c r="AA154" s="32" t="str">
        <f t="shared" si="35"/>
        <v>〇</v>
      </c>
      <c r="AB154" s="32" t="str">
        <f t="shared" si="35"/>
        <v>〇</v>
      </c>
      <c r="AC154" s="32" t="str">
        <f t="shared" si="35"/>
        <v>〇</v>
      </c>
      <c r="AD154" s="32" t="str">
        <f t="shared" si="35"/>
        <v>〇</v>
      </c>
      <c r="AE154" s="32" t="str">
        <f t="shared" si="35"/>
        <v>〇</v>
      </c>
      <c r="AF154" s="32" t="str">
        <f t="shared" si="35"/>
        <v>〇</v>
      </c>
      <c r="AG154" s="32" t="str">
        <f t="shared" si="35"/>
        <v>〇</v>
      </c>
      <c r="AH154" s="32" t="str">
        <f t="shared" si="35"/>
        <v>〇</v>
      </c>
      <c r="AI154" s="32" t="str">
        <f t="shared" si="35"/>
        <v>〇</v>
      </c>
      <c r="AJ154" s="32" t="str">
        <f t="shared" si="35"/>
        <v>〇</v>
      </c>
      <c r="AK154" s="32" t="str">
        <f t="shared" si="35"/>
        <v>〇</v>
      </c>
      <c r="AL154" s="32" t="str">
        <f t="shared" si="35"/>
        <v>〇</v>
      </c>
      <c r="AM154" s="32" t="str">
        <f t="shared" si="35"/>
        <v>〇</v>
      </c>
      <c r="AN154" s="32" t="str">
        <f t="shared" si="35"/>
        <v>〇</v>
      </c>
      <c r="AO154" s="32" t="str">
        <f t="shared" si="35"/>
        <v>〇</v>
      </c>
      <c r="AP154" s="32" t="str">
        <f t="shared" si="35"/>
        <v>〇</v>
      </c>
      <c r="AQ154" s="32" t="str">
        <f t="shared" si="35"/>
        <v>〇</v>
      </c>
      <c r="AR154" s="32" t="str">
        <f t="shared" si="35"/>
        <v>〇</v>
      </c>
      <c r="AS154" s="32" t="str">
        <f t="shared" si="35"/>
        <v>〇</v>
      </c>
      <c r="AT154" s="32" t="str">
        <f t="shared" ref="AT154:AY154" si="36">IF(EXACT(AT48,AT101),"〇","NG")</f>
        <v>〇</v>
      </c>
      <c r="AU154" s="32" t="str">
        <f t="shared" si="36"/>
        <v>〇</v>
      </c>
      <c r="AV154" s="32" t="str">
        <f t="shared" si="36"/>
        <v>〇</v>
      </c>
      <c r="AW154" s="32" t="str">
        <f t="shared" si="36"/>
        <v>〇</v>
      </c>
      <c r="AX154" s="32" t="str">
        <f t="shared" si="36"/>
        <v>〇</v>
      </c>
      <c r="AY154" s="32" t="str">
        <f t="shared" si="36"/>
        <v>〇</v>
      </c>
    </row>
    <row r="155" spans="1:51">
      <c r="A155" s="56"/>
      <c r="B155" s="56"/>
      <c r="C155" s="61"/>
      <c r="D155" s="61"/>
      <c r="E155" s="61"/>
      <c r="F155" s="56"/>
      <c r="G155" s="56"/>
      <c r="H155" s="56"/>
      <c r="I155" s="56"/>
      <c r="J155" s="56"/>
      <c r="K155" s="56"/>
      <c r="L155" s="56"/>
      <c r="M155" s="56"/>
      <c r="N155" s="60"/>
      <c r="O155" s="60"/>
      <c r="P155" s="60"/>
      <c r="Q155" s="59"/>
      <c r="R155" s="56"/>
      <c r="S155" s="56"/>
      <c r="T155" s="56"/>
      <c r="U155" s="53"/>
      <c r="W155" s="32" t="str">
        <f t="shared" ref="W155:AY163" si="37">IF(EXACT(W49,W102),"〇","NG")</f>
        <v>〇</v>
      </c>
      <c r="X155" s="32" t="str">
        <f t="shared" si="37"/>
        <v>〇</v>
      </c>
      <c r="Y155" s="32" t="str">
        <f t="shared" si="37"/>
        <v>〇</v>
      </c>
      <c r="Z155" s="32" t="str">
        <f t="shared" si="37"/>
        <v>〇</v>
      </c>
      <c r="AA155" s="32" t="str">
        <f t="shared" si="37"/>
        <v>〇</v>
      </c>
      <c r="AB155" s="32" t="str">
        <f t="shared" si="37"/>
        <v>〇</v>
      </c>
      <c r="AC155" s="32" t="str">
        <f t="shared" si="37"/>
        <v>〇</v>
      </c>
      <c r="AD155" s="32" t="str">
        <f t="shared" si="37"/>
        <v>〇</v>
      </c>
      <c r="AE155" s="32" t="str">
        <f t="shared" si="37"/>
        <v>〇</v>
      </c>
      <c r="AF155" s="32" t="str">
        <f t="shared" si="37"/>
        <v>〇</v>
      </c>
      <c r="AG155" s="32" t="str">
        <f t="shared" si="37"/>
        <v>〇</v>
      </c>
      <c r="AH155" s="32" t="str">
        <f t="shared" si="37"/>
        <v>〇</v>
      </c>
      <c r="AI155" s="32" t="str">
        <f t="shared" si="37"/>
        <v>〇</v>
      </c>
      <c r="AJ155" s="32" t="str">
        <f t="shared" si="37"/>
        <v>〇</v>
      </c>
      <c r="AK155" s="32" t="str">
        <f t="shared" si="37"/>
        <v>〇</v>
      </c>
      <c r="AL155" s="32" t="str">
        <f t="shared" si="37"/>
        <v>〇</v>
      </c>
      <c r="AM155" s="32" t="str">
        <f t="shared" si="37"/>
        <v>〇</v>
      </c>
      <c r="AN155" s="32" t="str">
        <f t="shared" si="37"/>
        <v>〇</v>
      </c>
      <c r="AO155" s="32" t="str">
        <f t="shared" si="37"/>
        <v>〇</v>
      </c>
      <c r="AP155" s="32" t="str">
        <f t="shared" si="37"/>
        <v>〇</v>
      </c>
      <c r="AQ155" s="32" t="str">
        <f t="shared" si="37"/>
        <v>〇</v>
      </c>
      <c r="AR155" s="32" t="str">
        <f t="shared" si="37"/>
        <v>〇</v>
      </c>
      <c r="AS155" s="32" t="str">
        <f t="shared" si="37"/>
        <v>〇</v>
      </c>
      <c r="AT155" s="32" t="str">
        <f t="shared" si="37"/>
        <v>〇</v>
      </c>
      <c r="AU155" s="32" t="str">
        <f t="shared" si="37"/>
        <v>〇</v>
      </c>
      <c r="AV155" s="32" t="str">
        <f t="shared" si="37"/>
        <v>〇</v>
      </c>
      <c r="AW155" s="32" t="str">
        <f t="shared" si="37"/>
        <v>〇</v>
      </c>
      <c r="AX155" s="32" t="str">
        <f t="shared" si="37"/>
        <v>〇</v>
      </c>
      <c r="AY155" s="32" t="str">
        <f t="shared" si="37"/>
        <v>〇</v>
      </c>
    </row>
    <row r="156" spans="1:51">
      <c r="A156" s="56"/>
      <c r="B156" s="56"/>
      <c r="C156" s="61"/>
      <c r="D156" s="61"/>
      <c r="E156" s="61"/>
      <c r="F156" s="56"/>
      <c r="G156" s="56"/>
      <c r="H156" s="56"/>
      <c r="I156" s="56"/>
      <c r="J156" s="56"/>
      <c r="K156" s="56"/>
      <c r="L156" s="56"/>
      <c r="M156" s="56"/>
      <c r="N156" s="60"/>
      <c r="O156" s="60"/>
      <c r="P156" s="60"/>
      <c r="Q156" s="59"/>
      <c r="R156" s="56"/>
      <c r="S156" s="56"/>
      <c r="T156" s="56"/>
      <c r="U156" s="53"/>
      <c r="W156" s="32" t="str">
        <f t="shared" si="37"/>
        <v>〇</v>
      </c>
      <c r="X156" s="32" t="str">
        <f t="shared" si="37"/>
        <v>〇</v>
      </c>
      <c r="Y156" s="32" t="str">
        <f t="shared" si="37"/>
        <v>〇</v>
      </c>
      <c r="Z156" s="32" t="str">
        <f t="shared" si="37"/>
        <v>〇</v>
      </c>
      <c r="AA156" s="32" t="str">
        <f t="shared" si="37"/>
        <v>〇</v>
      </c>
      <c r="AB156" s="32" t="str">
        <f t="shared" si="37"/>
        <v>〇</v>
      </c>
      <c r="AC156" s="32" t="str">
        <f t="shared" si="37"/>
        <v>〇</v>
      </c>
      <c r="AD156" s="32" t="str">
        <f t="shared" si="37"/>
        <v>〇</v>
      </c>
      <c r="AE156" s="32" t="str">
        <f t="shared" si="37"/>
        <v>〇</v>
      </c>
      <c r="AF156" s="32" t="str">
        <f t="shared" si="37"/>
        <v>〇</v>
      </c>
      <c r="AG156" s="32" t="str">
        <f t="shared" si="37"/>
        <v>〇</v>
      </c>
      <c r="AH156" s="32" t="str">
        <f t="shared" si="37"/>
        <v>〇</v>
      </c>
      <c r="AI156" s="32" t="str">
        <f t="shared" si="37"/>
        <v>〇</v>
      </c>
      <c r="AJ156" s="32" t="str">
        <f t="shared" si="37"/>
        <v>〇</v>
      </c>
      <c r="AK156" s="32" t="str">
        <f t="shared" si="37"/>
        <v>〇</v>
      </c>
      <c r="AL156" s="32" t="str">
        <f t="shared" si="37"/>
        <v>〇</v>
      </c>
      <c r="AM156" s="32" t="str">
        <f t="shared" si="37"/>
        <v>〇</v>
      </c>
      <c r="AN156" s="32" t="str">
        <f t="shared" si="37"/>
        <v>〇</v>
      </c>
      <c r="AO156" s="32" t="str">
        <f t="shared" si="37"/>
        <v>〇</v>
      </c>
      <c r="AP156" s="32" t="str">
        <f t="shared" si="37"/>
        <v>〇</v>
      </c>
      <c r="AQ156" s="32" t="str">
        <f t="shared" si="37"/>
        <v>〇</v>
      </c>
      <c r="AR156" s="32" t="str">
        <f t="shared" si="37"/>
        <v>〇</v>
      </c>
      <c r="AS156" s="32" t="str">
        <f t="shared" si="37"/>
        <v>〇</v>
      </c>
      <c r="AT156" s="32" t="str">
        <f t="shared" si="37"/>
        <v>〇</v>
      </c>
      <c r="AU156" s="32" t="str">
        <f t="shared" si="37"/>
        <v>〇</v>
      </c>
      <c r="AV156" s="32" t="str">
        <f t="shared" si="37"/>
        <v>〇</v>
      </c>
      <c r="AW156" s="32" t="str">
        <f t="shared" si="37"/>
        <v>〇</v>
      </c>
      <c r="AX156" s="32" t="str">
        <f t="shared" si="37"/>
        <v>〇</v>
      </c>
      <c r="AY156" s="32" t="str">
        <f t="shared" si="37"/>
        <v>〇</v>
      </c>
    </row>
    <row r="157" spans="1:51">
      <c r="A157" s="56"/>
      <c r="B157" s="56"/>
      <c r="C157" s="61"/>
      <c r="D157" s="61"/>
      <c r="E157" s="61"/>
      <c r="F157" s="56"/>
      <c r="G157" s="56"/>
      <c r="H157" s="56"/>
      <c r="I157" s="56"/>
      <c r="J157" s="56"/>
      <c r="K157" s="56"/>
      <c r="L157" s="56"/>
      <c r="M157" s="56"/>
      <c r="N157" s="60"/>
      <c r="O157" s="60"/>
      <c r="P157" s="60"/>
      <c r="Q157" s="59"/>
      <c r="R157" s="56"/>
      <c r="S157" s="56"/>
      <c r="T157" s="56"/>
      <c r="U157" s="53"/>
      <c r="W157" s="32" t="str">
        <f t="shared" si="37"/>
        <v>〇</v>
      </c>
      <c r="X157" s="32" t="str">
        <f t="shared" si="37"/>
        <v>〇</v>
      </c>
      <c r="Y157" s="32" t="str">
        <f t="shared" si="37"/>
        <v>〇</v>
      </c>
      <c r="Z157" s="32" t="str">
        <f t="shared" si="37"/>
        <v>〇</v>
      </c>
      <c r="AA157" s="32" t="str">
        <f t="shared" si="37"/>
        <v>〇</v>
      </c>
      <c r="AB157" s="32" t="str">
        <f t="shared" si="37"/>
        <v>〇</v>
      </c>
      <c r="AC157" s="32" t="str">
        <f t="shared" si="37"/>
        <v>〇</v>
      </c>
      <c r="AD157" s="32" t="str">
        <f t="shared" si="37"/>
        <v>〇</v>
      </c>
      <c r="AE157" s="32" t="str">
        <f t="shared" si="37"/>
        <v>〇</v>
      </c>
      <c r="AF157" s="32" t="str">
        <f t="shared" si="37"/>
        <v>〇</v>
      </c>
      <c r="AG157" s="32" t="str">
        <f t="shared" si="37"/>
        <v>〇</v>
      </c>
      <c r="AH157" s="32" t="str">
        <f t="shared" si="37"/>
        <v>〇</v>
      </c>
      <c r="AI157" s="32" t="str">
        <f t="shared" si="37"/>
        <v>〇</v>
      </c>
      <c r="AJ157" s="32" t="str">
        <f t="shared" si="37"/>
        <v>〇</v>
      </c>
      <c r="AK157" s="32" t="str">
        <f t="shared" si="37"/>
        <v>〇</v>
      </c>
      <c r="AL157" s="32" t="str">
        <f t="shared" si="37"/>
        <v>〇</v>
      </c>
      <c r="AM157" s="32" t="str">
        <f t="shared" si="37"/>
        <v>〇</v>
      </c>
      <c r="AN157" s="32" t="str">
        <f t="shared" si="37"/>
        <v>〇</v>
      </c>
      <c r="AO157" s="32" t="str">
        <f t="shared" si="37"/>
        <v>〇</v>
      </c>
      <c r="AP157" s="32" t="str">
        <f t="shared" si="37"/>
        <v>〇</v>
      </c>
      <c r="AQ157" s="32" t="str">
        <f t="shared" si="37"/>
        <v>〇</v>
      </c>
      <c r="AR157" s="32" t="str">
        <f t="shared" si="37"/>
        <v>〇</v>
      </c>
      <c r="AS157" s="32" t="str">
        <f t="shared" si="37"/>
        <v>〇</v>
      </c>
      <c r="AT157" s="32" t="str">
        <f t="shared" si="37"/>
        <v>〇</v>
      </c>
      <c r="AU157" s="32" t="str">
        <f t="shared" si="37"/>
        <v>〇</v>
      </c>
      <c r="AV157" s="32" t="str">
        <f t="shared" si="37"/>
        <v>〇</v>
      </c>
      <c r="AW157" s="32" t="str">
        <f t="shared" si="37"/>
        <v>〇</v>
      </c>
      <c r="AX157" s="32" t="str">
        <f t="shared" si="37"/>
        <v>〇</v>
      </c>
      <c r="AY157" s="32" t="str">
        <f t="shared" si="37"/>
        <v>〇</v>
      </c>
    </row>
    <row r="158" spans="1:51">
      <c r="A158" s="56"/>
      <c r="B158" s="56"/>
      <c r="C158" s="61"/>
      <c r="D158" s="61"/>
      <c r="E158" s="61"/>
      <c r="F158" s="56"/>
      <c r="G158" s="56"/>
      <c r="H158" s="56"/>
      <c r="I158" s="56"/>
      <c r="J158" s="56"/>
      <c r="K158" s="56"/>
      <c r="L158" s="56"/>
      <c r="M158" s="56"/>
      <c r="N158" s="60"/>
      <c r="O158" s="60"/>
      <c r="P158" s="60"/>
      <c r="Q158" s="59"/>
      <c r="R158" s="56"/>
      <c r="S158" s="56"/>
      <c r="T158" s="56"/>
      <c r="U158" s="53"/>
      <c r="W158" s="32" t="str">
        <f t="shared" si="37"/>
        <v>〇</v>
      </c>
      <c r="X158" s="32" t="str">
        <f t="shared" si="37"/>
        <v>〇</v>
      </c>
      <c r="Y158" s="32" t="str">
        <f t="shared" si="37"/>
        <v>〇</v>
      </c>
      <c r="Z158" s="32" t="str">
        <f t="shared" si="37"/>
        <v>〇</v>
      </c>
      <c r="AA158" s="32" t="str">
        <f t="shared" si="37"/>
        <v>〇</v>
      </c>
      <c r="AB158" s="32" t="str">
        <f t="shared" si="37"/>
        <v>〇</v>
      </c>
      <c r="AC158" s="32" t="str">
        <f t="shared" si="37"/>
        <v>〇</v>
      </c>
      <c r="AD158" s="32" t="str">
        <f t="shared" si="37"/>
        <v>〇</v>
      </c>
      <c r="AE158" s="32" t="str">
        <f t="shared" si="37"/>
        <v>〇</v>
      </c>
      <c r="AF158" s="32" t="str">
        <f t="shared" si="37"/>
        <v>〇</v>
      </c>
      <c r="AG158" s="32" t="str">
        <f t="shared" si="37"/>
        <v>〇</v>
      </c>
      <c r="AH158" s="32" t="str">
        <f t="shared" si="37"/>
        <v>〇</v>
      </c>
      <c r="AI158" s="32" t="str">
        <f t="shared" si="37"/>
        <v>〇</v>
      </c>
      <c r="AJ158" s="32" t="str">
        <f t="shared" si="37"/>
        <v>〇</v>
      </c>
      <c r="AK158" s="32" t="str">
        <f t="shared" si="37"/>
        <v>〇</v>
      </c>
      <c r="AL158" s="32" t="str">
        <f t="shared" si="37"/>
        <v>〇</v>
      </c>
      <c r="AM158" s="32" t="str">
        <f t="shared" si="37"/>
        <v>〇</v>
      </c>
      <c r="AN158" s="32" t="str">
        <f t="shared" si="37"/>
        <v>〇</v>
      </c>
      <c r="AO158" s="32" t="str">
        <f t="shared" si="37"/>
        <v>〇</v>
      </c>
      <c r="AP158" s="32" t="str">
        <f t="shared" si="37"/>
        <v>〇</v>
      </c>
      <c r="AQ158" s="32" t="str">
        <f t="shared" si="37"/>
        <v>〇</v>
      </c>
      <c r="AR158" s="32" t="str">
        <f t="shared" si="37"/>
        <v>〇</v>
      </c>
      <c r="AS158" s="32" t="str">
        <f t="shared" si="37"/>
        <v>〇</v>
      </c>
      <c r="AT158" s="32" t="str">
        <f t="shared" si="37"/>
        <v>〇</v>
      </c>
      <c r="AU158" s="32" t="str">
        <f t="shared" si="37"/>
        <v>〇</v>
      </c>
      <c r="AV158" s="32" t="str">
        <f t="shared" si="37"/>
        <v>〇</v>
      </c>
      <c r="AW158" s="32" t="str">
        <f t="shared" si="37"/>
        <v>〇</v>
      </c>
      <c r="AX158" s="32" t="str">
        <f t="shared" si="37"/>
        <v>〇</v>
      </c>
      <c r="AY158" s="32" t="str">
        <f t="shared" si="37"/>
        <v>〇</v>
      </c>
    </row>
    <row r="159" spans="1:51">
      <c r="A159" s="56"/>
      <c r="B159" s="56"/>
      <c r="C159" s="61"/>
      <c r="D159" s="61"/>
      <c r="E159" s="61"/>
      <c r="F159" s="56"/>
      <c r="G159" s="56"/>
      <c r="H159" s="56"/>
      <c r="I159" s="56"/>
      <c r="J159" s="56"/>
      <c r="K159" s="56"/>
      <c r="L159" s="56"/>
      <c r="M159" s="56"/>
      <c r="N159" s="60"/>
      <c r="O159" s="60"/>
      <c r="P159" s="60"/>
      <c r="Q159" s="59"/>
      <c r="R159" s="56"/>
      <c r="S159" s="56"/>
      <c r="T159" s="56"/>
      <c r="U159" s="53"/>
      <c r="W159" s="32" t="str">
        <f t="shared" si="37"/>
        <v>〇</v>
      </c>
      <c r="X159" s="32" t="str">
        <f t="shared" si="37"/>
        <v>〇</v>
      </c>
      <c r="Y159" s="32" t="str">
        <f t="shared" si="37"/>
        <v>〇</v>
      </c>
      <c r="Z159" s="32" t="str">
        <f t="shared" si="37"/>
        <v>〇</v>
      </c>
      <c r="AA159" s="32" t="str">
        <f t="shared" si="37"/>
        <v>〇</v>
      </c>
      <c r="AB159" s="32" t="str">
        <f t="shared" si="37"/>
        <v>〇</v>
      </c>
      <c r="AC159" s="32" t="str">
        <f t="shared" si="37"/>
        <v>〇</v>
      </c>
      <c r="AD159" s="32" t="str">
        <f t="shared" si="37"/>
        <v>〇</v>
      </c>
      <c r="AE159" s="32" t="str">
        <f t="shared" si="37"/>
        <v>〇</v>
      </c>
      <c r="AF159" s="32" t="str">
        <f t="shared" si="37"/>
        <v>〇</v>
      </c>
      <c r="AG159" s="32" t="str">
        <f t="shared" si="37"/>
        <v>〇</v>
      </c>
      <c r="AH159" s="32" t="str">
        <f t="shared" si="37"/>
        <v>〇</v>
      </c>
      <c r="AI159" s="32" t="str">
        <f t="shared" si="37"/>
        <v>〇</v>
      </c>
      <c r="AJ159" s="32" t="str">
        <f t="shared" si="37"/>
        <v>〇</v>
      </c>
      <c r="AK159" s="32" t="str">
        <f t="shared" si="37"/>
        <v>〇</v>
      </c>
      <c r="AL159" s="32" t="str">
        <f t="shared" si="37"/>
        <v>〇</v>
      </c>
      <c r="AM159" s="32" t="str">
        <f t="shared" si="37"/>
        <v>〇</v>
      </c>
      <c r="AN159" s="32" t="str">
        <f t="shared" si="37"/>
        <v>〇</v>
      </c>
      <c r="AO159" s="32" t="str">
        <f t="shared" si="37"/>
        <v>〇</v>
      </c>
      <c r="AP159" s="32" t="str">
        <f t="shared" si="37"/>
        <v>〇</v>
      </c>
      <c r="AQ159" s="32" t="str">
        <f t="shared" si="37"/>
        <v>〇</v>
      </c>
      <c r="AR159" s="32" t="str">
        <f t="shared" si="37"/>
        <v>〇</v>
      </c>
      <c r="AS159" s="32" t="str">
        <f t="shared" si="37"/>
        <v>〇</v>
      </c>
      <c r="AT159" s="32" t="str">
        <f t="shared" si="37"/>
        <v>〇</v>
      </c>
      <c r="AU159" s="32" t="str">
        <f t="shared" si="37"/>
        <v>〇</v>
      </c>
      <c r="AV159" s="32" t="str">
        <f t="shared" si="37"/>
        <v>〇</v>
      </c>
      <c r="AW159" s="32" t="str">
        <f t="shared" si="37"/>
        <v>〇</v>
      </c>
      <c r="AX159" s="32" t="str">
        <f t="shared" si="37"/>
        <v>〇</v>
      </c>
      <c r="AY159" s="32" t="str">
        <f t="shared" si="37"/>
        <v>〇</v>
      </c>
    </row>
    <row r="160" spans="1:51">
      <c r="A160" s="56"/>
      <c r="B160" s="56"/>
      <c r="C160" s="61"/>
      <c r="D160" s="61"/>
      <c r="E160" s="61"/>
      <c r="F160" s="56"/>
      <c r="G160" s="56"/>
      <c r="H160" s="56"/>
      <c r="I160" s="56"/>
      <c r="J160" s="56"/>
      <c r="K160" s="56"/>
      <c r="L160" s="56"/>
      <c r="M160" s="56"/>
      <c r="N160" s="60"/>
      <c r="O160" s="60"/>
      <c r="P160" s="60"/>
      <c r="Q160" s="59"/>
      <c r="R160" s="56"/>
      <c r="S160" s="56"/>
      <c r="T160" s="56"/>
      <c r="U160" s="53"/>
      <c r="W160" s="32" t="str">
        <f t="shared" si="37"/>
        <v>〇</v>
      </c>
      <c r="X160" s="32" t="str">
        <f t="shared" si="37"/>
        <v>〇</v>
      </c>
      <c r="Y160" s="32" t="str">
        <f t="shared" si="37"/>
        <v>〇</v>
      </c>
      <c r="Z160" s="32" t="str">
        <f t="shared" si="37"/>
        <v>〇</v>
      </c>
      <c r="AA160" s="32" t="str">
        <f t="shared" si="37"/>
        <v>〇</v>
      </c>
      <c r="AB160" s="32" t="str">
        <f t="shared" si="37"/>
        <v>〇</v>
      </c>
      <c r="AC160" s="32" t="str">
        <f t="shared" si="37"/>
        <v>〇</v>
      </c>
      <c r="AD160" s="32" t="str">
        <f t="shared" si="37"/>
        <v>〇</v>
      </c>
      <c r="AE160" s="32" t="str">
        <f t="shared" si="37"/>
        <v>〇</v>
      </c>
      <c r="AF160" s="32" t="str">
        <f t="shared" si="37"/>
        <v>〇</v>
      </c>
      <c r="AG160" s="32" t="str">
        <f t="shared" si="37"/>
        <v>〇</v>
      </c>
      <c r="AH160" s="32" t="str">
        <f t="shared" si="37"/>
        <v>〇</v>
      </c>
      <c r="AI160" s="32" t="str">
        <f t="shared" si="37"/>
        <v>〇</v>
      </c>
      <c r="AJ160" s="32" t="str">
        <f t="shared" si="37"/>
        <v>〇</v>
      </c>
      <c r="AK160" s="32" t="str">
        <f t="shared" si="37"/>
        <v>〇</v>
      </c>
      <c r="AL160" s="32" t="str">
        <f t="shared" si="37"/>
        <v>〇</v>
      </c>
      <c r="AM160" s="32" t="str">
        <f t="shared" si="37"/>
        <v>〇</v>
      </c>
      <c r="AN160" s="32" t="str">
        <f t="shared" si="37"/>
        <v>〇</v>
      </c>
      <c r="AO160" s="32" t="str">
        <f t="shared" si="37"/>
        <v>〇</v>
      </c>
      <c r="AP160" s="32" t="str">
        <f t="shared" si="37"/>
        <v>〇</v>
      </c>
      <c r="AQ160" s="32" t="str">
        <f t="shared" si="37"/>
        <v>〇</v>
      </c>
      <c r="AR160" s="32" t="str">
        <f t="shared" si="37"/>
        <v>〇</v>
      </c>
      <c r="AS160" s="32" t="str">
        <f t="shared" si="37"/>
        <v>〇</v>
      </c>
      <c r="AT160" s="32" t="str">
        <f t="shared" si="37"/>
        <v>〇</v>
      </c>
      <c r="AU160" s="32" t="str">
        <f t="shared" si="37"/>
        <v>〇</v>
      </c>
      <c r="AV160" s="32" t="str">
        <f t="shared" si="37"/>
        <v>〇</v>
      </c>
      <c r="AW160" s="32" t="str">
        <f t="shared" si="37"/>
        <v>〇</v>
      </c>
      <c r="AX160" s="32" t="str">
        <f t="shared" si="37"/>
        <v>〇</v>
      </c>
      <c r="AY160" s="32" t="str">
        <f t="shared" si="37"/>
        <v>〇</v>
      </c>
    </row>
    <row r="161" spans="1:51">
      <c r="A161" s="56"/>
      <c r="B161" s="56"/>
      <c r="C161" s="61"/>
      <c r="D161" s="61"/>
      <c r="E161" s="61"/>
      <c r="F161" s="56"/>
      <c r="G161" s="56"/>
      <c r="H161" s="56"/>
      <c r="I161" s="56"/>
      <c r="J161" s="56"/>
      <c r="K161" s="56"/>
      <c r="L161" s="56"/>
      <c r="M161" s="56"/>
      <c r="N161" s="60"/>
      <c r="O161" s="60"/>
      <c r="P161" s="60"/>
      <c r="Q161" s="59"/>
      <c r="R161" s="56"/>
      <c r="S161" s="56"/>
      <c r="T161" s="56"/>
      <c r="U161" s="53"/>
      <c r="W161" s="32" t="str">
        <f t="shared" si="37"/>
        <v>〇</v>
      </c>
      <c r="X161" s="32" t="str">
        <f t="shared" si="37"/>
        <v>〇</v>
      </c>
      <c r="Y161" s="32" t="str">
        <f t="shared" si="37"/>
        <v>〇</v>
      </c>
      <c r="Z161" s="32" t="str">
        <f t="shared" si="37"/>
        <v>〇</v>
      </c>
      <c r="AA161" s="32" t="str">
        <f t="shared" si="37"/>
        <v>〇</v>
      </c>
      <c r="AB161" s="32" t="str">
        <f t="shared" si="37"/>
        <v>〇</v>
      </c>
      <c r="AC161" s="32" t="str">
        <f t="shared" si="37"/>
        <v>〇</v>
      </c>
      <c r="AD161" s="32" t="str">
        <f t="shared" si="37"/>
        <v>〇</v>
      </c>
      <c r="AE161" s="32" t="str">
        <f t="shared" si="37"/>
        <v>〇</v>
      </c>
      <c r="AF161" s="32" t="str">
        <f t="shared" si="37"/>
        <v>〇</v>
      </c>
      <c r="AG161" s="32" t="str">
        <f t="shared" si="37"/>
        <v>〇</v>
      </c>
      <c r="AH161" s="32" t="str">
        <f t="shared" si="37"/>
        <v>〇</v>
      </c>
      <c r="AI161" s="32" t="str">
        <f t="shared" si="37"/>
        <v>〇</v>
      </c>
      <c r="AJ161" s="32" t="str">
        <f t="shared" si="37"/>
        <v>〇</v>
      </c>
      <c r="AK161" s="32" t="str">
        <f t="shared" si="37"/>
        <v>〇</v>
      </c>
      <c r="AL161" s="32" t="str">
        <f t="shared" si="37"/>
        <v>〇</v>
      </c>
      <c r="AM161" s="32" t="str">
        <f t="shared" si="37"/>
        <v>〇</v>
      </c>
      <c r="AN161" s="32" t="str">
        <f t="shared" si="37"/>
        <v>〇</v>
      </c>
      <c r="AO161" s="32" t="str">
        <f t="shared" si="37"/>
        <v>〇</v>
      </c>
      <c r="AP161" s="32" t="str">
        <f t="shared" si="37"/>
        <v>〇</v>
      </c>
      <c r="AQ161" s="32" t="str">
        <f t="shared" si="37"/>
        <v>〇</v>
      </c>
      <c r="AR161" s="32" t="str">
        <f t="shared" si="37"/>
        <v>〇</v>
      </c>
      <c r="AS161" s="32" t="str">
        <f t="shared" si="37"/>
        <v>〇</v>
      </c>
      <c r="AT161" s="32" t="str">
        <f t="shared" si="37"/>
        <v>〇</v>
      </c>
      <c r="AU161" s="32" t="str">
        <f t="shared" si="37"/>
        <v>〇</v>
      </c>
      <c r="AV161" s="32" t="str">
        <f t="shared" si="37"/>
        <v>〇</v>
      </c>
      <c r="AW161" s="32" t="str">
        <f t="shared" si="37"/>
        <v>〇</v>
      </c>
      <c r="AX161" s="32" t="str">
        <f t="shared" si="37"/>
        <v>〇</v>
      </c>
      <c r="AY161" s="32" t="str">
        <f t="shared" si="37"/>
        <v>〇</v>
      </c>
    </row>
    <row r="162" spans="1:51">
      <c r="A162" s="56"/>
      <c r="B162" s="56"/>
      <c r="C162" s="61"/>
      <c r="D162" s="61"/>
      <c r="E162" s="61"/>
      <c r="F162" s="56"/>
      <c r="G162" s="56"/>
      <c r="H162" s="56"/>
      <c r="I162" s="56"/>
      <c r="J162" s="56"/>
      <c r="K162" s="56"/>
      <c r="L162" s="56"/>
      <c r="M162" s="56"/>
      <c r="N162" s="60"/>
      <c r="O162" s="60"/>
      <c r="P162" s="60"/>
      <c r="Q162" s="59"/>
      <c r="R162" s="56"/>
      <c r="S162" s="56"/>
      <c r="T162" s="56"/>
      <c r="U162" s="53"/>
      <c r="W162" s="32" t="str">
        <f t="shared" si="37"/>
        <v>〇</v>
      </c>
      <c r="X162" s="32" t="str">
        <f t="shared" si="37"/>
        <v>〇</v>
      </c>
      <c r="Y162" s="32" t="str">
        <f t="shared" si="37"/>
        <v>〇</v>
      </c>
      <c r="Z162" s="32" t="str">
        <f t="shared" si="37"/>
        <v>〇</v>
      </c>
      <c r="AA162" s="32" t="str">
        <f t="shared" si="37"/>
        <v>〇</v>
      </c>
      <c r="AB162" s="32" t="str">
        <f t="shared" si="37"/>
        <v>〇</v>
      </c>
      <c r="AC162" s="32" t="str">
        <f t="shared" si="37"/>
        <v>〇</v>
      </c>
      <c r="AD162" s="32" t="str">
        <f t="shared" si="37"/>
        <v>〇</v>
      </c>
      <c r="AE162" s="32" t="str">
        <f t="shared" si="37"/>
        <v>〇</v>
      </c>
      <c r="AF162" s="32" t="str">
        <f t="shared" si="37"/>
        <v>〇</v>
      </c>
      <c r="AG162" s="32" t="str">
        <f t="shared" si="37"/>
        <v>〇</v>
      </c>
      <c r="AH162" s="32" t="str">
        <f t="shared" si="37"/>
        <v>〇</v>
      </c>
      <c r="AI162" s="32" t="str">
        <f t="shared" si="37"/>
        <v>〇</v>
      </c>
      <c r="AJ162" s="32" t="str">
        <f t="shared" si="37"/>
        <v>〇</v>
      </c>
      <c r="AK162" s="32" t="str">
        <f t="shared" si="37"/>
        <v>〇</v>
      </c>
      <c r="AL162" s="32" t="str">
        <f t="shared" si="37"/>
        <v>〇</v>
      </c>
      <c r="AM162" s="32" t="str">
        <f t="shared" si="37"/>
        <v>〇</v>
      </c>
      <c r="AN162" s="32" t="str">
        <f t="shared" si="37"/>
        <v>〇</v>
      </c>
      <c r="AO162" s="32" t="str">
        <f t="shared" si="37"/>
        <v>〇</v>
      </c>
      <c r="AP162" s="32" t="str">
        <f t="shared" si="37"/>
        <v>〇</v>
      </c>
      <c r="AQ162" s="32" t="str">
        <f t="shared" si="37"/>
        <v>〇</v>
      </c>
      <c r="AR162" s="32" t="str">
        <f t="shared" si="37"/>
        <v>〇</v>
      </c>
      <c r="AS162" s="32" t="str">
        <f t="shared" si="37"/>
        <v>〇</v>
      </c>
      <c r="AT162" s="32" t="str">
        <f t="shared" si="37"/>
        <v>〇</v>
      </c>
      <c r="AU162" s="32" t="str">
        <f t="shared" si="37"/>
        <v>〇</v>
      </c>
      <c r="AV162" s="32" t="str">
        <f t="shared" si="37"/>
        <v>〇</v>
      </c>
      <c r="AW162" s="32" t="str">
        <f t="shared" si="37"/>
        <v>〇</v>
      </c>
      <c r="AX162" s="32" t="str">
        <f t="shared" si="37"/>
        <v>〇</v>
      </c>
      <c r="AY162" s="32" t="str">
        <f t="shared" si="37"/>
        <v>〇</v>
      </c>
    </row>
    <row r="163" spans="1:51">
      <c r="A163" s="56"/>
      <c r="B163" s="56"/>
      <c r="C163" s="61"/>
      <c r="D163" s="61"/>
      <c r="E163" s="61"/>
      <c r="F163" s="56"/>
      <c r="G163" s="56"/>
      <c r="H163" s="56"/>
      <c r="I163" s="56"/>
      <c r="J163" s="56"/>
      <c r="K163" s="56"/>
      <c r="L163" s="56"/>
      <c r="M163" s="56"/>
      <c r="N163" s="60"/>
      <c r="O163" s="60"/>
      <c r="P163" s="60"/>
      <c r="Q163" s="59"/>
      <c r="R163" s="56"/>
      <c r="S163" s="56"/>
      <c r="T163" s="56"/>
      <c r="U163" s="53"/>
      <c r="W163" s="32" t="str">
        <f t="shared" si="37"/>
        <v>〇</v>
      </c>
      <c r="X163" s="32" t="str">
        <f t="shared" si="37"/>
        <v>〇</v>
      </c>
      <c r="Y163" s="32" t="str">
        <f t="shared" si="37"/>
        <v>〇</v>
      </c>
      <c r="Z163" s="32" t="str">
        <f t="shared" si="37"/>
        <v>〇</v>
      </c>
      <c r="AA163" s="32" t="str">
        <f t="shared" si="37"/>
        <v>〇</v>
      </c>
      <c r="AB163" s="32" t="str">
        <f t="shared" si="37"/>
        <v>〇</v>
      </c>
      <c r="AC163" s="32" t="str">
        <f t="shared" si="37"/>
        <v>〇</v>
      </c>
      <c r="AD163" s="32" t="str">
        <f t="shared" si="37"/>
        <v>〇</v>
      </c>
      <c r="AE163" s="32" t="str">
        <f t="shared" si="37"/>
        <v>〇</v>
      </c>
      <c r="AF163" s="32" t="str">
        <f t="shared" si="37"/>
        <v>〇</v>
      </c>
      <c r="AG163" s="32" t="str">
        <f t="shared" si="37"/>
        <v>〇</v>
      </c>
      <c r="AH163" s="32" t="str">
        <f t="shared" si="37"/>
        <v>〇</v>
      </c>
      <c r="AI163" s="32" t="str">
        <f t="shared" si="37"/>
        <v>〇</v>
      </c>
      <c r="AJ163" s="32" t="str">
        <f t="shared" si="37"/>
        <v>〇</v>
      </c>
      <c r="AK163" s="32" t="str">
        <f t="shared" si="37"/>
        <v>〇</v>
      </c>
      <c r="AL163" s="32" t="str">
        <f t="shared" si="37"/>
        <v>〇</v>
      </c>
      <c r="AM163" s="32" t="str">
        <f t="shared" si="37"/>
        <v>〇</v>
      </c>
      <c r="AN163" s="32" t="str">
        <f t="shared" si="37"/>
        <v>〇</v>
      </c>
      <c r="AO163" s="32" t="str">
        <f t="shared" si="37"/>
        <v>〇</v>
      </c>
      <c r="AP163" s="32" t="str">
        <f t="shared" si="37"/>
        <v>〇</v>
      </c>
      <c r="AQ163" s="32" t="str">
        <f t="shared" si="37"/>
        <v>〇</v>
      </c>
      <c r="AR163" s="32" t="str">
        <f t="shared" si="37"/>
        <v>〇</v>
      </c>
      <c r="AS163" s="32" t="str">
        <f t="shared" si="37"/>
        <v>〇</v>
      </c>
      <c r="AT163" s="32" t="str">
        <f t="shared" ref="AT163:AY163" si="38">IF(EXACT(AT57,AT110),"〇","NG")</f>
        <v>〇</v>
      </c>
      <c r="AU163" s="32" t="str">
        <f t="shared" si="38"/>
        <v>〇</v>
      </c>
      <c r="AV163" s="32" t="str">
        <f t="shared" si="38"/>
        <v>〇</v>
      </c>
      <c r="AW163" s="32" t="str">
        <f t="shared" si="38"/>
        <v>〇</v>
      </c>
      <c r="AX163" s="32" t="str">
        <f t="shared" si="38"/>
        <v>〇</v>
      </c>
      <c r="AY163" s="32" t="str">
        <f t="shared" si="38"/>
        <v>〇</v>
      </c>
    </row>
    <row r="164" spans="1:51">
      <c r="A164" s="56"/>
      <c r="B164" s="56"/>
      <c r="C164" s="61"/>
      <c r="D164" s="61"/>
      <c r="E164" s="61"/>
      <c r="F164" s="56"/>
      <c r="G164" s="56"/>
      <c r="H164" s="56"/>
      <c r="I164" s="56"/>
      <c r="J164" s="56"/>
      <c r="K164" s="56"/>
      <c r="L164" s="56"/>
      <c r="M164" s="56"/>
      <c r="N164" s="60"/>
      <c r="O164" s="60"/>
      <c r="P164" s="60"/>
      <c r="Q164" s="59"/>
      <c r="R164" s="56"/>
      <c r="S164" s="56"/>
      <c r="T164" s="56"/>
      <c r="U164" s="53"/>
      <c r="W164" s="32" t="str">
        <f t="shared" ref="W164:AY172" si="39">IF(EXACT(W58,W111),"〇","NG")</f>
        <v>〇</v>
      </c>
      <c r="X164" s="32" t="str">
        <f t="shared" si="39"/>
        <v>〇</v>
      </c>
      <c r="Y164" s="32" t="str">
        <f t="shared" si="39"/>
        <v>〇</v>
      </c>
      <c r="Z164" s="32" t="str">
        <f t="shared" si="39"/>
        <v>〇</v>
      </c>
      <c r="AA164" s="32" t="str">
        <f t="shared" si="39"/>
        <v>〇</v>
      </c>
      <c r="AB164" s="32" t="str">
        <f t="shared" si="39"/>
        <v>〇</v>
      </c>
      <c r="AC164" s="32" t="str">
        <f t="shared" si="39"/>
        <v>〇</v>
      </c>
      <c r="AD164" s="32" t="str">
        <f t="shared" si="39"/>
        <v>〇</v>
      </c>
      <c r="AE164" s="32" t="str">
        <f t="shared" si="39"/>
        <v>〇</v>
      </c>
      <c r="AF164" s="32" t="str">
        <f t="shared" si="39"/>
        <v>〇</v>
      </c>
      <c r="AG164" s="32" t="str">
        <f t="shared" si="39"/>
        <v>〇</v>
      </c>
      <c r="AH164" s="32" t="str">
        <f t="shared" si="39"/>
        <v>〇</v>
      </c>
      <c r="AI164" s="32" t="str">
        <f t="shared" si="39"/>
        <v>〇</v>
      </c>
      <c r="AJ164" s="32" t="str">
        <f t="shared" si="39"/>
        <v>〇</v>
      </c>
      <c r="AK164" s="32" t="str">
        <f t="shared" si="39"/>
        <v>〇</v>
      </c>
      <c r="AL164" s="32" t="str">
        <f t="shared" si="39"/>
        <v>〇</v>
      </c>
      <c r="AM164" s="32" t="str">
        <f t="shared" si="39"/>
        <v>〇</v>
      </c>
      <c r="AN164" s="32" t="str">
        <f t="shared" si="39"/>
        <v>〇</v>
      </c>
      <c r="AO164" s="32" t="str">
        <f t="shared" si="39"/>
        <v>〇</v>
      </c>
      <c r="AP164" s="32" t="str">
        <f t="shared" si="39"/>
        <v>〇</v>
      </c>
      <c r="AQ164" s="32" t="str">
        <f t="shared" si="39"/>
        <v>〇</v>
      </c>
      <c r="AR164" s="32" t="str">
        <f t="shared" si="39"/>
        <v>〇</v>
      </c>
      <c r="AS164" s="32" t="str">
        <f t="shared" si="39"/>
        <v>〇</v>
      </c>
      <c r="AT164" s="32" t="str">
        <f t="shared" si="39"/>
        <v>〇</v>
      </c>
      <c r="AU164" s="32" t="str">
        <f t="shared" si="39"/>
        <v>〇</v>
      </c>
      <c r="AV164" s="32" t="str">
        <f t="shared" si="39"/>
        <v>〇</v>
      </c>
      <c r="AW164" s="32" t="str">
        <f t="shared" si="39"/>
        <v>〇</v>
      </c>
      <c r="AX164" s="32" t="str">
        <f t="shared" si="39"/>
        <v>〇</v>
      </c>
      <c r="AY164" s="32" t="str">
        <f t="shared" si="39"/>
        <v>〇</v>
      </c>
    </row>
    <row r="165" spans="1:51">
      <c r="A165" s="56"/>
      <c r="B165" s="56"/>
      <c r="C165" s="61"/>
      <c r="D165" s="61"/>
      <c r="E165" s="61"/>
      <c r="F165" s="56"/>
      <c r="G165" s="56"/>
      <c r="H165" s="56"/>
      <c r="I165" s="56"/>
      <c r="J165" s="56"/>
      <c r="K165" s="56"/>
      <c r="L165" s="56"/>
      <c r="M165" s="56"/>
      <c r="N165" s="60"/>
      <c r="O165" s="60"/>
      <c r="P165" s="60"/>
      <c r="Q165" s="59"/>
      <c r="R165" s="56"/>
      <c r="S165" s="56"/>
      <c r="T165" s="56"/>
      <c r="U165" s="53"/>
      <c r="W165" s="32" t="str">
        <f t="shared" si="39"/>
        <v>〇</v>
      </c>
      <c r="X165" s="32" t="str">
        <f t="shared" si="39"/>
        <v>〇</v>
      </c>
      <c r="Y165" s="32" t="str">
        <f t="shared" si="39"/>
        <v>〇</v>
      </c>
      <c r="Z165" s="32" t="str">
        <f t="shared" si="39"/>
        <v>〇</v>
      </c>
      <c r="AA165" s="32" t="str">
        <f t="shared" si="39"/>
        <v>〇</v>
      </c>
      <c r="AB165" s="32" t="str">
        <f t="shared" si="39"/>
        <v>〇</v>
      </c>
      <c r="AC165" s="32" t="str">
        <f t="shared" si="39"/>
        <v>〇</v>
      </c>
      <c r="AD165" s="32" t="str">
        <f t="shared" si="39"/>
        <v>〇</v>
      </c>
      <c r="AE165" s="32" t="str">
        <f t="shared" si="39"/>
        <v>〇</v>
      </c>
      <c r="AF165" s="32" t="str">
        <f t="shared" si="39"/>
        <v>〇</v>
      </c>
      <c r="AG165" s="32" t="str">
        <f t="shared" si="39"/>
        <v>〇</v>
      </c>
      <c r="AH165" s="32" t="str">
        <f t="shared" si="39"/>
        <v>〇</v>
      </c>
      <c r="AI165" s="32" t="str">
        <f t="shared" si="39"/>
        <v>〇</v>
      </c>
      <c r="AJ165" s="32" t="str">
        <f t="shared" si="39"/>
        <v>〇</v>
      </c>
      <c r="AK165" s="32" t="str">
        <f t="shared" si="39"/>
        <v>〇</v>
      </c>
      <c r="AL165" s="32" t="str">
        <f t="shared" si="39"/>
        <v>〇</v>
      </c>
      <c r="AM165" s="32" t="str">
        <f t="shared" si="39"/>
        <v>〇</v>
      </c>
      <c r="AN165" s="32" t="str">
        <f t="shared" si="39"/>
        <v>〇</v>
      </c>
      <c r="AO165" s="32" t="str">
        <f t="shared" si="39"/>
        <v>〇</v>
      </c>
      <c r="AP165" s="32" t="str">
        <f t="shared" si="39"/>
        <v>〇</v>
      </c>
      <c r="AQ165" s="32" t="str">
        <f t="shared" si="39"/>
        <v>〇</v>
      </c>
      <c r="AR165" s="32" t="str">
        <f t="shared" si="39"/>
        <v>〇</v>
      </c>
      <c r="AS165" s="32" t="str">
        <f t="shared" si="39"/>
        <v>〇</v>
      </c>
      <c r="AT165" s="32" t="str">
        <f t="shared" si="39"/>
        <v>〇</v>
      </c>
      <c r="AU165" s="32" t="str">
        <f t="shared" si="39"/>
        <v>〇</v>
      </c>
      <c r="AV165" s="32" t="str">
        <f t="shared" si="39"/>
        <v>〇</v>
      </c>
      <c r="AW165" s="32" t="str">
        <f t="shared" si="39"/>
        <v>〇</v>
      </c>
      <c r="AX165" s="32" t="str">
        <f t="shared" si="39"/>
        <v>〇</v>
      </c>
      <c r="AY165" s="32" t="str">
        <f t="shared" si="39"/>
        <v>〇</v>
      </c>
    </row>
    <row r="166" spans="1:51">
      <c r="A166" s="56"/>
      <c r="B166" s="56"/>
      <c r="C166" s="56"/>
      <c r="D166" s="56"/>
      <c r="E166" s="58"/>
      <c r="F166" s="56"/>
      <c r="G166" s="56"/>
      <c r="H166" s="56"/>
      <c r="I166" s="56"/>
      <c r="J166" s="56"/>
      <c r="K166" s="56"/>
      <c r="L166" s="56"/>
      <c r="M166" s="56"/>
      <c r="N166" s="60"/>
      <c r="O166" s="60"/>
      <c r="P166" s="60"/>
      <c r="Q166" s="59"/>
      <c r="R166" s="56"/>
      <c r="S166" s="56"/>
      <c r="T166" s="56"/>
      <c r="U166" s="53"/>
      <c r="W166" s="32" t="str">
        <f t="shared" si="39"/>
        <v>〇</v>
      </c>
      <c r="X166" s="32" t="str">
        <f t="shared" si="39"/>
        <v>〇</v>
      </c>
      <c r="Y166" s="32" t="str">
        <f t="shared" si="39"/>
        <v>〇</v>
      </c>
      <c r="Z166" s="32" t="str">
        <f t="shared" si="39"/>
        <v>〇</v>
      </c>
      <c r="AA166" s="32" t="str">
        <f t="shared" si="39"/>
        <v>〇</v>
      </c>
      <c r="AB166" s="32" t="str">
        <f t="shared" si="39"/>
        <v>〇</v>
      </c>
      <c r="AC166" s="32" t="str">
        <f t="shared" si="39"/>
        <v>〇</v>
      </c>
      <c r="AD166" s="32" t="str">
        <f t="shared" si="39"/>
        <v>〇</v>
      </c>
      <c r="AE166" s="32" t="str">
        <f t="shared" si="39"/>
        <v>〇</v>
      </c>
      <c r="AF166" s="32" t="str">
        <f t="shared" si="39"/>
        <v>〇</v>
      </c>
      <c r="AG166" s="32" t="str">
        <f t="shared" si="39"/>
        <v>〇</v>
      </c>
      <c r="AH166" s="32" t="str">
        <f t="shared" si="39"/>
        <v>〇</v>
      </c>
      <c r="AI166" s="32" t="str">
        <f t="shared" si="39"/>
        <v>〇</v>
      </c>
      <c r="AJ166" s="32" t="str">
        <f t="shared" si="39"/>
        <v>〇</v>
      </c>
      <c r="AK166" s="32" t="str">
        <f t="shared" si="39"/>
        <v>〇</v>
      </c>
      <c r="AL166" s="32" t="str">
        <f t="shared" si="39"/>
        <v>〇</v>
      </c>
      <c r="AM166" s="32" t="str">
        <f t="shared" si="39"/>
        <v>〇</v>
      </c>
      <c r="AN166" s="32" t="str">
        <f t="shared" si="39"/>
        <v>〇</v>
      </c>
      <c r="AO166" s="32" t="str">
        <f t="shared" si="39"/>
        <v>〇</v>
      </c>
      <c r="AP166" s="32" t="str">
        <f t="shared" si="39"/>
        <v>〇</v>
      </c>
      <c r="AQ166" s="32" t="str">
        <f t="shared" si="39"/>
        <v>〇</v>
      </c>
      <c r="AR166" s="32" t="str">
        <f t="shared" si="39"/>
        <v>〇</v>
      </c>
      <c r="AS166" s="32" t="str">
        <f t="shared" si="39"/>
        <v>〇</v>
      </c>
      <c r="AT166" s="32" t="str">
        <f t="shared" si="39"/>
        <v>〇</v>
      </c>
      <c r="AU166" s="32" t="str">
        <f t="shared" si="39"/>
        <v>〇</v>
      </c>
      <c r="AV166" s="32" t="str">
        <f t="shared" si="39"/>
        <v>〇</v>
      </c>
      <c r="AW166" s="32" t="str">
        <f t="shared" si="39"/>
        <v>〇</v>
      </c>
      <c r="AX166" s="32" t="str">
        <f t="shared" si="39"/>
        <v>〇</v>
      </c>
      <c r="AY166" s="32" t="str">
        <f t="shared" si="39"/>
        <v>〇</v>
      </c>
    </row>
    <row r="167" spans="1:51">
      <c r="A167" s="56"/>
      <c r="B167" s="56"/>
      <c r="C167" s="56"/>
      <c r="D167" s="56"/>
      <c r="E167" s="58"/>
      <c r="F167" s="56"/>
      <c r="G167" s="56"/>
      <c r="H167" s="56"/>
      <c r="I167" s="56"/>
      <c r="J167" s="56"/>
      <c r="K167" s="56"/>
      <c r="L167" s="56"/>
      <c r="M167" s="56"/>
      <c r="N167" s="60"/>
      <c r="O167" s="60"/>
      <c r="P167" s="60"/>
      <c r="Q167" s="59"/>
      <c r="R167" s="56"/>
      <c r="S167" s="56"/>
      <c r="T167" s="56"/>
      <c r="U167" s="53"/>
      <c r="W167" s="32" t="str">
        <f t="shared" si="39"/>
        <v>〇</v>
      </c>
      <c r="X167" s="32" t="str">
        <f t="shared" si="39"/>
        <v>〇</v>
      </c>
      <c r="Y167" s="32" t="str">
        <f t="shared" si="39"/>
        <v>〇</v>
      </c>
      <c r="Z167" s="32" t="str">
        <f t="shared" si="39"/>
        <v>〇</v>
      </c>
      <c r="AA167" s="32" t="str">
        <f t="shared" si="39"/>
        <v>〇</v>
      </c>
      <c r="AB167" s="32" t="str">
        <f t="shared" si="39"/>
        <v>〇</v>
      </c>
      <c r="AC167" s="32" t="str">
        <f t="shared" si="39"/>
        <v>〇</v>
      </c>
      <c r="AD167" s="32" t="str">
        <f t="shared" si="39"/>
        <v>〇</v>
      </c>
      <c r="AE167" s="32" t="str">
        <f t="shared" si="39"/>
        <v>〇</v>
      </c>
      <c r="AF167" s="32" t="str">
        <f t="shared" si="39"/>
        <v>〇</v>
      </c>
      <c r="AG167" s="32" t="str">
        <f t="shared" si="39"/>
        <v>〇</v>
      </c>
      <c r="AH167" s="32" t="str">
        <f t="shared" si="39"/>
        <v>〇</v>
      </c>
      <c r="AI167" s="32" t="str">
        <f t="shared" si="39"/>
        <v>〇</v>
      </c>
      <c r="AJ167" s="32" t="str">
        <f t="shared" si="39"/>
        <v>〇</v>
      </c>
      <c r="AK167" s="32" t="str">
        <f t="shared" si="39"/>
        <v>〇</v>
      </c>
      <c r="AL167" s="32" t="str">
        <f t="shared" si="39"/>
        <v>〇</v>
      </c>
      <c r="AM167" s="32" t="str">
        <f t="shared" si="39"/>
        <v>〇</v>
      </c>
      <c r="AN167" s="32" t="str">
        <f t="shared" si="39"/>
        <v>〇</v>
      </c>
      <c r="AO167" s="32" t="str">
        <f t="shared" si="39"/>
        <v>〇</v>
      </c>
      <c r="AP167" s="32" t="str">
        <f t="shared" si="39"/>
        <v>〇</v>
      </c>
      <c r="AQ167" s="32" t="str">
        <f t="shared" si="39"/>
        <v>〇</v>
      </c>
      <c r="AR167" s="32" t="str">
        <f t="shared" si="39"/>
        <v>〇</v>
      </c>
      <c r="AS167" s="32" t="str">
        <f t="shared" si="39"/>
        <v>〇</v>
      </c>
      <c r="AT167" s="32" t="str">
        <f t="shared" si="39"/>
        <v>〇</v>
      </c>
      <c r="AU167" s="32" t="str">
        <f t="shared" si="39"/>
        <v>〇</v>
      </c>
      <c r="AV167" s="32" t="str">
        <f t="shared" si="39"/>
        <v>〇</v>
      </c>
      <c r="AW167" s="32" t="str">
        <f t="shared" si="39"/>
        <v>〇</v>
      </c>
      <c r="AX167" s="32" t="str">
        <f t="shared" si="39"/>
        <v>〇</v>
      </c>
      <c r="AY167" s="32" t="str">
        <f t="shared" si="39"/>
        <v>〇</v>
      </c>
    </row>
    <row r="168" spans="1:51">
      <c r="A168" s="56"/>
      <c r="B168" s="56"/>
      <c r="C168" s="56"/>
      <c r="D168" s="56"/>
      <c r="E168" s="58"/>
      <c r="F168" s="56"/>
      <c r="G168" s="56"/>
      <c r="H168" s="56"/>
      <c r="I168" s="56"/>
      <c r="J168" s="56"/>
      <c r="K168" s="56"/>
      <c r="L168" s="56"/>
      <c r="M168" s="56"/>
      <c r="N168" s="60"/>
      <c r="O168" s="60"/>
      <c r="P168" s="60"/>
      <c r="Q168" s="59"/>
      <c r="R168" s="56"/>
      <c r="S168" s="56"/>
      <c r="T168" s="56"/>
      <c r="U168" s="53"/>
      <c r="W168" s="32" t="str">
        <f t="shared" si="39"/>
        <v>〇</v>
      </c>
      <c r="X168" s="32" t="str">
        <f t="shared" si="39"/>
        <v>〇</v>
      </c>
      <c r="Y168" s="32" t="str">
        <f t="shared" si="39"/>
        <v>〇</v>
      </c>
      <c r="Z168" s="32" t="str">
        <f t="shared" si="39"/>
        <v>〇</v>
      </c>
      <c r="AA168" s="32" t="str">
        <f t="shared" si="39"/>
        <v>〇</v>
      </c>
      <c r="AB168" s="32" t="str">
        <f t="shared" si="39"/>
        <v>〇</v>
      </c>
      <c r="AC168" s="32" t="str">
        <f t="shared" si="39"/>
        <v>〇</v>
      </c>
      <c r="AD168" s="32" t="str">
        <f t="shared" si="39"/>
        <v>〇</v>
      </c>
      <c r="AE168" s="32" t="str">
        <f t="shared" si="39"/>
        <v>〇</v>
      </c>
      <c r="AF168" s="32" t="str">
        <f t="shared" si="39"/>
        <v>〇</v>
      </c>
      <c r="AG168" s="32" t="str">
        <f t="shared" si="39"/>
        <v>〇</v>
      </c>
      <c r="AH168" s="32" t="str">
        <f t="shared" si="39"/>
        <v>〇</v>
      </c>
      <c r="AI168" s="32" t="str">
        <f t="shared" si="39"/>
        <v>〇</v>
      </c>
      <c r="AJ168" s="32" t="str">
        <f t="shared" si="39"/>
        <v>〇</v>
      </c>
      <c r="AK168" s="32" t="str">
        <f t="shared" si="39"/>
        <v>〇</v>
      </c>
      <c r="AL168" s="32" t="str">
        <f t="shared" si="39"/>
        <v>〇</v>
      </c>
      <c r="AM168" s="32" t="str">
        <f t="shared" si="39"/>
        <v>〇</v>
      </c>
      <c r="AN168" s="32" t="str">
        <f t="shared" si="39"/>
        <v>〇</v>
      </c>
      <c r="AO168" s="32" t="str">
        <f t="shared" si="39"/>
        <v>〇</v>
      </c>
      <c r="AP168" s="32" t="str">
        <f t="shared" si="39"/>
        <v>〇</v>
      </c>
      <c r="AQ168" s="32" t="str">
        <f t="shared" si="39"/>
        <v>〇</v>
      </c>
      <c r="AR168" s="32" t="str">
        <f t="shared" si="39"/>
        <v>〇</v>
      </c>
      <c r="AS168" s="32" t="str">
        <f t="shared" si="39"/>
        <v>〇</v>
      </c>
      <c r="AT168" s="32" t="str">
        <f t="shared" si="39"/>
        <v>〇</v>
      </c>
      <c r="AU168" s="32" t="str">
        <f t="shared" si="39"/>
        <v>〇</v>
      </c>
      <c r="AV168" s="32" t="str">
        <f t="shared" si="39"/>
        <v>〇</v>
      </c>
      <c r="AW168" s="32" t="str">
        <f t="shared" si="39"/>
        <v>〇</v>
      </c>
      <c r="AX168" s="32" t="str">
        <f t="shared" si="39"/>
        <v>〇</v>
      </c>
      <c r="AY168" s="32" t="str">
        <f t="shared" si="39"/>
        <v>〇</v>
      </c>
    </row>
    <row r="169" spans="1:51">
      <c r="A169" s="56"/>
      <c r="B169" s="56"/>
      <c r="C169" s="56"/>
      <c r="D169" s="56"/>
      <c r="E169" s="58"/>
      <c r="F169" s="56"/>
      <c r="G169" s="56"/>
      <c r="H169" s="56"/>
      <c r="I169" s="56"/>
      <c r="J169" s="56"/>
      <c r="K169" s="56"/>
      <c r="L169" s="56"/>
      <c r="M169" s="56"/>
      <c r="N169" s="60"/>
      <c r="O169" s="60"/>
      <c r="P169" s="60"/>
      <c r="Q169" s="59"/>
      <c r="R169" s="56"/>
      <c r="S169" s="56"/>
      <c r="T169" s="56"/>
      <c r="U169" s="53"/>
      <c r="W169" s="32" t="str">
        <f t="shared" si="39"/>
        <v>〇</v>
      </c>
      <c r="X169" s="32" t="str">
        <f t="shared" si="39"/>
        <v>〇</v>
      </c>
      <c r="Y169" s="32" t="str">
        <f t="shared" si="39"/>
        <v>〇</v>
      </c>
      <c r="Z169" s="32" t="str">
        <f t="shared" si="39"/>
        <v>〇</v>
      </c>
      <c r="AA169" s="32" t="str">
        <f t="shared" si="39"/>
        <v>〇</v>
      </c>
      <c r="AB169" s="32" t="str">
        <f t="shared" si="39"/>
        <v>〇</v>
      </c>
      <c r="AC169" s="32" t="str">
        <f t="shared" si="39"/>
        <v>〇</v>
      </c>
      <c r="AD169" s="32" t="str">
        <f t="shared" si="39"/>
        <v>〇</v>
      </c>
      <c r="AE169" s="32" t="str">
        <f t="shared" si="39"/>
        <v>〇</v>
      </c>
      <c r="AF169" s="32" t="str">
        <f t="shared" si="39"/>
        <v>〇</v>
      </c>
      <c r="AG169" s="32" t="str">
        <f t="shared" si="39"/>
        <v>〇</v>
      </c>
      <c r="AH169" s="32" t="str">
        <f t="shared" si="39"/>
        <v>〇</v>
      </c>
      <c r="AI169" s="32" t="str">
        <f t="shared" si="39"/>
        <v>〇</v>
      </c>
      <c r="AJ169" s="32" t="str">
        <f t="shared" si="39"/>
        <v>〇</v>
      </c>
      <c r="AK169" s="32" t="str">
        <f t="shared" si="39"/>
        <v>〇</v>
      </c>
      <c r="AL169" s="32" t="str">
        <f t="shared" si="39"/>
        <v>〇</v>
      </c>
      <c r="AM169" s="32" t="str">
        <f t="shared" si="39"/>
        <v>〇</v>
      </c>
      <c r="AN169" s="32" t="str">
        <f t="shared" si="39"/>
        <v>〇</v>
      </c>
      <c r="AO169" s="32" t="str">
        <f t="shared" si="39"/>
        <v>〇</v>
      </c>
      <c r="AP169" s="32" t="str">
        <f t="shared" si="39"/>
        <v>〇</v>
      </c>
      <c r="AQ169" s="32" t="str">
        <f t="shared" si="39"/>
        <v>〇</v>
      </c>
      <c r="AR169" s="32" t="str">
        <f t="shared" si="39"/>
        <v>〇</v>
      </c>
      <c r="AS169" s="32" t="str">
        <f t="shared" si="39"/>
        <v>〇</v>
      </c>
      <c r="AT169" s="32" t="str">
        <f t="shared" si="39"/>
        <v>〇</v>
      </c>
      <c r="AU169" s="32" t="str">
        <f t="shared" si="39"/>
        <v>〇</v>
      </c>
      <c r="AV169" s="32" t="str">
        <f t="shared" si="39"/>
        <v>〇</v>
      </c>
      <c r="AW169" s="32" t="str">
        <f t="shared" si="39"/>
        <v>〇</v>
      </c>
      <c r="AX169" s="32" t="str">
        <f t="shared" si="39"/>
        <v>〇</v>
      </c>
      <c r="AY169" s="32" t="str">
        <f t="shared" si="39"/>
        <v>〇</v>
      </c>
    </row>
    <row r="170" spans="1:51">
      <c r="A170" s="56"/>
      <c r="B170" s="56"/>
      <c r="C170" s="56"/>
      <c r="D170" s="56"/>
      <c r="E170" s="58"/>
      <c r="F170" s="56"/>
      <c r="G170" s="56"/>
      <c r="H170" s="56"/>
      <c r="I170" s="56"/>
      <c r="J170" s="56"/>
      <c r="K170" s="56"/>
      <c r="L170" s="56"/>
      <c r="M170" s="56"/>
      <c r="N170" s="60"/>
      <c r="O170" s="60"/>
      <c r="P170" s="60"/>
      <c r="Q170" s="59"/>
      <c r="R170" s="56"/>
      <c r="S170" s="56"/>
      <c r="T170" s="56"/>
      <c r="U170" s="53"/>
      <c r="W170" s="32" t="str">
        <f t="shared" si="39"/>
        <v>〇</v>
      </c>
      <c r="X170" s="32" t="str">
        <f t="shared" si="39"/>
        <v>〇</v>
      </c>
      <c r="Y170" s="32" t="str">
        <f t="shared" si="39"/>
        <v>〇</v>
      </c>
      <c r="Z170" s="32" t="str">
        <f t="shared" si="39"/>
        <v>〇</v>
      </c>
      <c r="AA170" s="32" t="str">
        <f t="shared" si="39"/>
        <v>〇</v>
      </c>
      <c r="AB170" s="32" t="str">
        <f t="shared" si="39"/>
        <v>〇</v>
      </c>
      <c r="AC170" s="32" t="str">
        <f t="shared" si="39"/>
        <v>〇</v>
      </c>
      <c r="AD170" s="32" t="str">
        <f t="shared" si="39"/>
        <v>〇</v>
      </c>
      <c r="AE170" s="32" t="str">
        <f t="shared" si="39"/>
        <v>〇</v>
      </c>
      <c r="AF170" s="32" t="str">
        <f t="shared" si="39"/>
        <v>〇</v>
      </c>
      <c r="AG170" s="32" t="str">
        <f t="shared" si="39"/>
        <v>〇</v>
      </c>
      <c r="AH170" s="32" t="str">
        <f t="shared" si="39"/>
        <v>〇</v>
      </c>
      <c r="AI170" s="32" t="str">
        <f t="shared" si="39"/>
        <v>〇</v>
      </c>
      <c r="AJ170" s="32" t="str">
        <f t="shared" si="39"/>
        <v>〇</v>
      </c>
      <c r="AK170" s="32" t="str">
        <f t="shared" si="39"/>
        <v>〇</v>
      </c>
      <c r="AL170" s="32" t="str">
        <f t="shared" si="39"/>
        <v>〇</v>
      </c>
      <c r="AM170" s="32" t="str">
        <f t="shared" si="39"/>
        <v>〇</v>
      </c>
      <c r="AN170" s="32" t="str">
        <f t="shared" si="39"/>
        <v>〇</v>
      </c>
      <c r="AO170" s="32" t="str">
        <f t="shared" si="39"/>
        <v>〇</v>
      </c>
      <c r="AP170" s="32" t="str">
        <f t="shared" si="39"/>
        <v>〇</v>
      </c>
      <c r="AQ170" s="32" t="str">
        <f t="shared" si="39"/>
        <v>〇</v>
      </c>
      <c r="AR170" s="32" t="str">
        <f t="shared" si="39"/>
        <v>〇</v>
      </c>
      <c r="AS170" s="32" t="str">
        <f t="shared" si="39"/>
        <v>〇</v>
      </c>
      <c r="AT170" s="32" t="str">
        <f t="shared" si="39"/>
        <v>〇</v>
      </c>
      <c r="AU170" s="32" t="str">
        <f t="shared" si="39"/>
        <v>〇</v>
      </c>
      <c r="AV170" s="32" t="str">
        <f t="shared" si="39"/>
        <v>〇</v>
      </c>
      <c r="AW170" s="32" t="str">
        <f t="shared" si="39"/>
        <v>〇</v>
      </c>
      <c r="AX170" s="32" t="str">
        <f t="shared" si="39"/>
        <v>〇</v>
      </c>
      <c r="AY170" s="32" t="str">
        <f t="shared" si="39"/>
        <v>〇</v>
      </c>
    </row>
    <row r="171" spans="1:51">
      <c r="A171" s="56"/>
      <c r="B171" s="56"/>
      <c r="C171" s="56"/>
      <c r="D171" s="56"/>
      <c r="E171" s="58"/>
      <c r="F171" s="56"/>
      <c r="G171" s="56"/>
      <c r="H171" s="56"/>
      <c r="I171" s="56"/>
      <c r="J171" s="56"/>
      <c r="K171" s="56"/>
      <c r="L171" s="56"/>
      <c r="M171" s="56"/>
      <c r="N171" s="60"/>
      <c r="O171" s="60"/>
      <c r="P171" s="60"/>
      <c r="Q171" s="59"/>
      <c r="R171" s="56"/>
      <c r="S171" s="56"/>
      <c r="T171" s="56"/>
      <c r="U171" s="53"/>
      <c r="W171" s="32" t="str">
        <f t="shared" si="39"/>
        <v>〇</v>
      </c>
      <c r="X171" s="32" t="str">
        <f t="shared" si="39"/>
        <v>〇</v>
      </c>
      <c r="Y171" s="32" t="str">
        <f t="shared" si="39"/>
        <v>〇</v>
      </c>
      <c r="Z171" s="32" t="str">
        <f t="shared" si="39"/>
        <v>〇</v>
      </c>
      <c r="AA171" s="32" t="str">
        <f t="shared" si="39"/>
        <v>〇</v>
      </c>
      <c r="AB171" s="32" t="str">
        <f t="shared" si="39"/>
        <v>〇</v>
      </c>
      <c r="AC171" s="32" t="str">
        <f t="shared" si="39"/>
        <v>〇</v>
      </c>
      <c r="AD171" s="32" t="str">
        <f t="shared" si="39"/>
        <v>〇</v>
      </c>
      <c r="AE171" s="32" t="str">
        <f t="shared" si="39"/>
        <v>〇</v>
      </c>
      <c r="AF171" s="32" t="str">
        <f t="shared" si="39"/>
        <v>〇</v>
      </c>
      <c r="AG171" s="32" t="str">
        <f t="shared" si="39"/>
        <v>〇</v>
      </c>
      <c r="AH171" s="32" t="str">
        <f t="shared" si="39"/>
        <v>〇</v>
      </c>
      <c r="AI171" s="32" t="str">
        <f t="shared" si="39"/>
        <v>〇</v>
      </c>
      <c r="AJ171" s="32" t="str">
        <f t="shared" si="39"/>
        <v>〇</v>
      </c>
      <c r="AK171" s="32" t="str">
        <f t="shared" si="39"/>
        <v>〇</v>
      </c>
      <c r="AL171" s="32" t="str">
        <f t="shared" si="39"/>
        <v>〇</v>
      </c>
      <c r="AM171" s="32" t="str">
        <f t="shared" si="39"/>
        <v>〇</v>
      </c>
      <c r="AN171" s="32" t="str">
        <f t="shared" si="39"/>
        <v>〇</v>
      </c>
      <c r="AO171" s="32" t="str">
        <f t="shared" si="39"/>
        <v>〇</v>
      </c>
      <c r="AP171" s="32" t="str">
        <f t="shared" si="39"/>
        <v>〇</v>
      </c>
      <c r="AQ171" s="32" t="str">
        <f t="shared" si="39"/>
        <v>〇</v>
      </c>
      <c r="AR171" s="32" t="str">
        <f t="shared" si="39"/>
        <v>〇</v>
      </c>
      <c r="AS171" s="32" t="str">
        <f t="shared" si="39"/>
        <v>〇</v>
      </c>
      <c r="AT171" s="32" t="str">
        <f t="shared" si="39"/>
        <v>〇</v>
      </c>
      <c r="AU171" s="32" t="str">
        <f t="shared" si="39"/>
        <v>〇</v>
      </c>
      <c r="AV171" s="32" t="str">
        <f t="shared" si="39"/>
        <v>〇</v>
      </c>
      <c r="AW171" s="32" t="str">
        <f t="shared" si="39"/>
        <v>〇</v>
      </c>
      <c r="AX171" s="32" t="str">
        <f t="shared" si="39"/>
        <v>〇</v>
      </c>
      <c r="AY171" s="32" t="str">
        <f t="shared" si="39"/>
        <v>〇</v>
      </c>
    </row>
    <row r="172" spans="1:51">
      <c r="A172" s="56"/>
      <c r="B172" s="56"/>
      <c r="C172" s="56"/>
      <c r="D172" s="56"/>
      <c r="E172" s="58"/>
      <c r="F172" s="56"/>
      <c r="G172" s="56"/>
      <c r="H172" s="56"/>
      <c r="I172" s="56"/>
      <c r="J172" s="56"/>
      <c r="K172" s="56"/>
      <c r="L172" s="56"/>
      <c r="M172" s="56"/>
      <c r="N172" s="60"/>
      <c r="O172" s="60"/>
      <c r="P172" s="60"/>
      <c r="Q172" s="59"/>
      <c r="R172" s="56"/>
      <c r="S172" s="56"/>
      <c r="T172" s="56"/>
      <c r="U172" s="53"/>
      <c r="W172" s="32" t="str">
        <f t="shared" si="39"/>
        <v>〇</v>
      </c>
      <c r="X172" s="32" t="str">
        <f t="shared" si="39"/>
        <v>〇</v>
      </c>
      <c r="Y172" s="32" t="str">
        <f t="shared" si="39"/>
        <v>〇</v>
      </c>
      <c r="Z172" s="32" t="str">
        <f t="shared" si="39"/>
        <v>〇</v>
      </c>
      <c r="AA172" s="32" t="str">
        <f t="shared" si="39"/>
        <v>〇</v>
      </c>
      <c r="AB172" s="32" t="str">
        <f t="shared" si="39"/>
        <v>〇</v>
      </c>
      <c r="AC172" s="32" t="str">
        <f t="shared" si="39"/>
        <v>〇</v>
      </c>
      <c r="AD172" s="32" t="str">
        <f t="shared" si="39"/>
        <v>〇</v>
      </c>
      <c r="AE172" s="32" t="str">
        <f t="shared" si="39"/>
        <v>〇</v>
      </c>
      <c r="AF172" s="32" t="str">
        <f t="shared" si="39"/>
        <v>〇</v>
      </c>
      <c r="AG172" s="32" t="str">
        <f t="shared" si="39"/>
        <v>〇</v>
      </c>
      <c r="AH172" s="32" t="str">
        <f t="shared" si="39"/>
        <v>〇</v>
      </c>
      <c r="AI172" s="32" t="str">
        <f t="shared" si="39"/>
        <v>〇</v>
      </c>
      <c r="AJ172" s="32" t="str">
        <f t="shared" si="39"/>
        <v>〇</v>
      </c>
      <c r="AK172" s="32" t="str">
        <f t="shared" si="39"/>
        <v>〇</v>
      </c>
      <c r="AL172" s="32" t="str">
        <f t="shared" si="39"/>
        <v>〇</v>
      </c>
      <c r="AM172" s="32" t="str">
        <f t="shared" si="39"/>
        <v>〇</v>
      </c>
      <c r="AN172" s="32" t="str">
        <f t="shared" si="39"/>
        <v>〇</v>
      </c>
      <c r="AO172" s="32" t="str">
        <f t="shared" si="39"/>
        <v>〇</v>
      </c>
      <c r="AP172" s="32" t="str">
        <f t="shared" si="39"/>
        <v>〇</v>
      </c>
      <c r="AQ172" s="32" t="str">
        <f t="shared" si="39"/>
        <v>〇</v>
      </c>
      <c r="AR172" s="32" t="str">
        <f t="shared" si="39"/>
        <v>〇</v>
      </c>
      <c r="AS172" s="32" t="str">
        <f t="shared" si="39"/>
        <v>〇</v>
      </c>
      <c r="AT172" s="32" t="str">
        <f t="shared" ref="AT172:AY172" si="40">IF(EXACT(AT66,AT119),"〇","NG")</f>
        <v>〇</v>
      </c>
      <c r="AU172" s="32" t="str">
        <f t="shared" si="40"/>
        <v>〇</v>
      </c>
      <c r="AV172" s="32" t="str">
        <f t="shared" si="40"/>
        <v>〇</v>
      </c>
      <c r="AW172" s="32" t="str">
        <f t="shared" si="40"/>
        <v>〇</v>
      </c>
      <c r="AX172" s="32" t="str">
        <f t="shared" si="40"/>
        <v>〇</v>
      </c>
      <c r="AY172" s="32" t="str">
        <f t="shared" si="40"/>
        <v>〇</v>
      </c>
    </row>
    <row r="173" spans="1:51">
      <c r="A173" s="56"/>
      <c r="B173" s="56"/>
      <c r="C173" s="56"/>
      <c r="D173" s="56"/>
      <c r="E173" s="58"/>
      <c r="F173" s="56"/>
      <c r="G173" s="56"/>
      <c r="H173" s="56"/>
      <c r="I173" s="56"/>
      <c r="J173" s="56"/>
      <c r="K173" s="56"/>
      <c r="L173" s="56"/>
      <c r="M173" s="56"/>
      <c r="N173" s="60"/>
      <c r="O173" s="60"/>
      <c r="P173" s="60"/>
      <c r="Q173" s="59"/>
      <c r="R173" s="56"/>
      <c r="S173" s="56"/>
      <c r="T173" s="56"/>
      <c r="U173" s="53"/>
      <c r="W173" s="32" t="str">
        <f t="shared" ref="W173:AY173" si="41">IF(EXACT(W67,W120),"〇","NG")</f>
        <v>〇</v>
      </c>
      <c r="X173" s="32" t="str">
        <f t="shared" si="41"/>
        <v>〇</v>
      </c>
      <c r="Y173" s="32" t="str">
        <f t="shared" si="41"/>
        <v>〇</v>
      </c>
      <c r="Z173" s="32" t="str">
        <f t="shared" si="41"/>
        <v>〇</v>
      </c>
      <c r="AA173" s="32" t="str">
        <f t="shared" si="41"/>
        <v>〇</v>
      </c>
      <c r="AB173" s="32" t="str">
        <f t="shared" si="41"/>
        <v>〇</v>
      </c>
      <c r="AC173" s="32" t="str">
        <f t="shared" si="41"/>
        <v>〇</v>
      </c>
      <c r="AD173" s="32" t="str">
        <f t="shared" si="41"/>
        <v>〇</v>
      </c>
      <c r="AE173" s="32" t="str">
        <f t="shared" si="41"/>
        <v>〇</v>
      </c>
      <c r="AF173" s="32" t="str">
        <f t="shared" si="41"/>
        <v>〇</v>
      </c>
      <c r="AG173" s="32" t="str">
        <f t="shared" si="41"/>
        <v>〇</v>
      </c>
      <c r="AH173" s="32" t="str">
        <f t="shared" si="41"/>
        <v>〇</v>
      </c>
      <c r="AI173" s="32" t="str">
        <f t="shared" si="41"/>
        <v>〇</v>
      </c>
      <c r="AJ173" s="32" t="str">
        <f t="shared" si="41"/>
        <v>〇</v>
      </c>
      <c r="AK173" s="32" t="str">
        <f t="shared" si="41"/>
        <v>〇</v>
      </c>
      <c r="AL173" s="32" t="str">
        <f t="shared" si="41"/>
        <v>〇</v>
      </c>
      <c r="AM173" s="32" t="str">
        <f t="shared" si="41"/>
        <v>〇</v>
      </c>
      <c r="AN173" s="32" t="str">
        <f t="shared" si="41"/>
        <v>〇</v>
      </c>
      <c r="AO173" s="32" t="str">
        <f t="shared" si="41"/>
        <v>〇</v>
      </c>
      <c r="AP173" s="32" t="str">
        <f t="shared" si="41"/>
        <v>〇</v>
      </c>
      <c r="AQ173" s="32" t="str">
        <f t="shared" si="41"/>
        <v>〇</v>
      </c>
      <c r="AR173" s="32" t="str">
        <f t="shared" si="41"/>
        <v>〇</v>
      </c>
      <c r="AS173" s="32" t="str">
        <f t="shared" si="41"/>
        <v>〇</v>
      </c>
      <c r="AT173" s="32" t="str">
        <f t="shared" si="41"/>
        <v>〇</v>
      </c>
      <c r="AU173" s="32" t="str">
        <f t="shared" si="41"/>
        <v>〇</v>
      </c>
      <c r="AV173" s="32" t="str">
        <f t="shared" si="41"/>
        <v>〇</v>
      </c>
      <c r="AW173" s="32" t="str">
        <f t="shared" si="41"/>
        <v>〇</v>
      </c>
      <c r="AX173" s="32" t="str">
        <f t="shared" si="41"/>
        <v>〇</v>
      </c>
      <c r="AY173" s="32" t="str">
        <f t="shared" si="41"/>
        <v>〇</v>
      </c>
    </row>
    <row r="174" spans="1:51">
      <c r="A174" s="56"/>
      <c r="B174" s="56"/>
      <c r="C174" s="56"/>
      <c r="D174" s="56"/>
      <c r="E174" s="58"/>
      <c r="F174" s="56"/>
      <c r="G174" s="56"/>
      <c r="H174" s="56"/>
      <c r="I174" s="56"/>
      <c r="J174" s="56"/>
      <c r="K174" s="56"/>
      <c r="L174" s="56"/>
      <c r="M174" s="56"/>
      <c r="N174" s="60"/>
      <c r="O174" s="60"/>
      <c r="P174" s="60"/>
      <c r="Q174" s="59"/>
      <c r="R174" s="56"/>
      <c r="S174" s="56"/>
      <c r="T174" s="56"/>
      <c r="U174" s="53"/>
    </row>
    <row r="175" spans="1:51">
      <c r="A175" s="56"/>
      <c r="B175" s="56"/>
      <c r="C175" s="56"/>
      <c r="D175" s="56"/>
      <c r="E175" s="58"/>
      <c r="F175" s="56"/>
      <c r="G175" s="56"/>
      <c r="H175" s="56"/>
      <c r="I175" s="56"/>
      <c r="J175" s="56"/>
      <c r="K175" s="56"/>
      <c r="L175" s="56"/>
      <c r="M175" s="56"/>
      <c r="N175" s="60"/>
      <c r="O175" s="60"/>
      <c r="P175" s="60"/>
      <c r="Q175" s="59"/>
      <c r="R175" s="56"/>
      <c r="S175" s="56"/>
      <c r="T175" s="56"/>
      <c r="U175" s="53"/>
    </row>
    <row r="176" spans="1:51">
      <c r="A176" s="56"/>
      <c r="B176" s="56"/>
      <c r="C176" s="56"/>
      <c r="D176" s="56"/>
      <c r="E176" s="58"/>
      <c r="F176" s="56"/>
      <c r="G176" s="56"/>
      <c r="H176" s="56"/>
      <c r="I176" s="56"/>
      <c r="J176" s="56"/>
      <c r="K176" s="56"/>
      <c r="L176" s="56"/>
      <c r="M176" s="56"/>
      <c r="N176" s="60"/>
      <c r="O176" s="60"/>
      <c r="P176" s="60"/>
      <c r="Q176" s="59"/>
      <c r="R176" s="56"/>
      <c r="S176" s="56"/>
      <c r="T176" s="56"/>
      <c r="U176" s="53"/>
    </row>
    <row r="177" spans="1:21">
      <c r="A177" s="56"/>
      <c r="B177" s="56"/>
      <c r="C177" s="56"/>
      <c r="D177" s="56"/>
      <c r="E177" s="58"/>
      <c r="F177" s="56"/>
      <c r="G177" s="56"/>
      <c r="H177" s="56"/>
      <c r="I177" s="56"/>
      <c r="J177" s="56"/>
      <c r="K177" s="56"/>
      <c r="L177" s="56"/>
      <c r="M177" s="56"/>
      <c r="N177" s="60"/>
      <c r="O177" s="60"/>
      <c r="P177" s="60"/>
      <c r="Q177" s="59"/>
      <c r="R177" s="56"/>
      <c r="S177" s="56"/>
      <c r="T177" s="56"/>
      <c r="U177" s="53"/>
    </row>
    <row r="178" spans="1:21">
      <c r="A178" s="56"/>
      <c r="B178" s="56"/>
      <c r="C178" s="56"/>
      <c r="D178" s="56"/>
      <c r="E178" s="58"/>
      <c r="F178" s="56"/>
      <c r="G178" s="56"/>
      <c r="H178" s="56"/>
      <c r="I178" s="56"/>
      <c r="J178" s="56"/>
      <c r="K178" s="56"/>
      <c r="L178" s="56"/>
      <c r="M178" s="56"/>
      <c r="N178" s="60"/>
      <c r="O178" s="60"/>
      <c r="P178" s="60"/>
      <c r="Q178" s="59"/>
      <c r="R178" s="56"/>
      <c r="S178" s="56"/>
      <c r="T178" s="56"/>
      <c r="U178" s="53"/>
    </row>
    <row r="179" spans="1:21">
      <c r="A179" s="56"/>
      <c r="B179" s="56"/>
      <c r="C179" s="56"/>
      <c r="D179" s="56"/>
      <c r="E179" s="58"/>
      <c r="F179" s="56"/>
      <c r="G179" s="56"/>
      <c r="H179" s="56"/>
      <c r="I179" s="56"/>
      <c r="J179" s="56"/>
      <c r="K179" s="56"/>
      <c r="L179" s="56"/>
      <c r="M179" s="56"/>
      <c r="N179" s="60"/>
      <c r="O179" s="60"/>
      <c r="P179" s="60"/>
      <c r="Q179" s="59"/>
      <c r="R179" s="56"/>
      <c r="S179" s="56"/>
      <c r="T179" s="56"/>
      <c r="U179" s="53"/>
    </row>
    <row r="180" spans="1:21">
      <c r="A180" s="56"/>
      <c r="B180" s="56"/>
      <c r="C180" s="56"/>
      <c r="D180" s="56"/>
      <c r="E180" s="58"/>
      <c r="F180" s="56"/>
      <c r="G180" s="56"/>
      <c r="H180" s="56"/>
      <c r="I180" s="56"/>
      <c r="J180" s="56"/>
      <c r="K180" s="56"/>
      <c r="L180" s="56"/>
      <c r="M180" s="56"/>
      <c r="N180" s="60"/>
      <c r="O180" s="60"/>
      <c r="P180" s="60"/>
      <c r="Q180" s="59"/>
      <c r="R180" s="56"/>
      <c r="S180" s="56"/>
      <c r="T180" s="56"/>
      <c r="U180" s="53"/>
    </row>
    <row r="181" spans="1:21">
      <c r="A181" s="56"/>
      <c r="B181" s="56"/>
      <c r="C181" s="56"/>
      <c r="D181" s="56"/>
      <c r="E181" s="58"/>
      <c r="F181" s="56"/>
      <c r="G181" s="56"/>
      <c r="H181" s="56"/>
      <c r="I181" s="56"/>
      <c r="J181" s="56"/>
      <c r="K181" s="56"/>
      <c r="L181" s="56"/>
      <c r="M181" s="56"/>
      <c r="N181" s="60"/>
      <c r="O181" s="60"/>
      <c r="P181" s="60"/>
      <c r="Q181" s="59"/>
      <c r="R181" s="56"/>
      <c r="S181" s="56"/>
      <c r="T181" s="56"/>
      <c r="U181" s="53"/>
    </row>
    <row r="182" spans="1:21">
      <c r="A182" s="56"/>
      <c r="B182" s="56"/>
      <c r="C182" s="56"/>
      <c r="D182" s="56"/>
      <c r="E182" s="58"/>
      <c r="F182" s="56"/>
      <c r="G182" s="56"/>
      <c r="H182" s="56"/>
      <c r="I182" s="56"/>
      <c r="J182" s="56"/>
      <c r="K182" s="56"/>
      <c r="L182" s="56"/>
      <c r="M182" s="56"/>
      <c r="N182" s="60"/>
      <c r="O182" s="60"/>
      <c r="P182" s="60"/>
      <c r="Q182" s="59"/>
      <c r="R182" s="56"/>
      <c r="S182" s="56"/>
      <c r="T182" s="56"/>
      <c r="U182" s="53"/>
    </row>
    <row r="183" spans="1:21">
      <c r="A183" s="56"/>
      <c r="B183" s="56"/>
      <c r="C183" s="56"/>
      <c r="D183" s="56"/>
      <c r="E183" s="58"/>
      <c r="F183" s="56"/>
      <c r="G183" s="56"/>
      <c r="H183" s="56"/>
      <c r="I183" s="56"/>
      <c r="J183" s="56"/>
      <c r="K183" s="56"/>
      <c r="L183" s="56"/>
      <c r="M183" s="56"/>
      <c r="N183" s="60"/>
      <c r="O183" s="60"/>
      <c r="P183" s="60"/>
      <c r="Q183" s="59"/>
      <c r="R183" s="56"/>
      <c r="S183" s="56"/>
      <c r="T183" s="56"/>
      <c r="U183" s="53"/>
    </row>
    <row r="184" spans="1:21">
      <c r="A184" s="56"/>
      <c r="B184" s="56"/>
      <c r="C184" s="56"/>
      <c r="D184" s="56"/>
      <c r="E184" s="58"/>
      <c r="F184" s="56"/>
      <c r="G184" s="56"/>
      <c r="H184" s="56"/>
      <c r="I184" s="56"/>
      <c r="J184" s="56"/>
      <c r="K184" s="56"/>
      <c r="L184" s="56"/>
      <c r="M184" s="56"/>
      <c r="N184" s="60"/>
      <c r="O184" s="60"/>
      <c r="P184" s="60"/>
      <c r="Q184" s="59"/>
      <c r="R184" s="56"/>
      <c r="S184" s="56"/>
      <c r="T184" s="56"/>
      <c r="U184" s="53"/>
    </row>
    <row r="185" spans="1:21">
      <c r="A185" s="56"/>
      <c r="B185" s="56"/>
      <c r="C185" s="56"/>
      <c r="D185" s="56"/>
      <c r="E185" s="58"/>
      <c r="F185" s="56"/>
      <c r="G185" s="56"/>
      <c r="H185" s="56"/>
      <c r="I185" s="56"/>
      <c r="J185" s="56"/>
      <c r="K185" s="56"/>
      <c r="L185" s="56"/>
      <c r="M185" s="56"/>
      <c r="N185" s="60"/>
      <c r="O185" s="60"/>
      <c r="P185" s="60"/>
      <c r="Q185" s="59"/>
      <c r="R185" s="56"/>
      <c r="S185" s="56"/>
      <c r="T185" s="56"/>
      <c r="U185" s="53"/>
    </row>
    <row r="186" spans="1:21">
      <c r="A186" s="56"/>
      <c r="B186" s="56"/>
      <c r="C186" s="56"/>
      <c r="D186" s="56"/>
      <c r="E186" s="58"/>
      <c r="F186" s="56"/>
      <c r="G186" s="56"/>
      <c r="H186" s="56"/>
      <c r="I186" s="56"/>
      <c r="J186" s="56"/>
      <c r="K186" s="56"/>
      <c r="L186" s="56"/>
      <c r="M186" s="56"/>
      <c r="N186" s="60"/>
      <c r="O186" s="60"/>
      <c r="P186" s="60"/>
      <c r="Q186" s="59"/>
      <c r="R186" s="56"/>
      <c r="S186" s="56"/>
      <c r="T186" s="56"/>
      <c r="U186" s="53"/>
    </row>
    <row r="187" spans="1:21">
      <c r="A187" s="56"/>
      <c r="B187" s="56"/>
      <c r="C187" s="56"/>
      <c r="D187" s="56"/>
      <c r="E187" s="58"/>
      <c r="F187" s="56"/>
      <c r="G187" s="56"/>
      <c r="H187" s="56"/>
      <c r="I187" s="56"/>
      <c r="J187" s="56"/>
      <c r="K187" s="56"/>
      <c r="L187" s="56"/>
      <c r="M187" s="56"/>
      <c r="N187" s="60"/>
      <c r="O187" s="60"/>
      <c r="P187" s="60"/>
      <c r="Q187" s="59"/>
      <c r="R187" s="56"/>
      <c r="S187" s="56"/>
      <c r="T187" s="56"/>
      <c r="U187" s="53"/>
    </row>
    <row r="188" spans="1:21">
      <c r="A188" s="56"/>
      <c r="B188" s="56"/>
      <c r="C188" s="56"/>
      <c r="D188" s="56"/>
      <c r="E188" s="58"/>
      <c r="F188" s="56"/>
      <c r="G188" s="56"/>
      <c r="H188" s="56"/>
      <c r="I188" s="56"/>
      <c r="J188" s="56"/>
      <c r="K188" s="56"/>
      <c r="L188" s="56"/>
      <c r="M188" s="56"/>
      <c r="N188" s="60"/>
      <c r="O188" s="60"/>
      <c r="P188" s="60"/>
      <c r="Q188" s="59"/>
      <c r="R188" s="56"/>
      <c r="S188" s="56"/>
      <c r="T188" s="56"/>
      <c r="U188" s="53"/>
    </row>
    <row r="189" spans="1:21">
      <c r="A189" s="56"/>
      <c r="B189" s="56"/>
      <c r="C189" s="56"/>
      <c r="D189" s="56"/>
      <c r="E189" s="58"/>
      <c r="F189" s="56"/>
      <c r="G189" s="56"/>
      <c r="H189" s="56"/>
      <c r="I189" s="56"/>
      <c r="J189" s="56"/>
      <c r="K189" s="56"/>
      <c r="L189" s="56"/>
      <c r="M189" s="56"/>
      <c r="N189" s="60"/>
      <c r="O189" s="60"/>
      <c r="P189" s="60"/>
      <c r="Q189" s="59"/>
      <c r="R189" s="56"/>
      <c r="S189" s="56"/>
      <c r="T189" s="56"/>
      <c r="U189" s="53"/>
    </row>
    <row r="190" spans="1:21">
      <c r="A190" s="56"/>
      <c r="B190" s="56"/>
      <c r="C190" s="56"/>
      <c r="D190" s="56"/>
      <c r="E190" s="58"/>
      <c r="F190" s="56"/>
      <c r="G190" s="56"/>
      <c r="H190" s="56"/>
      <c r="I190" s="56"/>
      <c r="J190" s="56"/>
      <c r="K190" s="56"/>
      <c r="L190" s="56"/>
      <c r="M190" s="56"/>
      <c r="N190" s="60"/>
      <c r="O190" s="60"/>
      <c r="P190" s="60"/>
      <c r="Q190" s="59"/>
      <c r="R190" s="56"/>
      <c r="S190" s="56"/>
      <c r="T190" s="56"/>
      <c r="U190" s="53"/>
    </row>
    <row r="191" spans="1:21">
      <c r="A191" s="56"/>
      <c r="B191" s="56"/>
      <c r="C191" s="56"/>
      <c r="D191" s="56"/>
      <c r="E191" s="58"/>
      <c r="F191" s="56"/>
      <c r="G191" s="56"/>
      <c r="H191" s="56"/>
      <c r="I191" s="56"/>
      <c r="J191" s="56"/>
      <c r="K191" s="56"/>
      <c r="L191" s="56"/>
      <c r="M191" s="56"/>
      <c r="N191" s="60"/>
      <c r="O191" s="60"/>
      <c r="P191" s="60"/>
      <c r="Q191" s="59"/>
      <c r="R191" s="56"/>
      <c r="S191" s="56"/>
      <c r="T191" s="56"/>
      <c r="U191" s="53"/>
    </row>
    <row r="192" spans="1:21">
      <c r="A192" s="56"/>
      <c r="B192" s="56"/>
      <c r="C192" s="56"/>
      <c r="D192" s="56"/>
      <c r="E192" s="58"/>
      <c r="F192" s="56"/>
      <c r="G192" s="56"/>
      <c r="H192" s="56"/>
      <c r="I192" s="56"/>
      <c r="J192" s="56"/>
      <c r="K192" s="56"/>
      <c r="L192" s="56"/>
      <c r="M192" s="56"/>
      <c r="N192" s="60"/>
      <c r="O192" s="60"/>
      <c r="P192" s="60"/>
      <c r="Q192" s="59"/>
      <c r="R192" s="56"/>
      <c r="S192" s="56"/>
      <c r="T192" s="56"/>
      <c r="U192" s="53"/>
    </row>
    <row r="193" spans="1:21">
      <c r="A193" s="56"/>
      <c r="B193" s="56"/>
      <c r="C193" s="56"/>
      <c r="D193" s="56"/>
      <c r="E193" s="58"/>
      <c r="F193" s="56"/>
      <c r="G193" s="56"/>
      <c r="H193" s="56"/>
      <c r="I193" s="56"/>
      <c r="J193" s="56"/>
      <c r="K193" s="56"/>
      <c r="L193" s="56"/>
      <c r="M193" s="56"/>
      <c r="N193" s="60"/>
      <c r="O193" s="60"/>
      <c r="P193" s="60"/>
      <c r="Q193" s="59"/>
      <c r="R193" s="56"/>
      <c r="S193" s="56"/>
      <c r="T193" s="56"/>
      <c r="U193" s="53"/>
    </row>
    <row r="194" spans="1:21">
      <c r="A194" s="56"/>
      <c r="B194" s="56"/>
      <c r="C194" s="56"/>
      <c r="D194" s="56"/>
      <c r="E194" s="58"/>
      <c r="F194" s="56"/>
      <c r="G194" s="56"/>
      <c r="H194" s="56"/>
      <c r="I194" s="56"/>
      <c r="J194" s="56"/>
      <c r="K194" s="56"/>
      <c r="L194" s="56"/>
      <c r="M194" s="56"/>
      <c r="N194" s="60"/>
      <c r="O194" s="60"/>
      <c r="P194" s="60"/>
      <c r="Q194" s="59"/>
      <c r="R194" s="56"/>
      <c r="S194" s="56"/>
      <c r="T194" s="56"/>
      <c r="U194" s="53"/>
    </row>
    <row r="195" spans="1:21">
      <c r="A195" s="56"/>
      <c r="B195" s="56"/>
      <c r="C195" s="56"/>
      <c r="D195" s="56"/>
      <c r="E195" s="58"/>
      <c r="F195" s="56"/>
      <c r="G195" s="56"/>
      <c r="H195" s="56"/>
      <c r="I195" s="56"/>
      <c r="J195" s="56"/>
      <c r="K195" s="56"/>
      <c r="L195" s="56"/>
      <c r="M195" s="56"/>
      <c r="N195" s="60"/>
      <c r="O195" s="60"/>
      <c r="P195" s="60"/>
      <c r="Q195" s="59"/>
      <c r="R195" s="56"/>
      <c r="S195" s="56"/>
      <c r="T195" s="56"/>
      <c r="U195" s="53"/>
    </row>
    <row r="196" spans="1:21">
      <c r="A196" s="56"/>
      <c r="B196" s="56"/>
      <c r="C196" s="56"/>
      <c r="D196" s="56"/>
      <c r="E196" s="58"/>
      <c r="F196" s="56"/>
      <c r="G196" s="56"/>
      <c r="H196" s="56"/>
      <c r="I196" s="56"/>
      <c r="J196" s="56"/>
      <c r="K196" s="56"/>
      <c r="L196" s="56"/>
      <c r="M196" s="56"/>
      <c r="N196" s="60"/>
      <c r="O196" s="60"/>
      <c r="P196" s="60"/>
      <c r="Q196" s="59"/>
      <c r="R196" s="56"/>
      <c r="S196" s="56"/>
      <c r="T196" s="56"/>
      <c r="U196" s="53"/>
    </row>
    <row r="197" spans="1:21">
      <c r="A197" s="56"/>
      <c r="B197" s="56"/>
      <c r="C197" s="56"/>
      <c r="D197" s="56"/>
      <c r="E197" s="58"/>
      <c r="F197" s="56"/>
      <c r="G197" s="56"/>
      <c r="H197" s="56"/>
      <c r="I197" s="56"/>
      <c r="J197" s="56"/>
      <c r="K197" s="56"/>
      <c r="L197" s="56"/>
      <c r="M197" s="56"/>
      <c r="N197" s="60"/>
      <c r="O197" s="60"/>
      <c r="P197" s="60"/>
      <c r="Q197" s="59"/>
      <c r="R197" s="56"/>
      <c r="S197" s="56"/>
      <c r="T197" s="56"/>
      <c r="U197" s="53"/>
    </row>
    <row r="198" spans="1:21">
      <c r="A198" s="56"/>
      <c r="B198" s="56"/>
      <c r="C198" s="56"/>
      <c r="D198" s="56"/>
      <c r="E198" s="58"/>
      <c r="F198" s="56"/>
      <c r="G198" s="56"/>
      <c r="H198" s="56"/>
      <c r="I198" s="56"/>
      <c r="J198" s="56"/>
      <c r="K198" s="56"/>
      <c r="L198" s="56"/>
      <c r="M198" s="56"/>
      <c r="N198" s="60"/>
      <c r="O198" s="60"/>
      <c r="P198" s="60"/>
      <c r="Q198" s="59"/>
      <c r="R198" s="56"/>
      <c r="S198" s="56"/>
      <c r="T198" s="56"/>
      <c r="U198" s="53"/>
    </row>
    <row r="199" spans="1:21">
      <c r="A199" s="56"/>
      <c r="B199" s="56"/>
      <c r="C199" s="56"/>
      <c r="D199" s="56"/>
      <c r="E199" s="58"/>
      <c r="F199" s="56"/>
      <c r="G199" s="56"/>
      <c r="H199" s="56"/>
      <c r="I199" s="56"/>
      <c r="J199" s="56"/>
      <c r="K199" s="56"/>
      <c r="L199" s="56"/>
      <c r="M199" s="56"/>
      <c r="N199" s="60"/>
      <c r="O199" s="60"/>
      <c r="P199" s="60"/>
      <c r="Q199" s="59"/>
      <c r="R199" s="56"/>
      <c r="S199" s="56"/>
      <c r="T199" s="56"/>
      <c r="U199" s="53"/>
    </row>
    <row r="200" spans="1:21">
      <c r="A200" s="56"/>
      <c r="B200" s="56"/>
      <c r="C200" s="56"/>
      <c r="D200" s="56"/>
      <c r="E200" s="58"/>
      <c r="F200" s="56"/>
      <c r="G200" s="56"/>
      <c r="H200" s="56"/>
      <c r="I200" s="56"/>
      <c r="J200" s="56"/>
      <c r="K200" s="56"/>
      <c r="L200" s="56"/>
      <c r="M200" s="56"/>
      <c r="N200" s="60"/>
      <c r="O200" s="60"/>
      <c r="P200" s="60"/>
      <c r="Q200" s="59"/>
      <c r="R200" s="56"/>
      <c r="S200" s="56"/>
      <c r="T200" s="56"/>
      <c r="U200" s="53"/>
    </row>
    <row r="201" spans="1:21">
      <c r="A201" s="56"/>
      <c r="B201" s="56"/>
      <c r="C201" s="56"/>
      <c r="D201" s="56"/>
      <c r="E201" s="58"/>
      <c r="F201" s="56"/>
      <c r="G201" s="56"/>
      <c r="H201" s="56"/>
      <c r="I201" s="56"/>
      <c r="J201" s="56"/>
      <c r="K201" s="56"/>
      <c r="L201" s="56"/>
      <c r="M201" s="56"/>
      <c r="N201" s="60"/>
      <c r="O201" s="60"/>
      <c r="P201" s="60"/>
      <c r="Q201" s="59"/>
      <c r="R201" s="56"/>
      <c r="S201" s="56"/>
      <c r="T201" s="56"/>
      <c r="U201" s="53"/>
    </row>
    <row r="202" spans="1:21">
      <c r="A202" s="56"/>
      <c r="B202" s="56"/>
      <c r="C202" s="56"/>
      <c r="D202" s="56"/>
      <c r="E202" s="58"/>
      <c r="F202" s="56"/>
      <c r="G202" s="56"/>
      <c r="H202" s="56"/>
      <c r="I202" s="56"/>
      <c r="J202" s="56"/>
      <c r="K202" s="56"/>
      <c r="L202" s="56"/>
      <c r="M202" s="56"/>
      <c r="N202" s="60"/>
      <c r="O202" s="60"/>
      <c r="P202" s="60"/>
      <c r="Q202" s="59"/>
      <c r="R202" s="56"/>
      <c r="S202" s="56"/>
      <c r="T202" s="56"/>
      <c r="U202" s="53"/>
    </row>
    <row r="203" spans="1:21">
      <c r="A203" s="56"/>
      <c r="B203" s="56"/>
      <c r="C203" s="56"/>
      <c r="D203" s="56"/>
      <c r="E203" s="58"/>
      <c r="F203" s="56"/>
      <c r="G203" s="56"/>
      <c r="H203" s="56"/>
      <c r="I203" s="56"/>
      <c r="J203" s="56"/>
      <c r="K203" s="56"/>
      <c r="L203" s="56"/>
      <c r="M203" s="56"/>
      <c r="N203" s="60"/>
      <c r="O203" s="60"/>
      <c r="P203" s="60"/>
      <c r="Q203" s="59"/>
      <c r="R203" s="56"/>
      <c r="S203" s="56"/>
      <c r="T203" s="56"/>
      <c r="U203" s="53"/>
    </row>
    <row r="204" spans="1:21">
      <c r="A204" s="56"/>
      <c r="B204" s="56"/>
      <c r="C204" s="56"/>
      <c r="D204" s="56"/>
      <c r="E204" s="58"/>
      <c r="F204" s="56"/>
      <c r="G204" s="56"/>
      <c r="H204" s="56"/>
      <c r="I204" s="56"/>
      <c r="J204" s="56"/>
      <c r="K204" s="56"/>
      <c r="L204" s="56"/>
      <c r="M204" s="56"/>
      <c r="N204" s="60"/>
      <c r="O204" s="60"/>
      <c r="P204" s="60"/>
      <c r="Q204" s="59"/>
      <c r="R204" s="56"/>
      <c r="S204" s="56"/>
      <c r="T204" s="56"/>
      <c r="U204" s="53"/>
    </row>
    <row r="205" spans="1:21">
      <c r="A205" s="56"/>
      <c r="B205" s="56"/>
      <c r="C205" s="56"/>
      <c r="D205" s="56"/>
      <c r="E205" s="58"/>
      <c r="F205" s="56"/>
      <c r="G205" s="56"/>
      <c r="H205" s="56"/>
      <c r="I205" s="56"/>
      <c r="J205" s="56"/>
      <c r="K205" s="56"/>
      <c r="L205" s="56"/>
      <c r="M205" s="56"/>
      <c r="N205" s="60"/>
      <c r="O205" s="60"/>
      <c r="P205" s="60"/>
      <c r="Q205" s="59"/>
      <c r="R205" s="56"/>
      <c r="S205" s="56"/>
      <c r="T205" s="56"/>
      <c r="U205" s="53"/>
    </row>
    <row r="206" spans="1:21">
      <c r="A206" s="56"/>
      <c r="B206" s="56"/>
      <c r="C206" s="56"/>
      <c r="D206" s="56"/>
      <c r="E206" s="58"/>
      <c r="F206" s="56"/>
      <c r="G206" s="56"/>
      <c r="H206" s="56"/>
      <c r="I206" s="56"/>
      <c r="J206" s="56"/>
      <c r="K206" s="56"/>
      <c r="L206" s="56"/>
      <c r="M206" s="56"/>
      <c r="N206" s="60"/>
      <c r="O206" s="60"/>
      <c r="P206" s="60"/>
      <c r="Q206" s="59"/>
      <c r="R206" s="56"/>
      <c r="S206" s="56"/>
      <c r="T206" s="56"/>
      <c r="U206" s="53"/>
    </row>
    <row r="207" spans="1:21">
      <c r="A207" s="56"/>
      <c r="B207" s="56"/>
      <c r="C207" s="56"/>
      <c r="D207" s="56"/>
      <c r="E207" s="58"/>
      <c r="F207" s="56"/>
      <c r="G207" s="56"/>
      <c r="H207" s="56"/>
      <c r="I207" s="56"/>
      <c r="J207" s="56"/>
      <c r="K207" s="56"/>
      <c r="L207" s="56"/>
      <c r="M207" s="56"/>
      <c r="N207" s="60"/>
      <c r="O207" s="60"/>
      <c r="P207" s="60"/>
      <c r="Q207" s="59"/>
      <c r="R207" s="56"/>
      <c r="S207" s="56"/>
      <c r="T207" s="56"/>
      <c r="U207" s="53"/>
    </row>
    <row r="208" spans="1:21">
      <c r="A208" s="56"/>
      <c r="B208" s="56"/>
      <c r="C208" s="56"/>
      <c r="D208" s="56"/>
      <c r="E208" s="58"/>
      <c r="F208" s="56"/>
      <c r="G208" s="56"/>
      <c r="H208" s="56"/>
      <c r="I208" s="56"/>
      <c r="J208" s="56"/>
      <c r="K208" s="56"/>
      <c r="L208" s="56"/>
      <c r="M208" s="56"/>
      <c r="N208" s="60"/>
      <c r="O208" s="60"/>
      <c r="P208" s="60"/>
      <c r="Q208" s="59"/>
      <c r="R208" s="56"/>
      <c r="S208" s="56"/>
      <c r="T208" s="56"/>
      <c r="U208" s="53"/>
    </row>
    <row r="209" spans="1:21">
      <c r="A209" s="56"/>
      <c r="B209" s="56"/>
      <c r="C209" s="56"/>
      <c r="D209" s="56"/>
      <c r="E209" s="58"/>
      <c r="F209" s="56"/>
      <c r="G209" s="56"/>
      <c r="H209" s="56"/>
      <c r="I209" s="56"/>
      <c r="J209" s="56"/>
      <c r="K209" s="56"/>
      <c r="L209" s="56"/>
      <c r="M209" s="56"/>
      <c r="N209" s="60"/>
      <c r="O209" s="60"/>
      <c r="P209" s="60"/>
      <c r="Q209" s="59"/>
      <c r="R209" s="56"/>
      <c r="S209" s="56"/>
      <c r="T209" s="56"/>
      <c r="U209" s="53"/>
    </row>
    <row r="210" spans="1:21">
      <c r="A210" s="56"/>
      <c r="B210" s="56"/>
      <c r="C210" s="56"/>
      <c r="D210" s="56"/>
      <c r="E210" s="58"/>
      <c r="F210" s="56"/>
      <c r="G210" s="56"/>
      <c r="H210" s="56"/>
      <c r="I210" s="56"/>
      <c r="J210" s="56"/>
      <c r="K210" s="56"/>
      <c r="L210" s="56"/>
      <c r="M210" s="56"/>
      <c r="N210" s="60"/>
      <c r="O210" s="60"/>
      <c r="P210" s="60"/>
      <c r="Q210" s="59"/>
      <c r="R210" s="56"/>
      <c r="S210" s="56"/>
      <c r="T210" s="56"/>
      <c r="U210" s="53"/>
    </row>
    <row r="211" spans="1:21">
      <c r="A211" s="56"/>
      <c r="B211" s="56"/>
      <c r="C211" s="56"/>
      <c r="D211" s="56"/>
      <c r="E211" s="58"/>
      <c r="F211" s="56"/>
      <c r="G211" s="56"/>
      <c r="H211" s="56"/>
      <c r="I211" s="56"/>
      <c r="J211" s="56"/>
      <c r="K211" s="56"/>
      <c r="L211" s="56"/>
      <c r="M211" s="56"/>
      <c r="N211" s="60"/>
      <c r="O211" s="60"/>
      <c r="P211" s="60"/>
      <c r="Q211" s="59"/>
      <c r="R211" s="56"/>
      <c r="S211" s="56"/>
      <c r="T211" s="56"/>
      <c r="U211" s="53"/>
    </row>
    <row r="212" spans="1:21">
      <c r="A212" s="56"/>
      <c r="B212" s="56"/>
      <c r="C212" s="56"/>
      <c r="D212" s="56"/>
      <c r="E212" s="58"/>
      <c r="F212" s="56"/>
      <c r="G212" s="56"/>
      <c r="H212" s="56"/>
      <c r="I212" s="56"/>
      <c r="J212" s="56"/>
      <c r="K212" s="56"/>
      <c r="L212" s="56"/>
      <c r="M212" s="56"/>
      <c r="N212" s="57"/>
      <c r="O212" s="57"/>
      <c r="P212" s="57"/>
      <c r="Q212" s="57"/>
      <c r="R212" s="56"/>
      <c r="S212" s="56"/>
      <c r="T212" s="56"/>
      <c r="U212" s="53"/>
    </row>
    <row r="213" spans="1:21">
      <c r="A213" s="56"/>
      <c r="B213" s="56"/>
      <c r="C213" s="56"/>
      <c r="D213" s="56"/>
      <c r="E213" s="58"/>
      <c r="F213" s="56"/>
      <c r="G213" s="56"/>
      <c r="H213" s="56"/>
      <c r="I213" s="56"/>
      <c r="J213" s="56"/>
      <c r="K213" s="56"/>
      <c r="L213" s="56"/>
      <c r="M213" s="56"/>
      <c r="N213" s="57"/>
      <c r="O213" s="57"/>
      <c r="P213" s="57"/>
      <c r="Q213" s="57"/>
      <c r="R213" s="56"/>
      <c r="S213" s="56"/>
      <c r="T213" s="56"/>
      <c r="U213" s="53"/>
    </row>
    <row r="214" spans="1:21">
      <c r="A214" s="56"/>
      <c r="B214" s="56"/>
      <c r="C214" s="56"/>
      <c r="D214" s="56"/>
      <c r="E214" s="58"/>
      <c r="F214" s="56"/>
      <c r="G214" s="56"/>
      <c r="H214" s="56"/>
      <c r="I214" s="56"/>
      <c r="J214" s="56"/>
      <c r="K214" s="56"/>
      <c r="L214" s="56"/>
      <c r="M214" s="56"/>
      <c r="N214" s="57"/>
      <c r="O214" s="57"/>
      <c r="P214" s="57"/>
      <c r="Q214" s="57"/>
      <c r="R214" s="56"/>
      <c r="S214" s="56"/>
      <c r="T214" s="56"/>
      <c r="U214" s="53"/>
    </row>
    <row r="215" spans="1:21">
      <c r="A215" s="56"/>
      <c r="B215" s="56"/>
      <c r="C215" s="56"/>
      <c r="D215" s="56"/>
      <c r="E215" s="58"/>
      <c r="F215" s="56"/>
      <c r="G215" s="56"/>
      <c r="H215" s="56"/>
      <c r="I215" s="56"/>
      <c r="J215" s="56"/>
      <c r="K215" s="56"/>
      <c r="L215" s="56"/>
      <c r="M215" s="56"/>
      <c r="N215" s="57"/>
      <c r="O215" s="57"/>
      <c r="P215" s="57"/>
      <c r="Q215" s="57"/>
      <c r="R215" s="56"/>
      <c r="S215" s="56"/>
      <c r="T215" s="56"/>
      <c r="U215" s="53"/>
    </row>
    <row r="216" spans="1:21">
      <c r="A216" s="56"/>
      <c r="B216" s="56"/>
      <c r="C216" s="56"/>
      <c r="D216" s="56"/>
      <c r="E216" s="58"/>
      <c r="F216" s="56"/>
      <c r="G216" s="56"/>
      <c r="H216" s="56"/>
      <c r="I216" s="56"/>
      <c r="J216" s="56"/>
      <c r="K216" s="56"/>
      <c r="L216" s="56"/>
      <c r="M216" s="56"/>
      <c r="N216" s="57"/>
      <c r="O216" s="57"/>
      <c r="P216" s="57"/>
      <c r="Q216" s="57"/>
      <c r="R216" s="56"/>
      <c r="S216" s="56"/>
      <c r="T216" s="56"/>
      <c r="U216" s="53"/>
    </row>
    <row r="217" spans="1:21">
      <c r="A217" s="56"/>
      <c r="B217" s="56"/>
      <c r="C217" s="56"/>
      <c r="D217" s="56"/>
      <c r="E217" s="58"/>
      <c r="F217" s="56"/>
      <c r="G217" s="56"/>
      <c r="H217" s="56"/>
      <c r="I217" s="56"/>
      <c r="J217" s="56"/>
      <c r="K217" s="56"/>
      <c r="L217" s="56"/>
      <c r="M217" s="56"/>
      <c r="N217" s="57"/>
      <c r="O217" s="57"/>
      <c r="P217" s="57"/>
      <c r="Q217" s="57"/>
      <c r="R217" s="56"/>
      <c r="S217" s="56"/>
      <c r="T217" s="56"/>
      <c r="U217" s="53"/>
    </row>
    <row r="218" spans="1:21">
      <c r="A218" s="56"/>
      <c r="B218" s="56"/>
      <c r="C218" s="56"/>
      <c r="D218" s="56"/>
      <c r="E218" s="58"/>
      <c r="F218" s="56"/>
      <c r="G218" s="56"/>
      <c r="H218" s="56"/>
      <c r="I218" s="56"/>
      <c r="J218" s="56"/>
      <c r="K218" s="56"/>
      <c r="L218" s="56"/>
      <c r="M218" s="56"/>
      <c r="N218" s="57"/>
      <c r="O218" s="57"/>
      <c r="P218" s="57"/>
      <c r="Q218" s="57"/>
      <c r="R218" s="56"/>
      <c r="S218" s="56"/>
      <c r="T218" s="56"/>
      <c r="U218" s="53"/>
    </row>
    <row r="219" spans="1:21">
      <c r="A219" s="56"/>
      <c r="B219" s="56"/>
      <c r="C219" s="56"/>
      <c r="D219" s="56"/>
      <c r="E219" s="58"/>
      <c r="F219" s="56"/>
      <c r="G219" s="56"/>
      <c r="H219" s="56"/>
      <c r="I219" s="56"/>
      <c r="J219" s="56"/>
      <c r="K219" s="56"/>
      <c r="L219" s="56"/>
      <c r="M219" s="56"/>
      <c r="N219" s="57"/>
      <c r="O219" s="57"/>
      <c r="P219" s="57"/>
      <c r="Q219" s="57"/>
      <c r="R219" s="56"/>
      <c r="S219" s="56"/>
      <c r="T219" s="56"/>
      <c r="U219" s="53"/>
    </row>
    <row r="220" spans="1:21">
      <c r="A220" s="56"/>
      <c r="B220" s="56"/>
      <c r="C220" s="56"/>
      <c r="D220" s="56"/>
      <c r="E220" s="58"/>
      <c r="F220" s="56"/>
      <c r="G220" s="56"/>
      <c r="H220" s="56"/>
      <c r="I220" s="56"/>
      <c r="J220" s="56"/>
      <c r="K220" s="56"/>
      <c r="L220" s="56"/>
      <c r="M220" s="56"/>
      <c r="N220" s="57"/>
      <c r="O220" s="57"/>
      <c r="P220" s="57"/>
      <c r="Q220" s="57"/>
      <c r="R220" s="56"/>
      <c r="S220" s="56"/>
      <c r="T220" s="56"/>
      <c r="U220" s="53"/>
    </row>
    <row r="221" spans="1:21">
      <c r="A221" s="56"/>
      <c r="B221" s="56"/>
      <c r="C221" s="56"/>
      <c r="D221" s="56"/>
      <c r="E221" s="58"/>
      <c r="F221" s="56"/>
      <c r="G221" s="56"/>
      <c r="H221" s="56"/>
      <c r="I221" s="56"/>
      <c r="J221" s="56"/>
      <c r="K221" s="56"/>
      <c r="L221" s="56"/>
      <c r="M221" s="56"/>
      <c r="N221" s="57"/>
      <c r="O221" s="57"/>
      <c r="P221" s="57"/>
      <c r="Q221" s="57"/>
      <c r="R221" s="56"/>
      <c r="S221" s="56"/>
      <c r="T221" s="56"/>
      <c r="U221" s="53"/>
    </row>
    <row r="222" spans="1:21">
      <c r="A222" s="56"/>
      <c r="B222" s="56"/>
      <c r="C222" s="56"/>
      <c r="D222" s="56"/>
      <c r="E222" s="58"/>
      <c r="F222" s="56"/>
      <c r="G222" s="56"/>
      <c r="H222" s="56"/>
      <c r="I222" s="56"/>
      <c r="J222" s="56"/>
      <c r="K222" s="56"/>
      <c r="L222" s="56"/>
      <c r="M222" s="56"/>
      <c r="N222" s="57"/>
      <c r="O222" s="57"/>
      <c r="P222" s="57"/>
      <c r="Q222" s="57"/>
      <c r="R222" s="56"/>
      <c r="S222" s="56"/>
      <c r="T222" s="56"/>
      <c r="U222" s="53"/>
    </row>
    <row r="223" spans="1:21">
      <c r="A223" s="56"/>
      <c r="B223" s="56"/>
      <c r="C223" s="56"/>
      <c r="D223" s="56"/>
      <c r="E223" s="58"/>
      <c r="F223" s="56"/>
      <c r="G223" s="56"/>
      <c r="H223" s="56"/>
      <c r="I223" s="56"/>
      <c r="J223" s="56"/>
      <c r="K223" s="56"/>
      <c r="L223" s="56"/>
      <c r="M223" s="56"/>
      <c r="N223" s="57"/>
      <c r="O223" s="57"/>
      <c r="P223" s="57"/>
      <c r="Q223" s="57"/>
      <c r="R223" s="56"/>
      <c r="S223" s="56"/>
      <c r="T223" s="56"/>
      <c r="U223" s="53"/>
    </row>
    <row r="224" spans="1:21">
      <c r="A224" s="56"/>
      <c r="B224" s="56"/>
      <c r="C224" s="56"/>
      <c r="D224" s="56"/>
      <c r="E224" s="58"/>
      <c r="F224" s="56"/>
      <c r="G224" s="56"/>
      <c r="H224" s="56"/>
      <c r="I224" s="56"/>
      <c r="J224" s="56"/>
      <c r="K224" s="56"/>
      <c r="L224" s="56"/>
      <c r="M224" s="56"/>
      <c r="N224" s="57"/>
      <c r="O224" s="57"/>
      <c r="P224" s="57"/>
      <c r="Q224" s="57"/>
      <c r="R224" s="56"/>
      <c r="S224" s="56"/>
      <c r="T224" s="56"/>
      <c r="U224" s="53"/>
    </row>
    <row r="225" spans="1:21">
      <c r="A225" s="56"/>
      <c r="B225" s="56"/>
      <c r="C225" s="56"/>
      <c r="D225" s="56"/>
      <c r="E225" s="58"/>
      <c r="F225" s="56"/>
      <c r="G225" s="56"/>
      <c r="H225" s="56"/>
      <c r="I225" s="56"/>
      <c r="J225" s="56"/>
      <c r="K225" s="56"/>
      <c r="L225" s="56"/>
      <c r="M225" s="56"/>
      <c r="N225" s="57"/>
      <c r="O225" s="57"/>
      <c r="P225" s="57"/>
      <c r="Q225" s="57"/>
      <c r="R225" s="56"/>
      <c r="S225" s="56"/>
      <c r="T225" s="56"/>
      <c r="U225" s="53"/>
    </row>
    <row r="226" spans="1:21">
      <c r="A226" s="56"/>
      <c r="B226" s="56"/>
      <c r="C226" s="56"/>
      <c r="D226" s="56"/>
      <c r="E226" s="58"/>
      <c r="F226" s="56"/>
      <c r="G226" s="56"/>
      <c r="H226" s="56"/>
      <c r="I226" s="56"/>
      <c r="J226" s="56"/>
      <c r="K226" s="56"/>
      <c r="L226" s="56"/>
      <c r="M226" s="56"/>
      <c r="N226" s="57"/>
      <c r="O226" s="57"/>
      <c r="P226" s="57"/>
      <c r="Q226" s="57"/>
      <c r="R226" s="56"/>
      <c r="S226" s="56"/>
      <c r="T226" s="56"/>
      <c r="U226" s="53"/>
    </row>
    <row r="227" spans="1:21">
      <c r="A227" s="56"/>
      <c r="B227" s="56"/>
      <c r="C227" s="56"/>
      <c r="D227" s="56"/>
      <c r="E227" s="58"/>
      <c r="F227" s="56"/>
      <c r="G227" s="56"/>
      <c r="H227" s="56"/>
      <c r="I227" s="56"/>
      <c r="J227" s="56"/>
      <c r="K227" s="56"/>
      <c r="L227" s="56"/>
      <c r="M227" s="56"/>
      <c r="N227" s="57"/>
      <c r="O227" s="57"/>
      <c r="P227" s="57"/>
      <c r="Q227" s="57"/>
      <c r="R227" s="56"/>
      <c r="S227" s="56"/>
      <c r="T227" s="56"/>
      <c r="U227" s="53"/>
    </row>
    <row r="228" spans="1:21">
      <c r="A228" s="56"/>
      <c r="B228" s="56"/>
      <c r="C228" s="56"/>
      <c r="D228" s="56"/>
      <c r="E228" s="58"/>
      <c r="F228" s="56"/>
      <c r="G228" s="56"/>
      <c r="H228" s="56"/>
      <c r="I228" s="56"/>
      <c r="J228" s="56"/>
      <c r="K228" s="56"/>
      <c r="L228" s="56"/>
      <c r="M228" s="56"/>
      <c r="N228" s="57"/>
      <c r="O228" s="57"/>
      <c r="P228" s="57"/>
      <c r="Q228" s="57"/>
      <c r="R228" s="56"/>
      <c r="S228" s="56"/>
      <c r="T228" s="56"/>
      <c r="U228" s="53"/>
    </row>
    <row r="229" spans="1:21">
      <c r="A229" s="56"/>
      <c r="B229" s="56"/>
      <c r="C229" s="56"/>
      <c r="D229" s="56"/>
      <c r="E229" s="58"/>
      <c r="F229" s="56"/>
      <c r="G229" s="56"/>
      <c r="H229" s="56"/>
      <c r="I229" s="56"/>
      <c r="J229" s="56"/>
      <c r="K229" s="56"/>
      <c r="L229" s="56"/>
      <c r="M229" s="56"/>
      <c r="N229" s="57"/>
      <c r="O229" s="57"/>
      <c r="P229" s="57"/>
      <c r="Q229" s="57"/>
      <c r="R229" s="56"/>
      <c r="S229" s="56"/>
      <c r="T229" s="56"/>
      <c r="U229" s="53"/>
    </row>
    <row r="230" spans="1:21">
      <c r="A230" s="56"/>
      <c r="B230" s="56"/>
      <c r="C230" s="56"/>
      <c r="D230" s="56"/>
      <c r="E230" s="58"/>
      <c r="F230" s="56"/>
      <c r="G230" s="56"/>
      <c r="H230" s="56"/>
      <c r="I230" s="56"/>
      <c r="J230" s="56"/>
      <c r="K230" s="56"/>
      <c r="L230" s="56"/>
      <c r="M230" s="56"/>
      <c r="N230" s="57"/>
      <c r="O230" s="57"/>
      <c r="P230" s="57"/>
      <c r="Q230" s="57"/>
      <c r="R230" s="56"/>
      <c r="S230" s="56"/>
      <c r="T230" s="56"/>
      <c r="U230" s="53"/>
    </row>
    <row r="231" spans="1:21">
      <c r="A231" s="56"/>
      <c r="B231" s="56"/>
      <c r="C231" s="56"/>
      <c r="D231" s="56"/>
      <c r="E231" s="58"/>
      <c r="F231" s="56"/>
      <c r="G231" s="56"/>
      <c r="H231" s="56"/>
      <c r="I231" s="56"/>
      <c r="J231" s="56"/>
      <c r="K231" s="56"/>
      <c r="L231" s="56"/>
      <c r="M231" s="56"/>
      <c r="N231" s="57"/>
      <c r="O231" s="57"/>
      <c r="P231" s="57"/>
      <c r="Q231" s="57"/>
      <c r="R231" s="56"/>
      <c r="S231" s="56"/>
      <c r="T231" s="56"/>
      <c r="U231" s="53"/>
    </row>
    <row r="232" spans="1:21">
      <c r="A232" s="56"/>
      <c r="B232" s="56"/>
      <c r="C232" s="56"/>
      <c r="D232" s="56"/>
      <c r="E232" s="58"/>
      <c r="F232" s="56"/>
      <c r="G232" s="56"/>
      <c r="H232" s="56"/>
      <c r="I232" s="56"/>
      <c r="J232" s="56"/>
      <c r="K232" s="56"/>
      <c r="L232" s="56"/>
      <c r="M232" s="56"/>
      <c r="N232" s="57"/>
      <c r="O232" s="57"/>
      <c r="P232" s="57"/>
      <c r="Q232" s="57"/>
      <c r="R232" s="56"/>
      <c r="S232" s="56"/>
      <c r="T232" s="56"/>
      <c r="U232" s="53"/>
    </row>
    <row r="233" spans="1:21">
      <c r="A233" s="56"/>
      <c r="B233" s="56"/>
      <c r="C233" s="56"/>
      <c r="D233" s="56"/>
      <c r="E233" s="58"/>
      <c r="F233" s="56"/>
      <c r="G233" s="56"/>
      <c r="H233" s="56"/>
      <c r="I233" s="56"/>
      <c r="J233" s="56"/>
      <c r="K233" s="56"/>
      <c r="L233" s="56"/>
      <c r="M233" s="56"/>
      <c r="N233" s="57"/>
      <c r="O233" s="57"/>
      <c r="P233" s="57"/>
      <c r="Q233" s="57"/>
      <c r="R233" s="56"/>
      <c r="S233" s="56"/>
      <c r="T233" s="56"/>
      <c r="U233" s="53"/>
    </row>
    <row r="234" spans="1:21">
      <c r="A234" s="56"/>
      <c r="B234" s="56"/>
      <c r="C234" s="56"/>
      <c r="D234" s="56"/>
      <c r="E234" s="58"/>
      <c r="F234" s="56"/>
      <c r="G234" s="56"/>
      <c r="H234" s="56"/>
      <c r="I234" s="56"/>
      <c r="J234" s="56"/>
      <c r="K234" s="56"/>
      <c r="L234" s="56"/>
      <c r="M234" s="56"/>
      <c r="N234" s="57"/>
      <c r="O234" s="57"/>
      <c r="P234" s="57"/>
      <c r="Q234" s="57"/>
      <c r="R234" s="56"/>
      <c r="S234" s="56"/>
      <c r="T234" s="56"/>
      <c r="U234" s="53"/>
    </row>
    <row r="235" spans="1:21">
      <c r="A235" s="56"/>
      <c r="B235" s="56"/>
      <c r="C235" s="56"/>
      <c r="D235" s="56"/>
      <c r="E235" s="58"/>
      <c r="F235" s="56"/>
      <c r="G235" s="56"/>
      <c r="H235" s="56"/>
      <c r="I235" s="56"/>
      <c r="J235" s="56"/>
      <c r="K235" s="56"/>
      <c r="L235" s="56"/>
      <c r="M235" s="56"/>
      <c r="N235" s="57"/>
      <c r="O235" s="57"/>
      <c r="P235" s="57"/>
      <c r="Q235" s="57"/>
      <c r="R235" s="56"/>
      <c r="S235" s="56"/>
      <c r="T235" s="56"/>
      <c r="U235" s="53"/>
    </row>
    <row r="236" spans="1:21">
      <c r="A236" s="56"/>
      <c r="B236" s="56"/>
      <c r="C236" s="56"/>
      <c r="D236" s="56"/>
      <c r="E236" s="58"/>
      <c r="F236" s="56"/>
      <c r="G236" s="56"/>
      <c r="H236" s="56"/>
      <c r="I236" s="56"/>
      <c r="J236" s="56"/>
      <c r="K236" s="56"/>
      <c r="L236" s="56"/>
      <c r="M236" s="56"/>
      <c r="N236" s="57"/>
      <c r="O236" s="57"/>
      <c r="P236" s="57"/>
      <c r="Q236" s="57"/>
      <c r="R236" s="56"/>
      <c r="S236" s="56"/>
      <c r="T236" s="56"/>
      <c r="U236" s="53"/>
    </row>
    <row r="237" spans="1:21">
      <c r="A237" s="56"/>
      <c r="B237" s="56"/>
      <c r="C237" s="56"/>
      <c r="D237" s="56"/>
      <c r="E237" s="58"/>
      <c r="F237" s="56"/>
      <c r="G237" s="56"/>
      <c r="H237" s="56"/>
      <c r="I237" s="56"/>
      <c r="J237" s="56"/>
      <c r="K237" s="56"/>
      <c r="L237" s="56"/>
      <c r="M237" s="56"/>
      <c r="N237" s="57"/>
      <c r="O237" s="57"/>
      <c r="P237" s="57"/>
      <c r="Q237" s="57"/>
      <c r="R237" s="56"/>
      <c r="S237" s="56"/>
      <c r="T237" s="56"/>
      <c r="U237" s="53"/>
    </row>
    <row r="238" spans="1:21">
      <c r="A238" s="56"/>
      <c r="B238" s="56"/>
      <c r="C238" s="56"/>
      <c r="D238" s="56"/>
      <c r="E238" s="58"/>
      <c r="F238" s="56"/>
      <c r="G238" s="56"/>
      <c r="H238" s="56"/>
      <c r="I238" s="56"/>
      <c r="J238" s="56"/>
      <c r="K238" s="56"/>
      <c r="L238" s="56"/>
      <c r="M238" s="56"/>
      <c r="N238" s="57"/>
      <c r="O238" s="57"/>
      <c r="P238" s="57"/>
      <c r="Q238" s="57"/>
      <c r="R238" s="56"/>
      <c r="S238" s="56"/>
      <c r="T238" s="56"/>
      <c r="U238" s="53"/>
    </row>
    <row r="239" spans="1:21">
      <c r="A239" s="56"/>
      <c r="B239" s="56"/>
      <c r="C239" s="56"/>
      <c r="D239" s="56"/>
      <c r="E239" s="58"/>
      <c r="F239" s="56"/>
      <c r="G239" s="56"/>
      <c r="H239" s="56"/>
      <c r="I239" s="56"/>
      <c r="J239" s="56"/>
      <c r="K239" s="56"/>
      <c r="L239" s="56"/>
      <c r="M239" s="56"/>
      <c r="N239" s="57"/>
      <c r="O239" s="57"/>
      <c r="P239" s="57"/>
      <c r="Q239" s="57"/>
      <c r="R239" s="56"/>
      <c r="S239" s="56"/>
      <c r="T239" s="56"/>
      <c r="U239" s="53"/>
    </row>
    <row r="240" spans="1:21">
      <c r="A240" s="56"/>
      <c r="B240" s="56"/>
      <c r="C240" s="56"/>
      <c r="D240" s="56"/>
      <c r="E240" s="58"/>
      <c r="F240" s="56"/>
      <c r="G240" s="56"/>
      <c r="H240" s="56"/>
      <c r="I240" s="56"/>
      <c r="J240" s="56"/>
      <c r="K240" s="56"/>
      <c r="L240" s="56"/>
      <c r="M240" s="56"/>
      <c r="N240" s="57"/>
      <c r="O240" s="57"/>
      <c r="P240" s="57"/>
      <c r="Q240" s="57"/>
      <c r="R240" s="56"/>
      <c r="S240" s="56"/>
      <c r="T240" s="56"/>
      <c r="U240" s="53"/>
    </row>
    <row r="241" spans="1:21">
      <c r="A241" s="56"/>
      <c r="B241" s="56"/>
      <c r="C241" s="56"/>
      <c r="D241" s="56"/>
      <c r="E241" s="58"/>
      <c r="F241" s="56"/>
      <c r="G241" s="56"/>
      <c r="H241" s="56"/>
      <c r="I241" s="56"/>
      <c r="J241" s="56"/>
      <c r="K241" s="56"/>
      <c r="L241" s="56"/>
      <c r="M241" s="56"/>
      <c r="N241" s="57"/>
      <c r="O241" s="57"/>
      <c r="P241" s="57"/>
      <c r="Q241" s="57"/>
      <c r="R241" s="56"/>
      <c r="S241" s="56"/>
      <c r="T241" s="56"/>
      <c r="U241" s="53"/>
    </row>
    <row r="242" spans="1:21">
      <c r="A242" s="56"/>
      <c r="B242" s="56"/>
      <c r="C242" s="56"/>
      <c r="D242" s="56"/>
      <c r="E242" s="58"/>
      <c r="F242" s="56"/>
      <c r="G242" s="56"/>
      <c r="H242" s="56"/>
      <c r="I242" s="56"/>
      <c r="J242" s="56"/>
      <c r="K242" s="56"/>
      <c r="L242" s="56"/>
      <c r="M242" s="56"/>
      <c r="N242" s="57"/>
      <c r="O242" s="57"/>
      <c r="P242" s="57"/>
      <c r="Q242" s="57"/>
      <c r="R242" s="56"/>
      <c r="S242" s="56"/>
      <c r="T242" s="56"/>
      <c r="U242" s="53"/>
    </row>
    <row r="243" spans="1:21">
      <c r="A243" s="56"/>
      <c r="B243" s="56"/>
      <c r="C243" s="56"/>
      <c r="D243" s="56"/>
      <c r="E243" s="58"/>
      <c r="F243" s="56"/>
      <c r="G243" s="56"/>
      <c r="H243" s="56"/>
      <c r="I243" s="56"/>
      <c r="J243" s="56"/>
      <c r="K243" s="56"/>
      <c r="L243" s="56"/>
      <c r="M243" s="56"/>
      <c r="N243" s="57"/>
      <c r="O243" s="57"/>
      <c r="P243" s="57"/>
      <c r="Q243" s="57"/>
      <c r="R243" s="56"/>
      <c r="S243" s="56"/>
      <c r="T243" s="56"/>
      <c r="U243" s="53"/>
    </row>
    <row r="244" spans="1:21">
      <c r="A244" s="56"/>
      <c r="B244" s="56"/>
      <c r="C244" s="56"/>
      <c r="D244" s="56"/>
      <c r="E244" s="58"/>
      <c r="F244" s="56"/>
      <c r="G244" s="56"/>
      <c r="H244" s="56"/>
      <c r="I244" s="56"/>
      <c r="J244" s="56"/>
      <c r="K244" s="56"/>
      <c r="L244" s="56"/>
      <c r="M244" s="56"/>
      <c r="N244" s="57"/>
      <c r="O244" s="57"/>
      <c r="P244" s="57"/>
      <c r="Q244" s="57"/>
      <c r="R244" s="56"/>
      <c r="S244" s="56"/>
      <c r="T244" s="56"/>
      <c r="U244" s="53"/>
    </row>
    <row r="245" spans="1:21">
      <c r="A245" s="56"/>
      <c r="B245" s="56"/>
      <c r="C245" s="56"/>
      <c r="D245" s="56"/>
      <c r="E245" s="58"/>
      <c r="F245" s="56"/>
      <c r="G245" s="56"/>
      <c r="H245" s="56"/>
      <c r="I245" s="56"/>
      <c r="J245" s="56"/>
      <c r="K245" s="56"/>
      <c r="L245" s="56"/>
      <c r="M245" s="56"/>
      <c r="N245" s="57"/>
      <c r="O245" s="57"/>
      <c r="P245" s="57"/>
      <c r="Q245" s="57"/>
      <c r="R245" s="56"/>
      <c r="S245" s="56"/>
      <c r="T245" s="56"/>
      <c r="U245" s="53"/>
    </row>
    <row r="246" spans="1:21">
      <c r="A246" s="56"/>
      <c r="B246" s="56"/>
      <c r="C246" s="56"/>
      <c r="D246" s="56"/>
      <c r="E246" s="58"/>
      <c r="F246" s="56"/>
      <c r="G246" s="56"/>
      <c r="H246" s="56"/>
      <c r="I246" s="56"/>
      <c r="J246" s="56"/>
      <c r="K246" s="56"/>
      <c r="L246" s="56"/>
      <c r="M246" s="56"/>
      <c r="N246" s="57"/>
      <c r="O246" s="57"/>
      <c r="P246" s="57"/>
      <c r="Q246" s="57"/>
      <c r="R246" s="56"/>
      <c r="S246" s="56"/>
      <c r="T246" s="56"/>
      <c r="U246" s="53"/>
    </row>
    <row r="247" spans="1:21">
      <c r="A247" s="56"/>
      <c r="B247" s="56"/>
      <c r="C247" s="56"/>
      <c r="D247" s="56"/>
      <c r="E247" s="58"/>
      <c r="F247" s="56"/>
      <c r="G247" s="56"/>
      <c r="H247" s="56"/>
      <c r="I247" s="56"/>
      <c r="J247" s="56"/>
      <c r="K247" s="56"/>
      <c r="L247" s="56"/>
      <c r="M247" s="56"/>
      <c r="N247" s="57"/>
      <c r="O247" s="57"/>
      <c r="P247" s="57"/>
      <c r="Q247" s="57"/>
      <c r="R247" s="56"/>
      <c r="S247" s="56"/>
      <c r="T247" s="56"/>
      <c r="U247" s="53"/>
    </row>
    <row r="248" spans="1:21">
      <c r="A248" s="56"/>
      <c r="B248" s="56"/>
      <c r="C248" s="56"/>
      <c r="D248" s="56"/>
      <c r="E248" s="58"/>
      <c r="F248" s="56"/>
      <c r="G248" s="56"/>
      <c r="H248" s="56"/>
      <c r="I248" s="56"/>
      <c r="J248" s="56"/>
      <c r="K248" s="56"/>
      <c r="L248" s="56"/>
      <c r="M248" s="56"/>
      <c r="N248" s="57"/>
      <c r="O248" s="57"/>
      <c r="P248" s="57"/>
      <c r="Q248" s="57"/>
      <c r="R248" s="56"/>
      <c r="S248" s="56"/>
      <c r="T248" s="56"/>
      <c r="U248" s="53"/>
    </row>
    <row r="249" spans="1:21">
      <c r="A249" s="56"/>
      <c r="B249" s="56"/>
      <c r="C249" s="56"/>
      <c r="D249" s="56"/>
      <c r="E249" s="58"/>
      <c r="F249" s="56"/>
      <c r="G249" s="56"/>
      <c r="H249" s="56"/>
      <c r="I249" s="56"/>
      <c r="J249" s="56"/>
      <c r="K249" s="56"/>
      <c r="L249" s="56"/>
      <c r="M249" s="56"/>
      <c r="N249" s="57"/>
      <c r="O249" s="57"/>
      <c r="P249" s="57"/>
      <c r="Q249" s="57"/>
      <c r="R249" s="56"/>
      <c r="S249" s="56"/>
      <c r="T249" s="56"/>
      <c r="U249" s="53"/>
    </row>
    <row r="250" spans="1:21">
      <c r="A250" s="56"/>
      <c r="B250" s="56"/>
      <c r="C250" s="56"/>
      <c r="D250" s="56"/>
      <c r="E250" s="58"/>
      <c r="F250" s="56"/>
      <c r="G250" s="56"/>
      <c r="H250" s="56"/>
      <c r="I250" s="56"/>
      <c r="J250" s="56"/>
      <c r="K250" s="56"/>
      <c r="L250" s="56"/>
      <c r="M250" s="56"/>
      <c r="N250" s="57"/>
      <c r="O250" s="57"/>
      <c r="P250" s="57"/>
      <c r="Q250" s="57"/>
      <c r="R250" s="56"/>
      <c r="S250" s="56"/>
      <c r="T250" s="56"/>
      <c r="U250" s="53"/>
    </row>
    <row r="251" spans="1:21">
      <c r="A251" s="56"/>
      <c r="B251" s="56"/>
      <c r="C251" s="56"/>
      <c r="D251" s="56"/>
      <c r="E251" s="58"/>
      <c r="F251" s="56"/>
      <c r="G251" s="56"/>
      <c r="H251" s="56"/>
      <c r="I251" s="56"/>
      <c r="J251" s="56"/>
      <c r="K251" s="56"/>
      <c r="L251" s="56"/>
      <c r="M251" s="56"/>
      <c r="N251" s="57"/>
      <c r="O251" s="57"/>
      <c r="P251" s="57"/>
      <c r="Q251" s="57"/>
      <c r="R251" s="56"/>
      <c r="S251" s="56"/>
      <c r="T251" s="56"/>
      <c r="U251" s="53"/>
    </row>
    <row r="252" spans="1:21">
      <c r="A252" s="56"/>
      <c r="B252" s="56"/>
      <c r="C252" s="56"/>
      <c r="D252" s="56"/>
      <c r="E252" s="58"/>
      <c r="F252" s="56"/>
      <c r="G252" s="56"/>
      <c r="H252" s="56"/>
      <c r="I252" s="56"/>
      <c r="J252" s="56"/>
      <c r="K252" s="56"/>
      <c r="L252" s="56"/>
      <c r="M252" s="56"/>
      <c r="N252" s="57"/>
      <c r="O252" s="57"/>
      <c r="P252" s="57"/>
      <c r="Q252" s="57"/>
      <c r="R252" s="56"/>
      <c r="S252" s="56"/>
      <c r="T252" s="56"/>
      <c r="U252" s="53"/>
    </row>
    <row r="253" spans="1:21">
      <c r="A253" s="56"/>
      <c r="B253" s="56"/>
      <c r="C253" s="56"/>
      <c r="D253" s="56"/>
      <c r="E253" s="58"/>
      <c r="F253" s="56"/>
      <c r="G253" s="56"/>
      <c r="H253" s="56"/>
      <c r="I253" s="56"/>
      <c r="J253" s="56"/>
      <c r="K253" s="56"/>
      <c r="L253" s="56"/>
      <c r="M253" s="56"/>
      <c r="N253" s="57"/>
      <c r="O253" s="57"/>
      <c r="P253" s="57"/>
      <c r="Q253" s="57"/>
      <c r="R253" s="56"/>
      <c r="S253" s="56"/>
      <c r="T253" s="56"/>
      <c r="U253" s="53"/>
    </row>
    <row r="254" spans="1:21">
      <c r="A254" s="56"/>
      <c r="B254" s="56"/>
      <c r="C254" s="56"/>
      <c r="D254" s="56"/>
      <c r="E254" s="58"/>
      <c r="F254" s="56"/>
      <c r="G254" s="56"/>
      <c r="H254" s="56"/>
      <c r="I254" s="56"/>
      <c r="J254" s="56"/>
      <c r="K254" s="56"/>
      <c r="L254" s="56"/>
      <c r="M254" s="56"/>
      <c r="N254" s="57"/>
      <c r="O254" s="57"/>
      <c r="P254" s="57"/>
      <c r="Q254" s="57"/>
      <c r="R254" s="56"/>
      <c r="S254" s="56"/>
      <c r="T254" s="56"/>
      <c r="U254" s="53"/>
    </row>
    <row r="255" spans="1:21">
      <c r="A255" s="56"/>
      <c r="B255" s="56"/>
      <c r="C255" s="56"/>
      <c r="D255" s="56"/>
      <c r="E255" s="58"/>
      <c r="F255" s="56"/>
      <c r="G255" s="56"/>
      <c r="H255" s="56"/>
      <c r="I255" s="56"/>
      <c r="J255" s="56"/>
      <c r="K255" s="56"/>
      <c r="L255" s="56"/>
      <c r="M255" s="56"/>
      <c r="N255" s="57"/>
      <c r="O255" s="57"/>
      <c r="P255" s="57"/>
      <c r="Q255" s="57"/>
      <c r="R255" s="56"/>
      <c r="S255" s="56"/>
      <c r="T255" s="56"/>
      <c r="U255" s="53"/>
    </row>
    <row r="256" spans="1:21">
      <c r="A256" s="56"/>
      <c r="B256" s="56"/>
      <c r="C256" s="56"/>
      <c r="D256" s="56"/>
      <c r="E256" s="58"/>
      <c r="F256" s="56"/>
      <c r="G256" s="56"/>
      <c r="H256" s="56"/>
      <c r="I256" s="56"/>
      <c r="J256" s="56"/>
      <c r="K256" s="56"/>
      <c r="L256" s="56"/>
      <c r="M256" s="56"/>
      <c r="N256" s="57"/>
      <c r="O256" s="57"/>
      <c r="P256" s="57"/>
      <c r="Q256" s="57"/>
      <c r="R256" s="56"/>
      <c r="S256" s="56"/>
      <c r="T256" s="56"/>
      <c r="U256" s="53"/>
    </row>
    <row r="257" spans="1:21">
      <c r="A257" s="56"/>
      <c r="B257" s="56"/>
      <c r="C257" s="56"/>
      <c r="D257" s="56"/>
      <c r="E257" s="58"/>
      <c r="F257" s="56"/>
      <c r="G257" s="56"/>
      <c r="H257" s="56"/>
      <c r="I257" s="56"/>
      <c r="J257" s="56"/>
      <c r="K257" s="56"/>
      <c r="L257" s="56"/>
      <c r="M257" s="56"/>
      <c r="N257" s="57"/>
      <c r="O257" s="57"/>
      <c r="P257" s="57"/>
      <c r="Q257" s="57"/>
      <c r="R257" s="56"/>
      <c r="S257" s="56"/>
      <c r="T257" s="56"/>
      <c r="U257" s="53"/>
    </row>
    <row r="258" spans="1:21">
      <c r="A258" s="56"/>
      <c r="B258" s="56"/>
      <c r="C258" s="56"/>
      <c r="D258" s="56"/>
      <c r="E258" s="58"/>
      <c r="F258" s="56"/>
      <c r="G258" s="56"/>
      <c r="H258" s="56"/>
      <c r="I258" s="56"/>
      <c r="J258" s="56"/>
      <c r="K258" s="56"/>
      <c r="L258" s="56"/>
      <c r="M258" s="56"/>
      <c r="N258" s="57"/>
      <c r="O258" s="57"/>
      <c r="P258" s="57"/>
      <c r="Q258" s="57"/>
      <c r="R258" s="56"/>
      <c r="S258" s="56"/>
      <c r="T258" s="56"/>
      <c r="U258" s="53"/>
    </row>
    <row r="259" spans="1:21">
      <c r="A259" s="56"/>
      <c r="B259" s="56"/>
      <c r="C259" s="56"/>
      <c r="D259" s="56"/>
      <c r="E259" s="58"/>
      <c r="F259" s="56"/>
      <c r="G259" s="56"/>
      <c r="H259" s="56"/>
      <c r="I259" s="56"/>
      <c r="J259" s="56"/>
      <c r="K259" s="56"/>
      <c r="L259" s="56"/>
      <c r="M259" s="56"/>
      <c r="N259" s="57"/>
      <c r="O259" s="57"/>
      <c r="P259" s="57"/>
      <c r="Q259" s="57"/>
      <c r="R259" s="56"/>
      <c r="S259" s="56"/>
      <c r="T259" s="56"/>
      <c r="U259" s="53"/>
    </row>
    <row r="260" spans="1:21">
      <c r="A260" s="56"/>
      <c r="B260" s="56"/>
      <c r="C260" s="56"/>
      <c r="D260" s="56"/>
      <c r="E260" s="58"/>
      <c r="F260" s="56"/>
      <c r="G260" s="56"/>
      <c r="H260" s="56"/>
      <c r="I260" s="56"/>
      <c r="J260" s="56"/>
      <c r="K260" s="56"/>
      <c r="L260" s="56"/>
      <c r="M260" s="56"/>
      <c r="N260" s="57"/>
      <c r="O260" s="57"/>
      <c r="P260" s="57"/>
      <c r="Q260" s="57"/>
      <c r="R260" s="56"/>
      <c r="S260" s="56"/>
      <c r="T260" s="56"/>
      <c r="U260" s="53"/>
    </row>
    <row r="261" spans="1:21">
      <c r="A261" s="56"/>
      <c r="B261" s="56"/>
      <c r="C261" s="56"/>
      <c r="D261" s="56"/>
      <c r="E261" s="58"/>
      <c r="F261" s="56"/>
      <c r="G261" s="56"/>
      <c r="H261" s="56"/>
      <c r="I261" s="56"/>
      <c r="J261" s="56"/>
      <c r="K261" s="56"/>
      <c r="L261" s="56"/>
      <c r="M261" s="56"/>
      <c r="N261" s="57"/>
      <c r="O261" s="57"/>
      <c r="P261" s="57"/>
      <c r="Q261" s="57"/>
      <c r="R261" s="56"/>
      <c r="S261" s="56"/>
      <c r="T261" s="56"/>
      <c r="U261" s="53"/>
    </row>
    <row r="262" spans="1:21">
      <c r="A262" s="56"/>
      <c r="B262" s="56"/>
      <c r="C262" s="56"/>
      <c r="D262" s="56"/>
      <c r="E262" s="58"/>
      <c r="F262" s="56"/>
      <c r="G262" s="56"/>
      <c r="H262" s="56"/>
      <c r="I262" s="56"/>
      <c r="J262" s="56"/>
      <c r="K262" s="56"/>
      <c r="L262" s="56"/>
      <c r="M262" s="56"/>
      <c r="N262" s="57"/>
      <c r="O262" s="57"/>
      <c r="P262" s="57"/>
      <c r="Q262" s="57"/>
      <c r="R262" s="56"/>
      <c r="S262" s="56"/>
      <c r="T262" s="56"/>
      <c r="U262" s="53"/>
    </row>
    <row r="263" spans="1:21">
      <c r="A263" s="56"/>
      <c r="B263" s="56"/>
      <c r="C263" s="56"/>
      <c r="D263" s="56"/>
      <c r="E263" s="58"/>
      <c r="F263" s="56"/>
      <c r="G263" s="56"/>
      <c r="H263" s="56"/>
      <c r="I263" s="56"/>
      <c r="J263" s="56"/>
      <c r="K263" s="56"/>
      <c r="L263" s="56"/>
      <c r="M263" s="56"/>
      <c r="N263" s="57"/>
      <c r="O263" s="57"/>
      <c r="P263" s="57"/>
      <c r="Q263" s="57"/>
      <c r="R263" s="56"/>
      <c r="S263" s="56"/>
      <c r="T263" s="56"/>
      <c r="U263" s="53"/>
    </row>
    <row r="264" spans="1:21">
      <c r="A264" s="56"/>
      <c r="B264" s="56"/>
      <c r="C264" s="56"/>
      <c r="D264" s="56"/>
      <c r="E264" s="58"/>
      <c r="F264" s="56"/>
      <c r="G264" s="56"/>
      <c r="H264" s="56"/>
      <c r="I264" s="56"/>
      <c r="J264" s="56"/>
      <c r="K264" s="56"/>
      <c r="L264" s="56"/>
      <c r="M264" s="56"/>
      <c r="N264" s="57"/>
      <c r="O264" s="57"/>
      <c r="P264" s="57"/>
      <c r="Q264" s="57"/>
      <c r="R264" s="56"/>
      <c r="S264" s="56"/>
      <c r="T264" s="56"/>
      <c r="U264" s="53"/>
    </row>
    <row r="265" spans="1:21">
      <c r="A265" s="56"/>
      <c r="B265" s="56"/>
      <c r="C265" s="56"/>
      <c r="D265" s="56"/>
      <c r="E265" s="58"/>
      <c r="F265" s="56"/>
      <c r="G265" s="56"/>
      <c r="H265" s="56"/>
      <c r="I265" s="56"/>
      <c r="J265" s="56"/>
      <c r="K265" s="56"/>
      <c r="L265" s="56"/>
      <c r="M265" s="56"/>
      <c r="N265" s="57"/>
      <c r="O265" s="57"/>
      <c r="P265" s="57"/>
      <c r="Q265" s="57"/>
      <c r="R265" s="56"/>
      <c r="S265" s="56"/>
      <c r="T265" s="56"/>
      <c r="U265" s="53"/>
    </row>
    <row r="266" spans="1:21">
      <c r="A266" s="56"/>
      <c r="B266" s="56"/>
      <c r="C266" s="56"/>
      <c r="D266" s="56"/>
      <c r="E266" s="58"/>
      <c r="F266" s="56"/>
      <c r="G266" s="56"/>
      <c r="H266" s="56"/>
      <c r="I266" s="56"/>
      <c r="J266" s="56"/>
      <c r="K266" s="56"/>
      <c r="L266" s="56"/>
      <c r="M266" s="56"/>
      <c r="N266" s="57"/>
      <c r="O266" s="57"/>
      <c r="P266" s="57"/>
      <c r="Q266" s="57"/>
      <c r="R266" s="56"/>
      <c r="S266" s="56"/>
      <c r="T266" s="56"/>
      <c r="U266" s="53"/>
    </row>
    <row r="267" spans="1:21">
      <c r="A267" s="56"/>
      <c r="B267" s="56"/>
      <c r="C267" s="56"/>
      <c r="D267" s="56"/>
      <c r="E267" s="58"/>
      <c r="F267" s="56"/>
      <c r="G267" s="56"/>
      <c r="H267" s="56"/>
      <c r="I267" s="56"/>
      <c r="J267" s="56"/>
      <c r="K267" s="56"/>
      <c r="L267" s="56"/>
      <c r="M267" s="56"/>
      <c r="N267" s="57"/>
      <c r="O267" s="57"/>
      <c r="P267" s="57"/>
      <c r="Q267" s="57"/>
      <c r="R267" s="56"/>
      <c r="S267" s="56"/>
      <c r="T267" s="56"/>
      <c r="U267" s="53"/>
    </row>
    <row r="268" spans="1:21">
      <c r="A268" s="56"/>
      <c r="B268" s="56"/>
      <c r="C268" s="56"/>
      <c r="D268" s="56"/>
      <c r="E268" s="58"/>
      <c r="F268" s="56"/>
      <c r="G268" s="56"/>
      <c r="H268" s="56"/>
      <c r="I268" s="56"/>
      <c r="J268" s="56"/>
      <c r="K268" s="56"/>
      <c r="L268" s="56"/>
      <c r="M268" s="56"/>
      <c r="N268" s="57"/>
      <c r="O268" s="57"/>
      <c r="P268" s="57"/>
      <c r="Q268" s="57"/>
      <c r="R268" s="56"/>
      <c r="S268" s="56"/>
      <c r="T268" s="56"/>
      <c r="U268" s="53"/>
    </row>
    <row r="269" spans="1:21">
      <c r="A269" s="56"/>
      <c r="B269" s="56"/>
      <c r="C269" s="56"/>
      <c r="D269" s="56"/>
      <c r="E269" s="58"/>
      <c r="F269" s="56"/>
      <c r="G269" s="56"/>
      <c r="H269" s="56"/>
      <c r="I269" s="56"/>
      <c r="J269" s="56"/>
      <c r="K269" s="56"/>
      <c r="L269" s="56"/>
      <c r="M269" s="56"/>
      <c r="N269" s="57"/>
      <c r="O269" s="57"/>
      <c r="P269" s="57"/>
      <c r="Q269" s="57"/>
      <c r="R269" s="56"/>
      <c r="S269" s="56"/>
      <c r="T269" s="56"/>
      <c r="U269" s="53"/>
    </row>
    <row r="270" spans="1:21">
      <c r="A270" s="56"/>
      <c r="B270" s="56"/>
      <c r="C270" s="56"/>
      <c r="D270" s="56"/>
      <c r="E270" s="58"/>
      <c r="F270" s="56"/>
      <c r="G270" s="56"/>
      <c r="H270" s="56"/>
      <c r="I270" s="56"/>
      <c r="J270" s="56"/>
      <c r="K270" s="56"/>
      <c r="L270" s="56"/>
      <c r="M270" s="56"/>
      <c r="N270" s="57"/>
      <c r="O270" s="57"/>
      <c r="P270" s="57"/>
      <c r="Q270" s="57"/>
      <c r="R270" s="56"/>
      <c r="S270" s="56"/>
      <c r="T270" s="56"/>
      <c r="U270" s="53"/>
    </row>
    <row r="271" spans="1:21">
      <c r="A271" s="56"/>
      <c r="B271" s="56"/>
      <c r="C271" s="56"/>
      <c r="D271" s="56"/>
      <c r="E271" s="58"/>
      <c r="F271" s="56"/>
      <c r="G271" s="56"/>
      <c r="H271" s="56"/>
      <c r="I271" s="56"/>
      <c r="J271" s="56"/>
      <c r="K271" s="56"/>
      <c r="L271" s="56"/>
      <c r="M271" s="56"/>
      <c r="N271" s="57"/>
      <c r="O271" s="57"/>
      <c r="P271" s="57"/>
      <c r="Q271" s="57"/>
      <c r="R271" s="56"/>
      <c r="S271" s="56"/>
      <c r="T271" s="56"/>
      <c r="U271" s="53"/>
    </row>
    <row r="272" spans="1:21">
      <c r="A272" s="56"/>
      <c r="B272" s="56"/>
      <c r="C272" s="56"/>
      <c r="D272" s="56"/>
      <c r="E272" s="58"/>
      <c r="F272" s="56"/>
      <c r="G272" s="56"/>
      <c r="H272" s="56"/>
      <c r="I272" s="56"/>
      <c r="J272" s="56"/>
      <c r="K272" s="56"/>
      <c r="L272" s="56"/>
      <c r="M272" s="56"/>
      <c r="N272" s="57"/>
      <c r="O272" s="57"/>
      <c r="P272" s="57"/>
      <c r="Q272" s="57"/>
      <c r="R272" s="56"/>
      <c r="S272" s="56"/>
      <c r="T272" s="56"/>
      <c r="U272" s="53"/>
    </row>
    <row r="273" spans="1:21">
      <c r="A273" s="56"/>
      <c r="B273" s="56"/>
      <c r="C273" s="56"/>
      <c r="D273" s="56"/>
      <c r="E273" s="58"/>
      <c r="F273" s="56"/>
      <c r="G273" s="56"/>
      <c r="H273" s="56"/>
      <c r="I273" s="56"/>
      <c r="J273" s="56"/>
      <c r="K273" s="56"/>
      <c r="L273" s="56"/>
      <c r="M273" s="56"/>
      <c r="N273" s="57"/>
      <c r="O273" s="57"/>
      <c r="P273" s="57"/>
      <c r="Q273" s="57"/>
      <c r="R273" s="56"/>
      <c r="S273" s="56"/>
      <c r="T273" s="56"/>
      <c r="U273" s="53"/>
    </row>
    <row r="274" spans="1:21">
      <c r="A274" s="56"/>
      <c r="B274" s="56"/>
      <c r="C274" s="56"/>
      <c r="D274" s="56"/>
      <c r="E274" s="58"/>
      <c r="F274" s="56"/>
      <c r="G274" s="56"/>
      <c r="H274" s="56"/>
      <c r="I274" s="56"/>
      <c r="J274" s="56"/>
      <c r="K274" s="56"/>
      <c r="L274" s="56"/>
      <c r="M274" s="56"/>
      <c r="N274" s="57"/>
      <c r="O274" s="57"/>
      <c r="P274" s="57"/>
      <c r="Q274" s="57"/>
      <c r="R274" s="56"/>
      <c r="S274" s="56"/>
      <c r="T274" s="56"/>
      <c r="U274" s="53"/>
    </row>
    <row r="275" spans="1:21">
      <c r="A275" s="56"/>
      <c r="B275" s="56"/>
      <c r="C275" s="56"/>
      <c r="D275" s="56"/>
      <c r="E275" s="58"/>
      <c r="F275" s="56"/>
      <c r="G275" s="56"/>
      <c r="H275" s="56"/>
      <c r="I275" s="56"/>
      <c r="J275" s="56"/>
      <c r="K275" s="56"/>
      <c r="L275" s="56"/>
      <c r="M275" s="56"/>
      <c r="N275" s="57"/>
      <c r="O275" s="57"/>
      <c r="P275" s="57"/>
      <c r="Q275" s="57"/>
      <c r="R275" s="56"/>
      <c r="S275" s="56"/>
      <c r="T275" s="56"/>
      <c r="U275" s="53"/>
    </row>
    <row r="276" spans="1:21">
      <c r="A276" s="56"/>
      <c r="B276" s="56"/>
      <c r="C276" s="56"/>
      <c r="D276" s="56"/>
      <c r="E276" s="58"/>
      <c r="F276" s="56"/>
      <c r="G276" s="56"/>
      <c r="H276" s="56"/>
      <c r="I276" s="56"/>
      <c r="J276" s="56"/>
      <c r="K276" s="56"/>
      <c r="L276" s="56"/>
      <c r="M276" s="56"/>
      <c r="N276" s="57"/>
      <c r="O276" s="57"/>
      <c r="P276" s="57"/>
      <c r="Q276" s="57"/>
      <c r="R276" s="56"/>
      <c r="S276" s="56"/>
      <c r="T276" s="56"/>
      <c r="U276" s="53"/>
    </row>
    <row r="277" spans="1:21">
      <c r="A277" s="56"/>
      <c r="B277" s="56"/>
      <c r="C277" s="56"/>
      <c r="D277" s="56"/>
      <c r="E277" s="58"/>
      <c r="F277" s="56"/>
      <c r="G277" s="56"/>
      <c r="H277" s="56"/>
      <c r="I277" s="56"/>
      <c r="J277" s="56"/>
      <c r="K277" s="56"/>
      <c r="L277" s="56"/>
      <c r="M277" s="56"/>
      <c r="N277" s="57"/>
      <c r="O277" s="57"/>
      <c r="P277" s="57"/>
      <c r="Q277" s="57"/>
      <c r="R277" s="56"/>
      <c r="S277" s="56"/>
      <c r="T277" s="56"/>
      <c r="U277" s="53"/>
    </row>
    <row r="278" spans="1:21">
      <c r="A278" s="56"/>
      <c r="B278" s="56"/>
      <c r="C278" s="56"/>
      <c r="D278" s="56"/>
      <c r="E278" s="58"/>
      <c r="F278" s="56"/>
      <c r="G278" s="56"/>
      <c r="H278" s="56"/>
      <c r="I278" s="56"/>
      <c r="J278" s="56"/>
      <c r="K278" s="56"/>
      <c r="L278" s="56"/>
      <c r="M278" s="56"/>
      <c r="N278" s="57"/>
      <c r="O278" s="57"/>
      <c r="P278" s="57"/>
      <c r="Q278" s="57"/>
      <c r="R278" s="56"/>
      <c r="S278" s="56"/>
      <c r="T278" s="56"/>
      <c r="U278" s="53"/>
    </row>
    <row r="279" spans="1:21">
      <c r="A279" s="56"/>
      <c r="B279" s="56"/>
      <c r="C279" s="56"/>
      <c r="D279" s="56"/>
      <c r="E279" s="58"/>
      <c r="F279" s="56"/>
      <c r="G279" s="56"/>
      <c r="H279" s="56"/>
      <c r="I279" s="56"/>
      <c r="J279" s="56"/>
      <c r="K279" s="56"/>
      <c r="L279" s="56"/>
      <c r="M279" s="56"/>
      <c r="N279" s="57"/>
      <c r="O279" s="57"/>
      <c r="P279" s="57"/>
      <c r="Q279" s="57"/>
      <c r="R279" s="56"/>
      <c r="S279" s="56"/>
      <c r="T279" s="56"/>
      <c r="U279" s="53"/>
    </row>
    <row r="280" spans="1:21">
      <c r="A280" s="56"/>
      <c r="B280" s="56"/>
      <c r="C280" s="56"/>
      <c r="D280" s="56"/>
      <c r="E280" s="58"/>
      <c r="F280" s="56"/>
      <c r="G280" s="56"/>
      <c r="H280" s="56"/>
      <c r="I280" s="56"/>
      <c r="J280" s="56"/>
      <c r="K280" s="56"/>
      <c r="L280" s="56"/>
      <c r="M280" s="56"/>
      <c r="N280" s="57"/>
      <c r="O280" s="57"/>
      <c r="P280" s="57"/>
      <c r="Q280" s="57"/>
      <c r="R280" s="56"/>
      <c r="S280" s="56"/>
      <c r="T280" s="56"/>
      <c r="U280" s="53"/>
    </row>
    <row r="281" spans="1:21">
      <c r="A281" s="56"/>
      <c r="B281" s="56"/>
      <c r="C281" s="56"/>
      <c r="D281" s="56"/>
      <c r="E281" s="58"/>
      <c r="F281" s="56"/>
      <c r="G281" s="56"/>
      <c r="H281" s="56"/>
      <c r="I281" s="56"/>
      <c r="J281" s="56"/>
      <c r="K281" s="56"/>
      <c r="L281" s="56"/>
      <c r="M281" s="56"/>
      <c r="N281" s="57"/>
      <c r="O281" s="57"/>
      <c r="P281" s="57"/>
      <c r="Q281" s="57"/>
      <c r="R281" s="56"/>
      <c r="S281" s="56"/>
      <c r="T281" s="56"/>
      <c r="U281" s="53"/>
    </row>
    <row r="282" spans="1:21">
      <c r="A282" s="56"/>
      <c r="B282" s="56"/>
      <c r="C282" s="56"/>
      <c r="D282" s="56"/>
      <c r="E282" s="58"/>
      <c r="F282" s="56"/>
      <c r="G282" s="56"/>
      <c r="H282" s="56"/>
      <c r="I282" s="56"/>
      <c r="J282" s="56"/>
      <c r="K282" s="56"/>
      <c r="L282" s="56"/>
      <c r="M282" s="56"/>
      <c r="N282" s="57"/>
      <c r="O282" s="57"/>
      <c r="P282" s="57"/>
      <c r="Q282" s="57"/>
      <c r="R282" s="56"/>
      <c r="S282" s="56"/>
      <c r="T282" s="56"/>
      <c r="U282" s="53"/>
    </row>
    <row r="283" spans="1:21">
      <c r="A283" s="56"/>
      <c r="B283" s="56"/>
      <c r="C283" s="56"/>
      <c r="D283" s="56"/>
      <c r="E283" s="58"/>
      <c r="F283" s="56"/>
      <c r="G283" s="56"/>
      <c r="H283" s="56"/>
      <c r="I283" s="56"/>
      <c r="J283" s="56"/>
      <c r="K283" s="56"/>
      <c r="L283" s="56"/>
      <c r="M283" s="56"/>
      <c r="N283" s="57"/>
      <c r="O283" s="57"/>
      <c r="P283" s="57"/>
      <c r="Q283" s="57"/>
      <c r="R283" s="56"/>
      <c r="S283" s="56"/>
      <c r="T283" s="56"/>
      <c r="U283" s="53"/>
    </row>
    <row r="284" spans="1:21">
      <c r="A284" s="56"/>
      <c r="B284" s="56"/>
      <c r="C284" s="56"/>
      <c r="D284" s="56"/>
      <c r="E284" s="58"/>
      <c r="F284" s="56"/>
      <c r="G284" s="56"/>
      <c r="H284" s="56"/>
      <c r="I284" s="56"/>
      <c r="J284" s="56"/>
      <c r="K284" s="56"/>
      <c r="L284" s="56"/>
      <c r="M284" s="56"/>
      <c r="N284" s="57"/>
      <c r="O284" s="57"/>
      <c r="P284" s="57"/>
      <c r="Q284" s="57"/>
      <c r="R284" s="56"/>
      <c r="S284" s="56"/>
      <c r="T284" s="56"/>
      <c r="U284" s="53"/>
    </row>
    <row r="285" spans="1:21">
      <c r="A285" s="56"/>
      <c r="B285" s="56"/>
      <c r="C285" s="56"/>
      <c r="D285" s="56"/>
      <c r="E285" s="58"/>
      <c r="F285" s="56"/>
      <c r="G285" s="56"/>
      <c r="H285" s="56"/>
      <c r="I285" s="56"/>
      <c r="J285" s="56"/>
      <c r="K285" s="56"/>
      <c r="L285" s="56"/>
      <c r="M285" s="56"/>
      <c r="N285" s="57"/>
      <c r="O285" s="57"/>
      <c r="P285" s="57"/>
      <c r="Q285" s="57"/>
      <c r="R285" s="56"/>
      <c r="S285" s="56"/>
      <c r="T285" s="56"/>
      <c r="U285" s="53"/>
    </row>
    <row r="286" spans="1:21">
      <c r="A286" s="56"/>
      <c r="B286" s="56"/>
      <c r="C286" s="56"/>
      <c r="D286" s="56"/>
      <c r="E286" s="58"/>
      <c r="F286" s="56"/>
      <c r="G286" s="56"/>
      <c r="H286" s="56"/>
      <c r="I286" s="56"/>
      <c r="J286" s="56"/>
      <c r="K286" s="56"/>
      <c r="L286" s="56"/>
      <c r="M286" s="56"/>
      <c r="N286" s="57"/>
      <c r="O286" s="57"/>
      <c r="P286" s="57"/>
      <c r="Q286" s="57"/>
      <c r="R286" s="56"/>
      <c r="S286" s="56"/>
      <c r="T286" s="56"/>
      <c r="U286" s="53"/>
    </row>
    <row r="287" spans="1:21">
      <c r="A287" s="56"/>
      <c r="B287" s="56"/>
      <c r="C287" s="56"/>
      <c r="D287" s="56"/>
      <c r="E287" s="58"/>
      <c r="F287" s="56"/>
      <c r="G287" s="56"/>
      <c r="H287" s="56"/>
      <c r="I287" s="56"/>
      <c r="J287" s="56"/>
      <c r="K287" s="56"/>
      <c r="L287" s="56"/>
      <c r="M287" s="56"/>
      <c r="N287" s="57"/>
      <c r="O287" s="57"/>
      <c r="P287" s="57"/>
      <c r="Q287" s="57"/>
      <c r="R287" s="56"/>
      <c r="S287" s="56"/>
      <c r="T287" s="56"/>
      <c r="U287" s="53"/>
    </row>
    <row r="288" spans="1:21">
      <c r="A288" s="56"/>
      <c r="B288" s="56"/>
      <c r="C288" s="56"/>
      <c r="D288" s="56"/>
      <c r="E288" s="58"/>
      <c r="F288" s="56"/>
      <c r="G288" s="56"/>
      <c r="H288" s="56"/>
      <c r="I288" s="56"/>
      <c r="J288" s="56"/>
      <c r="K288" s="56"/>
      <c r="L288" s="56"/>
      <c r="M288" s="56"/>
      <c r="N288" s="57"/>
      <c r="O288" s="57"/>
      <c r="P288" s="57"/>
      <c r="Q288" s="57"/>
      <c r="R288" s="56"/>
      <c r="S288" s="56"/>
      <c r="T288" s="56"/>
      <c r="U288" s="53"/>
    </row>
    <row r="289" spans="1:21">
      <c r="A289" s="56"/>
      <c r="B289" s="56"/>
      <c r="C289" s="56"/>
      <c r="D289" s="56"/>
      <c r="E289" s="58"/>
      <c r="F289" s="56"/>
      <c r="G289" s="56"/>
      <c r="H289" s="56"/>
      <c r="I289" s="56"/>
      <c r="J289" s="56"/>
      <c r="K289" s="56"/>
      <c r="L289" s="56"/>
      <c r="M289" s="56"/>
      <c r="N289" s="57"/>
      <c r="O289" s="57"/>
      <c r="P289" s="57"/>
      <c r="Q289" s="57"/>
      <c r="R289" s="56"/>
      <c r="S289" s="56"/>
      <c r="T289" s="56"/>
      <c r="U289" s="53"/>
    </row>
    <row r="290" spans="1:21">
      <c r="A290" s="56"/>
      <c r="B290" s="56"/>
      <c r="C290" s="56"/>
      <c r="D290" s="56"/>
      <c r="E290" s="58"/>
      <c r="F290" s="56"/>
      <c r="G290" s="56"/>
      <c r="H290" s="56"/>
      <c r="I290" s="56"/>
      <c r="J290" s="56"/>
      <c r="K290" s="56"/>
      <c r="L290" s="56"/>
      <c r="M290" s="56"/>
      <c r="N290" s="57"/>
      <c r="O290" s="57"/>
      <c r="P290" s="57"/>
      <c r="Q290" s="57"/>
      <c r="R290" s="56"/>
      <c r="S290" s="56"/>
      <c r="T290" s="56"/>
      <c r="U290" s="53"/>
    </row>
    <row r="291" spans="1:21">
      <c r="A291" s="56"/>
      <c r="B291" s="56"/>
      <c r="C291" s="56"/>
      <c r="D291" s="56"/>
      <c r="E291" s="58"/>
      <c r="F291" s="56"/>
      <c r="G291" s="56"/>
      <c r="H291" s="56"/>
      <c r="I291" s="56"/>
      <c r="J291" s="56"/>
      <c r="K291" s="56"/>
      <c r="L291" s="56"/>
      <c r="M291" s="56"/>
      <c r="N291" s="57"/>
      <c r="O291" s="57"/>
      <c r="P291" s="57"/>
      <c r="Q291" s="57"/>
      <c r="R291" s="56"/>
      <c r="S291" s="56"/>
      <c r="T291" s="56"/>
      <c r="U291" s="53"/>
    </row>
    <row r="292" spans="1:21">
      <c r="A292" s="56"/>
      <c r="B292" s="56"/>
      <c r="C292" s="56"/>
      <c r="D292" s="56"/>
      <c r="E292" s="58"/>
      <c r="F292" s="56"/>
      <c r="G292" s="56"/>
      <c r="H292" s="56"/>
      <c r="I292" s="56"/>
      <c r="J292" s="56"/>
      <c r="K292" s="56"/>
      <c r="L292" s="56"/>
      <c r="M292" s="56"/>
      <c r="N292" s="57"/>
      <c r="O292" s="57"/>
      <c r="P292" s="57"/>
      <c r="Q292" s="57"/>
      <c r="R292" s="56"/>
      <c r="S292" s="56"/>
      <c r="T292" s="56"/>
      <c r="U292" s="53"/>
    </row>
    <row r="293" spans="1:21">
      <c r="A293" s="56"/>
      <c r="B293" s="56"/>
      <c r="C293" s="56"/>
      <c r="D293" s="56"/>
      <c r="E293" s="58"/>
      <c r="F293" s="56"/>
      <c r="G293" s="56"/>
      <c r="H293" s="56"/>
      <c r="I293" s="56"/>
      <c r="J293" s="56"/>
      <c r="K293" s="56"/>
      <c r="L293" s="56"/>
      <c r="M293" s="56"/>
      <c r="N293" s="57"/>
      <c r="O293" s="57"/>
      <c r="P293" s="57"/>
      <c r="Q293" s="57"/>
      <c r="R293" s="56"/>
      <c r="S293" s="56"/>
      <c r="T293" s="56"/>
      <c r="U293" s="53"/>
    </row>
    <row r="294" spans="1:21">
      <c r="A294" s="56"/>
      <c r="B294" s="56"/>
      <c r="C294" s="56"/>
      <c r="D294" s="56"/>
      <c r="E294" s="58"/>
      <c r="F294" s="56"/>
      <c r="G294" s="56"/>
      <c r="H294" s="56"/>
      <c r="I294" s="56"/>
      <c r="J294" s="56"/>
      <c r="K294" s="56"/>
      <c r="L294" s="56"/>
      <c r="M294" s="56"/>
      <c r="N294" s="57"/>
      <c r="O294" s="57"/>
      <c r="P294" s="57"/>
      <c r="Q294" s="57"/>
      <c r="R294" s="56"/>
      <c r="S294" s="56"/>
      <c r="T294" s="56"/>
      <c r="U294" s="53"/>
    </row>
    <row r="295" spans="1:21">
      <c r="A295" s="56"/>
      <c r="B295" s="56"/>
      <c r="C295" s="56"/>
      <c r="D295" s="56"/>
      <c r="E295" s="58"/>
      <c r="F295" s="56"/>
      <c r="G295" s="56"/>
      <c r="H295" s="56"/>
      <c r="I295" s="56"/>
      <c r="J295" s="56"/>
      <c r="K295" s="56"/>
      <c r="L295" s="56"/>
      <c r="M295" s="56"/>
      <c r="N295" s="57"/>
      <c r="O295" s="57"/>
      <c r="P295" s="57"/>
      <c r="Q295" s="57"/>
      <c r="R295" s="56"/>
      <c r="S295" s="56"/>
      <c r="T295" s="56"/>
      <c r="U295" s="53"/>
    </row>
    <row r="296" spans="1:21">
      <c r="A296" s="56"/>
      <c r="B296" s="56"/>
      <c r="C296" s="56"/>
      <c r="D296" s="56"/>
      <c r="E296" s="58"/>
      <c r="F296" s="56"/>
      <c r="G296" s="56"/>
      <c r="H296" s="56"/>
      <c r="I296" s="56"/>
      <c r="J296" s="56"/>
      <c r="K296" s="56"/>
      <c r="L296" s="56"/>
      <c r="M296" s="56"/>
      <c r="N296" s="57"/>
      <c r="O296" s="57"/>
      <c r="P296" s="57"/>
      <c r="Q296" s="57"/>
      <c r="R296" s="56"/>
      <c r="S296" s="56"/>
      <c r="T296" s="56"/>
      <c r="U296" s="53"/>
    </row>
    <row r="297" spans="1:21">
      <c r="A297" s="56"/>
      <c r="B297" s="56"/>
      <c r="C297" s="56"/>
      <c r="D297" s="56"/>
      <c r="E297" s="58"/>
      <c r="F297" s="56"/>
      <c r="G297" s="56"/>
      <c r="H297" s="56"/>
      <c r="I297" s="56"/>
      <c r="J297" s="56"/>
      <c r="K297" s="56"/>
      <c r="L297" s="56"/>
      <c r="M297" s="56"/>
      <c r="N297" s="57"/>
      <c r="O297" s="57"/>
      <c r="P297" s="57"/>
      <c r="Q297" s="57"/>
      <c r="R297" s="56"/>
      <c r="S297" s="56"/>
      <c r="T297" s="56"/>
      <c r="U297" s="53"/>
    </row>
    <row r="298" spans="1:21">
      <c r="A298" s="56"/>
      <c r="B298" s="56"/>
      <c r="C298" s="56"/>
      <c r="D298" s="56"/>
      <c r="E298" s="58"/>
      <c r="F298" s="56"/>
      <c r="G298" s="56"/>
      <c r="H298" s="56"/>
      <c r="I298" s="56"/>
      <c r="J298" s="56"/>
      <c r="K298" s="56"/>
      <c r="L298" s="56"/>
      <c r="M298" s="56"/>
      <c r="N298" s="57"/>
      <c r="O298" s="57"/>
      <c r="P298" s="57"/>
      <c r="Q298" s="57"/>
      <c r="R298" s="56"/>
      <c r="S298" s="56"/>
      <c r="T298" s="56"/>
      <c r="U298" s="53"/>
    </row>
    <row r="299" spans="1:21">
      <c r="A299" s="56"/>
      <c r="B299" s="56"/>
      <c r="C299" s="56"/>
      <c r="D299" s="56"/>
      <c r="E299" s="58"/>
      <c r="F299" s="56"/>
      <c r="G299" s="56"/>
      <c r="H299" s="56"/>
      <c r="I299" s="56"/>
      <c r="J299" s="56"/>
      <c r="K299" s="56"/>
      <c r="L299" s="56"/>
      <c r="M299" s="56"/>
      <c r="N299" s="57"/>
      <c r="O299" s="57"/>
      <c r="P299" s="57"/>
      <c r="Q299" s="57"/>
      <c r="R299" s="56"/>
      <c r="S299" s="56"/>
      <c r="T299" s="56"/>
      <c r="U299" s="53"/>
    </row>
    <row r="300" spans="1:21">
      <c r="A300" s="56"/>
      <c r="B300" s="56"/>
      <c r="C300" s="56"/>
      <c r="D300" s="56"/>
      <c r="E300" s="58"/>
      <c r="F300" s="56"/>
      <c r="G300" s="56"/>
      <c r="H300" s="56"/>
      <c r="I300" s="56"/>
      <c r="J300" s="56"/>
      <c r="K300" s="56"/>
      <c r="L300" s="56"/>
      <c r="M300" s="56"/>
      <c r="N300" s="57"/>
      <c r="O300" s="57"/>
      <c r="P300" s="57"/>
      <c r="Q300" s="57"/>
      <c r="R300" s="56"/>
      <c r="S300" s="56"/>
      <c r="T300" s="56"/>
      <c r="U300" s="53"/>
    </row>
    <row r="301" spans="1:21">
      <c r="A301" s="56"/>
      <c r="B301" s="56"/>
      <c r="C301" s="56"/>
      <c r="D301" s="56"/>
      <c r="E301" s="58"/>
      <c r="F301" s="56"/>
      <c r="G301" s="56"/>
      <c r="H301" s="56"/>
      <c r="I301" s="56"/>
      <c r="J301" s="56"/>
      <c r="K301" s="56"/>
      <c r="L301" s="56"/>
      <c r="M301" s="56"/>
      <c r="N301" s="57"/>
      <c r="O301" s="57"/>
      <c r="P301" s="57"/>
      <c r="Q301" s="57"/>
      <c r="R301" s="56"/>
      <c r="S301" s="56"/>
      <c r="T301" s="56"/>
      <c r="U301" s="53"/>
    </row>
    <row r="302" spans="1:21">
      <c r="A302" s="56"/>
      <c r="B302" s="56"/>
      <c r="C302" s="56"/>
      <c r="D302" s="56"/>
      <c r="E302" s="58"/>
      <c r="F302" s="56"/>
      <c r="G302" s="56"/>
      <c r="H302" s="56"/>
      <c r="I302" s="56"/>
      <c r="J302" s="56"/>
      <c r="K302" s="56"/>
      <c r="L302" s="56"/>
      <c r="M302" s="56"/>
      <c r="N302" s="57"/>
      <c r="O302" s="57"/>
      <c r="P302" s="57"/>
      <c r="Q302" s="57"/>
      <c r="R302" s="56"/>
      <c r="S302" s="56"/>
      <c r="T302" s="56"/>
      <c r="U302" s="53"/>
    </row>
    <row r="303" spans="1:21">
      <c r="A303" s="56"/>
      <c r="B303" s="56"/>
      <c r="C303" s="56"/>
      <c r="D303" s="56"/>
      <c r="E303" s="58"/>
      <c r="F303" s="56"/>
      <c r="G303" s="56"/>
      <c r="H303" s="56"/>
      <c r="I303" s="56"/>
      <c r="J303" s="56"/>
      <c r="K303" s="56"/>
      <c r="L303" s="56"/>
      <c r="M303" s="56"/>
      <c r="N303" s="57"/>
      <c r="O303" s="57"/>
      <c r="P303" s="57"/>
      <c r="Q303" s="57"/>
      <c r="R303" s="56"/>
      <c r="S303" s="56"/>
      <c r="T303" s="56"/>
      <c r="U303" s="53"/>
    </row>
    <row r="304" spans="1:21">
      <c r="A304" s="56"/>
      <c r="B304" s="56"/>
      <c r="C304" s="56"/>
      <c r="D304" s="56"/>
      <c r="E304" s="58"/>
      <c r="F304" s="56"/>
      <c r="G304" s="56"/>
      <c r="H304" s="56"/>
      <c r="I304" s="56"/>
      <c r="J304" s="56"/>
      <c r="K304" s="56"/>
      <c r="L304" s="56"/>
      <c r="M304" s="56"/>
      <c r="N304" s="57"/>
      <c r="O304" s="57"/>
      <c r="P304" s="57"/>
      <c r="Q304" s="57"/>
      <c r="R304" s="56"/>
      <c r="S304" s="56"/>
      <c r="T304" s="56"/>
      <c r="U304" s="53"/>
    </row>
    <row r="305" spans="1:21">
      <c r="A305" s="56"/>
      <c r="B305" s="56"/>
      <c r="C305" s="56"/>
      <c r="D305" s="56"/>
      <c r="E305" s="58"/>
      <c r="F305" s="56"/>
      <c r="G305" s="56"/>
      <c r="H305" s="56"/>
      <c r="I305" s="56"/>
      <c r="J305" s="56"/>
      <c r="K305" s="56"/>
      <c r="L305" s="56"/>
      <c r="M305" s="56"/>
      <c r="N305" s="57"/>
      <c r="O305" s="57"/>
      <c r="P305" s="57"/>
      <c r="Q305" s="57"/>
      <c r="R305" s="56"/>
      <c r="S305" s="56"/>
      <c r="T305" s="56"/>
      <c r="U305" s="53"/>
    </row>
    <row r="306" spans="1:21">
      <c r="A306" s="56"/>
      <c r="B306" s="56"/>
      <c r="C306" s="56"/>
      <c r="D306" s="56"/>
      <c r="E306" s="58"/>
      <c r="F306" s="56"/>
      <c r="G306" s="56"/>
      <c r="H306" s="56"/>
      <c r="I306" s="56"/>
      <c r="J306" s="56"/>
      <c r="K306" s="56"/>
      <c r="L306" s="56"/>
      <c r="M306" s="56"/>
      <c r="N306" s="57"/>
      <c r="O306" s="57"/>
      <c r="P306" s="57"/>
      <c r="Q306" s="57"/>
      <c r="R306" s="56"/>
      <c r="S306" s="56"/>
      <c r="T306" s="56"/>
      <c r="U306" s="53"/>
    </row>
    <row r="307" spans="1:21">
      <c r="A307" s="56"/>
      <c r="B307" s="56"/>
      <c r="C307" s="56"/>
      <c r="D307" s="56"/>
      <c r="E307" s="58"/>
      <c r="F307" s="56"/>
      <c r="G307" s="56"/>
      <c r="H307" s="56"/>
      <c r="I307" s="56"/>
      <c r="J307" s="56"/>
      <c r="K307" s="56"/>
      <c r="L307" s="56"/>
      <c r="M307" s="56"/>
      <c r="N307" s="57"/>
      <c r="O307" s="57"/>
      <c r="P307" s="57"/>
      <c r="Q307" s="57"/>
      <c r="R307" s="56"/>
      <c r="S307" s="56"/>
      <c r="T307" s="56"/>
      <c r="U307" s="53"/>
    </row>
    <row r="308" spans="1:21">
      <c r="A308" s="56"/>
      <c r="B308" s="56"/>
      <c r="C308" s="56"/>
      <c r="D308" s="56"/>
      <c r="E308" s="58"/>
      <c r="F308" s="56"/>
      <c r="G308" s="56"/>
      <c r="H308" s="56"/>
      <c r="I308" s="56"/>
      <c r="J308" s="56"/>
      <c r="K308" s="56"/>
      <c r="L308" s="56"/>
      <c r="M308" s="56"/>
      <c r="N308" s="57"/>
      <c r="O308" s="57"/>
      <c r="P308" s="57"/>
      <c r="Q308" s="57"/>
      <c r="R308" s="56"/>
      <c r="S308" s="56"/>
      <c r="T308" s="56"/>
      <c r="U308" s="53"/>
    </row>
    <row r="309" spans="1:21">
      <c r="A309" s="56"/>
      <c r="B309" s="56"/>
      <c r="C309" s="56"/>
      <c r="D309" s="56"/>
      <c r="E309" s="58"/>
      <c r="F309" s="56"/>
      <c r="G309" s="56"/>
      <c r="H309" s="56"/>
      <c r="I309" s="56"/>
      <c r="J309" s="56"/>
      <c r="K309" s="56"/>
      <c r="L309" s="56"/>
      <c r="M309" s="56"/>
      <c r="N309" s="57"/>
      <c r="O309" s="57"/>
      <c r="P309" s="57"/>
      <c r="Q309" s="57"/>
      <c r="R309" s="56"/>
      <c r="S309" s="56"/>
      <c r="T309" s="56"/>
      <c r="U309" s="53"/>
    </row>
    <row r="310" spans="1:21">
      <c r="A310" s="56"/>
      <c r="B310" s="56"/>
      <c r="C310" s="56"/>
      <c r="D310" s="56"/>
      <c r="E310" s="58"/>
      <c r="F310" s="56"/>
      <c r="G310" s="56"/>
      <c r="H310" s="56"/>
      <c r="I310" s="56"/>
      <c r="J310" s="56"/>
      <c r="K310" s="56"/>
      <c r="L310" s="56"/>
      <c r="M310" s="56"/>
      <c r="N310" s="57"/>
      <c r="O310" s="57"/>
      <c r="P310" s="57"/>
      <c r="Q310" s="57"/>
      <c r="R310" s="56"/>
      <c r="S310" s="56"/>
      <c r="T310" s="56"/>
      <c r="U310" s="53"/>
    </row>
    <row r="311" spans="1:21">
      <c r="A311" s="56"/>
      <c r="B311" s="56"/>
      <c r="C311" s="56"/>
      <c r="D311" s="56"/>
      <c r="E311" s="58"/>
      <c r="F311" s="56"/>
      <c r="G311" s="56"/>
      <c r="H311" s="56"/>
      <c r="I311" s="56"/>
      <c r="J311" s="56"/>
      <c r="K311" s="56"/>
      <c r="L311" s="56"/>
      <c r="M311" s="56"/>
      <c r="N311" s="57"/>
      <c r="O311" s="57"/>
      <c r="P311" s="57"/>
      <c r="Q311" s="57"/>
      <c r="R311" s="56"/>
      <c r="S311" s="56"/>
      <c r="T311" s="56"/>
      <c r="U311" s="53"/>
    </row>
    <row r="312" spans="1:21">
      <c r="A312" s="56"/>
      <c r="B312" s="56"/>
      <c r="C312" s="56"/>
      <c r="D312" s="56"/>
      <c r="E312" s="58"/>
      <c r="F312" s="56"/>
      <c r="G312" s="56"/>
      <c r="H312" s="56"/>
      <c r="I312" s="56"/>
      <c r="J312" s="56"/>
      <c r="K312" s="56"/>
      <c r="L312" s="56"/>
      <c r="M312" s="56"/>
      <c r="N312" s="57"/>
      <c r="O312" s="57"/>
      <c r="P312" s="57"/>
      <c r="Q312" s="57"/>
      <c r="R312" s="56"/>
      <c r="S312" s="56"/>
      <c r="T312" s="56"/>
      <c r="U312" s="53"/>
    </row>
    <row r="313" spans="1:21">
      <c r="A313" s="56"/>
      <c r="B313" s="56"/>
      <c r="C313" s="56"/>
      <c r="D313" s="56"/>
      <c r="E313" s="58"/>
      <c r="F313" s="56"/>
      <c r="G313" s="56"/>
      <c r="H313" s="56"/>
      <c r="I313" s="56"/>
      <c r="J313" s="56"/>
      <c r="K313" s="56"/>
      <c r="L313" s="56"/>
      <c r="M313" s="56"/>
      <c r="N313" s="57"/>
      <c r="O313" s="57"/>
      <c r="P313" s="57"/>
      <c r="Q313" s="57"/>
      <c r="R313" s="56"/>
      <c r="S313" s="56"/>
      <c r="T313" s="56"/>
      <c r="U313" s="53"/>
    </row>
    <row r="314" spans="1:21">
      <c r="A314" s="56"/>
      <c r="B314" s="56"/>
      <c r="C314" s="56"/>
      <c r="D314" s="56"/>
      <c r="E314" s="58"/>
      <c r="F314" s="56"/>
      <c r="G314" s="56"/>
      <c r="H314" s="56"/>
      <c r="I314" s="56"/>
      <c r="J314" s="56"/>
      <c r="K314" s="56"/>
      <c r="L314" s="56"/>
      <c r="M314" s="56"/>
      <c r="N314" s="57"/>
      <c r="O314" s="57"/>
      <c r="P314" s="57"/>
      <c r="Q314" s="57"/>
      <c r="R314" s="56"/>
      <c r="S314" s="56"/>
      <c r="T314" s="56"/>
      <c r="U314" s="53"/>
    </row>
    <row r="315" spans="1:21">
      <c r="A315" s="56"/>
      <c r="B315" s="56"/>
      <c r="C315" s="56"/>
      <c r="D315" s="56"/>
      <c r="E315" s="58"/>
      <c r="F315" s="56"/>
      <c r="G315" s="56"/>
      <c r="H315" s="56"/>
      <c r="I315" s="56"/>
      <c r="J315" s="56"/>
      <c r="K315" s="56"/>
      <c r="L315" s="56"/>
      <c r="M315" s="56"/>
      <c r="N315" s="57"/>
      <c r="O315" s="57"/>
      <c r="P315" s="57"/>
      <c r="Q315" s="57"/>
      <c r="R315" s="56"/>
      <c r="S315" s="56"/>
      <c r="T315" s="56"/>
      <c r="U315" s="53"/>
    </row>
    <row r="316" spans="1:21">
      <c r="A316" s="56"/>
      <c r="B316" s="56"/>
      <c r="C316" s="56"/>
      <c r="D316" s="56"/>
      <c r="E316" s="58"/>
      <c r="F316" s="56"/>
      <c r="G316" s="56"/>
      <c r="H316" s="56"/>
      <c r="I316" s="56"/>
      <c r="J316" s="56"/>
      <c r="K316" s="56"/>
      <c r="L316" s="56"/>
      <c r="M316" s="56"/>
      <c r="N316" s="57"/>
      <c r="O316" s="57"/>
      <c r="P316" s="57"/>
      <c r="Q316" s="57"/>
      <c r="R316" s="56"/>
      <c r="S316" s="56"/>
      <c r="T316" s="56"/>
      <c r="U316" s="53"/>
    </row>
    <row r="317" spans="1:21">
      <c r="A317" s="56"/>
      <c r="B317" s="56"/>
      <c r="C317" s="56"/>
      <c r="D317" s="56"/>
      <c r="E317" s="58"/>
      <c r="F317" s="56"/>
      <c r="G317" s="56"/>
      <c r="H317" s="56"/>
      <c r="I317" s="56"/>
      <c r="J317" s="56"/>
      <c r="K317" s="56"/>
      <c r="L317" s="56"/>
      <c r="M317" s="56"/>
      <c r="N317" s="57"/>
      <c r="O317" s="57"/>
      <c r="P317" s="57"/>
      <c r="Q317" s="57"/>
      <c r="R317" s="56"/>
      <c r="S317" s="56"/>
      <c r="T317" s="56"/>
      <c r="U317" s="53"/>
    </row>
    <row r="318" spans="1:21">
      <c r="A318" s="56"/>
      <c r="B318" s="56"/>
      <c r="C318" s="56"/>
      <c r="D318" s="56"/>
      <c r="E318" s="58"/>
      <c r="F318" s="56"/>
      <c r="G318" s="56"/>
      <c r="H318" s="56"/>
      <c r="I318" s="56"/>
      <c r="J318" s="56"/>
      <c r="K318" s="56"/>
      <c r="L318" s="56"/>
      <c r="M318" s="56"/>
      <c r="N318" s="57"/>
      <c r="O318" s="57"/>
      <c r="P318" s="57"/>
      <c r="Q318" s="57"/>
      <c r="R318" s="56"/>
      <c r="S318" s="56"/>
      <c r="T318" s="56"/>
      <c r="U318" s="53"/>
    </row>
    <row r="319" spans="1:21">
      <c r="A319" s="56"/>
      <c r="B319" s="56"/>
      <c r="C319" s="56"/>
      <c r="D319" s="56"/>
      <c r="E319" s="58"/>
      <c r="F319" s="56"/>
      <c r="G319" s="56"/>
      <c r="H319" s="56"/>
      <c r="I319" s="56"/>
      <c r="J319" s="56"/>
      <c r="K319" s="56"/>
      <c r="L319" s="56"/>
      <c r="M319" s="56"/>
      <c r="N319" s="57"/>
      <c r="O319" s="57"/>
      <c r="P319" s="57"/>
      <c r="Q319" s="57"/>
      <c r="R319" s="56"/>
      <c r="S319" s="56"/>
      <c r="T319" s="56"/>
      <c r="U319" s="53"/>
    </row>
    <row r="320" spans="1:21">
      <c r="A320" s="56"/>
      <c r="B320" s="56"/>
      <c r="C320" s="56"/>
      <c r="D320" s="56"/>
      <c r="E320" s="58"/>
      <c r="F320" s="56"/>
      <c r="G320" s="56"/>
      <c r="H320" s="56"/>
      <c r="I320" s="56"/>
      <c r="J320" s="56"/>
      <c r="K320" s="56"/>
      <c r="L320" s="56"/>
      <c r="M320" s="56"/>
      <c r="N320" s="57"/>
      <c r="O320" s="57"/>
      <c r="P320" s="57"/>
      <c r="Q320" s="57"/>
      <c r="R320" s="56"/>
      <c r="S320" s="56"/>
      <c r="T320" s="56"/>
      <c r="U320" s="53"/>
    </row>
    <row r="321" spans="1:21">
      <c r="A321" s="56"/>
      <c r="B321" s="56"/>
      <c r="C321" s="56"/>
      <c r="D321" s="56"/>
      <c r="E321" s="58"/>
      <c r="F321" s="56"/>
      <c r="G321" s="56"/>
      <c r="H321" s="56"/>
      <c r="I321" s="56"/>
      <c r="J321" s="56"/>
      <c r="K321" s="56"/>
      <c r="L321" s="56"/>
      <c r="M321" s="56"/>
      <c r="N321" s="57"/>
      <c r="O321" s="57"/>
      <c r="P321" s="57"/>
      <c r="Q321" s="57"/>
      <c r="R321" s="56"/>
      <c r="S321" s="56"/>
      <c r="T321" s="56"/>
      <c r="U321" s="53"/>
    </row>
    <row r="322" spans="1:21">
      <c r="A322" s="56"/>
      <c r="B322" s="56"/>
      <c r="C322" s="56"/>
      <c r="D322" s="56"/>
      <c r="E322" s="58"/>
      <c r="F322" s="56"/>
      <c r="G322" s="56"/>
      <c r="H322" s="56"/>
      <c r="I322" s="56"/>
      <c r="J322" s="56"/>
      <c r="K322" s="56"/>
      <c r="L322" s="56"/>
      <c r="M322" s="56"/>
      <c r="N322" s="57"/>
      <c r="O322" s="57"/>
      <c r="P322" s="57"/>
      <c r="Q322" s="57"/>
      <c r="R322" s="56"/>
      <c r="S322" s="56"/>
      <c r="T322" s="56"/>
      <c r="U322" s="53"/>
    </row>
    <row r="323" spans="1:21">
      <c r="A323" s="56"/>
      <c r="B323" s="56"/>
      <c r="C323" s="56"/>
      <c r="D323" s="56"/>
      <c r="E323" s="58"/>
      <c r="F323" s="56"/>
      <c r="G323" s="56"/>
      <c r="H323" s="56"/>
      <c r="I323" s="56"/>
      <c r="J323" s="56"/>
      <c r="K323" s="56"/>
      <c r="L323" s="56"/>
      <c r="M323" s="56"/>
      <c r="N323" s="57"/>
      <c r="O323" s="57"/>
      <c r="P323" s="57"/>
      <c r="Q323" s="57"/>
      <c r="R323" s="56"/>
      <c r="S323" s="56"/>
      <c r="T323" s="56"/>
      <c r="U323" s="53"/>
    </row>
    <row r="324" spans="1:21">
      <c r="A324" s="56"/>
      <c r="B324" s="56"/>
      <c r="C324" s="56"/>
      <c r="D324" s="56"/>
      <c r="E324" s="58"/>
      <c r="F324" s="56"/>
      <c r="G324" s="56"/>
      <c r="H324" s="56"/>
      <c r="I324" s="56"/>
      <c r="J324" s="56"/>
      <c r="K324" s="56"/>
      <c r="L324" s="56"/>
      <c r="M324" s="56"/>
      <c r="N324" s="57"/>
      <c r="O324" s="57"/>
      <c r="P324" s="57"/>
      <c r="Q324" s="57"/>
      <c r="R324" s="56"/>
      <c r="S324" s="56"/>
      <c r="T324" s="56"/>
      <c r="U324" s="53"/>
    </row>
    <row r="325" spans="1:21">
      <c r="A325" s="56"/>
      <c r="B325" s="56"/>
      <c r="C325" s="56"/>
      <c r="D325" s="56"/>
      <c r="E325" s="58"/>
      <c r="F325" s="56"/>
      <c r="G325" s="56"/>
      <c r="H325" s="56"/>
      <c r="I325" s="56"/>
      <c r="J325" s="56"/>
      <c r="K325" s="56"/>
      <c r="L325" s="56"/>
      <c r="M325" s="56"/>
      <c r="N325" s="57"/>
      <c r="O325" s="57"/>
      <c r="P325" s="57"/>
      <c r="Q325" s="57"/>
      <c r="R325" s="56"/>
      <c r="S325" s="56"/>
      <c r="T325" s="56"/>
      <c r="U325" s="53"/>
    </row>
    <row r="326" spans="1:21">
      <c r="A326" s="56"/>
      <c r="B326" s="56"/>
      <c r="C326" s="56"/>
      <c r="D326" s="56"/>
      <c r="E326" s="58"/>
      <c r="F326" s="56"/>
      <c r="G326" s="56"/>
      <c r="H326" s="56"/>
      <c r="I326" s="56"/>
      <c r="J326" s="56"/>
      <c r="K326" s="56"/>
      <c r="L326" s="56"/>
      <c r="M326" s="56"/>
      <c r="N326" s="57"/>
      <c r="O326" s="57"/>
      <c r="P326" s="57"/>
      <c r="Q326" s="57"/>
      <c r="R326" s="56"/>
      <c r="S326" s="56"/>
      <c r="T326" s="56"/>
      <c r="U326" s="53"/>
    </row>
    <row r="327" spans="1:21">
      <c r="A327" s="56"/>
      <c r="B327" s="56"/>
      <c r="C327" s="56"/>
      <c r="D327" s="56"/>
      <c r="E327" s="58"/>
      <c r="F327" s="56"/>
      <c r="G327" s="56"/>
      <c r="H327" s="56"/>
      <c r="I327" s="56"/>
      <c r="J327" s="56"/>
      <c r="K327" s="56"/>
      <c r="L327" s="56"/>
      <c r="M327" s="56"/>
      <c r="N327" s="57"/>
      <c r="O327" s="57"/>
      <c r="P327" s="57"/>
      <c r="Q327" s="57"/>
      <c r="R327" s="56"/>
      <c r="S327" s="56"/>
      <c r="T327" s="56"/>
      <c r="U327" s="53"/>
    </row>
    <row r="328" spans="1:21">
      <c r="A328" s="56"/>
      <c r="B328" s="56"/>
      <c r="C328" s="56"/>
      <c r="D328" s="56"/>
      <c r="E328" s="58"/>
      <c r="F328" s="56"/>
      <c r="G328" s="56"/>
      <c r="H328" s="56"/>
      <c r="I328" s="56"/>
      <c r="J328" s="56"/>
      <c r="K328" s="56"/>
      <c r="L328" s="56"/>
      <c r="M328" s="56"/>
      <c r="N328" s="57"/>
      <c r="O328" s="57"/>
      <c r="P328" s="57"/>
      <c r="Q328" s="57"/>
      <c r="R328" s="56"/>
      <c r="S328" s="56"/>
      <c r="T328" s="56"/>
      <c r="U328" s="53"/>
    </row>
    <row r="329" spans="1:21">
      <c r="A329" s="56"/>
      <c r="B329" s="56"/>
      <c r="C329" s="56"/>
      <c r="D329" s="56"/>
      <c r="E329" s="58"/>
      <c r="F329" s="56"/>
      <c r="G329" s="56"/>
      <c r="H329" s="56"/>
      <c r="I329" s="56"/>
      <c r="J329" s="56"/>
      <c r="K329" s="56"/>
      <c r="L329" s="56"/>
      <c r="M329" s="56"/>
      <c r="N329" s="57"/>
      <c r="O329" s="57"/>
      <c r="P329" s="57"/>
      <c r="Q329" s="57"/>
      <c r="R329" s="56"/>
      <c r="S329" s="56"/>
      <c r="T329" s="56"/>
      <c r="U329" s="53"/>
    </row>
    <row r="330" spans="1:21">
      <c r="A330" s="56"/>
      <c r="B330" s="56"/>
      <c r="C330" s="56"/>
      <c r="D330" s="56"/>
      <c r="E330" s="58"/>
      <c r="F330" s="56"/>
      <c r="G330" s="56"/>
      <c r="H330" s="56"/>
      <c r="I330" s="56"/>
      <c r="J330" s="56"/>
      <c r="K330" s="56"/>
      <c r="L330" s="56"/>
      <c r="M330" s="56"/>
      <c r="N330" s="57"/>
      <c r="O330" s="57"/>
      <c r="P330" s="57"/>
      <c r="Q330" s="57"/>
      <c r="R330" s="56"/>
      <c r="S330" s="56"/>
      <c r="T330" s="56"/>
      <c r="U330" s="53"/>
    </row>
    <row r="331" spans="1:21">
      <c r="A331" s="56"/>
      <c r="B331" s="56"/>
      <c r="C331" s="56"/>
      <c r="D331" s="56"/>
      <c r="E331" s="58"/>
      <c r="F331" s="56"/>
      <c r="G331" s="56"/>
      <c r="H331" s="56"/>
      <c r="I331" s="56"/>
      <c r="J331" s="56"/>
      <c r="K331" s="56"/>
      <c r="L331" s="56"/>
      <c r="M331" s="56"/>
      <c r="N331" s="57"/>
      <c r="O331" s="57"/>
      <c r="P331" s="57"/>
      <c r="Q331" s="57"/>
      <c r="R331" s="56"/>
      <c r="S331" s="56"/>
      <c r="T331" s="56"/>
      <c r="U331" s="53"/>
    </row>
    <row r="332" spans="1:21">
      <c r="A332" s="56"/>
      <c r="B332" s="56"/>
      <c r="C332" s="56"/>
      <c r="D332" s="56"/>
      <c r="E332" s="58"/>
      <c r="F332" s="56"/>
      <c r="G332" s="56"/>
      <c r="H332" s="56"/>
      <c r="I332" s="56"/>
      <c r="J332" s="56"/>
      <c r="K332" s="56"/>
      <c r="L332" s="56"/>
      <c r="M332" s="56"/>
      <c r="N332" s="57"/>
      <c r="O332" s="57"/>
      <c r="P332" s="57"/>
      <c r="Q332" s="57"/>
      <c r="R332" s="56"/>
      <c r="S332" s="56"/>
      <c r="T332" s="56"/>
      <c r="U332" s="53"/>
    </row>
    <row r="333" spans="1:21">
      <c r="A333" s="56"/>
      <c r="B333" s="56"/>
      <c r="C333" s="56"/>
      <c r="D333" s="56"/>
      <c r="E333" s="58"/>
      <c r="F333" s="56"/>
      <c r="G333" s="56"/>
      <c r="H333" s="56"/>
      <c r="I333" s="56"/>
      <c r="J333" s="56"/>
      <c r="K333" s="56"/>
      <c r="L333" s="56"/>
      <c r="M333" s="56"/>
      <c r="N333" s="57"/>
      <c r="O333" s="57"/>
      <c r="P333" s="57"/>
      <c r="Q333" s="57"/>
      <c r="R333" s="56"/>
      <c r="S333" s="56"/>
      <c r="T333" s="56"/>
      <c r="U333" s="53"/>
    </row>
    <row r="334" spans="1:21">
      <c r="A334" s="56"/>
      <c r="B334" s="56"/>
      <c r="C334" s="56"/>
      <c r="D334" s="56"/>
      <c r="E334" s="58"/>
      <c r="F334" s="56"/>
      <c r="G334" s="56"/>
      <c r="H334" s="56"/>
      <c r="I334" s="56"/>
      <c r="J334" s="56"/>
      <c r="K334" s="56"/>
      <c r="L334" s="56"/>
      <c r="M334" s="56"/>
      <c r="N334" s="57"/>
      <c r="O334" s="57"/>
      <c r="P334" s="57"/>
      <c r="Q334" s="57"/>
      <c r="R334" s="56"/>
      <c r="S334" s="56"/>
      <c r="T334" s="56"/>
      <c r="U334" s="53"/>
    </row>
    <row r="335" spans="1:21">
      <c r="A335" s="56"/>
      <c r="B335" s="56"/>
      <c r="C335" s="56"/>
      <c r="D335" s="56"/>
      <c r="E335" s="58"/>
      <c r="F335" s="56"/>
      <c r="G335" s="56"/>
      <c r="H335" s="56"/>
      <c r="I335" s="56"/>
      <c r="J335" s="56"/>
      <c r="K335" s="56"/>
      <c r="L335" s="56"/>
      <c r="M335" s="56"/>
      <c r="N335" s="57"/>
      <c r="O335" s="57"/>
      <c r="P335" s="57"/>
      <c r="Q335" s="57"/>
      <c r="R335" s="56"/>
      <c r="S335" s="56"/>
      <c r="T335" s="56"/>
      <c r="U335" s="53"/>
    </row>
    <row r="336" spans="1:21">
      <c r="A336" s="56"/>
      <c r="B336" s="56"/>
      <c r="C336" s="56"/>
      <c r="D336" s="56"/>
      <c r="E336" s="58"/>
      <c r="F336" s="56"/>
      <c r="G336" s="56"/>
      <c r="H336" s="56"/>
      <c r="I336" s="56"/>
      <c r="J336" s="56"/>
      <c r="K336" s="56"/>
      <c r="L336" s="56"/>
      <c r="M336" s="56"/>
      <c r="N336" s="57"/>
      <c r="O336" s="57"/>
      <c r="P336" s="57"/>
      <c r="Q336" s="57"/>
      <c r="R336" s="56"/>
      <c r="S336" s="56"/>
      <c r="T336" s="56"/>
      <c r="U336" s="53"/>
    </row>
    <row r="337" spans="1:21">
      <c r="A337" s="56"/>
      <c r="B337" s="56"/>
      <c r="C337" s="56"/>
      <c r="D337" s="56"/>
      <c r="E337" s="58"/>
      <c r="F337" s="56"/>
      <c r="G337" s="56"/>
      <c r="H337" s="56"/>
      <c r="I337" s="56"/>
      <c r="J337" s="56"/>
      <c r="K337" s="56"/>
      <c r="L337" s="56"/>
      <c r="M337" s="56"/>
      <c r="N337" s="57"/>
      <c r="O337" s="57"/>
      <c r="P337" s="57"/>
      <c r="Q337" s="57"/>
      <c r="R337" s="56"/>
      <c r="S337" s="56"/>
      <c r="T337" s="56"/>
      <c r="U337" s="53"/>
    </row>
    <row r="338" spans="1:21">
      <c r="A338" s="56"/>
      <c r="B338" s="56"/>
      <c r="C338" s="56"/>
      <c r="D338" s="56"/>
      <c r="E338" s="58"/>
      <c r="F338" s="56"/>
      <c r="G338" s="56"/>
      <c r="H338" s="56"/>
      <c r="I338" s="56"/>
      <c r="J338" s="56"/>
      <c r="K338" s="56"/>
      <c r="L338" s="56"/>
      <c r="M338" s="56"/>
      <c r="N338" s="57"/>
      <c r="O338" s="57"/>
      <c r="P338" s="57"/>
      <c r="Q338" s="57"/>
      <c r="R338" s="56"/>
      <c r="S338" s="56"/>
      <c r="T338" s="56"/>
      <c r="U338" s="53"/>
    </row>
    <row r="339" spans="1:21">
      <c r="A339" s="56"/>
      <c r="B339" s="56"/>
      <c r="C339" s="56"/>
      <c r="D339" s="56"/>
      <c r="E339" s="58"/>
      <c r="F339" s="56"/>
      <c r="G339" s="56"/>
      <c r="H339" s="56"/>
      <c r="I339" s="56"/>
      <c r="J339" s="56"/>
      <c r="K339" s="56"/>
      <c r="L339" s="56"/>
      <c r="M339" s="56"/>
      <c r="N339" s="57"/>
      <c r="O339" s="57"/>
      <c r="P339" s="57"/>
      <c r="Q339" s="57"/>
      <c r="R339" s="56"/>
      <c r="S339" s="56"/>
      <c r="T339" s="56"/>
      <c r="U339" s="53"/>
    </row>
    <row r="340" spans="1:21">
      <c r="A340" s="56"/>
      <c r="B340" s="56"/>
      <c r="C340" s="56"/>
      <c r="D340" s="56"/>
      <c r="E340" s="58"/>
      <c r="F340" s="56"/>
      <c r="G340" s="56"/>
      <c r="H340" s="56"/>
      <c r="I340" s="56"/>
      <c r="J340" s="56"/>
      <c r="K340" s="56"/>
      <c r="L340" s="56"/>
      <c r="M340" s="56"/>
      <c r="N340" s="57"/>
      <c r="O340" s="57"/>
      <c r="P340" s="57"/>
      <c r="Q340" s="57"/>
      <c r="R340" s="56"/>
      <c r="S340" s="56"/>
      <c r="T340" s="56"/>
      <c r="U340" s="53"/>
    </row>
    <row r="341" spans="1:21">
      <c r="A341" s="56"/>
      <c r="B341" s="56"/>
      <c r="C341" s="56"/>
      <c r="D341" s="56"/>
      <c r="E341" s="58"/>
      <c r="F341" s="56"/>
      <c r="G341" s="56"/>
      <c r="H341" s="56"/>
      <c r="I341" s="56"/>
      <c r="J341" s="56"/>
      <c r="K341" s="56"/>
      <c r="L341" s="56"/>
      <c r="M341" s="56"/>
      <c r="N341" s="57"/>
      <c r="O341" s="57"/>
      <c r="P341" s="57"/>
      <c r="Q341" s="57"/>
      <c r="R341" s="56"/>
      <c r="S341" s="56"/>
      <c r="T341" s="56"/>
      <c r="U341" s="53"/>
    </row>
    <row r="342" spans="1:21">
      <c r="A342" s="56"/>
      <c r="B342" s="56"/>
      <c r="C342" s="56"/>
      <c r="D342" s="56"/>
      <c r="E342" s="58"/>
      <c r="F342" s="56"/>
      <c r="G342" s="56"/>
      <c r="H342" s="56"/>
      <c r="I342" s="56"/>
      <c r="J342" s="56"/>
      <c r="K342" s="56"/>
      <c r="L342" s="56"/>
      <c r="M342" s="56"/>
      <c r="N342" s="57"/>
      <c r="O342" s="57"/>
      <c r="P342" s="57"/>
      <c r="Q342" s="57"/>
      <c r="R342" s="56"/>
      <c r="S342" s="56"/>
      <c r="T342" s="56"/>
      <c r="U342" s="53"/>
    </row>
    <row r="343" spans="1:21">
      <c r="A343" s="56"/>
      <c r="B343" s="56"/>
      <c r="C343" s="56"/>
      <c r="D343" s="56"/>
      <c r="E343" s="58"/>
      <c r="F343" s="56"/>
      <c r="G343" s="56"/>
      <c r="H343" s="56"/>
      <c r="I343" s="56"/>
      <c r="J343" s="56"/>
      <c r="K343" s="56"/>
      <c r="L343" s="56"/>
      <c r="M343" s="56"/>
      <c r="N343" s="57"/>
      <c r="O343" s="57"/>
      <c r="P343" s="57"/>
      <c r="Q343" s="57"/>
      <c r="R343" s="56"/>
      <c r="S343" s="56"/>
      <c r="T343" s="56"/>
      <c r="U343" s="53"/>
    </row>
    <row r="344" spans="1:21">
      <c r="A344" s="56"/>
      <c r="B344" s="56"/>
      <c r="C344" s="56"/>
      <c r="D344" s="56"/>
      <c r="E344" s="58"/>
      <c r="F344" s="56"/>
      <c r="G344" s="56"/>
      <c r="H344" s="56"/>
      <c r="I344" s="56"/>
      <c r="J344" s="56"/>
      <c r="K344" s="56"/>
      <c r="L344" s="56"/>
      <c r="M344" s="56"/>
      <c r="N344" s="57"/>
      <c r="O344" s="57"/>
      <c r="P344" s="57"/>
      <c r="Q344" s="57"/>
      <c r="R344" s="56"/>
      <c r="S344" s="56"/>
      <c r="T344" s="56"/>
      <c r="U344" s="53"/>
    </row>
  </sheetData>
  <mergeCells count="31">
    <mergeCell ref="W123:AY124"/>
    <mergeCell ref="W125:AE126"/>
    <mergeCell ref="AG125:AO126"/>
    <mergeCell ref="AQ125:AY126"/>
    <mergeCell ref="W17:AY18"/>
    <mergeCell ref="W19:AE20"/>
    <mergeCell ref="AG19:AO20"/>
    <mergeCell ref="AQ19:AY20"/>
    <mergeCell ref="W70:AY71"/>
    <mergeCell ref="W72:AE73"/>
    <mergeCell ref="AG72:AO73"/>
    <mergeCell ref="AQ72:AY73"/>
    <mergeCell ref="O1:Q1"/>
    <mergeCell ref="S1:U1"/>
    <mergeCell ref="P5:P7"/>
    <mergeCell ref="Q5:Q7"/>
    <mergeCell ref="R5:S5"/>
    <mergeCell ref="R6:R8"/>
    <mergeCell ref="S6:S8"/>
    <mergeCell ref="A5:A8"/>
    <mergeCell ref="E5:E8"/>
    <mergeCell ref="F5:M5"/>
    <mergeCell ref="N5:N7"/>
    <mergeCell ref="O5:O7"/>
    <mergeCell ref="F6:F7"/>
    <mergeCell ref="G6:K6"/>
    <mergeCell ref="L6:L8"/>
    <mergeCell ref="M6:M7"/>
    <mergeCell ref="G7:G8"/>
    <mergeCell ref="H7:J7"/>
    <mergeCell ref="K7:K8"/>
  </mergeCells>
  <phoneticPr fontId="4"/>
  <pageMargins left="0.47244094488188981" right="0.39370078740157483" top="0.27559055118110237" bottom="0.39370078740157483" header="0" footer="0.27559055118110237"/>
  <pageSetup paperSize="9" scale="79" firstPageNumber="16" orientation="portrait" r:id="rId1"/>
  <headerFooter alignWithMargins="0">
    <oddFooter>&amp;C&amp;"ＭＳ 明朝,標準"&amp;12- &amp;P -</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236CF8-4FF4-49F6-A703-59FA7116BA51}">
  <sheetPr>
    <tabColor theme="5" tint="0.79998168889431442"/>
  </sheetPr>
  <dimension ref="A1:BX169"/>
  <sheetViews>
    <sheetView topLeftCell="A58" zoomScaleNormal="100" zoomScaleSheetLayoutView="100" workbookViewId="0">
      <pane xSplit="1" topLeftCell="BA1" activePane="topRight" state="frozen"/>
      <selection activeCell="B5" sqref="B5:D5"/>
      <selection pane="topRight" activeCell="B5" sqref="B5:D5"/>
    </sheetView>
  </sheetViews>
  <sheetFormatPr defaultColWidth="8.125" defaultRowHeight="21" customHeight="1"/>
  <cols>
    <col min="1" max="1" width="19.75" style="691" customWidth="1"/>
    <col min="2" max="2" width="2.375" style="691" customWidth="1"/>
    <col min="3" max="3" width="6.875" style="692" customWidth="1"/>
    <col min="4" max="4" width="2.375" style="693" customWidth="1"/>
    <col min="5" max="14" width="15.375" style="691" customWidth="1"/>
    <col min="15" max="24" width="20.625" style="691" customWidth="1"/>
    <col min="25" max="33" width="18.375" style="691" customWidth="1"/>
    <col min="34" max="39" width="17.25" style="691" customWidth="1"/>
    <col min="40" max="41" width="15.875" style="691" customWidth="1"/>
    <col min="42" max="42" width="17.25" style="691" customWidth="1"/>
    <col min="43" max="44" width="17" style="691" customWidth="1"/>
    <col min="45" max="45" width="2.375" style="691" customWidth="1"/>
    <col min="46" max="46" width="7.125" style="692" customWidth="1"/>
    <col min="47" max="75" width="8.125" style="80"/>
    <col min="76" max="76" width="8.625" style="80" bestFit="1" customWidth="1"/>
    <col min="77" max="16384" width="8.125" style="80"/>
  </cols>
  <sheetData>
    <row r="1" spans="1:76" ht="26.25" customHeight="1">
      <c r="A1" s="681" t="s">
        <v>277</v>
      </c>
      <c r="B1" s="682"/>
      <c r="C1" s="682"/>
      <c r="D1" s="683"/>
      <c r="E1" s="682"/>
      <c r="F1" s="682"/>
      <c r="G1" s="682"/>
      <c r="H1" s="682"/>
      <c r="I1" s="682"/>
      <c r="J1" s="682"/>
      <c r="K1" s="682"/>
      <c r="L1" s="682"/>
      <c r="M1" s="682"/>
      <c r="N1" s="682"/>
      <c r="O1" s="682"/>
      <c r="P1" s="682"/>
      <c r="Q1" s="682"/>
      <c r="R1" s="682"/>
      <c r="S1" s="682"/>
      <c r="T1" s="682"/>
      <c r="U1" s="682"/>
      <c r="V1" s="682"/>
      <c r="W1" s="684"/>
      <c r="X1" s="684"/>
      <c r="Y1" s="684"/>
      <c r="Z1" s="684"/>
      <c r="AA1" s="684"/>
      <c r="AB1" s="682"/>
      <c r="AC1" s="682"/>
      <c r="AD1" s="682"/>
      <c r="AE1" s="684"/>
      <c r="AF1" s="684"/>
      <c r="AG1" s="684"/>
      <c r="AH1" s="682"/>
      <c r="AI1" s="685"/>
      <c r="AJ1" s="682"/>
      <c r="AK1" s="682"/>
      <c r="AL1" s="682"/>
      <c r="AM1" s="682"/>
      <c r="AN1" s="859"/>
      <c r="AO1" s="859"/>
      <c r="AP1" s="859"/>
      <c r="AQ1" s="684"/>
      <c r="AR1" s="823" t="s">
        <v>1010</v>
      </c>
      <c r="AS1" s="823"/>
      <c r="AT1" s="823"/>
    </row>
    <row r="2" spans="1:76" ht="26.25" customHeight="1">
      <c r="A2" s="686" t="s">
        <v>271</v>
      </c>
      <c r="B2" s="687"/>
      <c r="C2" s="687"/>
      <c r="D2" s="688"/>
      <c r="E2" s="687"/>
      <c r="F2" s="687"/>
      <c r="G2" s="687"/>
      <c r="H2" s="687"/>
      <c r="I2" s="687"/>
      <c r="J2" s="687"/>
      <c r="K2" s="687"/>
      <c r="L2" s="687"/>
      <c r="M2" s="687"/>
      <c r="N2" s="687"/>
      <c r="O2" s="687"/>
      <c r="P2" s="687"/>
      <c r="Q2" s="687"/>
      <c r="R2" s="687"/>
      <c r="S2" s="687"/>
      <c r="T2" s="687"/>
      <c r="U2" s="687"/>
      <c r="V2" s="687"/>
      <c r="W2" s="689"/>
      <c r="X2" s="689"/>
      <c r="Y2" s="687"/>
      <c r="Z2" s="687"/>
      <c r="AA2" s="687"/>
      <c r="AB2" s="687"/>
      <c r="AC2" s="687"/>
      <c r="AD2" s="687"/>
      <c r="AE2" s="687"/>
      <c r="AF2" s="687"/>
      <c r="AG2" s="687"/>
      <c r="AH2" s="690"/>
      <c r="AI2" s="690"/>
      <c r="AJ2" s="687"/>
      <c r="AK2" s="687"/>
      <c r="AL2" s="690"/>
      <c r="AM2" s="690"/>
      <c r="AN2" s="689"/>
      <c r="AO2" s="689"/>
      <c r="AP2" s="689"/>
      <c r="AQ2" s="689"/>
      <c r="AR2" s="687"/>
      <c r="AS2" s="687"/>
      <c r="AT2" s="687"/>
    </row>
    <row r="3" spans="1:76" ht="15" customHeight="1">
      <c r="X3" s="694"/>
    </row>
    <row r="4" spans="1:76" s="102" customFormat="1" ht="15" customHeight="1" thickBot="1">
      <c r="A4" s="756">
        <v>1</v>
      </c>
      <c r="B4" s="757">
        <v>2</v>
      </c>
      <c r="C4" s="758" t="s">
        <v>1009</v>
      </c>
      <c r="D4" s="759">
        <v>4</v>
      </c>
      <c r="E4" s="757">
        <v>5</v>
      </c>
      <c r="F4" s="757">
        <v>6</v>
      </c>
      <c r="G4" s="757">
        <v>7</v>
      </c>
      <c r="H4" s="757">
        <v>8</v>
      </c>
      <c r="I4" s="757">
        <v>9</v>
      </c>
      <c r="J4" s="757">
        <v>10</v>
      </c>
      <c r="K4" s="757">
        <v>11</v>
      </c>
      <c r="L4" s="757">
        <v>12</v>
      </c>
      <c r="M4" s="757">
        <v>13</v>
      </c>
      <c r="N4" s="757">
        <v>14</v>
      </c>
      <c r="O4" s="757">
        <v>15</v>
      </c>
      <c r="P4" s="757">
        <v>16</v>
      </c>
      <c r="Q4" s="757">
        <v>17</v>
      </c>
      <c r="R4" s="757">
        <v>18</v>
      </c>
      <c r="S4" s="757">
        <v>19</v>
      </c>
      <c r="T4" s="757">
        <v>20</v>
      </c>
      <c r="U4" s="757">
        <v>21</v>
      </c>
      <c r="V4" s="757">
        <v>22</v>
      </c>
      <c r="W4" s="757">
        <v>23</v>
      </c>
      <c r="X4" s="757">
        <v>24</v>
      </c>
      <c r="Y4" s="757">
        <v>25</v>
      </c>
      <c r="Z4" s="757">
        <v>26</v>
      </c>
      <c r="AA4" s="757">
        <v>27</v>
      </c>
      <c r="AB4" s="757">
        <v>28</v>
      </c>
      <c r="AC4" s="757">
        <v>29</v>
      </c>
      <c r="AD4" s="757">
        <v>30</v>
      </c>
      <c r="AE4" s="757">
        <v>31</v>
      </c>
      <c r="AF4" s="757">
        <v>32</v>
      </c>
      <c r="AG4" s="757">
        <v>33</v>
      </c>
      <c r="AH4" s="757">
        <v>34</v>
      </c>
      <c r="AI4" s="757">
        <v>35</v>
      </c>
      <c r="AJ4" s="757">
        <v>36</v>
      </c>
      <c r="AK4" s="757">
        <v>37</v>
      </c>
      <c r="AL4" s="757">
        <v>38</v>
      </c>
      <c r="AM4" s="757">
        <v>39</v>
      </c>
      <c r="AN4" s="757">
        <v>40</v>
      </c>
      <c r="AO4" s="757">
        <v>41</v>
      </c>
      <c r="AP4" s="757">
        <v>42</v>
      </c>
      <c r="AQ4" s="756">
        <v>43</v>
      </c>
      <c r="AR4" s="756">
        <v>44</v>
      </c>
      <c r="AS4" s="756"/>
      <c r="AT4" s="760"/>
    </row>
    <row r="5" spans="1:76" s="102" customFormat="1" ht="15" customHeight="1" thickTop="1">
      <c r="A5" s="801" t="s">
        <v>973</v>
      </c>
      <c r="B5" s="695"/>
      <c r="C5" s="695"/>
      <c r="D5" s="696"/>
      <c r="E5" s="860" t="s">
        <v>974</v>
      </c>
      <c r="F5" s="697"/>
      <c r="G5" s="861" t="s">
        <v>1011</v>
      </c>
      <c r="H5" s="862"/>
      <c r="I5" s="862"/>
      <c r="J5" s="862"/>
      <c r="K5" s="862"/>
      <c r="L5" s="862"/>
      <c r="M5" s="862"/>
      <c r="N5" s="862"/>
      <c r="O5" s="862"/>
      <c r="P5" s="862"/>
      <c r="Q5" s="862"/>
      <c r="R5" s="862"/>
      <c r="S5" s="862"/>
      <c r="T5" s="862"/>
      <c r="U5" s="862"/>
      <c r="V5" s="862"/>
      <c r="W5" s="862"/>
      <c r="X5" s="862"/>
      <c r="Y5" s="862"/>
      <c r="Z5" s="862"/>
      <c r="AA5" s="862"/>
      <c r="AB5" s="862"/>
      <c r="AC5" s="862"/>
      <c r="AD5" s="862"/>
      <c r="AE5" s="862"/>
      <c r="AF5" s="862"/>
      <c r="AG5" s="862"/>
      <c r="AH5" s="862"/>
      <c r="AI5" s="862"/>
      <c r="AJ5" s="862"/>
      <c r="AK5" s="862"/>
      <c r="AL5" s="862"/>
      <c r="AM5" s="863"/>
      <c r="AN5" s="864" t="s">
        <v>1012</v>
      </c>
      <c r="AO5" s="864" t="s">
        <v>1013</v>
      </c>
      <c r="AP5" s="864" t="s">
        <v>1014</v>
      </c>
      <c r="AQ5" s="866" t="s">
        <v>980</v>
      </c>
      <c r="AR5" s="867"/>
      <c r="AS5" s="698"/>
      <c r="AT5" s="870"/>
    </row>
    <row r="6" spans="1:76" s="54" customFormat="1" ht="27" customHeight="1">
      <c r="A6" s="802"/>
      <c r="B6" s="699"/>
      <c r="C6" s="699"/>
      <c r="D6" s="700"/>
      <c r="E6" s="851"/>
      <c r="F6" s="872" t="s">
        <v>1015</v>
      </c>
      <c r="G6" s="872" t="s">
        <v>1016</v>
      </c>
      <c r="H6" s="875" t="s">
        <v>1017</v>
      </c>
      <c r="I6" s="876"/>
      <c r="J6" s="876"/>
      <c r="K6" s="876"/>
      <c r="L6" s="876"/>
      <c r="M6" s="876"/>
      <c r="N6" s="876"/>
      <c r="O6" s="876"/>
      <c r="P6" s="876"/>
      <c r="Q6" s="876"/>
      <c r="R6" s="876"/>
      <c r="S6" s="876"/>
      <c r="T6" s="876"/>
      <c r="U6" s="876"/>
      <c r="V6" s="876"/>
      <c r="W6" s="876"/>
      <c r="X6" s="876"/>
      <c r="Y6" s="876"/>
      <c r="Z6" s="876"/>
      <c r="AA6" s="876"/>
      <c r="AB6" s="876"/>
      <c r="AC6" s="876"/>
      <c r="AD6" s="876"/>
      <c r="AE6" s="876"/>
      <c r="AF6" s="876"/>
      <c r="AG6" s="877"/>
      <c r="AH6" s="878" t="s">
        <v>1018</v>
      </c>
      <c r="AI6" s="878"/>
      <c r="AJ6" s="878"/>
      <c r="AK6" s="878"/>
      <c r="AL6" s="878"/>
      <c r="AM6" s="879"/>
      <c r="AN6" s="865"/>
      <c r="AO6" s="865"/>
      <c r="AP6" s="865"/>
      <c r="AQ6" s="868"/>
      <c r="AR6" s="869"/>
      <c r="AS6" s="701"/>
      <c r="AT6" s="871"/>
    </row>
    <row r="7" spans="1:76" s="54" customFormat="1" ht="18" customHeight="1">
      <c r="A7" s="802"/>
      <c r="B7" s="699"/>
      <c r="C7" s="699"/>
      <c r="D7" s="700"/>
      <c r="E7" s="851"/>
      <c r="F7" s="873"/>
      <c r="G7" s="865"/>
      <c r="H7" s="837" t="s">
        <v>288</v>
      </c>
      <c r="I7" s="702"/>
      <c r="J7" s="703"/>
      <c r="K7" s="704"/>
      <c r="L7" s="829" t="s">
        <v>1019</v>
      </c>
      <c r="M7" s="829" t="s">
        <v>1020</v>
      </c>
      <c r="N7" s="832" t="s">
        <v>1021</v>
      </c>
      <c r="O7" s="835" t="s">
        <v>1022</v>
      </c>
      <c r="P7" s="835"/>
      <c r="Q7" s="835"/>
      <c r="R7" s="835"/>
      <c r="S7" s="835"/>
      <c r="T7" s="835"/>
      <c r="U7" s="835"/>
      <c r="V7" s="835"/>
      <c r="W7" s="835"/>
      <c r="X7" s="835"/>
      <c r="Y7" s="835"/>
      <c r="Z7" s="835"/>
      <c r="AA7" s="835"/>
      <c r="AB7" s="835"/>
      <c r="AC7" s="836"/>
      <c r="AD7" s="843" t="s">
        <v>1023</v>
      </c>
      <c r="AE7" s="844"/>
      <c r="AF7" s="844"/>
      <c r="AG7" s="845"/>
      <c r="AH7" s="846" t="s">
        <v>288</v>
      </c>
      <c r="AI7" s="705"/>
      <c r="AJ7" s="847" t="s">
        <v>1024</v>
      </c>
      <c r="AK7" s="705"/>
      <c r="AL7" s="850" t="s">
        <v>1025</v>
      </c>
      <c r="AM7" s="706"/>
      <c r="AN7" s="865"/>
      <c r="AO7" s="865"/>
      <c r="AP7" s="865"/>
      <c r="AQ7" s="840" t="s">
        <v>974</v>
      </c>
      <c r="AR7" s="840" t="s">
        <v>267</v>
      </c>
      <c r="AS7" s="707"/>
      <c r="AT7" s="708"/>
    </row>
    <row r="8" spans="1:76" s="54" customFormat="1" ht="22.5" customHeight="1">
      <c r="A8" s="802"/>
      <c r="B8" s="699"/>
      <c r="C8" s="699"/>
      <c r="D8" s="700"/>
      <c r="E8" s="851"/>
      <c r="F8" s="873"/>
      <c r="G8" s="865"/>
      <c r="H8" s="838"/>
      <c r="I8" s="829" t="s">
        <v>276</v>
      </c>
      <c r="J8" s="856" t="s">
        <v>1026</v>
      </c>
      <c r="K8" s="856" t="s">
        <v>1027</v>
      </c>
      <c r="L8" s="830"/>
      <c r="M8" s="830"/>
      <c r="N8" s="833"/>
      <c r="O8" s="857" t="s">
        <v>1028</v>
      </c>
      <c r="P8" s="832" t="s">
        <v>1029</v>
      </c>
      <c r="Q8" s="882" t="s">
        <v>1030</v>
      </c>
      <c r="R8" s="883" t="s">
        <v>1031</v>
      </c>
      <c r="S8" s="709"/>
      <c r="T8" s="710"/>
      <c r="U8" s="710"/>
      <c r="V8" s="710"/>
      <c r="W8" s="710"/>
      <c r="X8" s="710"/>
      <c r="Y8" s="884" t="s">
        <v>322</v>
      </c>
      <c r="Z8" s="885"/>
      <c r="AA8" s="885"/>
      <c r="AB8" s="885"/>
      <c r="AC8" s="886"/>
      <c r="AD8" s="832" t="s">
        <v>1028</v>
      </c>
      <c r="AE8" s="832" t="s">
        <v>1029</v>
      </c>
      <c r="AF8" s="882" t="s">
        <v>1030</v>
      </c>
      <c r="AG8" s="832" t="s">
        <v>1032</v>
      </c>
      <c r="AH8" s="838"/>
      <c r="AI8" s="832" t="s">
        <v>1033</v>
      </c>
      <c r="AJ8" s="848"/>
      <c r="AK8" s="832" t="s">
        <v>1033</v>
      </c>
      <c r="AL8" s="851"/>
      <c r="AM8" s="880" t="s">
        <v>1033</v>
      </c>
      <c r="AN8" s="865"/>
      <c r="AO8" s="865"/>
      <c r="AP8" s="865"/>
      <c r="AQ8" s="841"/>
      <c r="AR8" s="841"/>
      <c r="AS8" s="707"/>
      <c r="AT8" s="853"/>
    </row>
    <row r="9" spans="1:76" s="54" customFormat="1" ht="27" customHeight="1">
      <c r="A9" s="803"/>
      <c r="B9" s="711"/>
      <c r="C9" s="711"/>
      <c r="D9" s="712"/>
      <c r="E9" s="852"/>
      <c r="F9" s="874"/>
      <c r="G9" s="713" t="s">
        <v>1034</v>
      </c>
      <c r="H9" s="839"/>
      <c r="I9" s="855"/>
      <c r="J9" s="855"/>
      <c r="K9" s="855"/>
      <c r="L9" s="831"/>
      <c r="M9" s="831"/>
      <c r="N9" s="834"/>
      <c r="O9" s="858"/>
      <c r="P9" s="834"/>
      <c r="Q9" s="834"/>
      <c r="R9" s="834"/>
      <c r="S9" s="714" t="s">
        <v>1035</v>
      </c>
      <c r="T9" s="714" t="s">
        <v>319</v>
      </c>
      <c r="U9" s="714" t="s">
        <v>1036</v>
      </c>
      <c r="V9" s="715" t="s">
        <v>1037</v>
      </c>
      <c r="W9" s="715" t="s">
        <v>1038</v>
      </c>
      <c r="X9" s="715" t="s">
        <v>1039</v>
      </c>
      <c r="Y9" s="716" t="s">
        <v>1028</v>
      </c>
      <c r="Z9" s="717" t="s">
        <v>320</v>
      </c>
      <c r="AA9" s="718" t="s">
        <v>319</v>
      </c>
      <c r="AB9" s="719" t="s">
        <v>318</v>
      </c>
      <c r="AC9" s="717" t="s">
        <v>317</v>
      </c>
      <c r="AD9" s="834"/>
      <c r="AE9" s="834"/>
      <c r="AF9" s="834"/>
      <c r="AG9" s="834"/>
      <c r="AH9" s="839"/>
      <c r="AI9" s="834"/>
      <c r="AJ9" s="849"/>
      <c r="AK9" s="834"/>
      <c r="AL9" s="852"/>
      <c r="AM9" s="881"/>
      <c r="AN9" s="713" t="s">
        <v>1040</v>
      </c>
      <c r="AO9" s="713" t="s">
        <v>1041</v>
      </c>
      <c r="AP9" s="713" t="s">
        <v>316</v>
      </c>
      <c r="AQ9" s="842"/>
      <c r="AR9" s="842"/>
      <c r="AS9" s="720"/>
      <c r="AT9" s="854"/>
    </row>
    <row r="10" spans="1:76" s="54" customFormat="1" ht="18.75" customHeight="1">
      <c r="A10" s="721"/>
      <c r="B10" s="721"/>
      <c r="C10" s="721"/>
      <c r="D10" s="722"/>
      <c r="E10" s="723" t="s">
        <v>260</v>
      </c>
      <c r="F10" s="723" t="s">
        <v>257</v>
      </c>
      <c r="G10" s="723" t="s">
        <v>279</v>
      </c>
      <c r="H10" s="723" t="s">
        <v>995</v>
      </c>
      <c r="I10" s="723" t="s">
        <v>996</v>
      </c>
      <c r="J10" s="723" t="s">
        <v>249</v>
      </c>
      <c r="K10" s="723" t="s">
        <v>247</v>
      </c>
      <c r="L10" s="723" t="s">
        <v>245</v>
      </c>
      <c r="M10" s="723" t="s">
        <v>243</v>
      </c>
      <c r="N10" s="723" t="s">
        <v>241</v>
      </c>
      <c r="O10" s="723" t="s">
        <v>1001</v>
      </c>
      <c r="P10" s="723" t="s">
        <v>238</v>
      </c>
      <c r="Q10" s="723" t="s">
        <v>273</v>
      </c>
      <c r="R10" s="723" t="s">
        <v>234</v>
      </c>
      <c r="S10" s="723" t="s">
        <v>232</v>
      </c>
      <c r="T10" s="723" t="s">
        <v>230</v>
      </c>
      <c r="U10" s="723" t="s">
        <v>228</v>
      </c>
      <c r="V10" s="723" t="s">
        <v>226</v>
      </c>
      <c r="W10" s="723" t="s">
        <v>224</v>
      </c>
      <c r="X10" s="723" t="s">
        <v>222</v>
      </c>
      <c r="Y10" s="723" t="s">
        <v>220</v>
      </c>
      <c r="Z10" s="723" t="s">
        <v>218</v>
      </c>
      <c r="AA10" s="723" t="s">
        <v>216</v>
      </c>
      <c r="AB10" s="723" t="s">
        <v>214</v>
      </c>
      <c r="AC10" s="723" t="s">
        <v>212</v>
      </c>
      <c r="AD10" s="723" t="s">
        <v>210</v>
      </c>
      <c r="AE10" s="723" t="s">
        <v>208</v>
      </c>
      <c r="AF10" s="723" t="s">
        <v>206</v>
      </c>
      <c r="AG10" s="723" t="s">
        <v>204</v>
      </c>
      <c r="AH10" s="723" t="s">
        <v>202</v>
      </c>
      <c r="AI10" s="723" t="s">
        <v>200</v>
      </c>
      <c r="AJ10" s="723" t="s">
        <v>198</v>
      </c>
      <c r="AK10" s="723" t="s">
        <v>196</v>
      </c>
      <c r="AL10" s="723" t="s">
        <v>194</v>
      </c>
      <c r="AM10" s="723" t="s">
        <v>192</v>
      </c>
      <c r="AN10" s="723" t="s">
        <v>190</v>
      </c>
      <c r="AO10" s="723" t="s">
        <v>1042</v>
      </c>
      <c r="AP10" s="724" t="s">
        <v>186</v>
      </c>
      <c r="AQ10" s="724" t="s">
        <v>184</v>
      </c>
      <c r="AR10" s="725" t="s">
        <v>182</v>
      </c>
      <c r="AS10" s="724"/>
      <c r="AT10" s="721"/>
    </row>
    <row r="11" spans="1:76" s="54" customFormat="1" ht="13.5" customHeight="1">
      <c r="A11" s="726"/>
      <c r="B11" s="727"/>
      <c r="C11" s="728"/>
      <c r="D11" s="729"/>
      <c r="E11" s="730" t="s">
        <v>263</v>
      </c>
      <c r="F11" s="730" t="s">
        <v>263</v>
      </c>
      <c r="G11" s="730" t="s">
        <v>262</v>
      </c>
      <c r="H11" s="730" t="s">
        <v>262</v>
      </c>
      <c r="I11" s="730" t="s">
        <v>262</v>
      </c>
      <c r="J11" s="730" t="s">
        <v>262</v>
      </c>
      <c r="K11" s="730" t="s">
        <v>262</v>
      </c>
      <c r="L11" s="730" t="s">
        <v>262</v>
      </c>
      <c r="M11" s="730" t="s">
        <v>262</v>
      </c>
      <c r="N11" s="730" t="s">
        <v>262</v>
      </c>
      <c r="O11" s="730" t="s">
        <v>262</v>
      </c>
      <c r="P11" s="730" t="s">
        <v>262</v>
      </c>
      <c r="Q11" s="730" t="s">
        <v>262</v>
      </c>
      <c r="R11" s="730" t="s">
        <v>262</v>
      </c>
      <c r="S11" s="730" t="s">
        <v>262</v>
      </c>
      <c r="T11" s="730" t="s">
        <v>262</v>
      </c>
      <c r="U11" s="730" t="s">
        <v>262</v>
      </c>
      <c r="V11" s="730" t="s">
        <v>262</v>
      </c>
      <c r="W11" s="730" t="s">
        <v>262</v>
      </c>
      <c r="X11" s="730" t="s">
        <v>262</v>
      </c>
      <c r="Y11" s="730" t="s">
        <v>262</v>
      </c>
      <c r="Z11" s="730" t="s">
        <v>262</v>
      </c>
      <c r="AA11" s="730" t="s">
        <v>262</v>
      </c>
      <c r="AB11" s="730" t="s">
        <v>262</v>
      </c>
      <c r="AC11" s="730" t="s">
        <v>262</v>
      </c>
      <c r="AD11" s="730" t="s">
        <v>262</v>
      </c>
      <c r="AE11" s="730" t="s">
        <v>262</v>
      </c>
      <c r="AF11" s="730" t="s">
        <v>262</v>
      </c>
      <c r="AG11" s="730" t="s">
        <v>262</v>
      </c>
      <c r="AH11" s="730" t="s">
        <v>262</v>
      </c>
      <c r="AI11" s="730" t="s">
        <v>262</v>
      </c>
      <c r="AJ11" s="730" t="s">
        <v>262</v>
      </c>
      <c r="AK11" s="730" t="s">
        <v>262</v>
      </c>
      <c r="AL11" s="730" t="s">
        <v>262</v>
      </c>
      <c r="AM11" s="730" t="s">
        <v>262</v>
      </c>
      <c r="AN11" s="730" t="s">
        <v>407</v>
      </c>
      <c r="AO11" s="730" t="s">
        <v>407</v>
      </c>
      <c r="AP11" s="730" t="s">
        <v>262</v>
      </c>
      <c r="AQ11" s="635" t="s">
        <v>407</v>
      </c>
      <c r="AR11" s="731" t="s">
        <v>407</v>
      </c>
      <c r="AS11" s="635"/>
      <c r="AT11" s="728"/>
    </row>
    <row r="12" spans="1:76" s="54" customFormat="1" ht="31.5" customHeight="1">
      <c r="A12" s="708" t="s">
        <v>1005</v>
      </c>
      <c r="B12" s="732"/>
      <c r="C12" s="733">
        <v>1</v>
      </c>
      <c r="D12" s="700"/>
      <c r="E12" s="734">
        <v>34000</v>
      </c>
      <c r="F12" s="734">
        <v>3860</v>
      </c>
      <c r="G12" s="734">
        <v>2595000</v>
      </c>
      <c r="H12" s="734">
        <v>1851000</v>
      </c>
      <c r="I12" s="734">
        <v>611400</v>
      </c>
      <c r="J12" s="734">
        <v>833600</v>
      </c>
      <c r="K12" s="734">
        <v>406200</v>
      </c>
      <c r="L12" s="734">
        <v>1818000</v>
      </c>
      <c r="M12" s="734">
        <v>23100</v>
      </c>
      <c r="N12" s="734">
        <v>10600</v>
      </c>
      <c r="O12" s="734">
        <v>1168000</v>
      </c>
      <c r="P12" s="734">
        <v>249000</v>
      </c>
      <c r="Q12" s="734">
        <v>256000</v>
      </c>
      <c r="R12" s="734">
        <v>662900</v>
      </c>
      <c r="S12" s="734">
        <v>150300</v>
      </c>
      <c r="T12" s="734">
        <v>71800</v>
      </c>
      <c r="U12" s="734">
        <v>141100</v>
      </c>
      <c r="V12" s="734">
        <v>113800</v>
      </c>
      <c r="W12" s="734">
        <v>85200</v>
      </c>
      <c r="X12" s="734">
        <v>100700</v>
      </c>
      <c r="Y12" s="734">
        <v>542900</v>
      </c>
      <c r="Z12" s="734">
        <v>42200</v>
      </c>
      <c r="AA12" s="734">
        <v>66400</v>
      </c>
      <c r="AB12" s="734">
        <v>70000</v>
      </c>
      <c r="AC12" s="734">
        <v>364200</v>
      </c>
      <c r="AD12" s="734">
        <v>683400</v>
      </c>
      <c r="AE12" s="734">
        <v>280700</v>
      </c>
      <c r="AF12" s="734">
        <v>283500</v>
      </c>
      <c r="AG12" s="734">
        <v>119200</v>
      </c>
      <c r="AH12" s="734">
        <v>743800</v>
      </c>
      <c r="AI12" s="734">
        <v>276700</v>
      </c>
      <c r="AJ12" s="734">
        <v>184400</v>
      </c>
      <c r="AK12" s="734">
        <v>4630</v>
      </c>
      <c r="AL12" s="734">
        <v>559400</v>
      </c>
      <c r="AM12" s="734">
        <v>272000</v>
      </c>
      <c r="AN12" s="735">
        <v>28.7</v>
      </c>
      <c r="AO12" s="735">
        <v>75.2</v>
      </c>
      <c r="AP12" s="735">
        <v>76.3</v>
      </c>
      <c r="AQ12" s="735">
        <v>93.2</v>
      </c>
      <c r="AR12" s="736">
        <v>97.1</v>
      </c>
      <c r="AS12" s="735"/>
      <c r="AT12" s="733">
        <v>1</v>
      </c>
    </row>
    <row r="13" spans="1:76" s="54" customFormat="1" ht="31.5" customHeight="1">
      <c r="A13" s="643" t="s">
        <v>1006</v>
      </c>
      <c r="B13" s="732"/>
      <c r="C13" s="737"/>
      <c r="D13" s="700"/>
      <c r="E13" s="734"/>
      <c r="F13" s="734"/>
      <c r="G13" s="734"/>
      <c r="H13" s="734"/>
      <c r="I13" s="734"/>
      <c r="J13" s="734"/>
      <c r="K13" s="734"/>
      <c r="L13" s="734"/>
      <c r="M13" s="734"/>
      <c r="N13" s="734"/>
      <c r="O13" s="734"/>
      <c r="P13" s="734"/>
      <c r="Q13" s="734"/>
      <c r="R13" s="734"/>
      <c r="S13" s="734"/>
      <c r="T13" s="734"/>
      <c r="U13" s="734"/>
      <c r="V13" s="734"/>
      <c r="W13" s="734"/>
      <c r="X13" s="734"/>
      <c r="Y13" s="734"/>
      <c r="Z13" s="734"/>
      <c r="AA13" s="734"/>
      <c r="AB13" s="734"/>
      <c r="AC13" s="734"/>
      <c r="AD13" s="734"/>
      <c r="AE13" s="734"/>
      <c r="AF13" s="734"/>
      <c r="AG13" s="734"/>
      <c r="AH13" s="734"/>
      <c r="AI13" s="734"/>
      <c r="AJ13" s="734"/>
      <c r="AK13" s="734"/>
      <c r="AL13" s="734"/>
      <c r="AM13" s="734"/>
      <c r="AN13" s="735"/>
      <c r="AO13" s="735"/>
      <c r="AP13" s="735"/>
      <c r="AQ13" s="735"/>
      <c r="AR13" s="736"/>
      <c r="AS13" s="735"/>
      <c r="AT13" s="737"/>
      <c r="AV13" s="780" t="s">
        <v>325</v>
      </c>
      <c r="AW13" s="780"/>
      <c r="AX13" s="780"/>
      <c r="AY13" s="780"/>
      <c r="AZ13" s="780"/>
      <c r="BA13" s="780"/>
      <c r="BB13" s="780"/>
      <c r="BC13" s="780"/>
      <c r="BD13" s="780"/>
      <c r="BE13" s="780"/>
      <c r="BF13" s="780"/>
      <c r="BG13" s="780"/>
      <c r="BH13" s="780"/>
      <c r="BI13" s="780"/>
      <c r="BJ13" s="780"/>
      <c r="BK13" s="780"/>
      <c r="BL13" s="780"/>
      <c r="BM13" s="780"/>
      <c r="BN13" s="780"/>
      <c r="BO13" s="780"/>
      <c r="BP13" s="780"/>
      <c r="BQ13" s="780"/>
      <c r="BR13" s="780"/>
      <c r="BS13" s="780"/>
      <c r="BT13" s="780"/>
      <c r="BU13" s="780"/>
      <c r="BV13" s="780"/>
      <c r="BW13" s="780"/>
      <c r="BX13" s="780"/>
    </row>
    <row r="14" spans="1:76" s="54" customFormat="1" ht="31.5" customHeight="1">
      <c r="A14" s="708" t="s">
        <v>1007</v>
      </c>
      <c r="B14" s="732"/>
      <c r="C14" s="733">
        <v>2</v>
      </c>
      <c r="D14" s="700"/>
      <c r="E14" s="734">
        <v>2030</v>
      </c>
      <c r="F14" s="734">
        <v>800</v>
      </c>
      <c r="G14" s="734">
        <v>544700</v>
      </c>
      <c r="H14" s="734">
        <v>211200</v>
      </c>
      <c r="I14" s="734">
        <v>68800</v>
      </c>
      <c r="J14" s="734">
        <v>69500</v>
      </c>
      <c r="K14" s="734">
        <v>72900</v>
      </c>
      <c r="L14" s="734">
        <v>205200</v>
      </c>
      <c r="M14" s="734">
        <v>2430</v>
      </c>
      <c r="N14" s="734">
        <v>3610</v>
      </c>
      <c r="O14" s="734">
        <v>137000</v>
      </c>
      <c r="P14" s="734">
        <v>36500</v>
      </c>
      <c r="Q14" s="734">
        <v>26700</v>
      </c>
      <c r="R14" s="734">
        <v>73800</v>
      </c>
      <c r="S14" s="734">
        <v>15500</v>
      </c>
      <c r="T14" s="734">
        <v>8510</v>
      </c>
      <c r="U14" s="734">
        <v>16600</v>
      </c>
      <c r="V14" s="734">
        <v>13500</v>
      </c>
      <c r="W14" s="734">
        <v>9520</v>
      </c>
      <c r="X14" s="734">
        <v>10100</v>
      </c>
      <c r="Y14" s="734">
        <v>63000</v>
      </c>
      <c r="Z14" s="734">
        <v>5980</v>
      </c>
      <c r="AA14" s="734">
        <v>7950</v>
      </c>
      <c r="AB14" s="734">
        <v>8040</v>
      </c>
      <c r="AC14" s="734">
        <v>41000</v>
      </c>
      <c r="AD14" s="734">
        <v>74200</v>
      </c>
      <c r="AE14" s="734">
        <v>40200</v>
      </c>
      <c r="AF14" s="734">
        <v>24300</v>
      </c>
      <c r="AG14" s="734">
        <v>9720</v>
      </c>
      <c r="AH14" s="734">
        <v>333500</v>
      </c>
      <c r="AI14" s="734">
        <v>97300</v>
      </c>
      <c r="AJ14" s="734">
        <v>140100</v>
      </c>
      <c r="AK14" s="734">
        <v>3220</v>
      </c>
      <c r="AL14" s="734">
        <v>193400</v>
      </c>
      <c r="AM14" s="734">
        <v>94100</v>
      </c>
      <c r="AN14" s="735">
        <v>61.2</v>
      </c>
      <c r="AO14" s="735">
        <v>58</v>
      </c>
      <c r="AP14" s="735">
        <v>268.3</v>
      </c>
      <c r="AQ14" s="735">
        <v>95.8</v>
      </c>
      <c r="AR14" s="736">
        <v>97.5</v>
      </c>
      <c r="AS14" s="735"/>
      <c r="AT14" s="733">
        <v>2</v>
      </c>
      <c r="AV14" s="780"/>
      <c r="AW14" s="780"/>
      <c r="AX14" s="780"/>
      <c r="AY14" s="780"/>
      <c r="AZ14" s="780"/>
      <c r="BA14" s="780"/>
      <c r="BB14" s="780"/>
      <c r="BC14" s="780"/>
      <c r="BD14" s="780"/>
      <c r="BE14" s="780"/>
      <c r="BF14" s="780"/>
      <c r="BG14" s="780"/>
      <c r="BH14" s="780"/>
      <c r="BI14" s="780"/>
      <c r="BJ14" s="780"/>
      <c r="BK14" s="780"/>
      <c r="BL14" s="780"/>
      <c r="BM14" s="780"/>
      <c r="BN14" s="780"/>
      <c r="BO14" s="780"/>
      <c r="BP14" s="780"/>
      <c r="BQ14" s="780"/>
      <c r="BR14" s="780"/>
      <c r="BS14" s="780"/>
      <c r="BT14" s="780"/>
      <c r="BU14" s="780"/>
      <c r="BV14" s="780"/>
      <c r="BW14" s="780"/>
      <c r="BX14" s="780"/>
    </row>
    <row r="15" spans="1:76" s="54" customFormat="1" ht="31.5" customHeight="1">
      <c r="A15" s="708" t="s">
        <v>25</v>
      </c>
      <c r="B15" s="732"/>
      <c r="C15" s="733">
        <v>3</v>
      </c>
      <c r="D15" s="700"/>
      <c r="E15" s="734">
        <v>32000</v>
      </c>
      <c r="F15" s="734">
        <v>3060</v>
      </c>
      <c r="G15" s="734">
        <v>2050000</v>
      </c>
      <c r="H15" s="734">
        <v>1640000</v>
      </c>
      <c r="I15" s="734">
        <v>542600</v>
      </c>
      <c r="J15" s="734">
        <v>764100</v>
      </c>
      <c r="K15" s="734">
        <v>333400</v>
      </c>
      <c r="L15" s="734">
        <v>1612000</v>
      </c>
      <c r="M15" s="734">
        <v>20700</v>
      </c>
      <c r="N15" s="734">
        <v>7030</v>
      </c>
      <c r="O15" s="734">
        <v>1031000</v>
      </c>
      <c r="P15" s="734">
        <v>212500</v>
      </c>
      <c r="Q15" s="734">
        <v>229200</v>
      </c>
      <c r="R15" s="734">
        <v>589100</v>
      </c>
      <c r="S15" s="734">
        <v>134800</v>
      </c>
      <c r="T15" s="734">
        <v>63300</v>
      </c>
      <c r="U15" s="734">
        <v>124500</v>
      </c>
      <c r="V15" s="734">
        <v>100300</v>
      </c>
      <c r="W15" s="734">
        <v>75600</v>
      </c>
      <c r="X15" s="734">
        <v>90600</v>
      </c>
      <c r="Y15" s="734">
        <v>479900</v>
      </c>
      <c r="Z15" s="734">
        <v>36300</v>
      </c>
      <c r="AA15" s="734">
        <v>58500</v>
      </c>
      <c r="AB15" s="734">
        <v>61900</v>
      </c>
      <c r="AC15" s="734">
        <v>323200</v>
      </c>
      <c r="AD15" s="734">
        <v>609200</v>
      </c>
      <c r="AE15" s="734">
        <v>240500</v>
      </c>
      <c r="AF15" s="734">
        <v>259300</v>
      </c>
      <c r="AG15" s="734">
        <v>109400</v>
      </c>
      <c r="AH15" s="734">
        <v>410300</v>
      </c>
      <c r="AI15" s="734">
        <v>179300</v>
      </c>
      <c r="AJ15" s="734">
        <v>44300</v>
      </c>
      <c r="AK15" s="734">
        <v>1400</v>
      </c>
      <c r="AL15" s="734">
        <v>366000</v>
      </c>
      <c r="AM15" s="734">
        <v>177900</v>
      </c>
      <c r="AN15" s="735">
        <v>20</v>
      </c>
      <c r="AO15" s="735">
        <v>89.2</v>
      </c>
      <c r="AP15" s="735">
        <v>64.099999999999994</v>
      </c>
      <c r="AQ15" s="735">
        <v>93</v>
      </c>
      <c r="AR15" s="736">
        <v>97</v>
      </c>
      <c r="AS15" s="735"/>
      <c r="AT15" s="733">
        <v>3</v>
      </c>
      <c r="AV15" s="779" t="s">
        <v>323</v>
      </c>
      <c r="AW15" s="779"/>
      <c r="AX15" s="779"/>
      <c r="AY15" s="779"/>
      <c r="AZ15" s="779"/>
      <c r="BA15" s="779"/>
      <c r="BB15" s="779"/>
      <c r="BC15" s="779"/>
      <c r="BD15" s="779"/>
      <c r="BE15" s="20"/>
      <c r="BF15" s="779" t="s">
        <v>101</v>
      </c>
      <c r="BG15" s="779"/>
      <c r="BH15" s="779"/>
      <c r="BI15" s="779"/>
      <c r="BJ15" s="779"/>
      <c r="BK15" s="779"/>
      <c r="BL15" s="779"/>
      <c r="BM15" s="779"/>
      <c r="BN15" s="779"/>
      <c r="BO15" s="20"/>
      <c r="BP15" s="779" t="s">
        <v>324</v>
      </c>
      <c r="BQ15" s="779"/>
      <c r="BR15" s="779"/>
      <c r="BS15" s="779"/>
      <c r="BT15" s="779"/>
      <c r="BU15" s="779"/>
      <c r="BV15" s="779"/>
      <c r="BW15" s="779"/>
      <c r="BX15" s="779"/>
    </row>
    <row r="16" spans="1:76" s="54" customFormat="1" ht="31.5" customHeight="1">
      <c r="A16" s="708" t="s">
        <v>28</v>
      </c>
      <c r="B16" s="732"/>
      <c r="C16" s="733">
        <v>4</v>
      </c>
      <c r="D16" s="700"/>
      <c r="E16" s="734">
        <v>8110</v>
      </c>
      <c r="F16" s="734">
        <v>577</v>
      </c>
      <c r="G16" s="734">
        <v>318500</v>
      </c>
      <c r="H16" s="734">
        <v>264300</v>
      </c>
      <c r="I16" s="734">
        <v>90200</v>
      </c>
      <c r="J16" s="734">
        <v>118400</v>
      </c>
      <c r="K16" s="734">
        <v>55700</v>
      </c>
      <c r="L16" s="734">
        <v>260000</v>
      </c>
      <c r="M16" s="734">
        <v>440</v>
      </c>
      <c r="N16" s="734">
        <v>3810</v>
      </c>
      <c r="O16" s="734">
        <v>173200</v>
      </c>
      <c r="P16" s="734">
        <v>34700</v>
      </c>
      <c r="Q16" s="734">
        <v>38800</v>
      </c>
      <c r="R16" s="734">
        <v>99700</v>
      </c>
      <c r="S16" s="734">
        <v>25100</v>
      </c>
      <c r="T16" s="734">
        <v>10000</v>
      </c>
      <c r="U16" s="734">
        <v>19900</v>
      </c>
      <c r="V16" s="734">
        <v>17100</v>
      </c>
      <c r="W16" s="734">
        <v>13500</v>
      </c>
      <c r="X16" s="734">
        <v>14100</v>
      </c>
      <c r="Y16" s="734">
        <v>79600</v>
      </c>
      <c r="Z16" s="734">
        <v>6170</v>
      </c>
      <c r="AA16" s="734">
        <v>9330</v>
      </c>
      <c r="AB16" s="734">
        <v>9810</v>
      </c>
      <c r="AC16" s="734">
        <v>54300</v>
      </c>
      <c r="AD16" s="734">
        <v>91100</v>
      </c>
      <c r="AE16" s="734">
        <v>38700</v>
      </c>
      <c r="AF16" s="734">
        <v>36100</v>
      </c>
      <c r="AG16" s="734">
        <v>16200</v>
      </c>
      <c r="AH16" s="734">
        <v>54200</v>
      </c>
      <c r="AI16" s="734">
        <v>22300</v>
      </c>
      <c r="AJ16" s="734">
        <v>9900</v>
      </c>
      <c r="AK16" s="734">
        <v>130</v>
      </c>
      <c r="AL16" s="734">
        <v>44300</v>
      </c>
      <c r="AM16" s="734">
        <v>22200</v>
      </c>
      <c r="AN16" s="735">
        <v>17</v>
      </c>
      <c r="AO16" s="735">
        <v>81.7</v>
      </c>
      <c r="AP16" s="735">
        <v>39.299999999999997</v>
      </c>
      <c r="AQ16" s="735">
        <v>92</v>
      </c>
      <c r="AR16" s="736">
        <v>95</v>
      </c>
      <c r="AS16" s="735"/>
      <c r="AT16" s="733">
        <v>4</v>
      </c>
      <c r="AV16" s="779"/>
      <c r="AW16" s="779"/>
      <c r="AX16" s="779"/>
      <c r="AY16" s="779"/>
      <c r="AZ16" s="779"/>
      <c r="BA16" s="779"/>
      <c r="BB16" s="779"/>
      <c r="BC16" s="779"/>
      <c r="BD16" s="779"/>
      <c r="BE16" s="20"/>
      <c r="BF16" s="779"/>
      <c r="BG16" s="779"/>
      <c r="BH16" s="779"/>
      <c r="BI16" s="779"/>
      <c r="BJ16" s="779"/>
      <c r="BK16" s="779"/>
      <c r="BL16" s="779"/>
      <c r="BM16" s="779"/>
      <c r="BN16" s="779"/>
      <c r="BO16" s="20"/>
      <c r="BP16" s="779"/>
      <c r="BQ16" s="779"/>
      <c r="BR16" s="779"/>
      <c r="BS16" s="779"/>
      <c r="BT16" s="779"/>
      <c r="BU16" s="779"/>
      <c r="BV16" s="779"/>
      <c r="BW16" s="779"/>
      <c r="BX16" s="779"/>
    </row>
    <row r="17" spans="1:76" s="54" customFormat="1" ht="31.5" customHeight="1">
      <c r="A17" s="708" t="s">
        <v>30</v>
      </c>
      <c r="B17" s="732"/>
      <c r="C17" s="733">
        <v>5</v>
      </c>
      <c r="D17" s="700"/>
      <c r="E17" s="734">
        <v>289</v>
      </c>
      <c r="F17" s="734">
        <v>93</v>
      </c>
      <c r="G17" s="734">
        <v>20500</v>
      </c>
      <c r="H17" s="734">
        <v>13000</v>
      </c>
      <c r="I17" s="734">
        <v>2900</v>
      </c>
      <c r="J17" s="734">
        <v>8130</v>
      </c>
      <c r="K17" s="734">
        <v>1960</v>
      </c>
      <c r="L17" s="734">
        <v>12900</v>
      </c>
      <c r="M17" s="734">
        <v>30</v>
      </c>
      <c r="N17" s="734">
        <v>30</v>
      </c>
      <c r="O17" s="734">
        <v>6420</v>
      </c>
      <c r="P17" s="734">
        <v>1710</v>
      </c>
      <c r="Q17" s="734">
        <v>1480</v>
      </c>
      <c r="R17" s="734">
        <v>3240</v>
      </c>
      <c r="S17" s="734">
        <v>760</v>
      </c>
      <c r="T17" s="734">
        <v>380</v>
      </c>
      <c r="U17" s="734">
        <v>650</v>
      </c>
      <c r="V17" s="734">
        <v>590</v>
      </c>
      <c r="W17" s="734">
        <v>430</v>
      </c>
      <c r="X17" s="734">
        <v>420</v>
      </c>
      <c r="Y17" s="734">
        <v>2660</v>
      </c>
      <c r="Z17" s="734">
        <v>250</v>
      </c>
      <c r="AA17" s="734">
        <v>340</v>
      </c>
      <c r="AB17" s="734">
        <v>330</v>
      </c>
      <c r="AC17" s="734">
        <v>1740</v>
      </c>
      <c r="AD17" s="734">
        <v>6580</v>
      </c>
      <c r="AE17" s="734">
        <v>2120</v>
      </c>
      <c r="AF17" s="734">
        <v>3120</v>
      </c>
      <c r="AG17" s="734">
        <v>1340</v>
      </c>
      <c r="AH17" s="734">
        <v>7540</v>
      </c>
      <c r="AI17" s="734">
        <v>2230</v>
      </c>
      <c r="AJ17" s="734">
        <v>610</v>
      </c>
      <c r="AK17" s="734">
        <v>10</v>
      </c>
      <c r="AL17" s="734">
        <v>6930</v>
      </c>
      <c r="AM17" s="734">
        <v>2220</v>
      </c>
      <c r="AN17" s="735">
        <v>36.799999999999997</v>
      </c>
      <c r="AO17" s="735">
        <v>91.9</v>
      </c>
      <c r="AP17" s="735">
        <v>70.900000000000006</v>
      </c>
      <c r="AQ17" s="735">
        <v>93.2</v>
      </c>
      <c r="AR17" s="736">
        <v>95.8</v>
      </c>
      <c r="AS17" s="735"/>
      <c r="AT17" s="733">
        <v>5</v>
      </c>
      <c r="AV17" s="542">
        <v>1</v>
      </c>
      <c r="AW17" s="543" t="s">
        <v>20</v>
      </c>
      <c r="AX17" s="544">
        <f>IFERROR(_xlfn.XLOOKUP(AW17,$A$26:$A$72,$E$26:$E$72),"-")</f>
        <v>2030</v>
      </c>
      <c r="AY17" s="545">
        <f>IFERROR(_xlfn.RANK.EQ(AX17,$AX$17:$AX$63,0)+COUNTIF($AX$17:AX17,AX17)-1,"-")</f>
        <v>6</v>
      </c>
      <c r="AZ17" s="542"/>
      <c r="BA17" s="546">
        <f>IFERROR(RANK(BC17,$BC$17:$BC$63,0),"-")</f>
        <v>1</v>
      </c>
      <c r="BB17" s="546" t="str">
        <f>IFERROR(INDEX($AW$17:$AW$63,MATCH(AV17,$AY$17:$AY$63,0)),"-")</f>
        <v>鹿児島</v>
      </c>
      <c r="BC17" s="546">
        <f>IFERROR(LARGE($AX$17:$AX$63,AV17),"-")</f>
        <v>5530</v>
      </c>
      <c r="BD17" s="547">
        <f>IFERROR(ROUND(BC17/$E$12*100,1),"-")</f>
        <v>16.3</v>
      </c>
      <c r="BE17" s="542"/>
      <c r="BF17" s="542">
        <v>1</v>
      </c>
      <c r="BG17" s="543" t="s">
        <v>20</v>
      </c>
      <c r="BH17" s="544">
        <f>IFERROR(_xlfn.XLOOKUP(BG17,$A$26:$A$72,$G$26:$G$72),"-")</f>
        <v>544700</v>
      </c>
      <c r="BI17" s="545">
        <f>IFERROR(_xlfn.RANK.EQ(BH17,$BH$17:$BH$63,0)+COUNTIF($BH$17:BH17,BH17)-1,"-")</f>
        <v>1</v>
      </c>
      <c r="BJ17" s="542"/>
      <c r="BK17" s="546">
        <f>IFERROR(RANK(BM17,$BM$17:$BM$63,0),"-")</f>
        <v>1</v>
      </c>
      <c r="BL17" s="546" t="str">
        <f>IFERROR(INDEX($BG$17:$BG$63,MATCH(BF17,$BI$17:$BI$63,0)),"-")</f>
        <v>北海道</v>
      </c>
      <c r="BM17" s="546">
        <f>IFERROR(LARGE($BH$17:$BH$63,BF17),"-")</f>
        <v>544700</v>
      </c>
      <c r="BN17" s="547">
        <f>IFERROR(ROUND(BM17/$G$12*100,1),"-")</f>
        <v>21</v>
      </c>
      <c r="BO17" s="548"/>
      <c r="BP17" s="542">
        <v>1</v>
      </c>
      <c r="BQ17" s="543" t="s">
        <v>20</v>
      </c>
      <c r="BR17" s="762">
        <f>IFERROR(_xlfn.XLOOKUP(BQ17,$A$26:$A$72,$AP$26:$AP$72),"-")</f>
        <v>268.3</v>
      </c>
      <c r="BS17" s="545">
        <f>IFERROR(_xlfn.RANK.EQ(BR17,$BR$17:$BR$63,0)+COUNTIF($BR$17:BR17,BR17)-1,"-")</f>
        <v>2</v>
      </c>
      <c r="BT17" s="542"/>
      <c r="BU17" s="546">
        <f>IFERROR(RANK(BW17,$BW$17:$BW$63,0),"-")</f>
        <v>1</v>
      </c>
      <c r="BV17" s="546" t="str">
        <f>IFERROR(INDEX($BQ$17:$BQ$63,MATCH(BP17,$BS$17:$BS$63,0)),"-")</f>
        <v>滋賀</v>
      </c>
      <c r="BW17" s="763">
        <f>IFERROR(LARGE($BR$17:$BR$63,BP17),"-")</f>
        <v>272</v>
      </c>
      <c r="BX17" s="547">
        <f>IFERROR(ROUND(BW17/$AP$12*100,1),"-")</f>
        <v>356.5</v>
      </c>
    </row>
    <row r="18" spans="1:76" s="54" customFormat="1" ht="31.5" customHeight="1">
      <c r="A18" s="708" t="s">
        <v>32</v>
      </c>
      <c r="B18" s="732"/>
      <c r="C18" s="733">
        <v>6</v>
      </c>
      <c r="D18" s="700"/>
      <c r="E18" s="734">
        <v>2260</v>
      </c>
      <c r="F18" s="734">
        <v>730</v>
      </c>
      <c r="G18" s="734">
        <v>279000</v>
      </c>
      <c r="H18" s="734">
        <v>156900</v>
      </c>
      <c r="I18" s="734">
        <v>33300</v>
      </c>
      <c r="J18" s="734">
        <v>98700</v>
      </c>
      <c r="K18" s="734">
        <v>25000</v>
      </c>
      <c r="L18" s="734">
        <v>156600</v>
      </c>
      <c r="M18" s="734">
        <v>70</v>
      </c>
      <c r="N18" s="734">
        <v>250</v>
      </c>
      <c r="O18" s="734">
        <v>77400</v>
      </c>
      <c r="P18" s="734">
        <v>18200</v>
      </c>
      <c r="Q18" s="734">
        <v>20200</v>
      </c>
      <c r="R18" s="734">
        <v>39000</v>
      </c>
      <c r="S18" s="734">
        <v>10200</v>
      </c>
      <c r="T18" s="734">
        <v>4450</v>
      </c>
      <c r="U18" s="734">
        <v>8440</v>
      </c>
      <c r="V18" s="734">
        <v>6410</v>
      </c>
      <c r="W18" s="734">
        <v>4520</v>
      </c>
      <c r="X18" s="734">
        <v>4960</v>
      </c>
      <c r="Y18" s="734">
        <v>30700</v>
      </c>
      <c r="Z18" s="734">
        <v>2810</v>
      </c>
      <c r="AA18" s="734">
        <v>4020</v>
      </c>
      <c r="AB18" s="734">
        <v>4240</v>
      </c>
      <c r="AC18" s="734">
        <v>19600</v>
      </c>
      <c r="AD18" s="734">
        <v>79600</v>
      </c>
      <c r="AE18" s="734">
        <v>23900</v>
      </c>
      <c r="AF18" s="734">
        <v>39800</v>
      </c>
      <c r="AG18" s="734">
        <v>15800</v>
      </c>
      <c r="AH18" s="734">
        <v>122100</v>
      </c>
      <c r="AI18" s="734">
        <v>55200</v>
      </c>
      <c r="AJ18" s="734">
        <v>17000</v>
      </c>
      <c r="AK18" s="734">
        <v>630</v>
      </c>
      <c r="AL18" s="734">
        <v>105100</v>
      </c>
      <c r="AM18" s="734">
        <v>54600</v>
      </c>
      <c r="AN18" s="735">
        <v>43.8</v>
      </c>
      <c r="AO18" s="735">
        <v>86.1</v>
      </c>
      <c r="AP18" s="735">
        <v>123.5</v>
      </c>
      <c r="AQ18" s="735">
        <v>94.6</v>
      </c>
      <c r="AR18" s="736">
        <v>97.3</v>
      </c>
      <c r="AS18" s="735"/>
      <c r="AT18" s="733">
        <v>6</v>
      </c>
      <c r="AV18" s="542">
        <v>2</v>
      </c>
      <c r="AW18" s="543" t="s">
        <v>21</v>
      </c>
      <c r="AX18" s="544">
        <f t="shared" ref="AX18:AX63" si="0">IFERROR(_xlfn.XLOOKUP(AW18,$A$26:$A$72,$E$26:$E$72),"-")</f>
        <v>651</v>
      </c>
      <c r="AY18" s="545">
        <f>IFERROR(_xlfn.RANK.EQ(AX18,$AX$17:$AX$63,0)+COUNTIF($AX$17:AX18,AX18)-1,"-")</f>
        <v>13</v>
      </c>
      <c r="AZ18" s="543"/>
      <c r="BA18" s="546">
        <f t="shared" ref="BA18:BA63" si="1">IFERROR(RANK(BC18,$BC$17:$BC$63,0),"-")</f>
        <v>2</v>
      </c>
      <c r="BB18" s="546" t="str">
        <f t="shared" ref="BB18:BB63" si="2">IFERROR(INDEX($AW$17:$AW$63,MATCH(AV18,$AY$17:$AY$63,0)),"-")</f>
        <v>宮崎</v>
      </c>
      <c r="BC18" s="546">
        <f t="shared" ref="BC18:BC63" si="3">IFERROR(LARGE($AX$17:$AX$63,AV18),"-")</f>
        <v>4000</v>
      </c>
      <c r="BD18" s="547">
        <f t="shared" ref="BD18:BD63" si="4">IFERROR(ROUND(BC18/$E$12*100,1),"-")</f>
        <v>11.8</v>
      </c>
      <c r="BE18" s="543"/>
      <c r="BF18" s="542">
        <v>2</v>
      </c>
      <c r="BG18" s="543" t="s">
        <v>21</v>
      </c>
      <c r="BH18" s="544">
        <f t="shared" ref="BH18:BH63" si="5">IFERROR(_xlfn.XLOOKUP(BG18,$A$26:$A$72,$G$26:$G$72),"-")</f>
        <v>51700</v>
      </c>
      <c r="BI18" s="545">
        <f>IFERROR(_xlfn.RANK.EQ(BH18,$BH$17:$BH$63,0)+COUNTIF($BH$17:BH18,BH18)-1,"-")</f>
        <v>12</v>
      </c>
      <c r="BJ18" s="543"/>
      <c r="BK18" s="546">
        <f t="shared" ref="BK18:BK63" si="6">IFERROR(RANK(BM18,$BM$17:$BM$63,0),"-")</f>
        <v>2</v>
      </c>
      <c r="BL18" s="546" t="str">
        <f t="shared" ref="BL18:BL63" si="7">IFERROR(INDEX($BG$17:$BG$63,MATCH(BF18,$BI$17:$BI$63,0)),"-")</f>
        <v>鹿児島</v>
      </c>
      <c r="BM18" s="546">
        <f t="shared" ref="BM18:BM63" si="8">IFERROR(LARGE($BH$17:$BH$63,BF18),"-")</f>
        <v>360400</v>
      </c>
      <c r="BN18" s="547">
        <f t="shared" ref="BN18:BN63" si="9">IFERROR(ROUND(BM18/$G$12*100,1),"-")</f>
        <v>13.9</v>
      </c>
      <c r="BO18" s="548"/>
      <c r="BP18" s="542">
        <v>2</v>
      </c>
      <c r="BQ18" s="543" t="s">
        <v>21</v>
      </c>
      <c r="BR18" s="762">
        <f t="shared" ref="BR18:BR63" si="10">IFERROR(_xlfn.XLOOKUP(BQ18,$A$26:$A$72,$AP$26:$AP$72),"-")</f>
        <v>79.400000000000006</v>
      </c>
      <c r="BS18" s="545">
        <f>IFERROR(_xlfn.RANK.EQ(BR18,$BR$17:$BR$63,0)+COUNTIF($BR$17:BR18,BR18)-1,"-")</f>
        <v>25</v>
      </c>
      <c r="BT18" s="543"/>
      <c r="BU18" s="546">
        <f t="shared" ref="BU18:BU63" si="11">IFERROR(RANK(BW18,$BW$17:$BW$63,0),"-")</f>
        <v>2</v>
      </c>
      <c r="BV18" s="546" t="str">
        <f t="shared" ref="BV18:BV63" si="12">IFERROR(INDEX($BQ$17:$BQ$63,MATCH(BP18,$BS$17:$BS$63,0)),"-")</f>
        <v>北海道</v>
      </c>
      <c r="BW18" s="763">
        <f t="shared" ref="BW18:BW63" si="13">IFERROR(LARGE($BR$17:$BR$63,BP18),"-")</f>
        <v>268.3</v>
      </c>
      <c r="BX18" s="547">
        <f t="shared" ref="BX18:BX63" si="14">IFERROR(ROUND(BW18/$AP$12*100,1),"-")</f>
        <v>351.6</v>
      </c>
    </row>
    <row r="19" spans="1:76" s="54" customFormat="1" ht="31.5" customHeight="1">
      <c r="A19" s="708" t="s">
        <v>34</v>
      </c>
      <c r="B19" s="732"/>
      <c r="C19" s="733">
        <v>7</v>
      </c>
      <c r="D19" s="700"/>
      <c r="E19" s="734">
        <v>934</v>
      </c>
      <c r="F19" s="734">
        <v>330</v>
      </c>
      <c r="G19" s="734">
        <v>123400</v>
      </c>
      <c r="H19" s="734">
        <v>79000</v>
      </c>
      <c r="I19" s="734">
        <v>13900</v>
      </c>
      <c r="J19" s="734">
        <v>57600</v>
      </c>
      <c r="K19" s="734">
        <v>7490</v>
      </c>
      <c r="L19" s="734">
        <v>78800</v>
      </c>
      <c r="M19" s="734">
        <v>40</v>
      </c>
      <c r="N19" s="734">
        <v>100</v>
      </c>
      <c r="O19" s="734">
        <v>54300</v>
      </c>
      <c r="P19" s="734">
        <v>9500</v>
      </c>
      <c r="Q19" s="734">
        <v>21300</v>
      </c>
      <c r="R19" s="734">
        <v>23500</v>
      </c>
      <c r="S19" s="734">
        <v>11400</v>
      </c>
      <c r="T19" s="734">
        <v>2120</v>
      </c>
      <c r="U19" s="734">
        <v>3390</v>
      </c>
      <c r="V19" s="734">
        <v>2730</v>
      </c>
      <c r="W19" s="734">
        <v>1860</v>
      </c>
      <c r="X19" s="734">
        <v>1980</v>
      </c>
      <c r="Y19" s="734">
        <v>12700</v>
      </c>
      <c r="Z19" s="734">
        <v>1180</v>
      </c>
      <c r="AA19" s="734">
        <v>1640</v>
      </c>
      <c r="AB19" s="734">
        <v>1660</v>
      </c>
      <c r="AC19" s="734">
        <v>8180</v>
      </c>
      <c r="AD19" s="734">
        <v>24700</v>
      </c>
      <c r="AE19" s="734">
        <v>8060</v>
      </c>
      <c r="AF19" s="734">
        <v>12200</v>
      </c>
      <c r="AG19" s="734">
        <v>4450</v>
      </c>
      <c r="AH19" s="734">
        <v>44400</v>
      </c>
      <c r="AI19" s="734">
        <v>20100</v>
      </c>
      <c r="AJ19" s="734">
        <v>2590</v>
      </c>
      <c r="AK19" s="734">
        <v>90</v>
      </c>
      <c r="AL19" s="734">
        <v>41900</v>
      </c>
      <c r="AM19" s="734">
        <v>20000</v>
      </c>
      <c r="AN19" s="735">
        <v>36</v>
      </c>
      <c r="AO19" s="735">
        <v>94.4</v>
      </c>
      <c r="AP19" s="735">
        <v>132.1</v>
      </c>
      <c r="AQ19" s="735">
        <v>96.4</v>
      </c>
      <c r="AR19" s="736">
        <v>96.7</v>
      </c>
      <c r="AS19" s="735"/>
      <c r="AT19" s="733">
        <v>7</v>
      </c>
      <c r="AV19" s="542">
        <v>3</v>
      </c>
      <c r="AW19" s="543" t="s">
        <v>23</v>
      </c>
      <c r="AX19" s="544">
        <f t="shared" si="0"/>
        <v>2910</v>
      </c>
      <c r="AY19" s="545">
        <f>IFERROR(_xlfn.RANK.EQ(AX19,$AX$17:$AX$63,0)+COUNTIF($AX$17:AX19,AX19)-1,"-")</f>
        <v>3</v>
      </c>
      <c r="AZ19" s="543"/>
      <c r="BA19" s="546">
        <f t="shared" si="1"/>
        <v>3</v>
      </c>
      <c r="BB19" s="546" t="str">
        <f t="shared" si="2"/>
        <v>岩手</v>
      </c>
      <c r="BC19" s="546">
        <f t="shared" si="3"/>
        <v>2910</v>
      </c>
      <c r="BD19" s="547">
        <f t="shared" si="4"/>
        <v>8.6</v>
      </c>
      <c r="BE19" s="543"/>
      <c r="BF19" s="542">
        <v>3</v>
      </c>
      <c r="BG19" s="543" t="s">
        <v>23</v>
      </c>
      <c r="BH19" s="544">
        <f t="shared" si="5"/>
        <v>81800</v>
      </c>
      <c r="BI19" s="545">
        <f>IFERROR(_xlfn.RANK.EQ(BH19,$BH$17:$BH$63,0)+COUNTIF($BH$17:BH19,BH19)-1,"-")</f>
        <v>7</v>
      </c>
      <c r="BJ19" s="543"/>
      <c r="BK19" s="546">
        <f t="shared" si="6"/>
        <v>3</v>
      </c>
      <c r="BL19" s="546" t="str">
        <f t="shared" si="7"/>
        <v>宮崎</v>
      </c>
      <c r="BM19" s="546">
        <f t="shared" si="8"/>
        <v>248400</v>
      </c>
      <c r="BN19" s="547">
        <f t="shared" si="9"/>
        <v>9.6</v>
      </c>
      <c r="BO19" s="548"/>
      <c r="BP19" s="542">
        <v>3</v>
      </c>
      <c r="BQ19" s="543" t="s">
        <v>23</v>
      </c>
      <c r="BR19" s="762">
        <f t="shared" si="10"/>
        <v>28.1</v>
      </c>
      <c r="BS19" s="545">
        <f>IFERROR(_xlfn.RANK.EQ(BR19,$BR$17:$BR$63,0)+COUNTIF($BR$17:BR19,BR19)-1,"-")</f>
        <v>47</v>
      </c>
      <c r="BT19" s="543"/>
      <c r="BU19" s="546">
        <f t="shared" si="11"/>
        <v>3</v>
      </c>
      <c r="BV19" s="546" t="str">
        <f t="shared" si="12"/>
        <v>三重</v>
      </c>
      <c r="BW19" s="763">
        <f t="shared" si="13"/>
        <v>227.6</v>
      </c>
      <c r="BX19" s="547">
        <f t="shared" si="14"/>
        <v>298.3</v>
      </c>
    </row>
    <row r="20" spans="1:76" s="54" customFormat="1" ht="31.5" customHeight="1">
      <c r="A20" s="708" t="s">
        <v>36</v>
      </c>
      <c r="B20" s="732"/>
      <c r="C20" s="733">
        <v>8</v>
      </c>
      <c r="D20" s="700"/>
      <c r="E20" s="734">
        <v>1210</v>
      </c>
      <c r="F20" s="734">
        <v>109</v>
      </c>
      <c r="G20" s="734">
        <v>91700</v>
      </c>
      <c r="H20" s="734">
        <v>79000</v>
      </c>
      <c r="I20" s="734">
        <v>21900</v>
      </c>
      <c r="J20" s="734">
        <v>47400</v>
      </c>
      <c r="K20" s="734">
        <v>9720</v>
      </c>
      <c r="L20" s="734">
        <v>78900</v>
      </c>
      <c r="M20" s="734">
        <v>100</v>
      </c>
      <c r="N20" s="734">
        <v>40</v>
      </c>
      <c r="O20" s="734">
        <v>53900</v>
      </c>
      <c r="P20" s="734">
        <v>9340</v>
      </c>
      <c r="Q20" s="734">
        <v>18300</v>
      </c>
      <c r="R20" s="734">
        <v>26200</v>
      </c>
      <c r="S20" s="734">
        <v>10500</v>
      </c>
      <c r="T20" s="734">
        <v>2330</v>
      </c>
      <c r="U20" s="734">
        <v>3850</v>
      </c>
      <c r="V20" s="734">
        <v>3210</v>
      </c>
      <c r="W20" s="734">
        <v>2510</v>
      </c>
      <c r="X20" s="734">
        <v>3810</v>
      </c>
      <c r="Y20" s="734">
        <v>16200</v>
      </c>
      <c r="Z20" s="734">
        <v>1360</v>
      </c>
      <c r="AA20" s="734">
        <v>1830</v>
      </c>
      <c r="AB20" s="734">
        <v>1850</v>
      </c>
      <c r="AC20" s="734">
        <v>11200</v>
      </c>
      <c r="AD20" s="734">
        <v>25200</v>
      </c>
      <c r="AE20" s="734">
        <v>8080</v>
      </c>
      <c r="AF20" s="734">
        <v>10600</v>
      </c>
      <c r="AG20" s="734">
        <v>6480</v>
      </c>
      <c r="AH20" s="734">
        <v>12600</v>
      </c>
      <c r="AI20" s="734">
        <v>7690</v>
      </c>
      <c r="AJ20" s="734">
        <v>420</v>
      </c>
      <c r="AK20" s="734">
        <v>110</v>
      </c>
      <c r="AL20" s="734">
        <v>12200</v>
      </c>
      <c r="AM20" s="734">
        <v>7590</v>
      </c>
      <c r="AN20" s="735">
        <v>13.7</v>
      </c>
      <c r="AO20" s="735">
        <v>96.8</v>
      </c>
      <c r="AP20" s="735">
        <v>75.8</v>
      </c>
      <c r="AQ20" s="735">
        <v>95.3</v>
      </c>
      <c r="AR20" s="736">
        <v>98.9</v>
      </c>
      <c r="AS20" s="735"/>
      <c r="AT20" s="733">
        <v>8</v>
      </c>
      <c r="AV20" s="542">
        <v>4</v>
      </c>
      <c r="AW20" s="543" t="s">
        <v>24</v>
      </c>
      <c r="AX20" s="544">
        <f t="shared" si="0"/>
        <v>2180</v>
      </c>
      <c r="AY20" s="545">
        <f>IFERROR(_xlfn.RANK.EQ(AX20,$AX$17:$AX$63,0)+COUNTIF($AX$17:AX20,AX20)-1,"-")</f>
        <v>4</v>
      </c>
      <c r="AZ20" s="543"/>
      <c r="BA20" s="546">
        <f t="shared" si="1"/>
        <v>4</v>
      </c>
      <c r="BB20" s="546" t="str">
        <f t="shared" si="2"/>
        <v>宮城</v>
      </c>
      <c r="BC20" s="546">
        <f t="shared" si="3"/>
        <v>2180</v>
      </c>
      <c r="BD20" s="547">
        <f t="shared" si="4"/>
        <v>6.4</v>
      </c>
      <c r="BE20" s="543"/>
      <c r="BF20" s="542">
        <v>4</v>
      </c>
      <c r="BG20" s="543" t="s">
        <v>24</v>
      </c>
      <c r="BH20" s="544">
        <f t="shared" si="5"/>
        <v>76100</v>
      </c>
      <c r="BI20" s="545">
        <f>IFERROR(_xlfn.RANK.EQ(BH20,$BH$17:$BH$63,0)+COUNTIF($BH$17:BH20,BH20)-1,"-")</f>
        <v>8</v>
      </c>
      <c r="BJ20" s="543"/>
      <c r="BK20" s="546">
        <f t="shared" si="6"/>
        <v>4</v>
      </c>
      <c r="BL20" s="546" t="str">
        <f t="shared" si="7"/>
        <v>熊本</v>
      </c>
      <c r="BM20" s="546">
        <f t="shared" si="8"/>
        <v>133200</v>
      </c>
      <c r="BN20" s="547">
        <f t="shared" si="9"/>
        <v>5.0999999999999996</v>
      </c>
      <c r="BO20" s="548"/>
      <c r="BP20" s="542">
        <v>4</v>
      </c>
      <c r="BQ20" s="543" t="s">
        <v>24</v>
      </c>
      <c r="BR20" s="762">
        <f t="shared" si="10"/>
        <v>34.9</v>
      </c>
      <c r="BS20" s="545">
        <f>IFERROR(_xlfn.RANK.EQ(BR20,$BR$17:$BR$63,0)+COUNTIF($BR$17:BR20,BR20)-1,"-")</f>
        <v>44</v>
      </c>
      <c r="BT20" s="543"/>
      <c r="BU20" s="546">
        <f t="shared" si="11"/>
        <v>4</v>
      </c>
      <c r="BV20" s="546" t="str">
        <f t="shared" si="12"/>
        <v>静岡</v>
      </c>
      <c r="BW20" s="763">
        <f t="shared" si="13"/>
        <v>197.9</v>
      </c>
      <c r="BX20" s="547">
        <f t="shared" si="14"/>
        <v>259.39999999999998</v>
      </c>
    </row>
    <row r="21" spans="1:76" s="54" customFormat="1" ht="31.5" customHeight="1">
      <c r="A21" s="708" t="s">
        <v>38</v>
      </c>
      <c r="B21" s="732"/>
      <c r="C21" s="733">
        <v>9</v>
      </c>
      <c r="D21" s="700"/>
      <c r="E21" s="734">
        <v>1810</v>
      </c>
      <c r="F21" s="734">
        <v>232</v>
      </c>
      <c r="G21" s="734">
        <v>127000</v>
      </c>
      <c r="H21" s="734">
        <v>79200</v>
      </c>
      <c r="I21" s="734">
        <v>27300</v>
      </c>
      <c r="J21" s="734">
        <v>38600</v>
      </c>
      <c r="K21" s="734">
        <v>13400</v>
      </c>
      <c r="L21" s="734">
        <v>78700</v>
      </c>
      <c r="M21" s="734">
        <v>70</v>
      </c>
      <c r="N21" s="734">
        <v>440</v>
      </c>
      <c r="O21" s="734">
        <v>52400</v>
      </c>
      <c r="P21" s="734">
        <v>11200</v>
      </c>
      <c r="Q21" s="734">
        <v>11400</v>
      </c>
      <c r="R21" s="734">
        <v>29900</v>
      </c>
      <c r="S21" s="734">
        <v>7070</v>
      </c>
      <c r="T21" s="734">
        <v>2810</v>
      </c>
      <c r="U21" s="734">
        <v>5870</v>
      </c>
      <c r="V21" s="734">
        <v>5150</v>
      </c>
      <c r="W21" s="734">
        <v>4120</v>
      </c>
      <c r="X21" s="734">
        <v>4830</v>
      </c>
      <c r="Y21" s="734">
        <v>24200</v>
      </c>
      <c r="Z21" s="734">
        <v>1910</v>
      </c>
      <c r="AA21" s="734">
        <v>2620</v>
      </c>
      <c r="AB21" s="734">
        <v>2840</v>
      </c>
      <c r="AC21" s="734">
        <v>16900</v>
      </c>
      <c r="AD21" s="734">
        <v>26800</v>
      </c>
      <c r="AE21" s="734">
        <v>12100</v>
      </c>
      <c r="AF21" s="734">
        <v>10700</v>
      </c>
      <c r="AG21" s="734">
        <v>4020</v>
      </c>
      <c r="AH21" s="734">
        <v>47800</v>
      </c>
      <c r="AI21" s="734">
        <v>23900</v>
      </c>
      <c r="AJ21" s="734">
        <v>5010</v>
      </c>
      <c r="AK21" s="734">
        <v>190</v>
      </c>
      <c r="AL21" s="734">
        <v>42800</v>
      </c>
      <c r="AM21" s="734">
        <v>23700</v>
      </c>
      <c r="AN21" s="735">
        <v>37.6</v>
      </c>
      <c r="AO21" s="735">
        <v>89.5</v>
      </c>
      <c r="AP21" s="735">
        <v>70.2</v>
      </c>
      <c r="AQ21" s="735">
        <v>91.9</v>
      </c>
      <c r="AR21" s="736">
        <v>96.5</v>
      </c>
      <c r="AS21" s="735"/>
      <c r="AT21" s="733">
        <v>9</v>
      </c>
      <c r="AV21" s="542">
        <v>5</v>
      </c>
      <c r="AW21" s="543" t="s">
        <v>27</v>
      </c>
      <c r="AX21" s="544">
        <f t="shared" si="0"/>
        <v>529</v>
      </c>
      <c r="AY21" s="545">
        <f>IFERROR(_xlfn.RANK.EQ(AX21,$AX$17:$AX$63,0)+COUNTIF($AX$17:AX21,AX21)-1,"-")</f>
        <v>15</v>
      </c>
      <c r="AZ21" s="543"/>
      <c r="BA21" s="549">
        <f t="shared" si="1"/>
        <v>5</v>
      </c>
      <c r="BB21" s="549" t="str">
        <f t="shared" si="2"/>
        <v>沖縄</v>
      </c>
      <c r="BC21" s="549">
        <f t="shared" si="3"/>
        <v>2060</v>
      </c>
      <c r="BD21" s="548">
        <f t="shared" si="4"/>
        <v>6.1</v>
      </c>
      <c r="BE21" s="543"/>
      <c r="BF21" s="542">
        <v>5</v>
      </c>
      <c r="BG21" s="543" t="s">
        <v>27</v>
      </c>
      <c r="BH21" s="544">
        <f t="shared" si="5"/>
        <v>17600</v>
      </c>
      <c r="BI21" s="545">
        <f>IFERROR(_xlfn.RANK.EQ(BH21,$BH$17:$BH$63,0)+COUNTIF($BH$17:BH21,BH21)-1,"-")</f>
        <v>32</v>
      </c>
      <c r="BJ21" s="543"/>
      <c r="BK21" s="546">
        <f t="shared" si="6"/>
        <v>5</v>
      </c>
      <c r="BL21" s="546" t="str">
        <f t="shared" si="7"/>
        <v>長崎</v>
      </c>
      <c r="BM21" s="546">
        <f t="shared" si="8"/>
        <v>91100</v>
      </c>
      <c r="BN21" s="547">
        <f t="shared" si="9"/>
        <v>3.5</v>
      </c>
      <c r="BO21" s="548"/>
      <c r="BP21" s="542">
        <v>5</v>
      </c>
      <c r="BQ21" s="543" t="s">
        <v>27</v>
      </c>
      <c r="BR21" s="762">
        <f t="shared" si="10"/>
        <v>33.299999999999997</v>
      </c>
      <c r="BS21" s="545">
        <f>IFERROR(_xlfn.RANK.EQ(BR21,$BR$17:$BR$63,0)+COUNTIF($BR$17:BR21,BR21)-1,"-")</f>
        <v>45</v>
      </c>
      <c r="BT21" s="543"/>
      <c r="BU21" s="546">
        <f t="shared" si="11"/>
        <v>5</v>
      </c>
      <c r="BV21" s="546" t="str">
        <f t="shared" si="12"/>
        <v>千葉</v>
      </c>
      <c r="BW21" s="763">
        <f t="shared" si="13"/>
        <v>193.3</v>
      </c>
      <c r="BX21" s="547">
        <f t="shared" si="14"/>
        <v>253.3</v>
      </c>
    </row>
    <row r="22" spans="1:76" s="54" customFormat="1" ht="31.5" customHeight="1">
      <c r="A22" s="708" t="s">
        <v>40</v>
      </c>
      <c r="B22" s="732"/>
      <c r="C22" s="733">
        <v>10</v>
      </c>
      <c r="D22" s="700"/>
      <c r="E22" s="734">
        <v>530</v>
      </c>
      <c r="F22" s="734">
        <v>175</v>
      </c>
      <c r="G22" s="734">
        <v>58700</v>
      </c>
      <c r="H22" s="734">
        <v>30700</v>
      </c>
      <c r="I22" s="734">
        <v>7610</v>
      </c>
      <c r="J22" s="734">
        <v>19900</v>
      </c>
      <c r="K22" s="734">
        <v>3180</v>
      </c>
      <c r="L22" s="734">
        <v>28200</v>
      </c>
      <c r="M22" s="734">
        <v>2440</v>
      </c>
      <c r="N22" s="734">
        <v>30</v>
      </c>
      <c r="O22" s="734">
        <v>18400</v>
      </c>
      <c r="P22" s="734">
        <v>3620</v>
      </c>
      <c r="Q22" s="734">
        <v>5760</v>
      </c>
      <c r="R22" s="734">
        <v>9040</v>
      </c>
      <c r="S22" s="734">
        <v>2770</v>
      </c>
      <c r="T22" s="734">
        <v>850</v>
      </c>
      <c r="U22" s="734">
        <v>1510</v>
      </c>
      <c r="V22" s="734">
        <v>1380</v>
      </c>
      <c r="W22" s="734">
        <v>1130</v>
      </c>
      <c r="X22" s="734">
        <v>1400</v>
      </c>
      <c r="Y22" s="734">
        <v>6610</v>
      </c>
      <c r="Z22" s="734">
        <v>510</v>
      </c>
      <c r="AA22" s="734">
        <v>760</v>
      </c>
      <c r="AB22" s="734">
        <v>710</v>
      </c>
      <c r="AC22" s="734">
        <v>4630</v>
      </c>
      <c r="AD22" s="734">
        <v>12300</v>
      </c>
      <c r="AE22" s="734">
        <v>3900</v>
      </c>
      <c r="AF22" s="734">
        <v>6080</v>
      </c>
      <c r="AG22" s="734">
        <v>2270</v>
      </c>
      <c r="AH22" s="734">
        <v>28000</v>
      </c>
      <c r="AI22" s="734">
        <v>7510</v>
      </c>
      <c r="AJ22" s="734">
        <v>1210</v>
      </c>
      <c r="AK22" s="734">
        <v>30</v>
      </c>
      <c r="AL22" s="734">
        <v>26800</v>
      </c>
      <c r="AM22" s="734">
        <v>7480</v>
      </c>
      <c r="AN22" s="735">
        <v>47.7</v>
      </c>
      <c r="AO22" s="735">
        <v>95.7</v>
      </c>
      <c r="AP22" s="735">
        <v>110.8</v>
      </c>
      <c r="AQ22" s="735">
        <v>95.7</v>
      </c>
      <c r="AR22" s="736">
        <v>95.9</v>
      </c>
      <c r="AS22" s="735"/>
      <c r="AT22" s="733">
        <v>10</v>
      </c>
      <c r="AV22" s="542">
        <v>6</v>
      </c>
      <c r="AW22" s="543" t="s">
        <v>29</v>
      </c>
      <c r="AX22" s="544">
        <f t="shared" si="0"/>
        <v>501</v>
      </c>
      <c r="AY22" s="545">
        <f>IFERROR(_xlfn.RANK.EQ(AX22,$AX$17:$AX$63,0)+COUNTIF($AX$17:AX22,AX22)-1,"-")</f>
        <v>16</v>
      </c>
      <c r="AZ22" s="543"/>
      <c r="BA22" s="546">
        <f t="shared" si="1"/>
        <v>6</v>
      </c>
      <c r="BB22" s="546" t="str">
        <f t="shared" si="2"/>
        <v>北海道</v>
      </c>
      <c r="BC22" s="546">
        <f t="shared" si="3"/>
        <v>2030</v>
      </c>
      <c r="BD22" s="547">
        <f t="shared" si="4"/>
        <v>6</v>
      </c>
      <c r="BE22" s="543"/>
      <c r="BF22" s="542">
        <v>6</v>
      </c>
      <c r="BG22" s="543" t="s">
        <v>29</v>
      </c>
      <c r="BH22" s="544">
        <f t="shared" si="5"/>
        <v>43300</v>
      </c>
      <c r="BI22" s="545">
        <f>IFERROR(_xlfn.RANK.EQ(BH22,$BH$17:$BH$63,0)+COUNTIF($BH$17:BH22,BH22)-1,"-")</f>
        <v>17</v>
      </c>
      <c r="BJ22" s="543"/>
      <c r="BK22" s="549">
        <f t="shared" si="6"/>
        <v>6</v>
      </c>
      <c r="BL22" s="549" t="str">
        <f t="shared" si="7"/>
        <v>栃木</v>
      </c>
      <c r="BM22" s="549">
        <f t="shared" si="8"/>
        <v>83500</v>
      </c>
      <c r="BN22" s="548">
        <f t="shared" si="9"/>
        <v>3.2</v>
      </c>
      <c r="BO22" s="548"/>
      <c r="BP22" s="542">
        <v>6</v>
      </c>
      <c r="BQ22" s="543" t="s">
        <v>29</v>
      </c>
      <c r="BR22" s="762">
        <f t="shared" si="10"/>
        <v>86.4</v>
      </c>
      <c r="BS22" s="545">
        <f>IFERROR(_xlfn.RANK.EQ(BR22,$BR$17:$BR$63,0)+COUNTIF($BR$17:BR22,BR22)-1,"-")</f>
        <v>21</v>
      </c>
      <c r="BT22" s="543"/>
      <c r="BU22" s="549">
        <f t="shared" si="11"/>
        <v>6</v>
      </c>
      <c r="BV22" s="549" t="str">
        <f t="shared" si="12"/>
        <v>埼玉</v>
      </c>
      <c r="BW22" s="764">
        <f t="shared" si="13"/>
        <v>164.8</v>
      </c>
      <c r="BX22" s="548">
        <f t="shared" si="14"/>
        <v>216</v>
      </c>
    </row>
    <row r="23" spans="1:76" s="54" customFormat="1" ht="31.5" customHeight="1">
      <c r="A23" s="708" t="s">
        <v>42</v>
      </c>
      <c r="B23" s="732"/>
      <c r="C23" s="733">
        <v>11</v>
      </c>
      <c r="D23" s="700"/>
      <c r="E23" s="734">
        <v>14800</v>
      </c>
      <c r="F23" s="734">
        <v>739</v>
      </c>
      <c r="G23" s="734">
        <v>956300</v>
      </c>
      <c r="H23" s="734">
        <v>863400</v>
      </c>
      <c r="I23" s="734">
        <v>304100</v>
      </c>
      <c r="J23" s="734">
        <v>368600</v>
      </c>
      <c r="K23" s="734">
        <v>190800</v>
      </c>
      <c r="L23" s="734">
        <v>844700</v>
      </c>
      <c r="M23" s="734">
        <v>17500</v>
      </c>
      <c r="N23" s="734">
        <v>1250</v>
      </c>
      <c r="O23" s="734">
        <v>539600</v>
      </c>
      <c r="P23" s="734">
        <v>113200</v>
      </c>
      <c r="Q23" s="734">
        <v>108700</v>
      </c>
      <c r="R23" s="734">
        <v>317600</v>
      </c>
      <c r="S23" s="734">
        <v>63500</v>
      </c>
      <c r="T23" s="734">
        <v>36500</v>
      </c>
      <c r="U23" s="734">
        <v>73300</v>
      </c>
      <c r="V23" s="734">
        <v>56400</v>
      </c>
      <c r="W23" s="734">
        <v>41300</v>
      </c>
      <c r="X23" s="734">
        <v>46600</v>
      </c>
      <c r="Y23" s="734">
        <v>271100</v>
      </c>
      <c r="Z23" s="734">
        <v>20200</v>
      </c>
      <c r="AA23" s="734">
        <v>34600</v>
      </c>
      <c r="AB23" s="734">
        <v>37000</v>
      </c>
      <c r="AC23" s="734">
        <v>179300</v>
      </c>
      <c r="AD23" s="734">
        <v>323900</v>
      </c>
      <c r="AE23" s="734">
        <v>131300</v>
      </c>
      <c r="AF23" s="734">
        <v>138100</v>
      </c>
      <c r="AG23" s="734">
        <v>54500</v>
      </c>
      <c r="AH23" s="734">
        <v>92900</v>
      </c>
      <c r="AI23" s="734">
        <v>39900</v>
      </c>
      <c r="AJ23" s="734">
        <v>7530</v>
      </c>
      <c r="AK23" s="734">
        <v>220</v>
      </c>
      <c r="AL23" s="734">
        <v>85300</v>
      </c>
      <c r="AM23" s="734">
        <v>39700</v>
      </c>
      <c r="AN23" s="735">
        <v>9.6999999999999993</v>
      </c>
      <c r="AO23" s="735">
        <v>91.8</v>
      </c>
      <c r="AP23" s="735">
        <v>64.599999999999994</v>
      </c>
      <c r="AQ23" s="735">
        <v>92.5</v>
      </c>
      <c r="AR23" s="736">
        <v>97.8</v>
      </c>
      <c r="AS23" s="735"/>
      <c r="AT23" s="733">
        <v>11</v>
      </c>
      <c r="AV23" s="542">
        <v>7</v>
      </c>
      <c r="AW23" s="543" t="s">
        <v>31</v>
      </c>
      <c r="AX23" s="544">
        <f t="shared" si="0"/>
        <v>1330</v>
      </c>
      <c r="AY23" s="545">
        <f>IFERROR(_xlfn.RANK.EQ(AX23,$AX$17:$AX$63,0)+COUNTIF($AX$17:AX23,AX23)-1,"-")</f>
        <v>9</v>
      </c>
      <c r="AZ23" s="543"/>
      <c r="BA23" s="549">
        <f t="shared" si="1"/>
        <v>7</v>
      </c>
      <c r="BB23" s="549" t="str">
        <f t="shared" si="2"/>
        <v>熊本</v>
      </c>
      <c r="BC23" s="549">
        <f t="shared" si="3"/>
        <v>1900</v>
      </c>
      <c r="BD23" s="548">
        <f t="shared" si="4"/>
        <v>5.6</v>
      </c>
      <c r="BE23" s="543"/>
      <c r="BF23" s="542">
        <v>7</v>
      </c>
      <c r="BG23" s="543" t="s">
        <v>31</v>
      </c>
      <c r="BH23" s="544">
        <f t="shared" si="5"/>
        <v>47900</v>
      </c>
      <c r="BI23" s="545">
        <f>IFERROR(_xlfn.RANK.EQ(BH23,$BH$17:$BH$63,0)+COUNTIF($BH$17:BH23,BH23)-1,"-")</f>
        <v>16</v>
      </c>
      <c r="BJ23" s="543"/>
      <c r="BK23" s="549">
        <f t="shared" si="6"/>
        <v>7</v>
      </c>
      <c r="BL23" s="549" t="str">
        <f t="shared" si="7"/>
        <v>岩手</v>
      </c>
      <c r="BM23" s="549">
        <f t="shared" si="8"/>
        <v>81800</v>
      </c>
      <c r="BN23" s="548">
        <f t="shared" si="9"/>
        <v>3.2</v>
      </c>
      <c r="BO23" s="548"/>
      <c r="BP23" s="542">
        <v>7</v>
      </c>
      <c r="BQ23" s="543" t="s">
        <v>31</v>
      </c>
      <c r="BR23" s="762">
        <f t="shared" si="10"/>
        <v>36</v>
      </c>
      <c r="BS23" s="545">
        <f>IFERROR(_xlfn.RANK.EQ(BR23,$BR$17:$BR$63,0)+COUNTIF($BR$17:BR23,BR23)-1,"-")</f>
        <v>43</v>
      </c>
      <c r="BT23" s="543"/>
      <c r="BU23" s="549">
        <f t="shared" si="11"/>
        <v>7</v>
      </c>
      <c r="BV23" s="549" t="str">
        <f t="shared" si="12"/>
        <v>香川</v>
      </c>
      <c r="BW23" s="764">
        <f t="shared" si="13"/>
        <v>152.5</v>
      </c>
      <c r="BX23" s="548">
        <f t="shared" si="14"/>
        <v>199.9</v>
      </c>
    </row>
    <row r="24" spans="1:76" s="54" customFormat="1" ht="31.5" customHeight="1">
      <c r="A24" s="708" t="s">
        <v>44</v>
      </c>
      <c r="B24" s="732"/>
      <c r="C24" s="733">
        <v>12</v>
      </c>
      <c r="D24" s="700"/>
      <c r="E24" s="734">
        <v>2060</v>
      </c>
      <c r="F24" s="734">
        <v>71</v>
      </c>
      <c r="G24" s="734">
        <v>75300</v>
      </c>
      <c r="H24" s="734">
        <v>74600</v>
      </c>
      <c r="I24" s="734">
        <v>41500</v>
      </c>
      <c r="J24" s="734">
        <v>6850</v>
      </c>
      <c r="K24" s="734">
        <v>26200</v>
      </c>
      <c r="L24" s="734">
        <v>73500</v>
      </c>
      <c r="M24" s="734">
        <v>10</v>
      </c>
      <c r="N24" s="734">
        <v>1080</v>
      </c>
      <c r="O24" s="734">
        <v>55400</v>
      </c>
      <c r="P24" s="734">
        <v>11200</v>
      </c>
      <c r="Q24" s="734">
        <v>3280</v>
      </c>
      <c r="R24" s="734">
        <v>41000</v>
      </c>
      <c r="S24" s="734">
        <v>3470</v>
      </c>
      <c r="T24" s="734">
        <v>3820</v>
      </c>
      <c r="U24" s="734">
        <v>7620</v>
      </c>
      <c r="V24" s="734">
        <v>7360</v>
      </c>
      <c r="W24" s="734">
        <v>6220</v>
      </c>
      <c r="X24" s="734">
        <v>12500</v>
      </c>
      <c r="Y24" s="734">
        <v>36100</v>
      </c>
      <c r="Z24" s="734">
        <v>1900</v>
      </c>
      <c r="AA24" s="734">
        <v>3330</v>
      </c>
      <c r="AB24" s="734">
        <v>3540</v>
      </c>
      <c r="AC24" s="734">
        <v>27400</v>
      </c>
      <c r="AD24" s="734">
        <v>19100</v>
      </c>
      <c r="AE24" s="734">
        <v>12300</v>
      </c>
      <c r="AF24" s="734">
        <v>2530</v>
      </c>
      <c r="AG24" s="734">
        <v>4270</v>
      </c>
      <c r="AH24" s="734">
        <v>790</v>
      </c>
      <c r="AI24" s="734">
        <v>520</v>
      </c>
      <c r="AJ24" s="734">
        <v>80</v>
      </c>
      <c r="AK24" s="734">
        <v>0</v>
      </c>
      <c r="AL24" s="734">
        <v>710</v>
      </c>
      <c r="AM24" s="734">
        <v>520</v>
      </c>
      <c r="AN24" s="735">
        <v>1</v>
      </c>
      <c r="AO24" s="735">
        <v>89.9</v>
      </c>
      <c r="AP24" s="735">
        <v>36.6</v>
      </c>
      <c r="AQ24" s="735">
        <v>98.1</v>
      </c>
      <c r="AR24" s="736">
        <v>95.3</v>
      </c>
      <c r="AS24" s="735"/>
      <c r="AT24" s="733">
        <v>12</v>
      </c>
      <c r="AV24" s="542">
        <v>8</v>
      </c>
      <c r="AW24" s="543" t="s">
        <v>33</v>
      </c>
      <c r="AX24" s="544">
        <f t="shared" si="0"/>
        <v>384</v>
      </c>
      <c r="AY24" s="545">
        <f>IFERROR(_xlfn.RANK.EQ(AX24,$AX$17:$AX$63,0)+COUNTIF($AX$17:AX24,AX24)-1,"-")</f>
        <v>20</v>
      </c>
      <c r="AZ24" s="543"/>
      <c r="BA24" s="549">
        <f t="shared" si="1"/>
        <v>8</v>
      </c>
      <c r="BB24" s="549" t="str">
        <f t="shared" si="2"/>
        <v>長崎</v>
      </c>
      <c r="BC24" s="549">
        <f t="shared" si="3"/>
        <v>1830</v>
      </c>
      <c r="BD24" s="548">
        <f t="shared" si="4"/>
        <v>5.4</v>
      </c>
      <c r="BE24" s="543"/>
      <c r="BF24" s="542">
        <v>8</v>
      </c>
      <c r="BG24" s="543" t="s">
        <v>33</v>
      </c>
      <c r="BH24" s="544">
        <f t="shared" si="5"/>
        <v>51000</v>
      </c>
      <c r="BI24" s="545">
        <f>IFERROR(_xlfn.RANK.EQ(BH24,$BH$17:$BH$63,0)+COUNTIF($BH$17:BH24,BH24)-1,"-")</f>
        <v>13</v>
      </c>
      <c r="BJ24" s="543"/>
      <c r="BK24" s="549">
        <f t="shared" si="6"/>
        <v>8</v>
      </c>
      <c r="BL24" s="549" t="str">
        <f t="shared" si="7"/>
        <v>宮城</v>
      </c>
      <c r="BM24" s="549">
        <f t="shared" si="8"/>
        <v>76100</v>
      </c>
      <c r="BN24" s="548">
        <f t="shared" si="9"/>
        <v>2.9</v>
      </c>
      <c r="BO24" s="548"/>
      <c r="BP24" s="542">
        <v>8</v>
      </c>
      <c r="BQ24" s="543" t="s">
        <v>33</v>
      </c>
      <c r="BR24" s="762">
        <f t="shared" si="10"/>
        <v>132.80000000000001</v>
      </c>
      <c r="BS24" s="545">
        <f>IFERROR(_xlfn.RANK.EQ(BR24,$BR$17:$BR$63,0)+COUNTIF($BR$17:BR24,BR24)-1,"-")</f>
        <v>11</v>
      </c>
      <c r="BT24" s="543"/>
      <c r="BU24" s="549">
        <f t="shared" si="11"/>
        <v>8</v>
      </c>
      <c r="BV24" s="549" t="str">
        <f t="shared" si="12"/>
        <v>福岡</v>
      </c>
      <c r="BW24" s="764">
        <f t="shared" si="13"/>
        <v>144.6</v>
      </c>
      <c r="BX24" s="548">
        <f t="shared" si="14"/>
        <v>189.5</v>
      </c>
    </row>
    <row r="25" spans="1:76" s="54" customFormat="1" ht="31.5" customHeight="1">
      <c r="A25" s="643" t="s">
        <v>47</v>
      </c>
      <c r="B25" s="732"/>
      <c r="C25" s="737"/>
      <c r="D25" s="700"/>
      <c r="E25" s="734"/>
      <c r="F25" s="734"/>
      <c r="G25" s="734"/>
      <c r="H25" s="734"/>
      <c r="I25" s="734"/>
      <c r="J25" s="734"/>
      <c r="K25" s="734"/>
      <c r="L25" s="734"/>
      <c r="M25" s="734"/>
      <c r="N25" s="734"/>
      <c r="O25" s="734"/>
      <c r="P25" s="734"/>
      <c r="Q25" s="734"/>
      <c r="R25" s="734"/>
      <c r="S25" s="734"/>
      <c r="T25" s="734"/>
      <c r="U25" s="734"/>
      <c r="V25" s="734"/>
      <c r="W25" s="734"/>
      <c r="X25" s="734"/>
      <c r="Y25" s="734"/>
      <c r="Z25" s="734"/>
      <c r="AA25" s="734"/>
      <c r="AB25" s="734"/>
      <c r="AC25" s="734"/>
      <c r="AD25" s="734"/>
      <c r="AE25" s="734"/>
      <c r="AF25" s="734"/>
      <c r="AG25" s="734"/>
      <c r="AH25" s="734"/>
      <c r="AI25" s="734"/>
      <c r="AJ25" s="734"/>
      <c r="AK25" s="734"/>
      <c r="AL25" s="734"/>
      <c r="AM25" s="734"/>
      <c r="AN25" s="735"/>
      <c r="AO25" s="735"/>
      <c r="AP25" s="735"/>
      <c r="AQ25" s="735"/>
      <c r="AR25" s="736"/>
      <c r="AS25" s="735"/>
      <c r="AT25" s="737"/>
      <c r="AV25" s="542">
        <v>9</v>
      </c>
      <c r="AW25" s="543" t="s">
        <v>35</v>
      </c>
      <c r="AX25" s="544">
        <f t="shared" si="0"/>
        <v>715</v>
      </c>
      <c r="AY25" s="545">
        <f>IFERROR(_xlfn.RANK.EQ(AX25,$AX$17:$AX$63,0)+COUNTIF($AX$17:AX25,AX25)-1,"-")</f>
        <v>12</v>
      </c>
      <c r="AZ25" s="543"/>
      <c r="BA25" s="549">
        <f t="shared" si="1"/>
        <v>9</v>
      </c>
      <c r="BB25" s="549" t="str">
        <f t="shared" si="2"/>
        <v>福島</v>
      </c>
      <c r="BC25" s="549">
        <f t="shared" si="3"/>
        <v>1330</v>
      </c>
      <c r="BD25" s="548">
        <f t="shared" si="4"/>
        <v>3.9</v>
      </c>
      <c r="BE25" s="543"/>
      <c r="BF25" s="542">
        <v>9</v>
      </c>
      <c r="BG25" s="543" t="s">
        <v>35</v>
      </c>
      <c r="BH25" s="544">
        <f t="shared" si="5"/>
        <v>83500</v>
      </c>
      <c r="BI25" s="545">
        <f>IFERROR(_xlfn.RANK.EQ(BH25,$BH$17:$BH$63,0)+COUNTIF($BH$17:BH25,BH25)-1,"-")</f>
        <v>6</v>
      </c>
      <c r="BJ25" s="543"/>
      <c r="BK25" s="549">
        <f t="shared" si="6"/>
        <v>9</v>
      </c>
      <c r="BL25" s="549" t="str">
        <f t="shared" si="7"/>
        <v>沖縄</v>
      </c>
      <c r="BM25" s="549">
        <f t="shared" si="8"/>
        <v>75300</v>
      </c>
      <c r="BN25" s="548">
        <f t="shared" si="9"/>
        <v>2.9</v>
      </c>
      <c r="BO25" s="548"/>
      <c r="BP25" s="542">
        <v>9</v>
      </c>
      <c r="BQ25" s="543" t="s">
        <v>35</v>
      </c>
      <c r="BR25" s="762">
        <f t="shared" si="10"/>
        <v>116.8</v>
      </c>
      <c r="BS25" s="545">
        <f>IFERROR(_xlfn.RANK.EQ(BR25,$BR$17:$BR$63,0)+COUNTIF($BR$17:BR25,BR25)-1,"-")</f>
        <v>14</v>
      </c>
      <c r="BT25" s="543"/>
      <c r="BU25" s="549">
        <f t="shared" si="11"/>
        <v>9</v>
      </c>
      <c r="BV25" s="549" t="str">
        <f t="shared" si="12"/>
        <v>徳島</v>
      </c>
      <c r="BW25" s="764">
        <f t="shared" si="13"/>
        <v>139.5</v>
      </c>
      <c r="BX25" s="548">
        <f t="shared" si="14"/>
        <v>182.8</v>
      </c>
    </row>
    <row r="26" spans="1:76" s="54" customFormat="1" ht="31.5" customHeight="1">
      <c r="A26" s="738" t="s">
        <v>425</v>
      </c>
      <c r="B26" s="739"/>
      <c r="C26" s="740">
        <v>13</v>
      </c>
      <c r="D26" s="741"/>
      <c r="E26" s="742">
        <v>2030</v>
      </c>
      <c r="F26" s="742">
        <v>800</v>
      </c>
      <c r="G26" s="742">
        <v>544700</v>
      </c>
      <c r="H26" s="742">
        <v>211200</v>
      </c>
      <c r="I26" s="742">
        <v>68800</v>
      </c>
      <c r="J26" s="742">
        <v>69500</v>
      </c>
      <c r="K26" s="742">
        <v>72900</v>
      </c>
      <c r="L26" s="742">
        <v>205200</v>
      </c>
      <c r="M26" s="742">
        <v>2430</v>
      </c>
      <c r="N26" s="742">
        <v>3610</v>
      </c>
      <c r="O26" s="742">
        <v>137000</v>
      </c>
      <c r="P26" s="742">
        <v>36500</v>
      </c>
      <c r="Q26" s="742">
        <v>26700</v>
      </c>
      <c r="R26" s="742">
        <v>73800</v>
      </c>
      <c r="S26" s="742">
        <v>15500</v>
      </c>
      <c r="T26" s="742">
        <v>8510</v>
      </c>
      <c r="U26" s="742">
        <v>16600</v>
      </c>
      <c r="V26" s="742">
        <v>13500</v>
      </c>
      <c r="W26" s="742">
        <v>9520</v>
      </c>
      <c r="X26" s="742">
        <v>10100</v>
      </c>
      <c r="Y26" s="742">
        <v>63000</v>
      </c>
      <c r="Z26" s="742">
        <v>5980</v>
      </c>
      <c r="AA26" s="742">
        <v>7950</v>
      </c>
      <c r="AB26" s="742">
        <v>8040</v>
      </c>
      <c r="AC26" s="742">
        <v>41000</v>
      </c>
      <c r="AD26" s="742">
        <v>74200</v>
      </c>
      <c r="AE26" s="742">
        <v>40200</v>
      </c>
      <c r="AF26" s="742">
        <v>24300</v>
      </c>
      <c r="AG26" s="742">
        <v>9720</v>
      </c>
      <c r="AH26" s="742">
        <v>333500</v>
      </c>
      <c r="AI26" s="742">
        <v>97300</v>
      </c>
      <c r="AJ26" s="742">
        <v>140100</v>
      </c>
      <c r="AK26" s="742">
        <v>3220</v>
      </c>
      <c r="AL26" s="742">
        <v>193400</v>
      </c>
      <c r="AM26" s="742">
        <v>94100</v>
      </c>
      <c r="AN26" s="743">
        <v>61.2</v>
      </c>
      <c r="AO26" s="743">
        <v>58</v>
      </c>
      <c r="AP26" s="743">
        <v>268.3</v>
      </c>
      <c r="AQ26" s="743">
        <v>95.8</v>
      </c>
      <c r="AR26" s="744">
        <v>97.5</v>
      </c>
      <c r="AS26" s="743"/>
      <c r="AT26" s="740">
        <v>13</v>
      </c>
      <c r="AV26" s="542">
        <v>10</v>
      </c>
      <c r="AW26" s="543" t="s">
        <v>37</v>
      </c>
      <c r="AX26" s="544">
        <f t="shared" si="0"/>
        <v>433</v>
      </c>
      <c r="AY26" s="545">
        <f>IFERROR(_xlfn.RANK.EQ(AX26,$AX$17:$AX$63,0)+COUNTIF($AX$17:AX26,AX26)-1,"-")</f>
        <v>18</v>
      </c>
      <c r="AZ26" s="543"/>
      <c r="BA26" s="549">
        <f t="shared" si="1"/>
        <v>10</v>
      </c>
      <c r="BB26" s="549" t="str">
        <f t="shared" si="2"/>
        <v>兵庫</v>
      </c>
      <c r="BC26" s="549">
        <f t="shared" si="3"/>
        <v>976</v>
      </c>
      <c r="BD26" s="548">
        <f t="shared" si="4"/>
        <v>2.9</v>
      </c>
      <c r="BE26" s="543"/>
      <c r="BF26" s="542">
        <v>10</v>
      </c>
      <c r="BG26" s="543" t="s">
        <v>37</v>
      </c>
      <c r="BH26" s="544">
        <f t="shared" si="5"/>
        <v>55100</v>
      </c>
      <c r="BI26" s="545">
        <f>IFERROR(_xlfn.RANK.EQ(BH26,$BH$17:$BH$63,0)+COUNTIF($BH$17:BH26,BH26)-1,"-")</f>
        <v>11</v>
      </c>
      <c r="BJ26" s="543"/>
      <c r="BK26" s="549">
        <f t="shared" si="6"/>
        <v>10</v>
      </c>
      <c r="BL26" s="549" t="str">
        <f t="shared" si="7"/>
        <v>兵庫</v>
      </c>
      <c r="BM26" s="549">
        <f t="shared" si="8"/>
        <v>57200</v>
      </c>
      <c r="BN26" s="548">
        <f t="shared" si="9"/>
        <v>2.2000000000000002</v>
      </c>
      <c r="BO26" s="548"/>
      <c r="BP26" s="542">
        <v>10</v>
      </c>
      <c r="BQ26" s="543" t="s">
        <v>37</v>
      </c>
      <c r="BR26" s="762">
        <f t="shared" si="10"/>
        <v>127.3</v>
      </c>
      <c r="BS26" s="545">
        <f>IFERROR(_xlfn.RANK.EQ(BR26,$BR$17:$BR$63,0)+COUNTIF($BR$17:BR26,BR26)-1,"-")</f>
        <v>12</v>
      </c>
      <c r="BT26" s="543"/>
      <c r="BU26" s="549">
        <f t="shared" si="11"/>
        <v>10</v>
      </c>
      <c r="BV26" s="549" t="str">
        <f t="shared" si="12"/>
        <v>愛知</v>
      </c>
      <c r="BW26" s="764">
        <f t="shared" si="13"/>
        <v>133.69999999999999</v>
      </c>
      <c r="BX26" s="548">
        <f t="shared" si="14"/>
        <v>175.2</v>
      </c>
    </row>
    <row r="27" spans="1:76" s="54" customFormat="1" ht="31.5" customHeight="1">
      <c r="A27" s="708" t="s">
        <v>424</v>
      </c>
      <c r="B27" s="732"/>
      <c r="C27" s="733">
        <v>14</v>
      </c>
      <c r="D27" s="700"/>
      <c r="E27" s="734">
        <v>651</v>
      </c>
      <c r="F27" s="734">
        <v>123</v>
      </c>
      <c r="G27" s="734">
        <v>51700</v>
      </c>
      <c r="H27" s="734">
        <v>31400</v>
      </c>
      <c r="I27" s="734">
        <v>12700</v>
      </c>
      <c r="J27" s="734">
        <v>13200</v>
      </c>
      <c r="K27" s="734">
        <v>5570</v>
      </c>
      <c r="L27" s="734">
        <v>30900</v>
      </c>
      <c r="M27" s="734">
        <v>0</v>
      </c>
      <c r="N27" s="734">
        <v>500</v>
      </c>
      <c r="O27" s="734">
        <v>19900</v>
      </c>
      <c r="P27" s="734">
        <v>4150</v>
      </c>
      <c r="Q27" s="734">
        <v>4380</v>
      </c>
      <c r="R27" s="734">
        <v>11300</v>
      </c>
      <c r="S27" s="734">
        <v>2370</v>
      </c>
      <c r="T27" s="734">
        <v>1120</v>
      </c>
      <c r="U27" s="734">
        <v>2420</v>
      </c>
      <c r="V27" s="734">
        <v>2310</v>
      </c>
      <c r="W27" s="734">
        <v>1500</v>
      </c>
      <c r="X27" s="734">
        <v>1620</v>
      </c>
      <c r="Y27" s="734">
        <v>9600</v>
      </c>
      <c r="Z27" s="734">
        <v>730</v>
      </c>
      <c r="AA27" s="734">
        <v>1060</v>
      </c>
      <c r="AB27" s="734">
        <v>1160</v>
      </c>
      <c r="AC27" s="734">
        <v>6640</v>
      </c>
      <c r="AD27" s="734">
        <v>11600</v>
      </c>
      <c r="AE27" s="734">
        <v>5400</v>
      </c>
      <c r="AF27" s="734">
        <v>4580</v>
      </c>
      <c r="AG27" s="734">
        <v>1580</v>
      </c>
      <c r="AH27" s="734">
        <v>20300</v>
      </c>
      <c r="AI27" s="734">
        <v>6170</v>
      </c>
      <c r="AJ27" s="734">
        <v>6760</v>
      </c>
      <c r="AK27" s="734">
        <v>40</v>
      </c>
      <c r="AL27" s="734">
        <v>13500</v>
      </c>
      <c r="AM27" s="734">
        <v>6130</v>
      </c>
      <c r="AN27" s="735">
        <v>39.299999999999997</v>
      </c>
      <c r="AO27" s="735">
        <v>66.5</v>
      </c>
      <c r="AP27" s="735">
        <v>79.400000000000006</v>
      </c>
      <c r="AQ27" s="735">
        <v>94.6</v>
      </c>
      <c r="AR27" s="736">
        <v>93.2</v>
      </c>
      <c r="AS27" s="735"/>
      <c r="AT27" s="733">
        <v>14</v>
      </c>
      <c r="AV27" s="542">
        <v>11</v>
      </c>
      <c r="AW27" s="543" t="s">
        <v>39</v>
      </c>
      <c r="AX27" s="544">
        <f t="shared" si="0"/>
        <v>105</v>
      </c>
      <c r="AY27" s="545">
        <f>IFERROR(_xlfn.RANK.EQ(AX27,$AX$17:$AX$63,0)+COUNTIF($AX$17:AX27,AX27)-1,"-")</f>
        <v>35</v>
      </c>
      <c r="AZ27" s="543"/>
      <c r="BA27" s="549">
        <f t="shared" si="1"/>
        <v>11</v>
      </c>
      <c r="BB27" s="549" t="str">
        <f t="shared" si="2"/>
        <v>大分</v>
      </c>
      <c r="BC27" s="549">
        <f t="shared" si="3"/>
        <v>897</v>
      </c>
      <c r="BD27" s="548">
        <f t="shared" si="4"/>
        <v>2.6</v>
      </c>
      <c r="BE27" s="543"/>
      <c r="BF27" s="542">
        <v>11</v>
      </c>
      <c r="BG27" s="543" t="s">
        <v>39</v>
      </c>
      <c r="BH27" s="544">
        <f t="shared" si="5"/>
        <v>17300</v>
      </c>
      <c r="BI27" s="545">
        <f>IFERROR(_xlfn.RANK.EQ(BH27,$BH$17:$BH$63,0)+COUNTIF($BH$17:BH27,BH27)-1,"-")</f>
        <v>33</v>
      </c>
      <c r="BJ27" s="543"/>
      <c r="BK27" s="549">
        <f t="shared" si="6"/>
        <v>11</v>
      </c>
      <c r="BL27" s="549" t="str">
        <f t="shared" si="7"/>
        <v>群馬</v>
      </c>
      <c r="BM27" s="549">
        <f t="shared" si="8"/>
        <v>55100</v>
      </c>
      <c r="BN27" s="548">
        <f t="shared" si="9"/>
        <v>2.1</v>
      </c>
      <c r="BO27" s="548"/>
      <c r="BP27" s="542">
        <v>11</v>
      </c>
      <c r="BQ27" s="543" t="s">
        <v>39</v>
      </c>
      <c r="BR27" s="762">
        <f t="shared" si="10"/>
        <v>164.8</v>
      </c>
      <c r="BS27" s="545">
        <f>IFERROR(_xlfn.RANK.EQ(BR27,$BR$17:$BR$63,0)+COUNTIF($BR$17:BR27,BR27)-1,"-")</f>
        <v>6</v>
      </c>
      <c r="BT27" s="543"/>
      <c r="BU27" s="549">
        <f t="shared" si="11"/>
        <v>11</v>
      </c>
      <c r="BV27" s="549" t="str">
        <f t="shared" si="12"/>
        <v>茨城</v>
      </c>
      <c r="BW27" s="764">
        <f t="shared" si="13"/>
        <v>132.80000000000001</v>
      </c>
      <c r="BX27" s="548">
        <f t="shared" si="14"/>
        <v>174</v>
      </c>
    </row>
    <row r="28" spans="1:76" s="54" customFormat="1" ht="31.5" customHeight="1">
      <c r="A28" s="708" t="s">
        <v>423</v>
      </c>
      <c r="B28" s="732"/>
      <c r="C28" s="733">
        <v>15</v>
      </c>
      <c r="D28" s="700"/>
      <c r="E28" s="734">
        <v>2910</v>
      </c>
      <c r="F28" s="734">
        <v>153</v>
      </c>
      <c r="G28" s="734">
        <v>81800</v>
      </c>
      <c r="H28" s="734">
        <v>67000</v>
      </c>
      <c r="I28" s="734">
        <v>27000</v>
      </c>
      <c r="J28" s="734">
        <v>20800</v>
      </c>
      <c r="K28" s="734">
        <v>19100</v>
      </c>
      <c r="L28" s="734">
        <v>64400</v>
      </c>
      <c r="M28" s="734">
        <v>150</v>
      </c>
      <c r="N28" s="734">
        <v>2420</v>
      </c>
      <c r="O28" s="734">
        <v>45900</v>
      </c>
      <c r="P28" s="734">
        <v>9980</v>
      </c>
      <c r="Q28" s="734">
        <v>6620</v>
      </c>
      <c r="R28" s="734">
        <v>29300</v>
      </c>
      <c r="S28" s="734">
        <v>4980</v>
      </c>
      <c r="T28" s="734">
        <v>3440</v>
      </c>
      <c r="U28" s="734">
        <v>6520</v>
      </c>
      <c r="V28" s="734">
        <v>5600</v>
      </c>
      <c r="W28" s="734">
        <v>4370</v>
      </c>
      <c r="X28" s="734">
        <v>4360</v>
      </c>
      <c r="Y28" s="734">
        <v>26200</v>
      </c>
      <c r="Z28" s="734">
        <v>2200</v>
      </c>
      <c r="AA28" s="734">
        <v>3270</v>
      </c>
      <c r="AB28" s="734">
        <v>3360</v>
      </c>
      <c r="AC28" s="734">
        <v>17300</v>
      </c>
      <c r="AD28" s="734">
        <v>21200</v>
      </c>
      <c r="AE28" s="734">
        <v>11600</v>
      </c>
      <c r="AF28" s="734">
        <v>6370</v>
      </c>
      <c r="AG28" s="734">
        <v>3210</v>
      </c>
      <c r="AH28" s="734">
        <v>14800</v>
      </c>
      <c r="AI28" s="734">
        <v>5990</v>
      </c>
      <c r="AJ28" s="734">
        <v>1630</v>
      </c>
      <c r="AK28" s="734">
        <v>40</v>
      </c>
      <c r="AL28" s="734">
        <v>13100</v>
      </c>
      <c r="AM28" s="734">
        <v>5950</v>
      </c>
      <c r="AN28" s="735">
        <v>18.100000000000001</v>
      </c>
      <c r="AO28" s="735">
        <v>88.5</v>
      </c>
      <c r="AP28" s="735">
        <v>28.1</v>
      </c>
      <c r="AQ28" s="735">
        <v>91.8</v>
      </c>
      <c r="AR28" s="736">
        <v>93.1</v>
      </c>
      <c r="AS28" s="735"/>
      <c r="AT28" s="733">
        <v>15</v>
      </c>
      <c r="AV28" s="542">
        <v>12</v>
      </c>
      <c r="AW28" s="543" t="s">
        <v>41</v>
      </c>
      <c r="AX28" s="544">
        <f t="shared" si="0"/>
        <v>210</v>
      </c>
      <c r="AY28" s="545">
        <f>IFERROR(_xlfn.RANK.EQ(AX28,$AX$17:$AX$63,0)+COUNTIF($AX$17:AX28,AX28)-1,"-")</f>
        <v>27</v>
      </c>
      <c r="AZ28" s="543"/>
      <c r="BA28" s="549">
        <f t="shared" si="1"/>
        <v>12</v>
      </c>
      <c r="BB28" s="549" t="str">
        <f t="shared" si="2"/>
        <v>栃木</v>
      </c>
      <c r="BC28" s="549">
        <f t="shared" si="3"/>
        <v>715</v>
      </c>
      <c r="BD28" s="548">
        <f t="shared" si="4"/>
        <v>2.1</v>
      </c>
      <c r="BE28" s="543"/>
      <c r="BF28" s="542">
        <v>12</v>
      </c>
      <c r="BG28" s="543" t="s">
        <v>41</v>
      </c>
      <c r="BH28" s="544">
        <f t="shared" si="5"/>
        <v>40600</v>
      </c>
      <c r="BI28" s="545">
        <f>IFERROR(_xlfn.RANK.EQ(BH28,$BH$17:$BH$63,0)+COUNTIF($BH$17:BH28,BH28)-1,"-")</f>
        <v>19</v>
      </c>
      <c r="BJ28" s="543"/>
      <c r="BK28" s="549">
        <f t="shared" si="6"/>
        <v>12</v>
      </c>
      <c r="BL28" s="549" t="str">
        <f t="shared" si="7"/>
        <v>青森</v>
      </c>
      <c r="BM28" s="549">
        <f t="shared" si="8"/>
        <v>51700</v>
      </c>
      <c r="BN28" s="548">
        <f t="shared" si="9"/>
        <v>2</v>
      </c>
      <c r="BO28" s="548"/>
      <c r="BP28" s="542">
        <v>12</v>
      </c>
      <c r="BQ28" s="543" t="s">
        <v>41</v>
      </c>
      <c r="BR28" s="762">
        <f t="shared" si="10"/>
        <v>193.3</v>
      </c>
      <c r="BS28" s="545">
        <f>IFERROR(_xlfn.RANK.EQ(BR28,$BR$17:$BR$63,0)+COUNTIF($BR$17:BR28,BR28)-1,"-")</f>
        <v>5</v>
      </c>
      <c r="BT28" s="543"/>
      <c r="BU28" s="549">
        <f t="shared" si="11"/>
        <v>12</v>
      </c>
      <c r="BV28" s="549" t="str">
        <f t="shared" si="12"/>
        <v>群馬</v>
      </c>
      <c r="BW28" s="764">
        <f t="shared" si="13"/>
        <v>127.3</v>
      </c>
      <c r="BX28" s="548">
        <f t="shared" si="14"/>
        <v>166.8</v>
      </c>
    </row>
    <row r="29" spans="1:76" s="54" customFormat="1" ht="31.5" customHeight="1">
      <c r="A29" s="708" t="s">
        <v>231</v>
      </c>
      <c r="B29" s="732"/>
      <c r="C29" s="733">
        <v>16</v>
      </c>
      <c r="D29" s="700"/>
      <c r="E29" s="734">
        <v>2180</v>
      </c>
      <c r="F29" s="734">
        <v>121</v>
      </c>
      <c r="G29" s="734">
        <v>76100</v>
      </c>
      <c r="H29" s="734">
        <v>66600</v>
      </c>
      <c r="I29" s="734">
        <v>23800</v>
      </c>
      <c r="J29" s="734">
        <v>27400</v>
      </c>
      <c r="K29" s="734">
        <v>15400</v>
      </c>
      <c r="L29" s="734">
        <v>66300</v>
      </c>
      <c r="M29" s="734">
        <v>240</v>
      </c>
      <c r="N29" s="734">
        <v>60</v>
      </c>
      <c r="O29" s="734">
        <v>37300</v>
      </c>
      <c r="P29" s="734">
        <v>8340</v>
      </c>
      <c r="Q29" s="734">
        <v>6210</v>
      </c>
      <c r="R29" s="734">
        <v>22800</v>
      </c>
      <c r="S29" s="734">
        <v>3930</v>
      </c>
      <c r="T29" s="734">
        <v>2410</v>
      </c>
      <c r="U29" s="734">
        <v>5130</v>
      </c>
      <c r="V29" s="734">
        <v>4070</v>
      </c>
      <c r="W29" s="734">
        <v>3440</v>
      </c>
      <c r="X29" s="734">
        <v>3790</v>
      </c>
      <c r="Y29" s="734">
        <v>20000</v>
      </c>
      <c r="Z29" s="734">
        <v>1460</v>
      </c>
      <c r="AA29" s="734">
        <v>2270</v>
      </c>
      <c r="AB29" s="734">
        <v>2490</v>
      </c>
      <c r="AC29" s="734">
        <v>13800</v>
      </c>
      <c r="AD29" s="734">
        <v>29300</v>
      </c>
      <c r="AE29" s="734">
        <v>9730</v>
      </c>
      <c r="AF29" s="734">
        <v>12900</v>
      </c>
      <c r="AG29" s="734">
        <v>6690</v>
      </c>
      <c r="AH29" s="734">
        <v>9480</v>
      </c>
      <c r="AI29" s="734">
        <v>4320</v>
      </c>
      <c r="AJ29" s="734">
        <v>970</v>
      </c>
      <c r="AK29" s="734">
        <v>40</v>
      </c>
      <c r="AL29" s="734">
        <v>8510</v>
      </c>
      <c r="AM29" s="734">
        <v>4280</v>
      </c>
      <c r="AN29" s="735">
        <v>12.5</v>
      </c>
      <c r="AO29" s="735">
        <v>89.8</v>
      </c>
      <c r="AP29" s="735">
        <v>34.9</v>
      </c>
      <c r="AQ29" s="735">
        <v>92</v>
      </c>
      <c r="AR29" s="736">
        <v>95.7</v>
      </c>
      <c r="AS29" s="735"/>
      <c r="AT29" s="733">
        <v>16</v>
      </c>
      <c r="AV29" s="542">
        <v>13</v>
      </c>
      <c r="AW29" s="543" t="s">
        <v>43</v>
      </c>
      <c r="AX29" s="544">
        <f t="shared" si="0"/>
        <v>19</v>
      </c>
      <c r="AY29" s="545">
        <f>IFERROR(_xlfn.RANK.EQ(AX29,$AX$17:$AX$63,0)+COUNTIF($AX$17:AX29,AX29)-1,"-")</f>
        <v>46</v>
      </c>
      <c r="AZ29" s="543"/>
      <c r="BA29" s="549">
        <f t="shared" si="1"/>
        <v>13</v>
      </c>
      <c r="BB29" s="549" t="str">
        <f t="shared" si="2"/>
        <v>青森</v>
      </c>
      <c r="BC29" s="549">
        <f t="shared" si="3"/>
        <v>651</v>
      </c>
      <c r="BD29" s="548">
        <f t="shared" si="4"/>
        <v>1.9</v>
      </c>
      <c r="BE29" s="543"/>
      <c r="BF29" s="542">
        <v>13</v>
      </c>
      <c r="BG29" s="543" t="s">
        <v>43</v>
      </c>
      <c r="BH29" s="544">
        <f t="shared" si="5"/>
        <v>580</v>
      </c>
      <c r="BI29" s="545">
        <f>IFERROR(_xlfn.RANK.EQ(BH29,$BH$17:$BH$63,0)+COUNTIF($BH$17:BH29,BH29)-1,"-")</f>
        <v>47</v>
      </c>
      <c r="BJ29" s="543"/>
      <c r="BK29" s="549">
        <f t="shared" si="6"/>
        <v>13</v>
      </c>
      <c r="BL29" s="549" t="str">
        <f t="shared" si="7"/>
        <v>茨城</v>
      </c>
      <c r="BM29" s="549">
        <f t="shared" si="8"/>
        <v>51000</v>
      </c>
      <c r="BN29" s="548">
        <f t="shared" si="9"/>
        <v>2</v>
      </c>
      <c r="BO29" s="548"/>
      <c r="BP29" s="542">
        <v>13</v>
      </c>
      <c r="BQ29" s="543" t="s">
        <v>43</v>
      </c>
      <c r="BR29" s="762">
        <f t="shared" si="10"/>
        <v>30.5</v>
      </c>
      <c r="BS29" s="545">
        <f>IFERROR(_xlfn.RANK.EQ(BR29,$BR$17:$BR$63,0)+COUNTIF($BR$17:BR29,BR29)-1,"-")</f>
        <v>46</v>
      </c>
      <c r="BT29" s="543"/>
      <c r="BU29" s="549">
        <f t="shared" si="11"/>
        <v>13</v>
      </c>
      <c r="BV29" s="549" t="str">
        <f t="shared" si="12"/>
        <v>富山</v>
      </c>
      <c r="BW29" s="764">
        <f t="shared" si="13"/>
        <v>119.4</v>
      </c>
      <c r="BX29" s="548">
        <f t="shared" si="14"/>
        <v>156.5</v>
      </c>
    </row>
    <row r="30" spans="1:76" s="54" customFormat="1" ht="31.5" customHeight="1">
      <c r="A30" s="708" t="s">
        <v>229</v>
      </c>
      <c r="B30" s="732"/>
      <c r="C30" s="733">
        <v>17</v>
      </c>
      <c r="D30" s="700"/>
      <c r="E30" s="734">
        <v>529</v>
      </c>
      <c r="F30" s="734">
        <v>47</v>
      </c>
      <c r="G30" s="734">
        <v>17600</v>
      </c>
      <c r="H30" s="734">
        <v>16300</v>
      </c>
      <c r="I30" s="734">
        <v>5860</v>
      </c>
      <c r="J30" s="734">
        <v>6430</v>
      </c>
      <c r="K30" s="734">
        <v>3990</v>
      </c>
      <c r="L30" s="734">
        <v>15700</v>
      </c>
      <c r="M30" s="734">
        <v>30</v>
      </c>
      <c r="N30" s="734">
        <v>510</v>
      </c>
      <c r="O30" s="734">
        <v>9820</v>
      </c>
      <c r="P30" s="734">
        <v>2150</v>
      </c>
      <c r="Q30" s="734">
        <v>1700</v>
      </c>
      <c r="R30" s="734">
        <v>5980</v>
      </c>
      <c r="S30" s="734">
        <v>990</v>
      </c>
      <c r="T30" s="734">
        <v>610</v>
      </c>
      <c r="U30" s="734">
        <v>1250</v>
      </c>
      <c r="V30" s="734">
        <v>1200</v>
      </c>
      <c r="W30" s="734">
        <v>1060</v>
      </c>
      <c r="X30" s="734">
        <v>870</v>
      </c>
      <c r="Y30" s="734">
        <v>5430</v>
      </c>
      <c r="Z30" s="734">
        <v>490</v>
      </c>
      <c r="AA30" s="734">
        <v>590</v>
      </c>
      <c r="AB30" s="734">
        <v>630</v>
      </c>
      <c r="AC30" s="734">
        <v>3720</v>
      </c>
      <c r="AD30" s="734">
        <v>6460</v>
      </c>
      <c r="AE30" s="734">
        <v>2760</v>
      </c>
      <c r="AF30" s="734">
        <v>2780</v>
      </c>
      <c r="AG30" s="734">
        <v>920</v>
      </c>
      <c r="AH30" s="734">
        <v>1370</v>
      </c>
      <c r="AI30" s="734">
        <v>410</v>
      </c>
      <c r="AJ30" s="734">
        <v>110</v>
      </c>
      <c r="AK30" s="734">
        <v>0</v>
      </c>
      <c r="AL30" s="734">
        <v>1260</v>
      </c>
      <c r="AM30" s="734">
        <v>400</v>
      </c>
      <c r="AN30" s="735">
        <v>7.8</v>
      </c>
      <c r="AO30" s="735">
        <v>92</v>
      </c>
      <c r="AP30" s="735">
        <v>33.299999999999997</v>
      </c>
      <c r="AQ30" s="735">
        <v>89.7</v>
      </c>
      <c r="AR30" s="736">
        <v>93.6</v>
      </c>
      <c r="AS30" s="735"/>
      <c r="AT30" s="733">
        <v>17</v>
      </c>
      <c r="AV30" s="542">
        <v>14</v>
      </c>
      <c r="AW30" s="543" t="s">
        <v>45</v>
      </c>
      <c r="AX30" s="544">
        <f t="shared" si="0"/>
        <v>46</v>
      </c>
      <c r="AY30" s="545">
        <f>IFERROR(_xlfn.RANK.EQ(AX30,$AX$17:$AX$63,0)+COUNTIF($AX$17:AX30,AX30)-1,"-")</f>
        <v>41</v>
      </c>
      <c r="AZ30" s="543"/>
      <c r="BA30" s="549">
        <f t="shared" si="1"/>
        <v>14</v>
      </c>
      <c r="BB30" s="549" t="str">
        <f t="shared" si="2"/>
        <v>島根</v>
      </c>
      <c r="BC30" s="549">
        <f t="shared" si="3"/>
        <v>591</v>
      </c>
      <c r="BD30" s="548">
        <f t="shared" si="4"/>
        <v>1.7</v>
      </c>
      <c r="BE30" s="543"/>
      <c r="BF30" s="542">
        <v>14</v>
      </c>
      <c r="BG30" s="543" t="s">
        <v>45</v>
      </c>
      <c r="BH30" s="544">
        <f t="shared" si="5"/>
        <v>4710</v>
      </c>
      <c r="BI30" s="545">
        <f>IFERROR(_xlfn.RANK.EQ(BH30,$BH$17:$BH$63,0)+COUNTIF($BH$17:BH30,BH30)-1,"-")</f>
        <v>40</v>
      </c>
      <c r="BJ30" s="543"/>
      <c r="BK30" s="549">
        <f t="shared" si="6"/>
        <v>14</v>
      </c>
      <c r="BL30" s="549" t="str">
        <f t="shared" si="7"/>
        <v>佐賀</v>
      </c>
      <c r="BM30" s="549">
        <f t="shared" si="8"/>
        <v>50800</v>
      </c>
      <c r="BN30" s="548">
        <f t="shared" si="9"/>
        <v>2</v>
      </c>
      <c r="BO30" s="548"/>
      <c r="BP30" s="542">
        <v>14</v>
      </c>
      <c r="BQ30" s="543" t="s">
        <v>45</v>
      </c>
      <c r="BR30" s="762">
        <f t="shared" si="10"/>
        <v>102.4</v>
      </c>
      <c r="BS30" s="545">
        <f>IFERROR(_xlfn.RANK.EQ(BR30,$BR$17:$BR$63,0)+COUNTIF($BR$17:BR30,BR30)-1,"-")</f>
        <v>16</v>
      </c>
      <c r="BT30" s="543"/>
      <c r="BU30" s="549">
        <f t="shared" si="11"/>
        <v>14</v>
      </c>
      <c r="BV30" s="549" t="str">
        <f t="shared" si="12"/>
        <v>栃木</v>
      </c>
      <c r="BW30" s="764">
        <f t="shared" si="13"/>
        <v>116.8</v>
      </c>
      <c r="BX30" s="548">
        <f t="shared" si="14"/>
        <v>153.1</v>
      </c>
    </row>
    <row r="31" spans="1:76" s="54" customFormat="1" ht="31.5" customHeight="1">
      <c r="A31" s="708" t="s">
        <v>227</v>
      </c>
      <c r="B31" s="732"/>
      <c r="C31" s="733">
        <v>18</v>
      </c>
      <c r="D31" s="700"/>
      <c r="E31" s="734">
        <v>501</v>
      </c>
      <c r="F31" s="734">
        <v>38</v>
      </c>
      <c r="G31" s="734">
        <v>43300</v>
      </c>
      <c r="H31" s="734">
        <v>41700</v>
      </c>
      <c r="I31" s="734">
        <v>8040</v>
      </c>
      <c r="J31" s="734">
        <v>30900</v>
      </c>
      <c r="K31" s="734">
        <v>2740</v>
      </c>
      <c r="L31" s="734">
        <v>41600</v>
      </c>
      <c r="M31" s="734">
        <v>0</v>
      </c>
      <c r="N31" s="734">
        <v>80</v>
      </c>
      <c r="O31" s="734">
        <v>33000</v>
      </c>
      <c r="P31" s="734">
        <v>4670</v>
      </c>
      <c r="Q31" s="734">
        <v>13400</v>
      </c>
      <c r="R31" s="734">
        <v>14900</v>
      </c>
      <c r="S31" s="734">
        <v>9330</v>
      </c>
      <c r="T31" s="734">
        <v>1030</v>
      </c>
      <c r="U31" s="734">
        <v>1450</v>
      </c>
      <c r="V31" s="734">
        <v>1280</v>
      </c>
      <c r="W31" s="734">
        <v>940</v>
      </c>
      <c r="X31" s="734">
        <v>890</v>
      </c>
      <c r="Y31" s="734">
        <v>5770</v>
      </c>
      <c r="Z31" s="734">
        <v>510</v>
      </c>
      <c r="AA31" s="734">
        <v>780</v>
      </c>
      <c r="AB31" s="734">
        <v>660</v>
      </c>
      <c r="AC31" s="734">
        <v>3810</v>
      </c>
      <c r="AD31" s="734">
        <v>8630</v>
      </c>
      <c r="AE31" s="734">
        <v>3380</v>
      </c>
      <c r="AF31" s="734">
        <v>3610</v>
      </c>
      <c r="AG31" s="734">
        <v>1640</v>
      </c>
      <c r="AH31" s="734">
        <v>1690</v>
      </c>
      <c r="AI31" s="734">
        <v>700</v>
      </c>
      <c r="AJ31" s="734">
        <v>70</v>
      </c>
      <c r="AK31" s="734">
        <v>0</v>
      </c>
      <c r="AL31" s="734">
        <v>1610</v>
      </c>
      <c r="AM31" s="734">
        <v>700</v>
      </c>
      <c r="AN31" s="735">
        <v>3.9</v>
      </c>
      <c r="AO31" s="735">
        <v>95.3</v>
      </c>
      <c r="AP31" s="735">
        <v>86.4</v>
      </c>
      <c r="AQ31" s="735">
        <v>94.7</v>
      </c>
      <c r="AR31" s="736">
        <v>100.2</v>
      </c>
      <c r="AS31" s="735"/>
      <c r="AT31" s="733">
        <v>18</v>
      </c>
      <c r="AV31" s="542">
        <v>15</v>
      </c>
      <c r="AW31" s="543" t="s">
        <v>46</v>
      </c>
      <c r="AX31" s="544">
        <f t="shared" si="0"/>
        <v>164</v>
      </c>
      <c r="AY31" s="545">
        <f>IFERROR(_xlfn.RANK.EQ(AX31,$AX$17:$AX$63,0)+COUNTIF($AX$17:AX31,AX31)-1,"-")</f>
        <v>28</v>
      </c>
      <c r="AZ31" s="543"/>
      <c r="BA31" s="549">
        <f t="shared" si="1"/>
        <v>15</v>
      </c>
      <c r="BB31" s="549" t="str">
        <f t="shared" si="2"/>
        <v>秋田</v>
      </c>
      <c r="BC31" s="549">
        <f t="shared" si="3"/>
        <v>529</v>
      </c>
      <c r="BD31" s="548">
        <f t="shared" si="4"/>
        <v>1.6</v>
      </c>
      <c r="BE31" s="543"/>
      <c r="BF31" s="542">
        <v>15</v>
      </c>
      <c r="BG31" s="543" t="s">
        <v>46</v>
      </c>
      <c r="BH31" s="544">
        <f t="shared" si="5"/>
        <v>11500</v>
      </c>
      <c r="BI31" s="545">
        <f>IFERROR(_xlfn.RANK.EQ(BH31,$BH$17:$BH$63,0)+COUNTIF($BH$17:BH31,BH31)-1,"-")</f>
        <v>35</v>
      </c>
      <c r="BJ31" s="543"/>
      <c r="BK31" s="549">
        <f t="shared" si="6"/>
        <v>15</v>
      </c>
      <c r="BL31" s="549" t="str">
        <f t="shared" si="7"/>
        <v>大分</v>
      </c>
      <c r="BM31" s="549">
        <f t="shared" si="8"/>
        <v>49800</v>
      </c>
      <c r="BN31" s="548">
        <f t="shared" si="9"/>
        <v>1.9</v>
      </c>
      <c r="BO31" s="548"/>
      <c r="BP31" s="542">
        <v>15</v>
      </c>
      <c r="BQ31" s="543" t="s">
        <v>46</v>
      </c>
      <c r="BR31" s="762">
        <f t="shared" si="10"/>
        <v>70.099999999999994</v>
      </c>
      <c r="BS31" s="545">
        <f>IFERROR(_xlfn.RANK.EQ(BR31,$BR$17:$BR$63,0)+COUNTIF($BR$17:BR31,BR31)-1,"-")</f>
        <v>29</v>
      </c>
      <c r="BT31" s="543"/>
      <c r="BU31" s="549">
        <f t="shared" si="11"/>
        <v>15</v>
      </c>
      <c r="BV31" s="549" t="str">
        <f t="shared" si="12"/>
        <v>佐賀</v>
      </c>
      <c r="BW31" s="764">
        <f t="shared" si="13"/>
        <v>106.3</v>
      </c>
      <c r="BX31" s="548">
        <f t="shared" si="14"/>
        <v>139.30000000000001</v>
      </c>
    </row>
    <row r="32" spans="1:76" s="54" customFormat="1" ht="31.5" customHeight="1">
      <c r="A32" s="738" t="s">
        <v>225</v>
      </c>
      <c r="B32" s="739"/>
      <c r="C32" s="740">
        <v>19</v>
      </c>
      <c r="D32" s="741"/>
      <c r="E32" s="742">
        <v>1330</v>
      </c>
      <c r="F32" s="742">
        <v>95</v>
      </c>
      <c r="G32" s="742">
        <v>47900</v>
      </c>
      <c r="H32" s="742">
        <v>41300</v>
      </c>
      <c r="I32" s="742">
        <v>12800</v>
      </c>
      <c r="J32" s="742">
        <v>19700</v>
      </c>
      <c r="K32" s="742">
        <v>8860</v>
      </c>
      <c r="L32" s="742">
        <v>41000</v>
      </c>
      <c r="M32" s="742">
        <v>10</v>
      </c>
      <c r="N32" s="742">
        <v>240</v>
      </c>
      <c r="O32" s="742">
        <v>27300</v>
      </c>
      <c r="P32" s="742">
        <v>5400</v>
      </c>
      <c r="Q32" s="742">
        <v>6430</v>
      </c>
      <c r="R32" s="742">
        <v>15500</v>
      </c>
      <c r="S32" s="742">
        <v>3470</v>
      </c>
      <c r="T32" s="742">
        <v>1430</v>
      </c>
      <c r="U32" s="742">
        <v>3130</v>
      </c>
      <c r="V32" s="742">
        <v>2630</v>
      </c>
      <c r="W32" s="742">
        <v>2230</v>
      </c>
      <c r="X32" s="742">
        <v>2580</v>
      </c>
      <c r="Y32" s="742">
        <v>12600</v>
      </c>
      <c r="Z32" s="742">
        <v>780</v>
      </c>
      <c r="AA32" s="742">
        <v>1350</v>
      </c>
      <c r="AB32" s="742">
        <v>1500</v>
      </c>
      <c r="AC32" s="742">
        <v>8980</v>
      </c>
      <c r="AD32" s="742">
        <v>14000</v>
      </c>
      <c r="AE32" s="742">
        <v>5910</v>
      </c>
      <c r="AF32" s="742">
        <v>5900</v>
      </c>
      <c r="AG32" s="742">
        <v>2190</v>
      </c>
      <c r="AH32" s="742">
        <v>6620</v>
      </c>
      <c r="AI32" s="742">
        <v>4730</v>
      </c>
      <c r="AJ32" s="742">
        <v>360</v>
      </c>
      <c r="AK32" s="742">
        <v>0</v>
      </c>
      <c r="AL32" s="742">
        <v>6260</v>
      </c>
      <c r="AM32" s="742">
        <v>4730</v>
      </c>
      <c r="AN32" s="743">
        <v>13.8</v>
      </c>
      <c r="AO32" s="743">
        <v>94.6</v>
      </c>
      <c r="AP32" s="743">
        <v>36</v>
      </c>
      <c r="AQ32" s="743">
        <v>90.5</v>
      </c>
      <c r="AR32" s="744">
        <v>94.9</v>
      </c>
      <c r="AS32" s="743"/>
      <c r="AT32" s="740">
        <v>19</v>
      </c>
      <c r="AV32" s="542">
        <v>16</v>
      </c>
      <c r="AW32" s="543" t="s">
        <v>48</v>
      </c>
      <c r="AX32" s="544">
        <f t="shared" si="0"/>
        <v>32</v>
      </c>
      <c r="AY32" s="545">
        <f>IFERROR(_xlfn.RANK.EQ(AX32,$AX$17:$AX$63,0)+COUNTIF($AX$17:AX32,AX32)-1,"-")</f>
        <v>45</v>
      </c>
      <c r="AZ32" s="543"/>
      <c r="BA32" s="549">
        <f t="shared" si="1"/>
        <v>16</v>
      </c>
      <c r="BB32" s="549" t="str">
        <f t="shared" si="2"/>
        <v>山形</v>
      </c>
      <c r="BC32" s="549">
        <f t="shared" si="3"/>
        <v>501</v>
      </c>
      <c r="BD32" s="548">
        <f t="shared" si="4"/>
        <v>1.5</v>
      </c>
      <c r="BE32" s="543"/>
      <c r="BF32" s="542">
        <v>16</v>
      </c>
      <c r="BG32" s="543" t="s">
        <v>48</v>
      </c>
      <c r="BH32" s="544">
        <f t="shared" si="5"/>
        <v>3820</v>
      </c>
      <c r="BI32" s="545">
        <f>IFERROR(_xlfn.RANK.EQ(BH32,$BH$17:$BH$63,0)+COUNTIF($BH$17:BH32,BH32)-1,"-")</f>
        <v>41</v>
      </c>
      <c r="BJ32" s="543"/>
      <c r="BK32" s="549">
        <f t="shared" si="6"/>
        <v>16</v>
      </c>
      <c r="BL32" s="549" t="str">
        <f t="shared" si="7"/>
        <v>福島</v>
      </c>
      <c r="BM32" s="549">
        <f t="shared" si="8"/>
        <v>47900</v>
      </c>
      <c r="BN32" s="548">
        <f t="shared" si="9"/>
        <v>1.8</v>
      </c>
      <c r="BO32" s="548"/>
      <c r="BP32" s="542">
        <v>16</v>
      </c>
      <c r="BQ32" s="543" t="s">
        <v>48</v>
      </c>
      <c r="BR32" s="762">
        <f t="shared" si="10"/>
        <v>119.4</v>
      </c>
      <c r="BS32" s="545">
        <f>IFERROR(_xlfn.RANK.EQ(BR32,$BR$17:$BR$63,0)+COUNTIF($BR$17:BR32,BR32)-1,"-")</f>
        <v>13</v>
      </c>
      <c r="BT32" s="543"/>
      <c r="BU32" s="549">
        <f t="shared" si="11"/>
        <v>16</v>
      </c>
      <c r="BV32" s="549" t="str">
        <f t="shared" si="12"/>
        <v>神奈川</v>
      </c>
      <c r="BW32" s="764">
        <f t="shared" si="13"/>
        <v>102.4</v>
      </c>
      <c r="BX32" s="548">
        <f t="shared" si="14"/>
        <v>134.19999999999999</v>
      </c>
    </row>
    <row r="33" spans="1:76" s="54" customFormat="1" ht="31.5" customHeight="1">
      <c r="A33" s="708" t="s">
        <v>223</v>
      </c>
      <c r="B33" s="732"/>
      <c r="C33" s="733">
        <v>20</v>
      </c>
      <c r="D33" s="700"/>
      <c r="E33" s="734">
        <v>384</v>
      </c>
      <c r="F33" s="734">
        <v>89</v>
      </c>
      <c r="G33" s="734">
        <v>51000</v>
      </c>
      <c r="H33" s="734">
        <v>32600</v>
      </c>
      <c r="I33" s="734">
        <v>4180</v>
      </c>
      <c r="J33" s="734">
        <v>25500</v>
      </c>
      <c r="K33" s="734">
        <v>2930</v>
      </c>
      <c r="L33" s="734">
        <v>32500</v>
      </c>
      <c r="M33" s="734">
        <v>50</v>
      </c>
      <c r="N33" s="734">
        <v>50</v>
      </c>
      <c r="O33" s="734">
        <v>14100</v>
      </c>
      <c r="P33" s="734">
        <v>3210</v>
      </c>
      <c r="Q33" s="734">
        <v>4910</v>
      </c>
      <c r="R33" s="734">
        <v>5970</v>
      </c>
      <c r="S33" s="734">
        <v>1990</v>
      </c>
      <c r="T33" s="734">
        <v>660</v>
      </c>
      <c r="U33" s="734">
        <v>1220</v>
      </c>
      <c r="V33" s="734">
        <v>740</v>
      </c>
      <c r="W33" s="734">
        <v>580</v>
      </c>
      <c r="X33" s="734">
        <v>790</v>
      </c>
      <c r="Y33" s="734">
        <v>4090</v>
      </c>
      <c r="Z33" s="734">
        <v>270</v>
      </c>
      <c r="AA33" s="734">
        <v>570</v>
      </c>
      <c r="AB33" s="734">
        <v>610</v>
      </c>
      <c r="AC33" s="734">
        <v>2630</v>
      </c>
      <c r="AD33" s="734">
        <v>18500</v>
      </c>
      <c r="AE33" s="734">
        <v>4130</v>
      </c>
      <c r="AF33" s="734">
        <v>9730</v>
      </c>
      <c r="AG33" s="734">
        <v>4640</v>
      </c>
      <c r="AH33" s="734">
        <v>18400</v>
      </c>
      <c r="AI33" s="734">
        <v>7080</v>
      </c>
      <c r="AJ33" s="734">
        <v>4780</v>
      </c>
      <c r="AK33" s="734">
        <v>10</v>
      </c>
      <c r="AL33" s="734">
        <v>13600</v>
      </c>
      <c r="AM33" s="734">
        <v>7060</v>
      </c>
      <c r="AN33" s="735">
        <v>36.1</v>
      </c>
      <c r="AO33" s="735">
        <v>73.900000000000006</v>
      </c>
      <c r="AP33" s="735">
        <v>132.80000000000001</v>
      </c>
      <c r="AQ33" s="735">
        <v>95</v>
      </c>
      <c r="AR33" s="736">
        <v>97.5</v>
      </c>
      <c r="AS33" s="735"/>
      <c r="AT33" s="733">
        <v>20</v>
      </c>
      <c r="AV33" s="542">
        <v>17</v>
      </c>
      <c r="AW33" s="543" t="s">
        <v>49</v>
      </c>
      <c r="AX33" s="544">
        <f t="shared" si="0"/>
        <v>57</v>
      </c>
      <c r="AY33" s="545">
        <f>IFERROR(_xlfn.RANK.EQ(AX33,$AX$17:$AX$63,0)+COUNTIF($AX$17:AX33,AX33)-1,"-")</f>
        <v>39</v>
      </c>
      <c r="AZ33" s="543"/>
      <c r="BA33" s="549">
        <f t="shared" si="1"/>
        <v>17</v>
      </c>
      <c r="BB33" s="549" t="str">
        <f t="shared" si="2"/>
        <v>佐賀</v>
      </c>
      <c r="BC33" s="549">
        <f t="shared" si="3"/>
        <v>478</v>
      </c>
      <c r="BD33" s="548">
        <f t="shared" si="4"/>
        <v>1.4</v>
      </c>
      <c r="BE33" s="543"/>
      <c r="BF33" s="542">
        <v>17</v>
      </c>
      <c r="BG33" s="543" t="s">
        <v>49</v>
      </c>
      <c r="BH33" s="544">
        <f t="shared" si="5"/>
        <v>3360</v>
      </c>
      <c r="BI33" s="545">
        <f>IFERROR(_xlfn.RANK.EQ(BH33,$BH$17:$BH$63,0)+COUNTIF($BH$17:BH33,BH33)-1,"-")</f>
        <v>43</v>
      </c>
      <c r="BJ33" s="543"/>
      <c r="BK33" s="549">
        <f t="shared" si="6"/>
        <v>17</v>
      </c>
      <c r="BL33" s="549" t="str">
        <f t="shared" si="7"/>
        <v>山形</v>
      </c>
      <c r="BM33" s="549">
        <f t="shared" si="8"/>
        <v>43300</v>
      </c>
      <c r="BN33" s="548">
        <f t="shared" si="9"/>
        <v>1.7</v>
      </c>
      <c r="BO33" s="548"/>
      <c r="BP33" s="542">
        <v>17</v>
      </c>
      <c r="BQ33" s="543" t="s">
        <v>49</v>
      </c>
      <c r="BR33" s="762">
        <f t="shared" si="10"/>
        <v>58.9</v>
      </c>
      <c r="BS33" s="545">
        <f>IFERROR(_xlfn.RANK.EQ(BR33,$BR$17:$BR$63,0)+COUNTIF($BR$17:BR33,BR33)-1,"-")</f>
        <v>34</v>
      </c>
      <c r="BT33" s="543"/>
      <c r="BU33" s="549">
        <f t="shared" si="11"/>
        <v>17</v>
      </c>
      <c r="BV33" s="549" t="str">
        <f t="shared" si="12"/>
        <v>岡山</v>
      </c>
      <c r="BW33" s="764">
        <f t="shared" si="13"/>
        <v>100</v>
      </c>
      <c r="BX33" s="548">
        <f t="shared" si="14"/>
        <v>131.1</v>
      </c>
    </row>
    <row r="34" spans="1:76" s="54" customFormat="1" ht="31.5" customHeight="1">
      <c r="A34" s="708" t="s">
        <v>221</v>
      </c>
      <c r="B34" s="732"/>
      <c r="C34" s="733">
        <v>21</v>
      </c>
      <c r="D34" s="700"/>
      <c r="E34" s="734">
        <v>715</v>
      </c>
      <c r="F34" s="734">
        <v>163</v>
      </c>
      <c r="G34" s="734">
        <v>83500</v>
      </c>
      <c r="H34" s="734">
        <v>46400</v>
      </c>
      <c r="I34" s="734">
        <v>12900</v>
      </c>
      <c r="J34" s="734">
        <v>22100</v>
      </c>
      <c r="K34" s="734">
        <v>11500</v>
      </c>
      <c r="L34" s="734">
        <v>46400</v>
      </c>
      <c r="M34" s="734">
        <v>10</v>
      </c>
      <c r="N34" s="734">
        <v>50</v>
      </c>
      <c r="O34" s="734">
        <v>25100</v>
      </c>
      <c r="P34" s="734">
        <v>6700</v>
      </c>
      <c r="Q34" s="734">
        <v>4220</v>
      </c>
      <c r="R34" s="734">
        <v>14200</v>
      </c>
      <c r="S34" s="734">
        <v>2810</v>
      </c>
      <c r="T34" s="734">
        <v>1760</v>
      </c>
      <c r="U34" s="734">
        <v>3240</v>
      </c>
      <c r="V34" s="734">
        <v>2600</v>
      </c>
      <c r="W34" s="734">
        <v>1820</v>
      </c>
      <c r="X34" s="734">
        <v>1970</v>
      </c>
      <c r="Y34" s="734">
        <v>12400</v>
      </c>
      <c r="Z34" s="734">
        <v>1260</v>
      </c>
      <c r="AA34" s="734">
        <v>1630</v>
      </c>
      <c r="AB34" s="734">
        <v>1620</v>
      </c>
      <c r="AC34" s="734">
        <v>7840</v>
      </c>
      <c r="AD34" s="734">
        <v>21300</v>
      </c>
      <c r="AE34" s="734">
        <v>8850</v>
      </c>
      <c r="AF34" s="734">
        <v>8960</v>
      </c>
      <c r="AG34" s="734">
        <v>3530</v>
      </c>
      <c r="AH34" s="734">
        <v>37100</v>
      </c>
      <c r="AI34" s="734">
        <v>10100</v>
      </c>
      <c r="AJ34" s="734">
        <v>5530</v>
      </c>
      <c r="AK34" s="734">
        <v>130</v>
      </c>
      <c r="AL34" s="734">
        <v>31600</v>
      </c>
      <c r="AM34" s="734">
        <v>9990</v>
      </c>
      <c r="AN34" s="735">
        <v>44.4</v>
      </c>
      <c r="AO34" s="735">
        <v>85.2</v>
      </c>
      <c r="AP34" s="735">
        <v>116.8</v>
      </c>
      <c r="AQ34" s="735">
        <v>95.6</v>
      </c>
      <c r="AR34" s="736">
        <v>96.3</v>
      </c>
      <c r="AS34" s="735"/>
      <c r="AT34" s="733">
        <v>21</v>
      </c>
      <c r="AV34" s="542">
        <v>18</v>
      </c>
      <c r="AW34" s="543" t="s">
        <v>50</v>
      </c>
      <c r="AX34" s="544">
        <f t="shared" si="0"/>
        <v>36</v>
      </c>
      <c r="AY34" s="545">
        <f>IFERROR(_xlfn.RANK.EQ(AX34,$AX$17:$AX$63,0)+COUNTIF($AX$17:AX34,AX34)-1,"-")</f>
        <v>44</v>
      </c>
      <c r="AZ34" s="543"/>
      <c r="BA34" s="549">
        <f t="shared" si="1"/>
        <v>18</v>
      </c>
      <c r="BB34" s="549" t="str">
        <f t="shared" si="2"/>
        <v>群馬</v>
      </c>
      <c r="BC34" s="549">
        <f t="shared" si="3"/>
        <v>433</v>
      </c>
      <c r="BD34" s="548">
        <f t="shared" si="4"/>
        <v>1.3</v>
      </c>
      <c r="BE34" s="543"/>
      <c r="BF34" s="542">
        <v>18</v>
      </c>
      <c r="BG34" s="543" t="s">
        <v>50</v>
      </c>
      <c r="BH34" s="544">
        <f t="shared" si="5"/>
        <v>1830</v>
      </c>
      <c r="BI34" s="545">
        <f>IFERROR(_xlfn.RANK.EQ(BH34,$BH$17:$BH$63,0)+COUNTIF($BH$17:BH34,BH34)-1,"-")</f>
        <v>45</v>
      </c>
      <c r="BJ34" s="543"/>
      <c r="BK34" s="549">
        <f t="shared" si="6"/>
        <v>18</v>
      </c>
      <c r="BL34" s="549" t="str">
        <f t="shared" si="7"/>
        <v>愛知</v>
      </c>
      <c r="BM34" s="549">
        <f t="shared" si="8"/>
        <v>40900</v>
      </c>
      <c r="BN34" s="548">
        <f t="shared" si="9"/>
        <v>1.6</v>
      </c>
      <c r="BO34" s="548"/>
      <c r="BP34" s="542">
        <v>18</v>
      </c>
      <c r="BQ34" s="543" t="s">
        <v>50</v>
      </c>
      <c r="BR34" s="762">
        <f t="shared" si="10"/>
        <v>50.8</v>
      </c>
      <c r="BS34" s="545">
        <f>IFERROR(_xlfn.RANK.EQ(BR34,$BR$17:$BR$63,0)+COUNTIF($BR$17:BR34,BR34)-1,"-")</f>
        <v>39</v>
      </c>
      <c r="BT34" s="543"/>
      <c r="BU34" s="549">
        <f t="shared" si="11"/>
        <v>18</v>
      </c>
      <c r="BV34" s="549" t="str">
        <f t="shared" si="12"/>
        <v>鳥取</v>
      </c>
      <c r="BW34" s="764">
        <f t="shared" si="13"/>
        <v>98.2</v>
      </c>
      <c r="BX34" s="548">
        <f t="shared" si="14"/>
        <v>128.69999999999999</v>
      </c>
    </row>
    <row r="35" spans="1:76" s="54" customFormat="1" ht="31.5" customHeight="1">
      <c r="A35" s="708" t="s">
        <v>219</v>
      </c>
      <c r="B35" s="732"/>
      <c r="C35" s="733">
        <v>22</v>
      </c>
      <c r="D35" s="700"/>
      <c r="E35" s="734">
        <v>433</v>
      </c>
      <c r="F35" s="734">
        <v>191</v>
      </c>
      <c r="G35" s="734">
        <v>55100</v>
      </c>
      <c r="H35" s="734">
        <v>33000</v>
      </c>
      <c r="I35" s="734">
        <v>7400</v>
      </c>
      <c r="J35" s="734">
        <v>20900</v>
      </c>
      <c r="K35" s="734">
        <v>4710</v>
      </c>
      <c r="L35" s="734">
        <v>33000</v>
      </c>
      <c r="M35" s="734" t="s">
        <v>98</v>
      </c>
      <c r="N35" s="734">
        <v>10</v>
      </c>
      <c r="O35" s="734">
        <v>17500</v>
      </c>
      <c r="P35" s="734">
        <v>3510</v>
      </c>
      <c r="Q35" s="734">
        <v>5210</v>
      </c>
      <c r="R35" s="734">
        <v>8800</v>
      </c>
      <c r="S35" s="734">
        <v>2560</v>
      </c>
      <c r="T35" s="734">
        <v>920</v>
      </c>
      <c r="U35" s="734">
        <v>1800</v>
      </c>
      <c r="V35" s="734">
        <v>1400</v>
      </c>
      <c r="W35" s="734">
        <v>980</v>
      </c>
      <c r="X35" s="734">
        <v>1140</v>
      </c>
      <c r="Y35" s="734">
        <v>6670</v>
      </c>
      <c r="Z35" s="734">
        <v>620</v>
      </c>
      <c r="AA35" s="734">
        <v>820</v>
      </c>
      <c r="AB35" s="734">
        <v>880</v>
      </c>
      <c r="AC35" s="734">
        <v>4350</v>
      </c>
      <c r="AD35" s="734">
        <v>15500</v>
      </c>
      <c r="AE35" s="734">
        <v>4530</v>
      </c>
      <c r="AF35" s="734">
        <v>8610</v>
      </c>
      <c r="AG35" s="734">
        <v>2360</v>
      </c>
      <c r="AH35" s="734">
        <v>22100</v>
      </c>
      <c r="AI35" s="734">
        <v>15100</v>
      </c>
      <c r="AJ35" s="734">
        <v>800</v>
      </c>
      <c r="AK35" s="734">
        <v>10</v>
      </c>
      <c r="AL35" s="734">
        <v>21300</v>
      </c>
      <c r="AM35" s="734">
        <v>15100</v>
      </c>
      <c r="AN35" s="735">
        <v>40.1</v>
      </c>
      <c r="AO35" s="735">
        <v>96.4</v>
      </c>
      <c r="AP35" s="735">
        <v>127.3</v>
      </c>
      <c r="AQ35" s="735">
        <v>93.5</v>
      </c>
      <c r="AR35" s="736">
        <v>97.7</v>
      </c>
      <c r="AS35" s="735"/>
      <c r="AT35" s="733">
        <v>22</v>
      </c>
      <c r="AV35" s="542">
        <v>19</v>
      </c>
      <c r="AW35" s="543" t="s">
        <v>51</v>
      </c>
      <c r="AX35" s="544">
        <f t="shared" si="0"/>
        <v>56</v>
      </c>
      <c r="AY35" s="545">
        <f>IFERROR(_xlfn.RANK.EQ(AX35,$AX$17:$AX$63,0)+COUNTIF($AX$17:AX35,AX35)-1,"-")</f>
        <v>40</v>
      </c>
      <c r="AZ35" s="543"/>
      <c r="BA35" s="549">
        <f t="shared" si="1"/>
        <v>19</v>
      </c>
      <c r="BB35" s="549" t="str">
        <f t="shared" si="2"/>
        <v>岐阜</v>
      </c>
      <c r="BC35" s="549">
        <f t="shared" si="3"/>
        <v>398</v>
      </c>
      <c r="BD35" s="548">
        <f t="shared" si="4"/>
        <v>1.2</v>
      </c>
      <c r="BE35" s="543"/>
      <c r="BF35" s="542">
        <v>19</v>
      </c>
      <c r="BG35" s="543" t="s">
        <v>51</v>
      </c>
      <c r="BH35" s="544">
        <f t="shared" si="5"/>
        <v>5150</v>
      </c>
      <c r="BI35" s="545">
        <f>IFERROR(_xlfn.RANK.EQ(BH35,$BH$17:$BH$63,0)+COUNTIF($BH$17:BH35,BH35)-1,"-")</f>
        <v>38</v>
      </c>
      <c r="BJ35" s="543"/>
      <c r="BK35" s="549">
        <f t="shared" si="6"/>
        <v>19</v>
      </c>
      <c r="BL35" s="549" t="str">
        <f t="shared" si="7"/>
        <v>千葉</v>
      </c>
      <c r="BM35" s="549">
        <f t="shared" si="8"/>
        <v>40600</v>
      </c>
      <c r="BN35" s="548">
        <f t="shared" si="9"/>
        <v>1.6</v>
      </c>
      <c r="BO35" s="548"/>
      <c r="BP35" s="542">
        <v>19</v>
      </c>
      <c r="BQ35" s="543" t="s">
        <v>51</v>
      </c>
      <c r="BR35" s="762">
        <f t="shared" si="10"/>
        <v>92</v>
      </c>
      <c r="BS35" s="545">
        <f>IFERROR(_xlfn.RANK.EQ(BR35,$BR$17:$BR$63,0)+COUNTIF($BR$17:BR35,BR35)-1,"-")</f>
        <v>20</v>
      </c>
      <c r="BT35" s="543"/>
      <c r="BU35" s="549">
        <f t="shared" si="11"/>
        <v>19</v>
      </c>
      <c r="BV35" s="549" t="str">
        <f t="shared" si="12"/>
        <v>奈良</v>
      </c>
      <c r="BW35" s="764">
        <f t="shared" si="13"/>
        <v>96.2</v>
      </c>
      <c r="BX35" s="548">
        <f t="shared" si="14"/>
        <v>126.1</v>
      </c>
    </row>
    <row r="36" spans="1:76" s="54" customFormat="1" ht="31.5" customHeight="1">
      <c r="A36" s="708" t="s">
        <v>217</v>
      </c>
      <c r="B36" s="732"/>
      <c r="C36" s="733">
        <v>23</v>
      </c>
      <c r="D36" s="700"/>
      <c r="E36" s="734">
        <v>105</v>
      </c>
      <c r="F36" s="734">
        <v>51</v>
      </c>
      <c r="G36" s="734">
        <v>17300</v>
      </c>
      <c r="H36" s="734">
        <v>12000</v>
      </c>
      <c r="I36" s="734">
        <v>2200</v>
      </c>
      <c r="J36" s="734">
        <v>8740</v>
      </c>
      <c r="K36" s="734">
        <v>1100</v>
      </c>
      <c r="L36" s="734">
        <v>12000</v>
      </c>
      <c r="M36" s="734" t="s">
        <v>98</v>
      </c>
      <c r="N36" s="734">
        <v>30</v>
      </c>
      <c r="O36" s="734">
        <v>3540</v>
      </c>
      <c r="P36" s="734">
        <v>590</v>
      </c>
      <c r="Q36" s="734">
        <v>760</v>
      </c>
      <c r="R36" s="734">
        <v>2190</v>
      </c>
      <c r="S36" s="734">
        <v>540</v>
      </c>
      <c r="T36" s="734">
        <v>230</v>
      </c>
      <c r="U36" s="734">
        <v>540</v>
      </c>
      <c r="V36" s="734">
        <v>370</v>
      </c>
      <c r="W36" s="734">
        <v>230</v>
      </c>
      <c r="X36" s="734">
        <v>280</v>
      </c>
      <c r="Y36" s="734">
        <v>1750</v>
      </c>
      <c r="Z36" s="734">
        <v>170</v>
      </c>
      <c r="AA36" s="734">
        <v>200</v>
      </c>
      <c r="AB36" s="734">
        <v>280</v>
      </c>
      <c r="AC36" s="734">
        <v>1100</v>
      </c>
      <c r="AD36" s="734">
        <v>8500</v>
      </c>
      <c r="AE36" s="734">
        <v>1400</v>
      </c>
      <c r="AF36" s="734">
        <v>4930</v>
      </c>
      <c r="AG36" s="734">
        <v>2160</v>
      </c>
      <c r="AH36" s="734">
        <v>5280</v>
      </c>
      <c r="AI36" s="734">
        <v>2410</v>
      </c>
      <c r="AJ36" s="734">
        <v>1990</v>
      </c>
      <c r="AK36" s="734">
        <v>60</v>
      </c>
      <c r="AL36" s="734">
        <v>3300</v>
      </c>
      <c r="AM36" s="734">
        <v>2350</v>
      </c>
      <c r="AN36" s="735">
        <v>30.5</v>
      </c>
      <c r="AO36" s="735">
        <v>62.5</v>
      </c>
      <c r="AP36" s="735">
        <v>164.8</v>
      </c>
      <c r="AQ36" s="735">
        <v>90.5</v>
      </c>
      <c r="AR36" s="736">
        <v>99.4</v>
      </c>
      <c r="AS36" s="735"/>
      <c r="AT36" s="733">
        <v>23</v>
      </c>
      <c r="AV36" s="542">
        <v>20</v>
      </c>
      <c r="AW36" s="543" t="s">
        <v>52</v>
      </c>
      <c r="AX36" s="544">
        <f t="shared" si="0"/>
        <v>292</v>
      </c>
      <c r="AY36" s="545">
        <f>IFERROR(_xlfn.RANK.EQ(AX36,$AX$17:$AX$63,0)+COUNTIF($AX$17:AX36,AX36)-1,"-")</f>
        <v>25</v>
      </c>
      <c r="AZ36" s="543"/>
      <c r="BA36" s="549">
        <f t="shared" si="1"/>
        <v>20</v>
      </c>
      <c r="BB36" s="549" t="str">
        <f t="shared" si="2"/>
        <v>茨城</v>
      </c>
      <c r="BC36" s="549">
        <f t="shared" si="3"/>
        <v>384</v>
      </c>
      <c r="BD36" s="548">
        <f t="shared" si="4"/>
        <v>1.1000000000000001</v>
      </c>
      <c r="BE36" s="543"/>
      <c r="BF36" s="542">
        <v>20</v>
      </c>
      <c r="BG36" s="543" t="s">
        <v>52</v>
      </c>
      <c r="BH36" s="544">
        <f t="shared" si="5"/>
        <v>21000</v>
      </c>
      <c r="BI36" s="545">
        <f>IFERROR(_xlfn.RANK.EQ(BH36,$BH$17:$BH$63,0)+COUNTIF($BH$17:BH36,BH36)-1,"-")</f>
        <v>30</v>
      </c>
      <c r="BJ36" s="543"/>
      <c r="BK36" s="549">
        <f t="shared" si="6"/>
        <v>20</v>
      </c>
      <c r="BL36" s="549" t="str">
        <f t="shared" si="7"/>
        <v>岡山</v>
      </c>
      <c r="BM36" s="549">
        <f t="shared" si="8"/>
        <v>33800</v>
      </c>
      <c r="BN36" s="548">
        <f t="shared" si="9"/>
        <v>1.3</v>
      </c>
      <c r="BO36" s="548"/>
      <c r="BP36" s="542">
        <v>20</v>
      </c>
      <c r="BQ36" s="543" t="s">
        <v>52</v>
      </c>
      <c r="BR36" s="762">
        <f t="shared" si="10"/>
        <v>71.900000000000006</v>
      </c>
      <c r="BS36" s="545">
        <f>IFERROR(_xlfn.RANK.EQ(BR36,$BR$17:$BR$63,0)+COUNTIF($BR$17:BR36,BR36)-1,"-")</f>
        <v>27</v>
      </c>
      <c r="BT36" s="543"/>
      <c r="BU36" s="549">
        <f t="shared" si="11"/>
        <v>20</v>
      </c>
      <c r="BV36" s="549" t="str">
        <f t="shared" si="12"/>
        <v>山梨</v>
      </c>
      <c r="BW36" s="764">
        <f t="shared" si="13"/>
        <v>92</v>
      </c>
      <c r="BX36" s="548">
        <f t="shared" si="14"/>
        <v>120.6</v>
      </c>
    </row>
    <row r="37" spans="1:76" s="54" customFormat="1" ht="31.5" customHeight="1">
      <c r="A37" s="708" t="s">
        <v>215</v>
      </c>
      <c r="B37" s="732"/>
      <c r="C37" s="733">
        <v>24</v>
      </c>
      <c r="D37" s="700"/>
      <c r="E37" s="734">
        <v>210</v>
      </c>
      <c r="F37" s="734">
        <v>114</v>
      </c>
      <c r="G37" s="734">
        <v>40600</v>
      </c>
      <c r="H37" s="734">
        <v>11800</v>
      </c>
      <c r="I37" s="734">
        <v>2200</v>
      </c>
      <c r="J37" s="734">
        <v>7140</v>
      </c>
      <c r="K37" s="734">
        <v>2470</v>
      </c>
      <c r="L37" s="734">
        <v>11800</v>
      </c>
      <c r="M37" s="734">
        <v>0</v>
      </c>
      <c r="N37" s="734">
        <v>20</v>
      </c>
      <c r="O37" s="734">
        <v>5820</v>
      </c>
      <c r="P37" s="734">
        <v>1620</v>
      </c>
      <c r="Q37" s="734">
        <v>1580</v>
      </c>
      <c r="R37" s="734">
        <v>2620</v>
      </c>
      <c r="S37" s="734">
        <v>740</v>
      </c>
      <c r="T37" s="734">
        <v>360</v>
      </c>
      <c r="U37" s="734">
        <v>550</v>
      </c>
      <c r="V37" s="734">
        <v>420</v>
      </c>
      <c r="W37" s="734">
        <v>280</v>
      </c>
      <c r="X37" s="734">
        <v>270</v>
      </c>
      <c r="Y37" s="734">
        <v>1970</v>
      </c>
      <c r="Z37" s="734">
        <v>150</v>
      </c>
      <c r="AA37" s="734">
        <v>330</v>
      </c>
      <c r="AB37" s="734">
        <v>290</v>
      </c>
      <c r="AC37" s="734">
        <v>1210</v>
      </c>
      <c r="AD37" s="734">
        <v>6000</v>
      </c>
      <c r="AE37" s="734">
        <v>1900</v>
      </c>
      <c r="AF37" s="734">
        <v>2870</v>
      </c>
      <c r="AG37" s="734">
        <v>1220</v>
      </c>
      <c r="AH37" s="734">
        <v>28800</v>
      </c>
      <c r="AI37" s="734">
        <v>14800</v>
      </c>
      <c r="AJ37" s="734">
        <v>3270</v>
      </c>
      <c r="AK37" s="734">
        <v>370</v>
      </c>
      <c r="AL37" s="734">
        <v>25600</v>
      </c>
      <c r="AM37" s="734">
        <v>14500</v>
      </c>
      <c r="AN37" s="735">
        <v>70.900000000000006</v>
      </c>
      <c r="AO37" s="735">
        <v>88.9</v>
      </c>
      <c r="AP37" s="735">
        <v>193.3</v>
      </c>
      <c r="AQ37" s="735">
        <v>94.6</v>
      </c>
      <c r="AR37" s="736">
        <v>97.4</v>
      </c>
      <c r="AS37" s="735"/>
      <c r="AT37" s="733">
        <v>24</v>
      </c>
      <c r="AV37" s="542">
        <v>21</v>
      </c>
      <c r="AW37" s="543" t="s">
        <v>53</v>
      </c>
      <c r="AX37" s="544">
        <f t="shared" si="0"/>
        <v>398</v>
      </c>
      <c r="AY37" s="545">
        <f>IFERROR(_xlfn.RANK.EQ(AX37,$AX$17:$AX$63,0)+COUNTIF($AX$17:AX37,AX37)-1,"-")</f>
        <v>19</v>
      </c>
      <c r="AZ37" s="543"/>
      <c r="BA37" s="549">
        <f t="shared" si="1"/>
        <v>21</v>
      </c>
      <c r="BB37" s="549" t="str">
        <f t="shared" si="2"/>
        <v>広島</v>
      </c>
      <c r="BC37" s="549">
        <f t="shared" si="3"/>
        <v>366</v>
      </c>
      <c r="BD37" s="548">
        <f t="shared" si="4"/>
        <v>1.1000000000000001</v>
      </c>
      <c r="BE37" s="543"/>
      <c r="BF37" s="542">
        <v>21</v>
      </c>
      <c r="BG37" s="543" t="s">
        <v>53</v>
      </c>
      <c r="BH37" s="544">
        <f t="shared" si="5"/>
        <v>33000</v>
      </c>
      <c r="BI37" s="545">
        <f>IFERROR(_xlfn.RANK.EQ(BH37,$BH$17:$BH$63,0)+COUNTIF($BH$17:BH37,BH37)-1,"-")</f>
        <v>21</v>
      </c>
      <c r="BJ37" s="543"/>
      <c r="BK37" s="549">
        <f t="shared" si="6"/>
        <v>21</v>
      </c>
      <c r="BL37" s="549" t="str">
        <f t="shared" si="7"/>
        <v>岐阜</v>
      </c>
      <c r="BM37" s="549">
        <f t="shared" si="8"/>
        <v>33000</v>
      </c>
      <c r="BN37" s="548">
        <f t="shared" si="9"/>
        <v>1.3</v>
      </c>
      <c r="BO37" s="548"/>
      <c r="BP37" s="542">
        <v>21</v>
      </c>
      <c r="BQ37" s="543" t="s">
        <v>53</v>
      </c>
      <c r="BR37" s="762">
        <f t="shared" si="10"/>
        <v>82.9</v>
      </c>
      <c r="BS37" s="545">
        <f>IFERROR(_xlfn.RANK.EQ(BR37,$BR$17:$BR$63,0)+COUNTIF($BR$17:BR37,BR37)-1,"-")</f>
        <v>24</v>
      </c>
      <c r="BT37" s="543"/>
      <c r="BU37" s="549">
        <f t="shared" si="11"/>
        <v>21</v>
      </c>
      <c r="BV37" s="549" t="str">
        <f t="shared" si="12"/>
        <v>山形</v>
      </c>
      <c r="BW37" s="764">
        <f t="shared" si="13"/>
        <v>86.4</v>
      </c>
      <c r="BX37" s="548">
        <f t="shared" si="14"/>
        <v>113.2</v>
      </c>
    </row>
    <row r="38" spans="1:76" s="54" customFormat="1" ht="31.5" customHeight="1">
      <c r="A38" s="708" t="s">
        <v>213</v>
      </c>
      <c r="B38" s="732"/>
      <c r="C38" s="733">
        <v>25</v>
      </c>
      <c r="D38" s="700"/>
      <c r="E38" s="734">
        <v>19</v>
      </c>
      <c r="F38" s="734">
        <v>2</v>
      </c>
      <c r="G38" s="734">
        <v>580</v>
      </c>
      <c r="H38" s="734">
        <v>510</v>
      </c>
      <c r="I38" s="734">
        <v>150</v>
      </c>
      <c r="J38" s="734">
        <v>290</v>
      </c>
      <c r="K38" s="734">
        <v>70</v>
      </c>
      <c r="L38" s="734">
        <v>510</v>
      </c>
      <c r="M38" s="734" t="s">
        <v>98</v>
      </c>
      <c r="N38" s="734" t="s">
        <v>98</v>
      </c>
      <c r="O38" s="734">
        <v>420</v>
      </c>
      <c r="P38" s="734">
        <v>60</v>
      </c>
      <c r="Q38" s="734">
        <v>160</v>
      </c>
      <c r="R38" s="734">
        <v>200</v>
      </c>
      <c r="S38" s="734">
        <v>70</v>
      </c>
      <c r="T38" s="734">
        <v>20</v>
      </c>
      <c r="U38" s="734">
        <v>40</v>
      </c>
      <c r="V38" s="734">
        <v>20</v>
      </c>
      <c r="W38" s="734">
        <v>20</v>
      </c>
      <c r="X38" s="734">
        <v>30</v>
      </c>
      <c r="Y38" s="734">
        <v>120</v>
      </c>
      <c r="Z38" s="734">
        <v>0</v>
      </c>
      <c r="AA38" s="734">
        <v>10</v>
      </c>
      <c r="AB38" s="734">
        <v>20</v>
      </c>
      <c r="AC38" s="734">
        <v>90</v>
      </c>
      <c r="AD38" s="734">
        <v>90</v>
      </c>
      <c r="AE38" s="734">
        <v>60</v>
      </c>
      <c r="AF38" s="734">
        <v>20</v>
      </c>
      <c r="AG38" s="734">
        <v>20</v>
      </c>
      <c r="AH38" s="734">
        <v>70</v>
      </c>
      <c r="AI38" s="734">
        <v>30</v>
      </c>
      <c r="AJ38" s="734">
        <v>20</v>
      </c>
      <c r="AK38" s="734" t="s">
        <v>98</v>
      </c>
      <c r="AL38" s="734">
        <v>50</v>
      </c>
      <c r="AM38" s="734">
        <v>30</v>
      </c>
      <c r="AN38" s="735">
        <v>12.1</v>
      </c>
      <c r="AO38" s="735">
        <v>71.400000000000006</v>
      </c>
      <c r="AP38" s="735">
        <v>30.5</v>
      </c>
      <c r="AQ38" s="735">
        <v>100</v>
      </c>
      <c r="AR38" s="736">
        <v>78.400000000000006</v>
      </c>
      <c r="AS38" s="735"/>
      <c r="AT38" s="733">
        <v>25</v>
      </c>
      <c r="AV38" s="542">
        <v>22</v>
      </c>
      <c r="AW38" s="543" t="s">
        <v>54</v>
      </c>
      <c r="AX38" s="544">
        <f t="shared" si="0"/>
        <v>96</v>
      </c>
      <c r="AY38" s="545">
        <f>IFERROR(_xlfn.RANK.EQ(AX38,$AX$17:$AX$63,0)+COUNTIF($AX$17:AX38,AX38)-1,"-")</f>
        <v>36</v>
      </c>
      <c r="AZ38" s="543"/>
      <c r="BA38" s="549">
        <f t="shared" si="1"/>
        <v>22</v>
      </c>
      <c r="BB38" s="549" t="str">
        <f t="shared" si="2"/>
        <v>岡山</v>
      </c>
      <c r="BC38" s="549">
        <f t="shared" si="3"/>
        <v>338</v>
      </c>
      <c r="BD38" s="548">
        <f t="shared" si="4"/>
        <v>1</v>
      </c>
      <c r="BE38" s="543"/>
      <c r="BF38" s="542">
        <v>22</v>
      </c>
      <c r="BG38" s="543" t="s">
        <v>54</v>
      </c>
      <c r="BH38" s="544">
        <f t="shared" si="5"/>
        <v>19000</v>
      </c>
      <c r="BI38" s="545">
        <f>IFERROR(_xlfn.RANK.EQ(BH38,$BH$17:$BH$63,0)+COUNTIF($BH$17:BH38,BH38)-1,"-")</f>
        <v>31</v>
      </c>
      <c r="BJ38" s="543"/>
      <c r="BK38" s="549">
        <f t="shared" si="6"/>
        <v>22</v>
      </c>
      <c r="BL38" s="549" t="str">
        <f t="shared" si="7"/>
        <v>島根</v>
      </c>
      <c r="BM38" s="549">
        <f t="shared" si="8"/>
        <v>31600</v>
      </c>
      <c r="BN38" s="548">
        <f t="shared" si="9"/>
        <v>1.2</v>
      </c>
      <c r="BO38" s="548"/>
      <c r="BP38" s="542">
        <v>22</v>
      </c>
      <c r="BQ38" s="543" t="s">
        <v>54</v>
      </c>
      <c r="BR38" s="762">
        <f t="shared" si="10"/>
        <v>197.9</v>
      </c>
      <c r="BS38" s="545">
        <f>IFERROR(_xlfn.RANK.EQ(BR38,$BR$17:$BR$63,0)+COUNTIF($BR$17:BR38,BR38)-1,"-")</f>
        <v>4</v>
      </c>
      <c r="BT38" s="543"/>
      <c r="BU38" s="549">
        <f t="shared" si="11"/>
        <v>22</v>
      </c>
      <c r="BV38" s="549" t="str">
        <f t="shared" si="12"/>
        <v>大阪</v>
      </c>
      <c r="BW38" s="764">
        <f t="shared" si="13"/>
        <v>84.4</v>
      </c>
      <c r="BX38" s="548">
        <f t="shared" si="14"/>
        <v>110.6</v>
      </c>
    </row>
    <row r="39" spans="1:76" s="54" customFormat="1" ht="31.5" customHeight="1">
      <c r="A39" s="738" t="s">
        <v>211</v>
      </c>
      <c r="B39" s="739"/>
      <c r="C39" s="740">
        <v>26</v>
      </c>
      <c r="D39" s="741"/>
      <c r="E39" s="742">
        <v>46</v>
      </c>
      <c r="F39" s="742">
        <v>25</v>
      </c>
      <c r="G39" s="742">
        <v>4710</v>
      </c>
      <c r="H39" s="742">
        <v>2180</v>
      </c>
      <c r="I39" s="742">
        <v>340</v>
      </c>
      <c r="J39" s="742">
        <v>1630</v>
      </c>
      <c r="K39" s="742">
        <v>220</v>
      </c>
      <c r="L39" s="742">
        <v>2170</v>
      </c>
      <c r="M39" s="742">
        <v>10</v>
      </c>
      <c r="N39" s="742">
        <v>10</v>
      </c>
      <c r="O39" s="742">
        <v>870</v>
      </c>
      <c r="P39" s="742">
        <v>220</v>
      </c>
      <c r="Q39" s="742">
        <v>280</v>
      </c>
      <c r="R39" s="742">
        <v>380</v>
      </c>
      <c r="S39" s="742">
        <v>160</v>
      </c>
      <c r="T39" s="742">
        <v>50</v>
      </c>
      <c r="U39" s="742">
        <v>70</v>
      </c>
      <c r="V39" s="742">
        <v>60</v>
      </c>
      <c r="W39" s="742">
        <v>30</v>
      </c>
      <c r="X39" s="742">
        <v>20</v>
      </c>
      <c r="Y39" s="742">
        <v>250</v>
      </c>
      <c r="Z39" s="742">
        <v>40</v>
      </c>
      <c r="AA39" s="742">
        <v>40</v>
      </c>
      <c r="AB39" s="742">
        <v>30</v>
      </c>
      <c r="AC39" s="742">
        <v>140</v>
      </c>
      <c r="AD39" s="742">
        <v>1310</v>
      </c>
      <c r="AE39" s="742">
        <v>340</v>
      </c>
      <c r="AF39" s="742">
        <v>640</v>
      </c>
      <c r="AG39" s="742">
        <v>330</v>
      </c>
      <c r="AH39" s="742">
        <v>2530</v>
      </c>
      <c r="AI39" s="742">
        <v>1660</v>
      </c>
      <c r="AJ39" s="742">
        <v>40</v>
      </c>
      <c r="AK39" s="742">
        <v>0</v>
      </c>
      <c r="AL39" s="742">
        <v>2490</v>
      </c>
      <c r="AM39" s="742">
        <v>1650</v>
      </c>
      <c r="AN39" s="743">
        <v>53.7</v>
      </c>
      <c r="AO39" s="743">
        <v>98.4</v>
      </c>
      <c r="AP39" s="743">
        <v>102.4</v>
      </c>
      <c r="AQ39" s="743">
        <v>90.2</v>
      </c>
      <c r="AR39" s="744">
        <v>91.8</v>
      </c>
      <c r="AS39" s="743"/>
      <c r="AT39" s="740">
        <v>26</v>
      </c>
      <c r="AV39" s="542">
        <v>23</v>
      </c>
      <c r="AW39" s="543" t="s">
        <v>55</v>
      </c>
      <c r="AX39" s="544">
        <f t="shared" si="0"/>
        <v>306</v>
      </c>
      <c r="AY39" s="545">
        <f>IFERROR(_xlfn.RANK.EQ(AX39,$AX$17:$AX$63,0)+COUNTIF($AX$17:AX39,AX39)-1,"-")</f>
        <v>23</v>
      </c>
      <c r="AZ39" s="543"/>
      <c r="BA39" s="549">
        <f t="shared" si="1"/>
        <v>23</v>
      </c>
      <c r="BB39" s="549" t="str">
        <f t="shared" si="2"/>
        <v>愛知</v>
      </c>
      <c r="BC39" s="549">
        <f t="shared" si="3"/>
        <v>306</v>
      </c>
      <c r="BD39" s="548">
        <f t="shared" si="4"/>
        <v>0.9</v>
      </c>
      <c r="BE39" s="543"/>
      <c r="BF39" s="542">
        <v>23</v>
      </c>
      <c r="BG39" s="543" t="s">
        <v>55</v>
      </c>
      <c r="BH39" s="544">
        <f t="shared" si="5"/>
        <v>40900</v>
      </c>
      <c r="BI39" s="545">
        <f>IFERROR(_xlfn.RANK.EQ(BH39,$BH$17:$BH$63,0)+COUNTIF($BH$17:BH39,BH39)-1,"-")</f>
        <v>18</v>
      </c>
      <c r="BJ39" s="543"/>
      <c r="BK39" s="549">
        <f t="shared" si="6"/>
        <v>23</v>
      </c>
      <c r="BL39" s="549" t="str">
        <f t="shared" si="7"/>
        <v>三重</v>
      </c>
      <c r="BM39" s="549">
        <f t="shared" si="8"/>
        <v>30500</v>
      </c>
      <c r="BN39" s="548">
        <f t="shared" si="9"/>
        <v>1.2</v>
      </c>
      <c r="BO39" s="548"/>
      <c r="BP39" s="542">
        <v>23</v>
      </c>
      <c r="BQ39" s="543" t="s">
        <v>55</v>
      </c>
      <c r="BR39" s="762">
        <f t="shared" si="10"/>
        <v>133.69999999999999</v>
      </c>
      <c r="BS39" s="545">
        <f>IFERROR(_xlfn.RANK.EQ(BR39,$BR$17:$BR$63,0)+COUNTIF($BR$17:BR39,BR39)-1,"-")</f>
        <v>10</v>
      </c>
      <c r="BT39" s="543"/>
      <c r="BU39" s="549">
        <f t="shared" si="11"/>
        <v>23</v>
      </c>
      <c r="BV39" s="549" t="str">
        <f t="shared" si="12"/>
        <v>京都</v>
      </c>
      <c r="BW39" s="764">
        <f t="shared" si="13"/>
        <v>83.1</v>
      </c>
      <c r="BX39" s="548">
        <f t="shared" si="14"/>
        <v>108.9</v>
      </c>
    </row>
    <row r="40" spans="1:76" s="54" customFormat="1" ht="31.5" customHeight="1">
      <c r="A40" s="708" t="s">
        <v>209</v>
      </c>
      <c r="B40" s="732"/>
      <c r="C40" s="733">
        <v>27</v>
      </c>
      <c r="D40" s="700"/>
      <c r="E40" s="734">
        <v>164</v>
      </c>
      <c r="F40" s="734">
        <v>41</v>
      </c>
      <c r="G40" s="734">
        <v>11500</v>
      </c>
      <c r="H40" s="734">
        <v>6120</v>
      </c>
      <c r="I40" s="734">
        <v>1500</v>
      </c>
      <c r="J40" s="734">
        <v>3800</v>
      </c>
      <c r="K40" s="734">
        <v>830</v>
      </c>
      <c r="L40" s="734">
        <v>6110</v>
      </c>
      <c r="M40" s="734" t="s">
        <v>98</v>
      </c>
      <c r="N40" s="734">
        <v>10</v>
      </c>
      <c r="O40" s="734">
        <v>2880</v>
      </c>
      <c r="P40" s="734">
        <v>710</v>
      </c>
      <c r="Q40" s="734">
        <v>510</v>
      </c>
      <c r="R40" s="734">
        <v>1660</v>
      </c>
      <c r="S40" s="734">
        <v>320</v>
      </c>
      <c r="T40" s="734">
        <v>200</v>
      </c>
      <c r="U40" s="734">
        <v>350</v>
      </c>
      <c r="V40" s="734">
        <v>350</v>
      </c>
      <c r="W40" s="734">
        <v>250</v>
      </c>
      <c r="X40" s="734">
        <v>190</v>
      </c>
      <c r="Y40" s="734">
        <v>1460</v>
      </c>
      <c r="Z40" s="734">
        <v>140</v>
      </c>
      <c r="AA40" s="734">
        <v>200</v>
      </c>
      <c r="AB40" s="734">
        <v>180</v>
      </c>
      <c r="AC40" s="734">
        <v>950</v>
      </c>
      <c r="AD40" s="734">
        <v>3250</v>
      </c>
      <c r="AE40" s="734">
        <v>980</v>
      </c>
      <c r="AF40" s="734">
        <v>1610</v>
      </c>
      <c r="AG40" s="734">
        <v>650</v>
      </c>
      <c r="AH40" s="734">
        <v>5400</v>
      </c>
      <c r="AI40" s="734">
        <v>1050</v>
      </c>
      <c r="AJ40" s="734">
        <v>500</v>
      </c>
      <c r="AK40" s="734">
        <v>10</v>
      </c>
      <c r="AL40" s="734">
        <v>4900</v>
      </c>
      <c r="AM40" s="734">
        <v>1040</v>
      </c>
      <c r="AN40" s="735">
        <v>47</v>
      </c>
      <c r="AO40" s="735">
        <v>90.7</v>
      </c>
      <c r="AP40" s="735">
        <v>70.099999999999994</v>
      </c>
      <c r="AQ40" s="735">
        <v>93.2</v>
      </c>
      <c r="AR40" s="736">
        <v>95.8</v>
      </c>
      <c r="AS40" s="735"/>
      <c r="AT40" s="733">
        <v>27</v>
      </c>
      <c r="AV40" s="542">
        <v>24</v>
      </c>
      <c r="AW40" s="543" t="s">
        <v>56</v>
      </c>
      <c r="AX40" s="544">
        <f t="shared" si="0"/>
        <v>134</v>
      </c>
      <c r="AY40" s="545">
        <f>IFERROR(_xlfn.RANK.EQ(AX40,$AX$17:$AX$63,0)+COUNTIF($AX$17:AX40,AX40)-1,"-")</f>
        <v>32</v>
      </c>
      <c r="AZ40" s="543"/>
      <c r="BA40" s="549">
        <f t="shared" si="1"/>
        <v>24</v>
      </c>
      <c r="BB40" s="549" t="str">
        <f t="shared" si="2"/>
        <v>山口</v>
      </c>
      <c r="BC40" s="549">
        <f t="shared" si="3"/>
        <v>297</v>
      </c>
      <c r="BD40" s="548">
        <f t="shared" si="4"/>
        <v>0.9</v>
      </c>
      <c r="BE40" s="543"/>
      <c r="BF40" s="542">
        <v>24</v>
      </c>
      <c r="BG40" s="543" t="s">
        <v>56</v>
      </c>
      <c r="BH40" s="544">
        <f t="shared" si="5"/>
        <v>30500</v>
      </c>
      <c r="BI40" s="545">
        <f>IFERROR(_xlfn.RANK.EQ(BH40,$BH$17:$BH$63,0)+COUNTIF($BH$17:BH40,BH40)-1,"-")</f>
        <v>23</v>
      </c>
      <c r="BJ40" s="543"/>
      <c r="BK40" s="549">
        <f t="shared" si="6"/>
        <v>24</v>
      </c>
      <c r="BL40" s="549" t="str">
        <f t="shared" si="7"/>
        <v>広島</v>
      </c>
      <c r="BM40" s="549">
        <f t="shared" si="8"/>
        <v>26300</v>
      </c>
      <c r="BN40" s="548">
        <f t="shared" si="9"/>
        <v>1</v>
      </c>
      <c r="BO40" s="548"/>
      <c r="BP40" s="542">
        <v>24</v>
      </c>
      <c r="BQ40" s="543" t="s">
        <v>56</v>
      </c>
      <c r="BR40" s="762">
        <f t="shared" si="10"/>
        <v>227.6</v>
      </c>
      <c r="BS40" s="545">
        <f>IFERROR(_xlfn.RANK.EQ(BR40,$BR$17:$BR$63,0)+COUNTIF($BR$17:BR40,BR40)-1,"-")</f>
        <v>3</v>
      </c>
      <c r="BT40" s="543"/>
      <c r="BU40" s="549">
        <f t="shared" si="11"/>
        <v>24</v>
      </c>
      <c r="BV40" s="549" t="str">
        <f t="shared" si="12"/>
        <v>岐阜</v>
      </c>
      <c r="BW40" s="764">
        <f t="shared" si="13"/>
        <v>82.9</v>
      </c>
      <c r="BX40" s="548">
        <f t="shared" si="14"/>
        <v>108.7</v>
      </c>
    </row>
    <row r="41" spans="1:76" s="54" customFormat="1" ht="31.5" customHeight="1">
      <c r="A41" s="708" t="s">
        <v>207</v>
      </c>
      <c r="B41" s="732"/>
      <c r="C41" s="733">
        <v>28</v>
      </c>
      <c r="D41" s="700"/>
      <c r="E41" s="734">
        <v>32</v>
      </c>
      <c r="F41" s="734">
        <v>16</v>
      </c>
      <c r="G41" s="734">
        <v>3820</v>
      </c>
      <c r="H41" s="734">
        <v>2430</v>
      </c>
      <c r="I41" s="734">
        <v>730</v>
      </c>
      <c r="J41" s="734">
        <v>1340</v>
      </c>
      <c r="K41" s="734">
        <v>360</v>
      </c>
      <c r="L41" s="734">
        <v>2430</v>
      </c>
      <c r="M41" s="734" t="s">
        <v>98</v>
      </c>
      <c r="N41" s="734">
        <v>10</v>
      </c>
      <c r="O41" s="734">
        <v>1440</v>
      </c>
      <c r="P41" s="734">
        <v>400</v>
      </c>
      <c r="Q41" s="734">
        <v>300</v>
      </c>
      <c r="R41" s="734">
        <v>750</v>
      </c>
      <c r="S41" s="734">
        <v>130</v>
      </c>
      <c r="T41" s="734">
        <v>90</v>
      </c>
      <c r="U41" s="734">
        <v>140</v>
      </c>
      <c r="V41" s="734">
        <v>140</v>
      </c>
      <c r="W41" s="734">
        <v>120</v>
      </c>
      <c r="X41" s="734">
        <v>130</v>
      </c>
      <c r="Y41" s="734">
        <v>650</v>
      </c>
      <c r="Z41" s="734">
        <v>50</v>
      </c>
      <c r="AA41" s="734">
        <v>80</v>
      </c>
      <c r="AB41" s="734">
        <v>60</v>
      </c>
      <c r="AC41" s="734">
        <v>460</v>
      </c>
      <c r="AD41" s="734">
        <v>990</v>
      </c>
      <c r="AE41" s="734">
        <v>410</v>
      </c>
      <c r="AF41" s="734">
        <v>430</v>
      </c>
      <c r="AG41" s="734">
        <v>160</v>
      </c>
      <c r="AH41" s="734">
        <v>1380</v>
      </c>
      <c r="AI41" s="734">
        <v>780</v>
      </c>
      <c r="AJ41" s="734">
        <v>80</v>
      </c>
      <c r="AK41" s="734" t="s">
        <v>98</v>
      </c>
      <c r="AL41" s="734">
        <v>1300</v>
      </c>
      <c r="AM41" s="734">
        <v>780</v>
      </c>
      <c r="AN41" s="735">
        <v>36.1</v>
      </c>
      <c r="AO41" s="735">
        <v>94.2</v>
      </c>
      <c r="AP41" s="735">
        <v>119.4</v>
      </c>
      <c r="AQ41" s="735">
        <v>100</v>
      </c>
      <c r="AR41" s="736">
        <v>99</v>
      </c>
      <c r="AS41" s="735"/>
      <c r="AT41" s="733">
        <v>28</v>
      </c>
      <c r="AV41" s="542">
        <v>25</v>
      </c>
      <c r="AW41" s="543" t="s">
        <v>57</v>
      </c>
      <c r="AX41" s="544">
        <f t="shared" si="0"/>
        <v>82</v>
      </c>
      <c r="AY41" s="545">
        <f>IFERROR(_xlfn.RANK.EQ(AX41,$AX$17:$AX$63,0)+COUNTIF($AX$17:AX41,AX41)-1,"-")</f>
        <v>37</v>
      </c>
      <c r="AZ41" s="543"/>
      <c r="BA41" s="549">
        <f t="shared" si="1"/>
        <v>25</v>
      </c>
      <c r="BB41" s="549" t="str">
        <f t="shared" si="2"/>
        <v>長野</v>
      </c>
      <c r="BC41" s="549">
        <f t="shared" si="3"/>
        <v>292</v>
      </c>
      <c r="BD41" s="548">
        <f t="shared" si="4"/>
        <v>0.9</v>
      </c>
      <c r="BE41" s="543"/>
      <c r="BF41" s="542">
        <v>25</v>
      </c>
      <c r="BG41" s="543" t="s">
        <v>57</v>
      </c>
      <c r="BH41" s="544">
        <f t="shared" si="5"/>
        <v>22300</v>
      </c>
      <c r="BI41" s="545">
        <f>IFERROR(_xlfn.RANK.EQ(BH41,$BH$17:$BH$63,0)+COUNTIF($BH$17:BH41,BH41)-1,"-")</f>
        <v>26</v>
      </c>
      <c r="BJ41" s="543"/>
      <c r="BK41" s="549">
        <f t="shared" si="6"/>
        <v>25</v>
      </c>
      <c r="BL41" s="549" t="str">
        <f t="shared" si="7"/>
        <v>福岡</v>
      </c>
      <c r="BM41" s="549">
        <f t="shared" si="8"/>
        <v>22700</v>
      </c>
      <c r="BN41" s="548">
        <f t="shared" si="9"/>
        <v>0.9</v>
      </c>
      <c r="BO41" s="548"/>
      <c r="BP41" s="542">
        <v>25</v>
      </c>
      <c r="BQ41" s="543" t="s">
        <v>57</v>
      </c>
      <c r="BR41" s="762">
        <f t="shared" si="10"/>
        <v>272</v>
      </c>
      <c r="BS41" s="545">
        <f>IFERROR(_xlfn.RANK.EQ(BR41,$BR$17:$BR$63,0)+COUNTIF($BR$17:BR41,BR41)-1,"-")</f>
        <v>1</v>
      </c>
      <c r="BT41" s="543"/>
      <c r="BU41" s="549">
        <f t="shared" si="11"/>
        <v>25</v>
      </c>
      <c r="BV41" s="549" t="str">
        <f t="shared" si="12"/>
        <v>青森</v>
      </c>
      <c r="BW41" s="764">
        <f t="shared" si="13"/>
        <v>79.400000000000006</v>
      </c>
      <c r="BX41" s="548">
        <f t="shared" si="14"/>
        <v>104.1</v>
      </c>
    </row>
    <row r="42" spans="1:76" s="54" customFormat="1" ht="31.5" customHeight="1">
      <c r="A42" s="708" t="s">
        <v>205</v>
      </c>
      <c r="B42" s="732"/>
      <c r="C42" s="733">
        <v>29</v>
      </c>
      <c r="D42" s="700"/>
      <c r="E42" s="734">
        <v>57</v>
      </c>
      <c r="F42" s="734">
        <v>23</v>
      </c>
      <c r="G42" s="734">
        <v>3360</v>
      </c>
      <c r="H42" s="734">
        <v>3100</v>
      </c>
      <c r="I42" s="734">
        <v>480</v>
      </c>
      <c r="J42" s="734">
        <v>2030</v>
      </c>
      <c r="K42" s="734">
        <v>590</v>
      </c>
      <c r="L42" s="734">
        <v>3070</v>
      </c>
      <c r="M42" s="734">
        <v>20</v>
      </c>
      <c r="N42" s="734">
        <v>10</v>
      </c>
      <c r="O42" s="734">
        <v>1420</v>
      </c>
      <c r="P42" s="734">
        <v>420</v>
      </c>
      <c r="Q42" s="734">
        <v>420</v>
      </c>
      <c r="R42" s="734">
        <v>580</v>
      </c>
      <c r="S42" s="734">
        <v>220</v>
      </c>
      <c r="T42" s="734">
        <v>80</v>
      </c>
      <c r="U42" s="734">
        <v>130</v>
      </c>
      <c r="V42" s="734">
        <v>60</v>
      </c>
      <c r="W42" s="734">
        <v>40</v>
      </c>
      <c r="X42" s="734">
        <v>60</v>
      </c>
      <c r="Y42" s="734">
        <v>380</v>
      </c>
      <c r="Z42" s="734">
        <v>50</v>
      </c>
      <c r="AA42" s="734">
        <v>50</v>
      </c>
      <c r="AB42" s="734">
        <v>60</v>
      </c>
      <c r="AC42" s="734">
        <v>220</v>
      </c>
      <c r="AD42" s="734">
        <v>1680</v>
      </c>
      <c r="AE42" s="734">
        <v>570</v>
      </c>
      <c r="AF42" s="734">
        <v>690</v>
      </c>
      <c r="AG42" s="734">
        <v>420</v>
      </c>
      <c r="AH42" s="734">
        <v>260</v>
      </c>
      <c r="AI42" s="734">
        <v>150</v>
      </c>
      <c r="AJ42" s="734">
        <v>20</v>
      </c>
      <c r="AK42" s="734">
        <v>10</v>
      </c>
      <c r="AL42" s="734">
        <v>240</v>
      </c>
      <c r="AM42" s="734">
        <v>140</v>
      </c>
      <c r="AN42" s="735">
        <v>7.7</v>
      </c>
      <c r="AO42" s="735">
        <v>92.3</v>
      </c>
      <c r="AP42" s="735">
        <v>58.9</v>
      </c>
      <c r="AQ42" s="735">
        <v>91.9</v>
      </c>
      <c r="AR42" s="736">
        <v>92.6</v>
      </c>
      <c r="AS42" s="735"/>
      <c r="AT42" s="733">
        <v>29</v>
      </c>
      <c r="AV42" s="542">
        <v>26</v>
      </c>
      <c r="AW42" s="543" t="s">
        <v>58</v>
      </c>
      <c r="AX42" s="544">
        <f t="shared" si="0"/>
        <v>61</v>
      </c>
      <c r="AY42" s="545">
        <f>IFERROR(_xlfn.RANK.EQ(AX42,$AX$17:$AX$63,0)+COUNTIF($AX$17:AX42,AX42)-1,"-")</f>
        <v>38</v>
      </c>
      <c r="AZ42" s="543"/>
      <c r="BA42" s="549">
        <f t="shared" si="1"/>
        <v>26</v>
      </c>
      <c r="BB42" s="549" t="str">
        <f t="shared" si="2"/>
        <v>鳥取</v>
      </c>
      <c r="BC42" s="549">
        <f t="shared" si="3"/>
        <v>219</v>
      </c>
      <c r="BD42" s="548">
        <f t="shared" si="4"/>
        <v>0.6</v>
      </c>
      <c r="BE42" s="543"/>
      <c r="BF42" s="542">
        <v>26</v>
      </c>
      <c r="BG42" s="543" t="s">
        <v>58</v>
      </c>
      <c r="BH42" s="544">
        <f t="shared" si="5"/>
        <v>5070</v>
      </c>
      <c r="BI42" s="545">
        <f>IFERROR(_xlfn.RANK.EQ(BH42,$BH$17:$BH$63,0)+COUNTIF($BH$17:BH42,BH42)-1,"-")</f>
        <v>39</v>
      </c>
      <c r="BJ42" s="543"/>
      <c r="BK42" s="549">
        <f t="shared" si="6"/>
        <v>26</v>
      </c>
      <c r="BL42" s="549" t="str">
        <f t="shared" si="7"/>
        <v>滋賀</v>
      </c>
      <c r="BM42" s="549">
        <f t="shared" si="8"/>
        <v>22300</v>
      </c>
      <c r="BN42" s="548">
        <f t="shared" si="9"/>
        <v>0.9</v>
      </c>
      <c r="BO42" s="548"/>
      <c r="BP42" s="542">
        <v>26</v>
      </c>
      <c r="BQ42" s="543" t="s">
        <v>58</v>
      </c>
      <c r="BR42" s="762">
        <f t="shared" si="10"/>
        <v>83.1</v>
      </c>
      <c r="BS42" s="545">
        <f>IFERROR(_xlfn.RANK.EQ(BR42,$BR$17:$BR$63,0)+COUNTIF($BR$17:BR42,BR42)-1,"-")</f>
        <v>23</v>
      </c>
      <c r="BT42" s="543"/>
      <c r="BU42" s="549">
        <f t="shared" si="11"/>
        <v>26</v>
      </c>
      <c r="BV42" s="549" t="str">
        <f t="shared" si="12"/>
        <v>愛媛</v>
      </c>
      <c r="BW42" s="764">
        <f t="shared" si="13"/>
        <v>74.5</v>
      </c>
      <c r="BX42" s="548">
        <f t="shared" si="14"/>
        <v>97.6</v>
      </c>
    </row>
    <row r="43" spans="1:76" s="54" customFormat="1" ht="31.5" customHeight="1">
      <c r="A43" s="738" t="s">
        <v>203</v>
      </c>
      <c r="B43" s="739"/>
      <c r="C43" s="740">
        <v>30</v>
      </c>
      <c r="D43" s="741"/>
      <c r="E43" s="742">
        <v>36</v>
      </c>
      <c r="F43" s="742">
        <v>13</v>
      </c>
      <c r="G43" s="742">
        <v>1830</v>
      </c>
      <c r="H43" s="742">
        <v>1340</v>
      </c>
      <c r="I43" s="742">
        <v>190</v>
      </c>
      <c r="J43" s="742">
        <v>960</v>
      </c>
      <c r="K43" s="742">
        <v>190</v>
      </c>
      <c r="L43" s="742">
        <v>1340</v>
      </c>
      <c r="M43" s="742">
        <v>10</v>
      </c>
      <c r="N43" s="742">
        <v>0</v>
      </c>
      <c r="O43" s="742">
        <v>680</v>
      </c>
      <c r="P43" s="742">
        <v>190</v>
      </c>
      <c r="Q43" s="742">
        <v>250</v>
      </c>
      <c r="R43" s="742">
        <v>240</v>
      </c>
      <c r="S43" s="742">
        <v>90</v>
      </c>
      <c r="T43" s="742">
        <v>10</v>
      </c>
      <c r="U43" s="742">
        <v>40</v>
      </c>
      <c r="V43" s="742">
        <v>40</v>
      </c>
      <c r="W43" s="742">
        <v>20</v>
      </c>
      <c r="X43" s="742">
        <v>30</v>
      </c>
      <c r="Y43" s="742">
        <v>170</v>
      </c>
      <c r="Z43" s="742">
        <v>20</v>
      </c>
      <c r="AA43" s="742">
        <v>10</v>
      </c>
      <c r="AB43" s="742">
        <v>20</v>
      </c>
      <c r="AC43" s="742">
        <v>120</v>
      </c>
      <c r="AD43" s="742">
        <v>660</v>
      </c>
      <c r="AE43" s="742">
        <v>170</v>
      </c>
      <c r="AF43" s="742">
        <v>390</v>
      </c>
      <c r="AG43" s="742">
        <v>110</v>
      </c>
      <c r="AH43" s="742">
        <v>490</v>
      </c>
      <c r="AI43" s="742">
        <v>250</v>
      </c>
      <c r="AJ43" s="742">
        <v>10</v>
      </c>
      <c r="AK43" s="742" t="s">
        <v>98</v>
      </c>
      <c r="AL43" s="742">
        <v>480</v>
      </c>
      <c r="AM43" s="742">
        <v>250</v>
      </c>
      <c r="AN43" s="743">
        <v>26.8</v>
      </c>
      <c r="AO43" s="743">
        <v>98</v>
      </c>
      <c r="AP43" s="743">
        <v>50.8</v>
      </c>
      <c r="AQ43" s="743">
        <v>90</v>
      </c>
      <c r="AR43" s="744">
        <v>93.4</v>
      </c>
      <c r="AS43" s="743"/>
      <c r="AT43" s="740">
        <v>30</v>
      </c>
      <c r="AV43" s="542">
        <v>27</v>
      </c>
      <c r="AW43" s="543" t="s">
        <v>59</v>
      </c>
      <c r="AX43" s="544">
        <f t="shared" si="0"/>
        <v>9</v>
      </c>
      <c r="AY43" s="545">
        <f>IFERROR(_xlfn.RANK.EQ(AX43,$AX$17:$AX$63,0)+COUNTIF($AX$17:AX43,AX43)-1,"-")</f>
        <v>47</v>
      </c>
      <c r="AZ43" s="543"/>
      <c r="BA43" s="549">
        <f t="shared" si="1"/>
        <v>27</v>
      </c>
      <c r="BB43" s="549" t="str">
        <f t="shared" si="2"/>
        <v>千葉</v>
      </c>
      <c r="BC43" s="549">
        <f t="shared" si="3"/>
        <v>210</v>
      </c>
      <c r="BD43" s="548">
        <f t="shared" si="4"/>
        <v>0.6</v>
      </c>
      <c r="BE43" s="543"/>
      <c r="BF43" s="542">
        <v>27</v>
      </c>
      <c r="BG43" s="543" t="s">
        <v>59</v>
      </c>
      <c r="BH43" s="544">
        <f t="shared" si="5"/>
        <v>760</v>
      </c>
      <c r="BI43" s="545">
        <f>IFERROR(_xlfn.RANK.EQ(BH43,$BH$17:$BH$63,0)+COUNTIF($BH$17:BH43,BH43)-1,"-")</f>
        <v>46</v>
      </c>
      <c r="BJ43" s="543"/>
      <c r="BK43" s="549">
        <f t="shared" si="6"/>
        <v>27</v>
      </c>
      <c r="BL43" s="549" t="str">
        <f t="shared" si="7"/>
        <v>徳島</v>
      </c>
      <c r="BM43" s="549">
        <f t="shared" si="8"/>
        <v>21900</v>
      </c>
      <c r="BN43" s="548">
        <f t="shared" si="9"/>
        <v>0.8</v>
      </c>
      <c r="BO43" s="548"/>
      <c r="BP43" s="542">
        <v>27</v>
      </c>
      <c r="BQ43" s="543" t="s">
        <v>59</v>
      </c>
      <c r="BR43" s="762">
        <f t="shared" si="10"/>
        <v>84.4</v>
      </c>
      <c r="BS43" s="545">
        <f>IFERROR(_xlfn.RANK.EQ(BR43,$BR$17:$BR$63,0)+COUNTIF($BR$17:BR43,BR43)-1,"-")</f>
        <v>22</v>
      </c>
      <c r="BT43" s="543"/>
      <c r="BU43" s="549">
        <f t="shared" si="11"/>
        <v>27</v>
      </c>
      <c r="BV43" s="549" t="str">
        <f t="shared" si="12"/>
        <v>長野</v>
      </c>
      <c r="BW43" s="764">
        <f t="shared" si="13"/>
        <v>71.900000000000006</v>
      </c>
      <c r="BX43" s="548">
        <f t="shared" si="14"/>
        <v>94.2</v>
      </c>
    </row>
    <row r="44" spans="1:76" s="54" customFormat="1" ht="31.5" customHeight="1">
      <c r="A44" s="708" t="s">
        <v>201</v>
      </c>
      <c r="B44" s="732"/>
      <c r="C44" s="733">
        <v>31</v>
      </c>
      <c r="D44" s="700"/>
      <c r="E44" s="734">
        <v>56</v>
      </c>
      <c r="F44" s="734">
        <v>23</v>
      </c>
      <c r="G44" s="734">
        <v>5150</v>
      </c>
      <c r="H44" s="734">
        <v>2500</v>
      </c>
      <c r="I44" s="734">
        <v>780</v>
      </c>
      <c r="J44" s="734">
        <v>1390</v>
      </c>
      <c r="K44" s="734">
        <v>340</v>
      </c>
      <c r="L44" s="734">
        <v>2500</v>
      </c>
      <c r="M44" s="734" t="s">
        <v>98</v>
      </c>
      <c r="N44" s="734">
        <v>0</v>
      </c>
      <c r="O44" s="734">
        <v>1500</v>
      </c>
      <c r="P44" s="734">
        <v>320</v>
      </c>
      <c r="Q44" s="734">
        <v>330</v>
      </c>
      <c r="R44" s="734">
        <v>840</v>
      </c>
      <c r="S44" s="734">
        <v>170</v>
      </c>
      <c r="T44" s="734">
        <v>110</v>
      </c>
      <c r="U44" s="734">
        <v>190</v>
      </c>
      <c r="V44" s="734">
        <v>170</v>
      </c>
      <c r="W44" s="734">
        <v>120</v>
      </c>
      <c r="X44" s="734">
        <v>90</v>
      </c>
      <c r="Y44" s="734">
        <v>720</v>
      </c>
      <c r="Z44" s="734">
        <v>70</v>
      </c>
      <c r="AA44" s="734">
        <v>100</v>
      </c>
      <c r="AB44" s="734">
        <v>100</v>
      </c>
      <c r="AC44" s="734">
        <v>450</v>
      </c>
      <c r="AD44" s="734">
        <v>1000</v>
      </c>
      <c r="AE44" s="734">
        <v>380</v>
      </c>
      <c r="AF44" s="734">
        <v>450</v>
      </c>
      <c r="AG44" s="734">
        <v>170</v>
      </c>
      <c r="AH44" s="734">
        <v>2650</v>
      </c>
      <c r="AI44" s="734">
        <v>1610</v>
      </c>
      <c r="AJ44" s="734">
        <v>140</v>
      </c>
      <c r="AK44" s="734">
        <v>0</v>
      </c>
      <c r="AL44" s="734">
        <v>2510</v>
      </c>
      <c r="AM44" s="734">
        <v>1610</v>
      </c>
      <c r="AN44" s="735">
        <v>51.5</v>
      </c>
      <c r="AO44" s="735">
        <v>94.7</v>
      </c>
      <c r="AP44" s="735">
        <v>92</v>
      </c>
      <c r="AQ44" s="735">
        <v>96.6</v>
      </c>
      <c r="AR44" s="736">
        <v>98.8</v>
      </c>
      <c r="AS44" s="735"/>
      <c r="AT44" s="733">
        <v>31</v>
      </c>
      <c r="AV44" s="542">
        <v>28</v>
      </c>
      <c r="AW44" s="543" t="s">
        <v>60</v>
      </c>
      <c r="AX44" s="544">
        <f t="shared" si="0"/>
        <v>976</v>
      </c>
      <c r="AY44" s="545">
        <f>IFERROR(_xlfn.RANK.EQ(AX44,$AX$17:$AX$63,0)+COUNTIF($AX$17:AX44,AX44)-1,"-")</f>
        <v>10</v>
      </c>
      <c r="AZ44" s="543"/>
      <c r="BA44" s="549">
        <f t="shared" si="1"/>
        <v>28</v>
      </c>
      <c r="BB44" s="549" t="str">
        <f t="shared" si="2"/>
        <v>新潟</v>
      </c>
      <c r="BC44" s="549">
        <f t="shared" si="3"/>
        <v>164</v>
      </c>
      <c r="BD44" s="548">
        <f t="shared" si="4"/>
        <v>0.5</v>
      </c>
      <c r="BE44" s="543"/>
      <c r="BF44" s="542">
        <v>28</v>
      </c>
      <c r="BG44" s="543" t="s">
        <v>60</v>
      </c>
      <c r="BH44" s="544">
        <f t="shared" si="5"/>
        <v>57200</v>
      </c>
      <c r="BI44" s="545">
        <f>IFERROR(_xlfn.RANK.EQ(BH44,$BH$17:$BH$63,0)+COUNTIF($BH$17:BH44,BH44)-1,"-")</f>
        <v>10</v>
      </c>
      <c r="BJ44" s="543"/>
      <c r="BK44" s="549">
        <f t="shared" si="6"/>
        <v>28</v>
      </c>
      <c r="BL44" s="549" t="str">
        <f t="shared" si="7"/>
        <v>鳥取</v>
      </c>
      <c r="BM44" s="549">
        <f t="shared" si="8"/>
        <v>21500</v>
      </c>
      <c r="BN44" s="548">
        <f t="shared" si="9"/>
        <v>0.8</v>
      </c>
      <c r="BO44" s="548"/>
      <c r="BP44" s="542">
        <v>28</v>
      </c>
      <c r="BQ44" s="543" t="s">
        <v>60</v>
      </c>
      <c r="BR44" s="762">
        <f t="shared" si="10"/>
        <v>58.6</v>
      </c>
      <c r="BS44" s="545">
        <f>IFERROR(_xlfn.RANK.EQ(BR44,$BR$17:$BR$63,0)+COUNTIF($BR$17:BR44,BR44)-1,"-")</f>
        <v>35</v>
      </c>
      <c r="BT44" s="543"/>
      <c r="BU44" s="549">
        <f t="shared" si="11"/>
        <v>27</v>
      </c>
      <c r="BV44" s="549" t="str">
        <f t="shared" si="12"/>
        <v>広島</v>
      </c>
      <c r="BW44" s="764">
        <f t="shared" si="13"/>
        <v>71.900000000000006</v>
      </c>
      <c r="BX44" s="548">
        <f t="shared" si="14"/>
        <v>94.2</v>
      </c>
    </row>
    <row r="45" spans="1:76" s="54" customFormat="1" ht="31.5" customHeight="1">
      <c r="A45" s="738" t="s">
        <v>199</v>
      </c>
      <c r="B45" s="739"/>
      <c r="C45" s="740">
        <v>32</v>
      </c>
      <c r="D45" s="741"/>
      <c r="E45" s="742">
        <v>292</v>
      </c>
      <c r="F45" s="742">
        <v>72</v>
      </c>
      <c r="G45" s="742">
        <v>21000</v>
      </c>
      <c r="H45" s="742">
        <v>15800</v>
      </c>
      <c r="I45" s="742">
        <v>3160</v>
      </c>
      <c r="J45" s="742">
        <v>11000</v>
      </c>
      <c r="K45" s="742">
        <v>1660</v>
      </c>
      <c r="L45" s="742">
        <v>15800</v>
      </c>
      <c r="M45" s="742">
        <v>0</v>
      </c>
      <c r="N45" s="742">
        <v>90</v>
      </c>
      <c r="O45" s="742">
        <v>8490</v>
      </c>
      <c r="P45" s="742">
        <v>1920</v>
      </c>
      <c r="Q45" s="742">
        <v>2800</v>
      </c>
      <c r="R45" s="742">
        <v>3780</v>
      </c>
      <c r="S45" s="742">
        <v>1140</v>
      </c>
      <c r="T45" s="742">
        <v>350</v>
      </c>
      <c r="U45" s="742">
        <v>800</v>
      </c>
      <c r="V45" s="742">
        <v>630</v>
      </c>
      <c r="W45" s="742">
        <v>470</v>
      </c>
      <c r="X45" s="742">
        <v>380</v>
      </c>
      <c r="Y45" s="742">
        <v>2780</v>
      </c>
      <c r="Z45" s="742">
        <v>230</v>
      </c>
      <c r="AA45" s="742">
        <v>310</v>
      </c>
      <c r="AB45" s="742">
        <v>410</v>
      </c>
      <c r="AC45" s="742">
        <v>1830</v>
      </c>
      <c r="AD45" s="742">
        <v>7350</v>
      </c>
      <c r="AE45" s="742">
        <v>2330</v>
      </c>
      <c r="AF45" s="742">
        <v>3620</v>
      </c>
      <c r="AG45" s="742">
        <v>1400</v>
      </c>
      <c r="AH45" s="742">
        <v>5120</v>
      </c>
      <c r="AI45" s="742">
        <v>2400</v>
      </c>
      <c r="AJ45" s="742">
        <v>400</v>
      </c>
      <c r="AK45" s="742">
        <v>40</v>
      </c>
      <c r="AL45" s="742">
        <v>4720</v>
      </c>
      <c r="AM45" s="742">
        <v>2360</v>
      </c>
      <c r="AN45" s="743">
        <v>24.4</v>
      </c>
      <c r="AO45" s="743">
        <v>92.2</v>
      </c>
      <c r="AP45" s="743">
        <v>71.900000000000006</v>
      </c>
      <c r="AQ45" s="743">
        <v>94.8</v>
      </c>
      <c r="AR45" s="744">
        <v>100</v>
      </c>
      <c r="AS45" s="743"/>
      <c r="AT45" s="740">
        <v>32</v>
      </c>
      <c r="AV45" s="542">
        <v>29</v>
      </c>
      <c r="AW45" s="543" t="s">
        <v>61</v>
      </c>
      <c r="AX45" s="544">
        <f t="shared" si="0"/>
        <v>37</v>
      </c>
      <c r="AY45" s="545">
        <f>IFERROR(_xlfn.RANK.EQ(AX45,$AX$17:$AX$63,0)+COUNTIF($AX$17:AX45,AX45)-1,"-")</f>
        <v>43</v>
      </c>
      <c r="AZ45" s="543"/>
      <c r="BA45" s="549">
        <f t="shared" si="1"/>
        <v>29</v>
      </c>
      <c r="BB45" s="549" t="str">
        <f t="shared" si="2"/>
        <v>徳島</v>
      </c>
      <c r="BC45" s="549">
        <f t="shared" si="3"/>
        <v>157</v>
      </c>
      <c r="BD45" s="548">
        <f t="shared" si="4"/>
        <v>0.5</v>
      </c>
      <c r="BE45" s="543"/>
      <c r="BF45" s="542">
        <v>29</v>
      </c>
      <c r="BG45" s="543" t="s">
        <v>61</v>
      </c>
      <c r="BH45" s="544">
        <f t="shared" si="5"/>
        <v>3560</v>
      </c>
      <c r="BI45" s="545">
        <f>IFERROR(_xlfn.RANK.EQ(BH45,$BH$17:$BH$63,0)+COUNTIF($BH$17:BH45,BH45)-1,"-")</f>
        <v>42</v>
      </c>
      <c r="BJ45" s="543"/>
      <c r="BK45" s="549">
        <f t="shared" si="6"/>
        <v>29</v>
      </c>
      <c r="BL45" s="549" t="str">
        <f t="shared" si="7"/>
        <v>香川</v>
      </c>
      <c r="BM45" s="549">
        <f t="shared" si="8"/>
        <v>21200</v>
      </c>
      <c r="BN45" s="548">
        <f t="shared" si="9"/>
        <v>0.8</v>
      </c>
      <c r="BO45" s="548"/>
      <c r="BP45" s="542">
        <v>29</v>
      </c>
      <c r="BQ45" s="543" t="s">
        <v>61</v>
      </c>
      <c r="BR45" s="762">
        <f t="shared" si="10"/>
        <v>96.2</v>
      </c>
      <c r="BS45" s="545">
        <f>IFERROR(_xlfn.RANK.EQ(BR45,$BR$17:$BR$63,0)+COUNTIF($BR$17:BR45,BR45)-1,"-")</f>
        <v>19</v>
      </c>
      <c r="BT45" s="543"/>
      <c r="BU45" s="549">
        <f t="shared" si="11"/>
        <v>29</v>
      </c>
      <c r="BV45" s="549" t="str">
        <f t="shared" si="12"/>
        <v>新潟</v>
      </c>
      <c r="BW45" s="764">
        <f t="shared" si="13"/>
        <v>70.099999999999994</v>
      </c>
      <c r="BX45" s="548">
        <f t="shared" si="14"/>
        <v>91.9</v>
      </c>
    </row>
    <row r="46" spans="1:76" s="54" customFormat="1" ht="31.5" customHeight="1">
      <c r="A46" s="708" t="s">
        <v>197</v>
      </c>
      <c r="B46" s="732"/>
      <c r="C46" s="733">
        <v>33</v>
      </c>
      <c r="D46" s="700"/>
      <c r="E46" s="734">
        <v>398</v>
      </c>
      <c r="F46" s="734">
        <v>45</v>
      </c>
      <c r="G46" s="734">
        <v>33000</v>
      </c>
      <c r="H46" s="734">
        <v>31100</v>
      </c>
      <c r="I46" s="734">
        <v>8090</v>
      </c>
      <c r="J46" s="734">
        <v>18000</v>
      </c>
      <c r="K46" s="734">
        <v>5000</v>
      </c>
      <c r="L46" s="734">
        <v>31100</v>
      </c>
      <c r="M46" s="734">
        <v>0</v>
      </c>
      <c r="N46" s="734" t="s">
        <v>98</v>
      </c>
      <c r="O46" s="734">
        <v>16300</v>
      </c>
      <c r="P46" s="734">
        <v>3470</v>
      </c>
      <c r="Q46" s="734">
        <v>3930</v>
      </c>
      <c r="R46" s="734">
        <v>8860</v>
      </c>
      <c r="S46" s="734">
        <v>2120</v>
      </c>
      <c r="T46" s="734">
        <v>1010</v>
      </c>
      <c r="U46" s="734">
        <v>2050</v>
      </c>
      <c r="V46" s="734">
        <v>1670</v>
      </c>
      <c r="W46" s="734">
        <v>1070</v>
      </c>
      <c r="X46" s="734">
        <v>950</v>
      </c>
      <c r="Y46" s="734">
        <v>7410</v>
      </c>
      <c r="Z46" s="734">
        <v>720</v>
      </c>
      <c r="AA46" s="734">
        <v>970</v>
      </c>
      <c r="AB46" s="734">
        <v>1040</v>
      </c>
      <c r="AC46" s="734">
        <v>4680</v>
      </c>
      <c r="AD46" s="734">
        <v>14900</v>
      </c>
      <c r="AE46" s="734">
        <v>4170</v>
      </c>
      <c r="AF46" s="734">
        <v>7690</v>
      </c>
      <c r="AG46" s="734">
        <v>3000</v>
      </c>
      <c r="AH46" s="734">
        <v>1870</v>
      </c>
      <c r="AI46" s="734">
        <v>880</v>
      </c>
      <c r="AJ46" s="734">
        <v>40</v>
      </c>
      <c r="AK46" s="734">
        <v>0</v>
      </c>
      <c r="AL46" s="734">
        <v>1830</v>
      </c>
      <c r="AM46" s="734">
        <v>880</v>
      </c>
      <c r="AN46" s="735">
        <v>5.7</v>
      </c>
      <c r="AO46" s="735">
        <v>97.9</v>
      </c>
      <c r="AP46" s="735">
        <v>82.9</v>
      </c>
      <c r="AQ46" s="735">
        <v>96.4</v>
      </c>
      <c r="AR46" s="736">
        <v>97.1</v>
      </c>
      <c r="AS46" s="735"/>
      <c r="AT46" s="733">
        <v>33</v>
      </c>
      <c r="AV46" s="542">
        <v>30</v>
      </c>
      <c r="AW46" s="543" t="s">
        <v>62</v>
      </c>
      <c r="AX46" s="544">
        <f t="shared" si="0"/>
        <v>42</v>
      </c>
      <c r="AY46" s="545">
        <f>IFERROR(_xlfn.RANK.EQ(AX46,$AX$17:$AX$63,0)+COUNTIF($AX$17:AX46,AX46)-1,"-")</f>
        <v>42</v>
      </c>
      <c r="AZ46" s="543"/>
      <c r="BA46" s="549">
        <f t="shared" si="1"/>
        <v>29</v>
      </c>
      <c r="BB46" s="549" t="str">
        <f t="shared" si="2"/>
        <v>福岡</v>
      </c>
      <c r="BC46" s="549">
        <f t="shared" si="3"/>
        <v>157</v>
      </c>
      <c r="BD46" s="548">
        <f t="shared" si="4"/>
        <v>0.5</v>
      </c>
      <c r="BE46" s="543"/>
      <c r="BF46" s="542">
        <v>30</v>
      </c>
      <c r="BG46" s="543" t="s">
        <v>62</v>
      </c>
      <c r="BH46" s="544">
        <f t="shared" si="5"/>
        <v>2680</v>
      </c>
      <c r="BI46" s="545">
        <f>IFERROR(_xlfn.RANK.EQ(BH46,$BH$17:$BH$63,0)+COUNTIF($BH$17:BH46,BH46)-1,"-")</f>
        <v>44</v>
      </c>
      <c r="BJ46" s="543"/>
      <c r="BK46" s="549">
        <f t="shared" si="6"/>
        <v>30</v>
      </c>
      <c r="BL46" s="549" t="str">
        <f t="shared" si="7"/>
        <v>長野</v>
      </c>
      <c r="BM46" s="549">
        <f t="shared" si="8"/>
        <v>21000</v>
      </c>
      <c r="BN46" s="548">
        <f t="shared" si="9"/>
        <v>0.8</v>
      </c>
      <c r="BO46" s="548"/>
      <c r="BP46" s="542">
        <v>30</v>
      </c>
      <c r="BQ46" s="543" t="s">
        <v>62</v>
      </c>
      <c r="BR46" s="762">
        <f t="shared" si="10"/>
        <v>63.8</v>
      </c>
      <c r="BS46" s="545">
        <f>IFERROR(_xlfn.RANK.EQ(BR46,$BR$17:$BR$63,0)+COUNTIF($BR$17:BR46,BR46)-1,"-")</f>
        <v>32</v>
      </c>
      <c r="BT46" s="543"/>
      <c r="BU46" s="549">
        <f t="shared" si="11"/>
        <v>29</v>
      </c>
      <c r="BV46" s="549" t="str">
        <f t="shared" si="12"/>
        <v>熊本</v>
      </c>
      <c r="BW46" s="764">
        <f t="shared" si="13"/>
        <v>70.099999999999994</v>
      </c>
      <c r="BX46" s="548">
        <f t="shared" si="14"/>
        <v>91.9</v>
      </c>
    </row>
    <row r="47" spans="1:76" s="54" customFormat="1" ht="31.5" customHeight="1">
      <c r="A47" s="708" t="s">
        <v>195</v>
      </c>
      <c r="B47" s="732"/>
      <c r="C47" s="733">
        <v>34</v>
      </c>
      <c r="D47" s="700"/>
      <c r="E47" s="734">
        <v>96</v>
      </c>
      <c r="F47" s="734">
        <v>52</v>
      </c>
      <c r="G47" s="734">
        <v>19000</v>
      </c>
      <c r="H47" s="734">
        <v>7540</v>
      </c>
      <c r="I47" s="734">
        <v>1070</v>
      </c>
      <c r="J47" s="734">
        <v>6030</v>
      </c>
      <c r="K47" s="734">
        <v>430</v>
      </c>
      <c r="L47" s="734">
        <v>7470</v>
      </c>
      <c r="M47" s="734">
        <v>0</v>
      </c>
      <c r="N47" s="734">
        <v>60</v>
      </c>
      <c r="O47" s="734">
        <v>5400</v>
      </c>
      <c r="P47" s="734">
        <v>950</v>
      </c>
      <c r="Q47" s="734">
        <v>2840</v>
      </c>
      <c r="R47" s="734">
        <v>1610</v>
      </c>
      <c r="S47" s="734">
        <v>780</v>
      </c>
      <c r="T47" s="734">
        <v>90</v>
      </c>
      <c r="U47" s="734">
        <v>220</v>
      </c>
      <c r="V47" s="734">
        <v>170</v>
      </c>
      <c r="W47" s="734">
        <v>160</v>
      </c>
      <c r="X47" s="734">
        <v>190</v>
      </c>
      <c r="Y47" s="734">
        <v>890</v>
      </c>
      <c r="Z47" s="734">
        <v>70</v>
      </c>
      <c r="AA47" s="734">
        <v>90</v>
      </c>
      <c r="AB47" s="734">
        <v>110</v>
      </c>
      <c r="AC47" s="734">
        <v>620</v>
      </c>
      <c r="AD47" s="734">
        <v>2140</v>
      </c>
      <c r="AE47" s="734">
        <v>820</v>
      </c>
      <c r="AF47" s="734">
        <v>1080</v>
      </c>
      <c r="AG47" s="734">
        <v>230</v>
      </c>
      <c r="AH47" s="734">
        <v>11500</v>
      </c>
      <c r="AI47" s="734">
        <v>4980</v>
      </c>
      <c r="AJ47" s="734">
        <v>200</v>
      </c>
      <c r="AK47" s="734">
        <v>20</v>
      </c>
      <c r="AL47" s="734">
        <v>11300</v>
      </c>
      <c r="AM47" s="734">
        <v>4960</v>
      </c>
      <c r="AN47" s="735">
        <v>60.5</v>
      </c>
      <c r="AO47" s="735">
        <v>98.3</v>
      </c>
      <c r="AP47" s="735">
        <v>197.9</v>
      </c>
      <c r="AQ47" s="735">
        <v>92.3</v>
      </c>
      <c r="AR47" s="736">
        <v>95.5</v>
      </c>
      <c r="AS47" s="735"/>
      <c r="AT47" s="733">
        <v>34</v>
      </c>
      <c r="AV47" s="542">
        <v>31</v>
      </c>
      <c r="AW47" s="543" t="s">
        <v>63</v>
      </c>
      <c r="AX47" s="544">
        <f t="shared" si="0"/>
        <v>219</v>
      </c>
      <c r="AY47" s="545">
        <f>IFERROR(_xlfn.RANK.EQ(AX47,$AX$17:$AX$63,0)+COUNTIF($AX$17:AX47,AX47)-1,"-")</f>
        <v>26</v>
      </c>
      <c r="AZ47" s="543"/>
      <c r="BA47" s="549">
        <f t="shared" si="1"/>
        <v>31</v>
      </c>
      <c r="BB47" s="549" t="str">
        <f t="shared" si="2"/>
        <v>香川</v>
      </c>
      <c r="BC47" s="549">
        <f t="shared" si="3"/>
        <v>139</v>
      </c>
      <c r="BD47" s="548">
        <f t="shared" si="4"/>
        <v>0.4</v>
      </c>
      <c r="BE47" s="543"/>
      <c r="BF47" s="542">
        <v>31</v>
      </c>
      <c r="BG47" s="543" t="s">
        <v>63</v>
      </c>
      <c r="BH47" s="544">
        <f t="shared" si="5"/>
        <v>21500</v>
      </c>
      <c r="BI47" s="545">
        <f>IFERROR(_xlfn.RANK.EQ(BH47,$BH$17:$BH$63,0)+COUNTIF($BH$17:BH47,BH47)-1,"-")</f>
        <v>28</v>
      </c>
      <c r="BJ47" s="543"/>
      <c r="BK47" s="549">
        <f t="shared" si="6"/>
        <v>31</v>
      </c>
      <c r="BL47" s="549" t="str">
        <f t="shared" si="7"/>
        <v>静岡</v>
      </c>
      <c r="BM47" s="549">
        <f t="shared" si="8"/>
        <v>19000</v>
      </c>
      <c r="BN47" s="548">
        <f t="shared" si="9"/>
        <v>0.7</v>
      </c>
      <c r="BO47" s="548"/>
      <c r="BP47" s="542">
        <v>31</v>
      </c>
      <c r="BQ47" s="543" t="s">
        <v>63</v>
      </c>
      <c r="BR47" s="762">
        <f t="shared" si="10"/>
        <v>98.2</v>
      </c>
      <c r="BS47" s="545">
        <f>IFERROR(_xlfn.RANK.EQ(BR47,$BR$17:$BR$63,0)+COUNTIF($BR$17:BR47,BR47)-1,"-")</f>
        <v>18</v>
      </c>
      <c r="BT47" s="543"/>
      <c r="BU47" s="549">
        <f t="shared" si="11"/>
        <v>31</v>
      </c>
      <c r="BV47" s="549" t="str">
        <f t="shared" si="12"/>
        <v>鹿児島</v>
      </c>
      <c r="BW47" s="764">
        <f t="shared" si="13"/>
        <v>65.2</v>
      </c>
      <c r="BX47" s="548">
        <f t="shared" si="14"/>
        <v>85.5</v>
      </c>
    </row>
    <row r="48" spans="1:76" s="54" customFormat="1" ht="31.5" customHeight="1">
      <c r="A48" s="708" t="s">
        <v>193</v>
      </c>
      <c r="B48" s="732"/>
      <c r="C48" s="733">
        <v>35</v>
      </c>
      <c r="D48" s="700"/>
      <c r="E48" s="734">
        <v>306</v>
      </c>
      <c r="F48" s="734">
        <v>210</v>
      </c>
      <c r="G48" s="734">
        <v>40900</v>
      </c>
      <c r="H48" s="734">
        <v>13400</v>
      </c>
      <c r="I48" s="734">
        <v>3310</v>
      </c>
      <c r="J48" s="734">
        <v>8810</v>
      </c>
      <c r="K48" s="734">
        <v>1230</v>
      </c>
      <c r="L48" s="734">
        <v>13300</v>
      </c>
      <c r="M48" s="734">
        <v>30</v>
      </c>
      <c r="N48" s="734">
        <v>40</v>
      </c>
      <c r="O48" s="734">
        <v>7350</v>
      </c>
      <c r="P48" s="734">
        <v>1630</v>
      </c>
      <c r="Q48" s="734">
        <v>1770</v>
      </c>
      <c r="R48" s="734">
        <v>3960</v>
      </c>
      <c r="S48" s="734">
        <v>990</v>
      </c>
      <c r="T48" s="734">
        <v>480</v>
      </c>
      <c r="U48" s="734">
        <v>760</v>
      </c>
      <c r="V48" s="734">
        <v>620</v>
      </c>
      <c r="W48" s="734">
        <v>450</v>
      </c>
      <c r="X48" s="734">
        <v>660</v>
      </c>
      <c r="Y48" s="734">
        <v>3200</v>
      </c>
      <c r="Z48" s="734">
        <v>290</v>
      </c>
      <c r="AA48" s="734">
        <v>450</v>
      </c>
      <c r="AB48" s="734">
        <v>360</v>
      </c>
      <c r="AC48" s="734">
        <v>2110</v>
      </c>
      <c r="AD48" s="734">
        <v>6010</v>
      </c>
      <c r="AE48" s="734">
        <v>2140</v>
      </c>
      <c r="AF48" s="734">
        <v>2950</v>
      </c>
      <c r="AG48" s="734">
        <v>910</v>
      </c>
      <c r="AH48" s="734">
        <v>27600</v>
      </c>
      <c r="AI48" s="734">
        <v>12200</v>
      </c>
      <c r="AJ48" s="734">
        <v>2220</v>
      </c>
      <c r="AK48" s="734">
        <v>60</v>
      </c>
      <c r="AL48" s="734">
        <v>25400</v>
      </c>
      <c r="AM48" s="734">
        <v>12100</v>
      </c>
      <c r="AN48" s="735">
        <v>67.5</v>
      </c>
      <c r="AO48" s="735">
        <v>92</v>
      </c>
      <c r="AP48" s="735">
        <v>133.69999999999999</v>
      </c>
      <c r="AQ48" s="735">
        <v>97.5</v>
      </c>
      <c r="AR48" s="736">
        <v>96.7</v>
      </c>
      <c r="AS48" s="735"/>
      <c r="AT48" s="733">
        <v>35</v>
      </c>
      <c r="AV48" s="542">
        <v>32</v>
      </c>
      <c r="AW48" s="543" t="s">
        <v>64</v>
      </c>
      <c r="AX48" s="544">
        <f t="shared" si="0"/>
        <v>591</v>
      </c>
      <c r="AY48" s="545">
        <f>IFERROR(_xlfn.RANK.EQ(AX48,$AX$17:$AX$63,0)+COUNTIF($AX$17:AX48,AX48)-1,"-")</f>
        <v>14</v>
      </c>
      <c r="AZ48" s="543"/>
      <c r="BA48" s="549">
        <f t="shared" si="1"/>
        <v>32</v>
      </c>
      <c r="BB48" s="549" t="str">
        <f t="shared" si="2"/>
        <v>三重</v>
      </c>
      <c r="BC48" s="549">
        <f t="shared" si="3"/>
        <v>134</v>
      </c>
      <c r="BD48" s="548">
        <f t="shared" si="4"/>
        <v>0.4</v>
      </c>
      <c r="BE48" s="543"/>
      <c r="BF48" s="542">
        <v>32</v>
      </c>
      <c r="BG48" s="543" t="s">
        <v>64</v>
      </c>
      <c r="BH48" s="544">
        <f t="shared" si="5"/>
        <v>31600</v>
      </c>
      <c r="BI48" s="545">
        <f>IFERROR(_xlfn.RANK.EQ(BH48,$BH$17:$BH$63,0)+COUNTIF($BH$17:BH48,BH48)-1,"-")</f>
        <v>22</v>
      </c>
      <c r="BJ48" s="543"/>
      <c r="BK48" s="549">
        <f t="shared" si="6"/>
        <v>32</v>
      </c>
      <c r="BL48" s="549" t="str">
        <f t="shared" si="7"/>
        <v>秋田</v>
      </c>
      <c r="BM48" s="549">
        <f t="shared" si="8"/>
        <v>17600</v>
      </c>
      <c r="BN48" s="548">
        <f t="shared" si="9"/>
        <v>0.7</v>
      </c>
      <c r="BO48" s="548"/>
      <c r="BP48" s="542">
        <v>32</v>
      </c>
      <c r="BQ48" s="543" t="s">
        <v>64</v>
      </c>
      <c r="BR48" s="762">
        <f t="shared" si="10"/>
        <v>53.5</v>
      </c>
      <c r="BS48" s="545">
        <f>IFERROR(_xlfn.RANK.EQ(BR48,$BR$17:$BR$63,0)+COUNTIF($BR$17:BR48,BR48)-1,"-")</f>
        <v>38</v>
      </c>
      <c r="BT48" s="543"/>
      <c r="BU48" s="549">
        <f t="shared" si="11"/>
        <v>32</v>
      </c>
      <c r="BV48" s="549" t="str">
        <f t="shared" si="12"/>
        <v>和歌山</v>
      </c>
      <c r="BW48" s="764">
        <f t="shared" si="13"/>
        <v>63.8</v>
      </c>
      <c r="BX48" s="548">
        <f t="shared" si="14"/>
        <v>83.6</v>
      </c>
    </row>
    <row r="49" spans="1:76" s="54" customFormat="1" ht="31.5" customHeight="1">
      <c r="A49" s="738" t="s">
        <v>191</v>
      </c>
      <c r="B49" s="739"/>
      <c r="C49" s="740">
        <v>36</v>
      </c>
      <c r="D49" s="741"/>
      <c r="E49" s="742">
        <v>134</v>
      </c>
      <c r="F49" s="742">
        <v>23</v>
      </c>
      <c r="G49" s="742">
        <v>30500</v>
      </c>
      <c r="H49" s="742">
        <v>27000</v>
      </c>
      <c r="I49" s="742">
        <v>1430</v>
      </c>
      <c r="J49" s="742">
        <v>24700</v>
      </c>
      <c r="K49" s="742">
        <v>820</v>
      </c>
      <c r="L49" s="742">
        <v>27000</v>
      </c>
      <c r="M49" s="742" t="s">
        <v>98</v>
      </c>
      <c r="N49" s="742">
        <v>0</v>
      </c>
      <c r="O49" s="742">
        <v>25300</v>
      </c>
      <c r="P49" s="742">
        <v>3460</v>
      </c>
      <c r="Q49" s="742">
        <v>12800</v>
      </c>
      <c r="R49" s="742">
        <v>9050</v>
      </c>
      <c r="S49" s="742">
        <v>7510</v>
      </c>
      <c r="T49" s="742">
        <v>530</v>
      </c>
      <c r="U49" s="742">
        <v>360</v>
      </c>
      <c r="V49" s="742">
        <v>270</v>
      </c>
      <c r="W49" s="742">
        <v>180</v>
      </c>
      <c r="X49" s="742">
        <v>190</v>
      </c>
      <c r="Y49" s="742">
        <v>1160</v>
      </c>
      <c r="Z49" s="742">
        <v>100</v>
      </c>
      <c r="AA49" s="742">
        <v>130</v>
      </c>
      <c r="AB49" s="742">
        <v>150</v>
      </c>
      <c r="AC49" s="742">
        <v>780</v>
      </c>
      <c r="AD49" s="742">
        <v>1680</v>
      </c>
      <c r="AE49" s="742">
        <v>920</v>
      </c>
      <c r="AF49" s="742">
        <v>450</v>
      </c>
      <c r="AG49" s="742">
        <v>310</v>
      </c>
      <c r="AH49" s="742">
        <v>3550</v>
      </c>
      <c r="AI49" s="742">
        <v>2060</v>
      </c>
      <c r="AJ49" s="742">
        <v>130</v>
      </c>
      <c r="AK49" s="742">
        <v>0</v>
      </c>
      <c r="AL49" s="742">
        <v>3410</v>
      </c>
      <c r="AM49" s="742">
        <v>2060</v>
      </c>
      <c r="AN49" s="743">
        <v>11.6</v>
      </c>
      <c r="AO49" s="743">
        <v>96.1</v>
      </c>
      <c r="AP49" s="743">
        <v>227.6</v>
      </c>
      <c r="AQ49" s="743">
        <v>97.1</v>
      </c>
      <c r="AR49" s="744">
        <v>97.1</v>
      </c>
      <c r="AS49" s="743"/>
      <c r="AT49" s="740">
        <v>36</v>
      </c>
      <c r="AV49" s="542">
        <v>33</v>
      </c>
      <c r="AW49" s="543" t="s">
        <v>65</v>
      </c>
      <c r="AX49" s="544">
        <f t="shared" si="0"/>
        <v>338</v>
      </c>
      <c r="AY49" s="545">
        <f>IFERROR(_xlfn.RANK.EQ(AX49,$AX$17:$AX$63,0)+COUNTIF($AX$17:AX49,AX49)-1,"-")</f>
        <v>22</v>
      </c>
      <c r="AZ49" s="543"/>
      <c r="BA49" s="549">
        <f t="shared" si="1"/>
        <v>33</v>
      </c>
      <c r="BB49" s="549" t="str">
        <f t="shared" si="2"/>
        <v>愛媛</v>
      </c>
      <c r="BC49" s="549">
        <f t="shared" si="3"/>
        <v>128</v>
      </c>
      <c r="BD49" s="548">
        <f t="shared" si="4"/>
        <v>0.4</v>
      </c>
      <c r="BE49" s="543"/>
      <c r="BF49" s="542">
        <v>33</v>
      </c>
      <c r="BG49" s="543" t="s">
        <v>65</v>
      </c>
      <c r="BH49" s="544">
        <f t="shared" si="5"/>
        <v>33800</v>
      </c>
      <c r="BI49" s="545">
        <f>IFERROR(_xlfn.RANK.EQ(BH49,$BH$17:$BH$63,0)+COUNTIF($BH$17:BH49,BH49)-1,"-")</f>
        <v>20</v>
      </c>
      <c r="BJ49" s="543"/>
      <c r="BK49" s="549">
        <f t="shared" si="6"/>
        <v>33</v>
      </c>
      <c r="BL49" s="549" t="str">
        <f t="shared" si="7"/>
        <v>埼玉</v>
      </c>
      <c r="BM49" s="549">
        <f t="shared" si="8"/>
        <v>17300</v>
      </c>
      <c r="BN49" s="548">
        <f t="shared" si="9"/>
        <v>0.7</v>
      </c>
      <c r="BO49" s="548"/>
      <c r="BP49" s="542">
        <v>33</v>
      </c>
      <c r="BQ49" s="543" t="s">
        <v>65</v>
      </c>
      <c r="BR49" s="762">
        <f t="shared" si="10"/>
        <v>100</v>
      </c>
      <c r="BS49" s="545">
        <f>IFERROR(_xlfn.RANK.EQ(BR49,$BR$17:$BR$63,0)+COUNTIF($BR$17:BR49,BR49)-1,"-")</f>
        <v>17</v>
      </c>
      <c r="BT49" s="543"/>
      <c r="BU49" s="549">
        <f t="shared" si="11"/>
        <v>33</v>
      </c>
      <c r="BV49" s="549" t="str">
        <f t="shared" si="12"/>
        <v>宮崎</v>
      </c>
      <c r="BW49" s="764">
        <f t="shared" si="13"/>
        <v>62.1</v>
      </c>
      <c r="BX49" s="548">
        <f t="shared" si="14"/>
        <v>81.400000000000006</v>
      </c>
    </row>
    <row r="50" spans="1:76" s="54" customFormat="1" ht="31.5" customHeight="1">
      <c r="A50" s="708" t="s">
        <v>189</v>
      </c>
      <c r="B50" s="732"/>
      <c r="C50" s="733">
        <v>37</v>
      </c>
      <c r="D50" s="700"/>
      <c r="E50" s="734">
        <v>82</v>
      </c>
      <c r="F50" s="734">
        <v>20</v>
      </c>
      <c r="G50" s="734">
        <v>22300</v>
      </c>
      <c r="H50" s="734">
        <v>19100</v>
      </c>
      <c r="I50" s="734">
        <v>2100</v>
      </c>
      <c r="J50" s="734">
        <v>16600</v>
      </c>
      <c r="K50" s="734">
        <v>430</v>
      </c>
      <c r="L50" s="734">
        <v>19100</v>
      </c>
      <c r="M50" s="734" t="s">
        <v>98</v>
      </c>
      <c r="N50" s="734">
        <v>10</v>
      </c>
      <c r="O50" s="734">
        <v>15300</v>
      </c>
      <c r="P50" s="734">
        <v>2190</v>
      </c>
      <c r="Q50" s="734">
        <v>7480</v>
      </c>
      <c r="R50" s="734">
        <v>5620</v>
      </c>
      <c r="S50" s="734">
        <v>3900</v>
      </c>
      <c r="T50" s="734">
        <v>380</v>
      </c>
      <c r="U50" s="734">
        <v>420</v>
      </c>
      <c r="V50" s="734">
        <v>300</v>
      </c>
      <c r="W50" s="734">
        <v>350</v>
      </c>
      <c r="X50" s="734">
        <v>270</v>
      </c>
      <c r="Y50" s="734">
        <v>1570</v>
      </c>
      <c r="Z50" s="734">
        <v>110</v>
      </c>
      <c r="AA50" s="734">
        <v>150</v>
      </c>
      <c r="AB50" s="734">
        <v>180</v>
      </c>
      <c r="AC50" s="734">
        <v>1130</v>
      </c>
      <c r="AD50" s="734">
        <v>3850</v>
      </c>
      <c r="AE50" s="734">
        <v>1100</v>
      </c>
      <c r="AF50" s="734">
        <v>1950</v>
      </c>
      <c r="AG50" s="734">
        <v>800</v>
      </c>
      <c r="AH50" s="734">
        <v>3210</v>
      </c>
      <c r="AI50" s="734">
        <v>1050</v>
      </c>
      <c r="AJ50" s="734">
        <v>120</v>
      </c>
      <c r="AK50" s="734">
        <v>70</v>
      </c>
      <c r="AL50" s="734">
        <v>3080</v>
      </c>
      <c r="AM50" s="734">
        <v>990</v>
      </c>
      <c r="AN50" s="735">
        <v>14.4</v>
      </c>
      <c r="AO50" s="735">
        <v>96</v>
      </c>
      <c r="AP50" s="735">
        <v>272</v>
      </c>
      <c r="AQ50" s="735">
        <v>101.2</v>
      </c>
      <c r="AR50" s="736">
        <v>101.4</v>
      </c>
      <c r="AS50" s="735"/>
      <c r="AT50" s="733">
        <v>37</v>
      </c>
      <c r="AV50" s="542">
        <v>34</v>
      </c>
      <c r="AW50" s="543" t="s">
        <v>66</v>
      </c>
      <c r="AX50" s="544">
        <f t="shared" si="0"/>
        <v>366</v>
      </c>
      <c r="AY50" s="545">
        <f>IFERROR(_xlfn.RANK.EQ(AX50,$AX$17:$AX$63,0)+COUNTIF($AX$17:AX50,AX50)-1,"-")</f>
        <v>21</v>
      </c>
      <c r="AZ50" s="543"/>
      <c r="BA50" s="549">
        <f t="shared" si="1"/>
        <v>34</v>
      </c>
      <c r="BB50" s="549" t="str">
        <f t="shared" si="2"/>
        <v>高知</v>
      </c>
      <c r="BC50" s="549">
        <f t="shared" si="3"/>
        <v>106</v>
      </c>
      <c r="BD50" s="548">
        <f t="shared" si="4"/>
        <v>0.3</v>
      </c>
      <c r="BE50" s="543"/>
      <c r="BF50" s="542">
        <v>34</v>
      </c>
      <c r="BG50" s="543" t="s">
        <v>66</v>
      </c>
      <c r="BH50" s="544">
        <f t="shared" si="5"/>
        <v>26300</v>
      </c>
      <c r="BI50" s="545">
        <f>IFERROR(_xlfn.RANK.EQ(BH50,$BH$17:$BH$63,0)+COUNTIF($BH$17:BH50,BH50)-1,"-")</f>
        <v>24</v>
      </c>
      <c r="BJ50" s="543"/>
      <c r="BK50" s="549">
        <f t="shared" si="6"/>
        <v>34</v>
      </c>
      <c r="BL50" s="549" t="str">
        <f t="shared" si="7"/>
        <v>山口</v>
      </c>
      <c r="BM50" s="549">
        <f t="shared" si="8"/>
        <v>13800</v>
      </c>
      <c r="BN50" s="548">
        <f t="shared" si="9"/>
        <v>0.5</v>
      </c>
      <c r="BO50" s="548"/>
      <c r="BP50" s="542">
        <v>34</v>
      </c>
      <c r="BQ50" s="543" t="s">
        <v>66</v>
      </c>
      <c r="BR50" s="762">
        <f t="shared" si="10"/>
        <v>71.900000000000006</v>
      </c>
      <c r="BS50" s="545">
        <f>IFERROR(_xlfn.RANK.EQ(BR50,$BR$17:$BR$63,0)+COUNTIF($BR$17:BR50,BR50)-1,"-")</f>
        <v>28</v>
      </c>
      <c r="BT50" s="543"/>
      <c r="BU50" s="549">
        <f t="shared" si="11"/>
        <v>34</v>
      </c>
      <c r="BV50" s="549" t="str">
        <f t="shared" si="12"/>
        <v>石川</v>
      </c>
      <c r="BW50" s="764">
        <f t="shared" si="13"/>
        <v>58.9</v>
      </c>
      <c r="BX50" s="548">
        <f t="shared" si="14"/>
        <v>77.2</v>
      </c>
    </row>
    <row r="51" spans="1:76" s="54" customFormat="1" ht="31.5" customHeight="1">
      <c r="A51" s="708" t="s">
        <v>187</v>
      </c>
      <c r="B51" s="732"/>
      <c r="C51" s="733">
        <v>38</v>
      </c>
      <c r="D51" s="700"/>
      <c r="E51" s="734">
        <v>61</v>
      </c>
      <c r="F51" s="734">
        <v>9</v>
      </c>
      <c r="G51" s="734">
        <v>5070</v>
      </c>
      <c r="H51" s="734">
        <v>4660</v>
      </c>
      <c r="I51" s="734">
        <v>660</v>
      </c>
      <c r="J51" s="734">
        <v>3560</v>
      </c>
      <c r="K51" s="734">
        <v>440</v>
      </c>
      <c r="L51" s="734">
        <v>4640</v>
      </c>
      <c r="M51" s="734" t="s">
        <v>98</v>
      </c>
      <c r="N51" s="734">
        <v>20</v>
      </c>
      <c r="O51" s="734">
        <v>2410</v>
      </c>
      <c r="P51" s="734">
        <v>420</v>
      </c>
      <c r="Q51" s="734">
        <v>930</v>
      </c>
      <c r="R51" s="734">
        <v>1060</v>
      </c>
      <c r="S51" s="734">
        <v>540</v>
      </c>
      <c r="T51" s="734">
        <v>90</v>
      </c>
      <c r="U51" s="734">
        <v>150</v>
      </c>
      <c r="V51" s="734">
        <v>110</v>
      </c>
      <c r="W51" s="734">
        <v>90</v>
      </c>
      <c r="X51" s="734">
        <v>90</v>
      </c>
      <c r="Y51" s="734">
        <v>580</v>
      </c>
      <c r="Z51" s="734">
        <v>70</v>
      </c>
      <c r="AA51" s="734">
        <v>80</v>
      </c>
      <c r="AB51" s="734">
        <v>80</v>
      </c>
      <c r="AC51" s="734">
        <v>350</v>
      </c>
      <c r="AD51" s="734">
        <v>2250</v>
      </c>
      <c r="AE51" s="734">
        <v>520</v>
      </c>
      <c r="AF51" s="734">
        <v>1060</v>
      </c>
      <c r="AG51" s="734">
        <v>680</v>
      </c>
      <c r="AH51" s="734">
        <v>410</v>
      </c>
      <c r="AI51" s="734">
        <v>240</v>
      </c>
      <c r="AJ51" s="734">
        <v>30</v>
      </c>
      <c r="AK51" s="734">
        <v>20</v>
      </c>
      <c r="AL51" s="734">
        <v>380</v>
      </c>
      <c r="AM51" s="734">
        <v>220</v>
      </c>
      <c r="AN51" s="735">
        <v>8.1</v>
      </c>
      <c r="AO51" s="735">
        <v>92.7</v>
      </c>
      <c r="AP51" s="735">
        <v>83.1</v>
      </c>
      <c r="AQ51" s="735">
        <v>95.3</v>
      </c>
      <c r="AR51" s="736">
        <v>95.8</v>
      </c>
      <c r="AS51" s="735"/>
      <c r="AT51" s="733">
        <v>38</v>
      </c>
      <c r="AV51" s="542">
        <v>35</v>
      </c>
      <c r="AW51" s="543" t="s">
        <v>67</v>
      </c>
      <c r="AX51" s="544">
        <f t="shared" si="0"/>
        <v>297</v>
      </c>
      <c r="AY51" s="545">
        <f>IFERROR(_xlfn.RANK.EQ(AX51,$AX$17:$AX$63,0)+COUNTIF($AX$17:AX51,AX51)-1,"-")</f>
        <v>24</v>
      </c>
      <c r="AZ51" s="543"/>
      <c r="BA51" s="549">
        <f t="shared" si="1"/>
        <v>35</v>
      </c>
      <c r="BB51" s="549" t="str">
        <f t="shared" si="2"/>
        <v>埼玉</v>
      </c>
      <c r="BC51" s="549">
        <f t="shared" si="3"/>
        <v>105</v>
      </c>
      <c r="BD51" s="548">
        <f t="shared" si="4"/>
        <v>0.3</v>
      </c>
      <c r="BE51" s="543"/>
      <c r="BF51" s="542">
        <v>35</v>
      </c>
      <c r="BG51" s="543" t="s">
        <v>67</v>
      </c>
      <c r="BH51" s="544">
        <f t="shared" si="5"/>
        <v>13800</v>
      </c>
      <c r="BI51" s="545">
        <f>IFERROR(_xlfn.RANK.EQ(BH51,$BH$17:$BH$63,0)+COUNTIF($BH$17:BH51,BH51)-1,"-")</f>
        <v>34</v>
      </c>
      <c r="BJ51" s="543"/>
      <c r="BK51" s="549">
        <f t="shared" si="6"/>
        <v>35</v>
      </c>
      <c r="BL51" s="549" t="str">
        <f t="shared" si="7"/>
        <v>新潟</v>
      </c>
      <c r="BM51" s="549">
        <f t="shared" si="8"/>
        <v>11500</v>
      </c>
      <c r="BN51" s="548">
        <f t="shared" si="9"/>
        <v>0.4</v>
      </c>
      <c r="BO51" s="548"/>
      <c r="BP51" s="542">
        <v>35</v>
      </c>
      <c r="BQ51" s="543" t="s">
        <v>67</v>
      </c>
      <c r="BR51" s="762">
        <f t="shared" si="10"/>
        <v>46.5</v>
      </c>
      <c r="BS51" s="545">
        <f>IFERROR(_xlfn.RANK.EQ(BR51,$BR$17:$BR$63,0)+COUNTIF($BR$17:BR51,BR51)-1,"-")</f>
        <v>41</v>
      </c>
      <c r="BT51" s="543"/>
      <c r="BU51" s="549">
        <f t="shared" si="11"/>
        <v>35</v>
      </c>
      <c r="BV51" s="549" t="str">
        <f t="shared" si="12"/>
        <v>兵庫</v>
      </c>
      <c r="BW51" s="764">
        <f t="shared" si="13"/>
        <v>58.6</v>
      </c>
      <c r="BX51" s="548">
        <f t="shared" si="14"/>
        <v>76.8</v>
      </c>
    </row>
    <row r="52" spans="1:76" s="54" customFormat="1" ht="31.5" customHeight="1">
      <c r="A52" s="708" t="s">
        <v>185</v>
      </c>
      <c r="B52" s="732"/>
      <c r="C52" s="733">
        <v>39</v>
      </c>
      <c r="D52" s="700"/>
      <c r="E52" s="734">
        <v>9</v>
      </c>
      <c r="F52" s="734">
        <v>2</v>
      </c>
      <c r="G52" s="734">
        <v>760</v>
      </c>
      <c r="H52" s="734">
        <v>590</v>
      </c>
      <c r="I52" s="734">
        <v>80</v>
      </c>
      <c r="J52" s="734">
        <v>510</v>
      </c>
      <c r="K52" s="734" t="s">
        <v>98</v>
      </c>
      <c r="L52" s="734">
        <v>580</v>
      </c>
      <c r="M52" s="734">
        <v>10</v>
      </c>
      <c r="N52" s="734" t="s">
        <v>98</v>
      </c>
      <c r="O52" s="734">
        <v>370</v>
      </c>
      <c r="P52" s="734">
        <v>60</v>
      </c>
      <c r="Q52" s="734">
        <v>150</v>
      </c>
      <c r="R52" s="734">
        <v>160</v>
      </c>
      <c r="S52" s="734">
        <v>100</v>
      </c>
      <c r="T52" s="734">
        <v>10</v>
      </c>
      <c r="U52" s="734">
        <v>10</v>
      </c>
      <c r="V52" s="734">
        <v>10</v>
      </c>
      <c r="W52" s="734">
        <v>10</v>
      </c>
      <c r="X52" s="734">
        <v>20</v>
      </c>
      <c r="Y52" s="734">
        <v>60</v>
      </c>
      <c r="Z52" s="734">
        <v>0</v>
      </c>
      <c r="AA52" s="734">
        <v>10</v>
      </c>
      <c r="AB52" s="734">
        <v>10</v>
      </c>
      <c r="AC52" s="734">
        <v>50</v>
      </c>
      <c r="AD52" s="734">
        <v>230</v>
      </c>
      <c r="AE52" s="734">
        <v>60</v>
      </c>
      <c r="AF52" s="734">
        <v>110</v>
      </c>
      <c r="AG52" s="734">
        <v>60</v>
      </c>
      <c r="AH52" s="734">
        <v>170</v>
      </c>
      <c r="AI52" s="734">
        <v>130</v>
      </c>
      <c r="AJ52" s="734">
        <v>10</v>
      </c>
      <c r="AK52" s="734">
        <v>0</v>
      </c>
      <c r="AL52" s="734">
        <v>160</v>
      </c>
      <c r="AM52" s="734">
        <v>130</v>
      </c>
      <c r="AN52" s="735">
        <v>22.4</v>
      </c>
      <c r="AO52" s="735">
        <v>94.1</v>
      </c>
      <c r="AP52" s="735">
        <v>84.4</v>
      </c>
      <c r="AQ52" s="735">
        <v>100</v>
      </c>
      <c r="AR52" s="736">
        <v>97.4</v>
      </c>
      <c r="AS52" s="735"/>
      <c r="AT52" s="733">
        <v>39</v>
      </c>
      <c r="AV52" s="542">
        <v>36</v>
      </c>
      <c r="AW52" s="543" t="s">
        <v>68</v>
      </c>
      <c r="AX52" s="544">
        <f t="shared" si="0"/>
        <v>157</v>
      </c>
      <c r="AY52" s="545">
        <f>IFERROR(_xlfn.RANK.EQ(AX52,$AX$17:$AX$63,0)+COUNTIF($AX$17:AX52,AX52)-1,"-")</f>
        <v>29</v>
      </c>
      <c r="AZ52" s="543"/>
      <c r="BA52" s="549">
        <f t="shared" si="1"/>
        <v>36</v>
      </c>
      <c r="BB52" s="549" t="str">
        <f t="shared" si="2"/>
        <v>静岡</v>
      </c>
      <c r="BC52" s="549">
        <f t="shared" si="3"/>
        <v>96</v>
      </c>
      <c r="BD52" s="548">
        <f t="shared" si="4"/>
        <v>0.3</v>
      </c>
      <c r="BE52" s="543"/>
      <c r="BF52" s="542">
        <v>36</v>
      </c>
      <c r="BG52" s="543" t="s">
        <v>68</v>
      </c>
      <c r="BH52" s="544">
        <f t="shared" si="5"/>
        <v>21900</v>
      </c>
      <c r="BI52" s="545">
        <f>IFERROR(_xlfn.RANK.EQ(BH52,$BH$17:$BH$63,0)+COUNTIF($BH$17:BH52,BH52)-1,"-")</f>
        <v>27</v>
      </c>
      <c r="BJ52" s="543"/>
      <c r="BK52" s="549">
        <f t="shared" si="6"/>
        <v>36</v>
      </c>
      <c r="BL52" s="549" t="str">
        <f t="shared" si="7"/>
        <v>愛媛</v>
      </c>
      <c r="BM52" s="549">
        <f t="shared" si="8"/>
        <v>9540</v>
      </c>
      <c r="BN52" s="548">
        <f t="shared" si="9"/>
        <v>0.4</v>
      </c>
      <c r="BO52" s="548"/>
      <c r="BP52" s="542">
        <v>36</v>
      </c>
      <c r="BQ52" s="543" t="s">
        <v>68</v>
      </c>
      <c r="BR52" s="762">
        <f t="shared" si="10"/>
        <v>139.5</v>
      </c>
      <c r="BS52" s="545">
        <f>IFERROR(_xlfn.RANK.EQ(BR52,$BR$17:$BR$63,0)+COUNTIF($BR$17:BR52,BR52)-1,"-")</f>
        <v>9</v>
      </c>
      <c r="BT52" s="543"/>
      <c r="BU52" s="549">
        <f t="shared" si="11"/>
        <v>36</v>
      </c>
      <c r="BV52" s="549" t="str">
        <f t="shared" si="12"/>
        <v>高知</v>
      </c>
      <c r="BW52" s="764">
        <f t="shared" si="13"/>
        <v>57.1</v>
      </c>
      <c r="BX52" s="548">
        <f t="shared" si="14"/>
        <v>74.8</v>
      </c>
    </row>
    <row r="53" spans="1:76" s="54" customFormat="1" ht="31.5" customHeight="1">
      <c r="A53" s="708" t="s">
        <v>183</v>
      </c>
      <c r="B53" s="732"/>
      <c r="C53" s="733">
        <v>40</v>
      </c>
      <c r="D53" s="700"/>
      <c r="E53" s="734">
        <v>976</v>
      </c>
      <c r="F53" s="734">
        <v>46</v>
      </c>
      <c r="G53" s="734">
        <v>57200</v>
      </c>
      <c r="H53" s="734">
        <v>49200</v>
      </c>
      <c r="I53" s="734">
        <v>18000</v>
      </c>
      <c r="J53" s="734">
        <v>23000</v>
      </c>
      <c r="K53" s="734">
        <v>8210</v>
      </c>
      <c r="L53" s="734">
        <v>49100</v>
      </c>
      <c r="M53" s="734">
        <v>80</v>
      </c>
      <c r="N53" s="734">
        <v>10</v>
      </c>
      <c r="O53" s="734">
        <v>32200</v>
      </c>
      <c r="P53" s="734">
        <v>6040</v>
      </c>
      <c r="Q53" s="734">
        <v>8480</v>
      </c>
      <c r="R53" s="734">
        <v>17600</v>
      </c>
      <c r="S53" s="734">
        <v>5180</v>
      </c>
      <c r="T53" s="734">
        <v>1730</v>
      </c>
      <c r="U53" s="734">
        <v>3000</v>
      </c>
      <c r="V53" s="734">
        <v>2600</v>
      </c>
      <c r="W53" s="734">
        <v>1920</v>
      </c>
      <c r="X53" s="734">
        <v>3210</v>
      </c>
      <c r="Y53" s="734">
        <v>13000</v>
      </c>
      <c r="Z53" s="734">
        <v>1120</v>
      </c>
      <c r="AA53" s="734">
        <v>1480</v>
      </c>
      <c r="AB53" s="734">
        <v>1450</v>
      </c>
      <c r="AC53" s="734">
        <v>8940</v>
      </c>
      <c r="AD53" s="734">
        <v>17100</v>
      </c>
      <c r="AE53" s="734">
        <v>5840</v>
      </c>
      <c r="AF53" s="734">
        <v>6730</v>
      </c>
      <c r="AG53" s="734">
        <v>4490</v>
      </c>
      <c r="AH53" s="734">
        <v>8010</v>
      </c>
      <c r="AI53" s="734">
        <v>5780</v>
      </c>
      <c r="AJ53" s="734">
        <v>230</v>
      </c>
      <c r="AK53" s="734">
        <v>10</v>
      </c>
      <c r="AL53" s="734">
        <v>7780</v>
      </c>
      <c r="AM53" s="734">
        <v>5770</v>
      </c>
      <c r="AN53" s="735">
        <v>14</v>
      </c>
      <c r="AO53" s="735">
        <v>97.1</v>
      </c>
      <c r="AP53" s="735">
        <v>58.6</v>
      </c>
      <c r="AQ53" s="735">
        <v>94.8</v>
      </c>
      <c r="AR53" s="736">
        <v>97.9</v>
      </c>
      <c r="AS53" s="735"/>
      <c r="AT53" s="733">
        <v>40</v>
      </c>
      <c r="AV53" s="542">
        <v>37</v>
      </c>
      <c r="AW53" s="543" t="s">
        <v>69</v>
      </c>
      <c r="AX53" s="544">
        <f t="shared" si="0"/>
        <v>139</v>
      </c>
      <c r="AY53" s="545">
        <f>IFERROR(_xlfn.RANK.EQ(AX53,$AX$17:$AX$63,0)+COUNTIF($AX$17:AX53,AX53)-1,"-")</f>
        <v>31</v>
      </c>
      <c r="AZ53" s="543"/>
      <c r="BA53" s="549">
        <f t="shared" si="1"/>
        <v>37</v>
      </c>
      <c r="BB53" s="549" t="str">
        <f t="shared" si="2"/>
        <v>滋賀</v>
      </c>
      <c r="BC53" s="549">
        <f t="shared" si="3"/>
        <v>82</v>
      </c>
      <c r="BD53" s="548">
        <f t="shared" si="4"/>
        <v>0.2</v>
      </c>
      <c r="BE53" s="543"/>
      <c r="BF53" s="542">
        <v>37</v>
      </c>
      <c r="BG53" s="543" t="s">
        <v>69</v>
      </c>
      <c r="BH53" s="544">
        <f t="shared" si="5"/>
        <v>21200</v>
      </c>
      <c r="BI53" s="545">
        <f>IFERROR(_xlfn.RANK.EQ(BH53,$BH$17:$BH$63,0)+COUNTIF($BH$17:BH53,BH53)-1,"-")</f>
        <v>29</v>
      </c>
      <c r="BJ53" s="543"/>
      <c r="BK53" s="549">
        <f t="shared" si="6"/>
        <v>37</v>
      </c>
      <c r="BL53" s="549" t="str">
        <f t="shared" si="7"/>
        <v>高知</v>
      </c>
      <c r="BM53" s="549">
        <f t="shared" si="8"/>
        <v>6050</v>
      </c>
      <c r="BN53" s="548">
        <f t="shared" si="9"/>
        <v>0.2</v>
      </c>
      <c r="BO53" s="548"/>
      <c r="BP53" s="542">
        <v>37</v>
      </c>
      <c r="BQ53" s="543" t="s">
        <v>69</v>
      </c>
      <c r="BR53" s="762">
        <f t="shared" si="10"/>
        <v>152.5</v>
      </c>
      <c r="BS53" s="545">
        <f>IFERROR(_xlfn.RANK.EQ(BR53,$BR$17:$BR$63,0)+COUNTIF($BR$17:BR53,BR53)-1,"-")</f>
        <v>7</v>
      </c>
      <c r="BT53" s="543"/>
      <c r="BU53" s="549">
        <f t="shared" si="11"/>
        <v>37</v>
      </c>
      <c r="BV53" s="549" t="str">
        <f t="shared" si="12"/>
        <v>大分</v>
      </c>
      <c r="BW53" s="764">
        <f t="shared" si="13"/>
        <v>55.5</v>
      </c>
      <c r="BX53" s="548">
        <f t="shared" si="14"/>
        <v>72.7</v>
      </c>
    </row>
    <row r="54" spans="1:76" s="54" customFormat="1" ht="31.5" customHeight="1">
      <c r="A54" s="708" t="s">
        <v>181</v>
      </c>
      <c r="B54" s="732"/>
      <c r="C54" s="733">
        <v>41</v>
      </c>
      <c r="D54" s="700"/>
      <c r="E54" s="734">
        <v>37</v>
      </c>
      <c r="F54" s="734">
        <v>20</v>
      </c>
      <c r="G54" s="734">
        <v>3560</v>
      </c>
      <c r="H54" s="734">
        <v>2980</v>
      </c>
      <c r="I54" s="734">
        <v>400</v>
      </c>
      <c r="J54" s="734">
        <v>2270</v>
      </c>
      <c r="K54" s="734">
        <v>310</v>
      </c>
      <c r="L54" s="734">
        <v>2960</v>
      </c>
      <c r="M54" s="734">
        <v>20</v>
      </c>
      <c r="N54" s="734">
        <v>0</v>
      </c>
      <c r="O54" s="734">
        <v>2510</v>
      </c>
      <c r="P54" s="734">
        <v>390</v>
      </c>
      <c r="Q54" s="734">
        <v>1090</v>
      </c>
      <c r="R54" s="734">
        <v>1030</v>
      </c>
      <c r="S54" s="734">
        <v>690</v>
      </c>
      <c r="T54" s="734">
        <v>50</v>
      </c>
      <c r="U54" s="734">
        <v>110</v>
      </c>
      <c r="V54" s="734">
        <v>70</v>
      </c>
      <c r="W54" s="734">
        <v>50</v>
      </c>
      <c r="X54" s="734">
        <v>70</v>
      </c>
      <c r="Y54" s="734">
        <v>360</v>
      </c>
      <c r="Z54" s="734">
        <v>30</v>
      </c>
      <c r="AA54" s="734">
        <v>40</v>
      </c>
      <c r="AB54" s="734">
        <v>50</v>
      </c>
      <c r="AC54" s="734">
        <v>230</v>
      </c>
      <c r="AD54" s="734">
        <v>470</v>
      </c>
      <c r="AE54" s="734">
        <v>190</v>
      </c>
      <c r="AF54" s="734">
        <v>190</v>
      </c>
      <c r="AG54" s="734">
        <v>90</v>
      </c>
      <c r="AH54" s="734">
        <v>580</v>
      </c>
      <c r="AI54" s="734">
        <v>370</v>
      </c>
      <c r="AJ54" s="734">
        <v>20</v>
      </c>
      <c r="AK54" s="734">
        <v>10</v>
      </c>
      <c r="AL54" s="734">
        <v>560</v>
      </c>
      <c r="AM54" s="734">
        <v>360</v>
      </c>
      <c r="AN54" s="735">
        <v>16.3</v>
      </c>
      <c r="AO54" s="735">
        <v>96.6</v>
      </c>
      <c r="AP54" s="735">
        <v>96.2</v>
      </c>
      <c r="AQ54" s="735">
        <v>102.8</v>
      </c>
      <c r="AR54" s="736">
        <v>106.3</v>
      </c>
      <c r="AS54" s="735"/>
      <c r="AT54" s="733">
        <v>41</v>
      </c>
      <c r="AV54" s="542">
        <v>38</v>
      </c>
      <c r="AW54" s="543" t="s">
        <v>70</v>
      </c>
      <c r="AX54" s="544">
        <f t="shared" si="0"/>
        <v>128</v>
      </c>
      <c r="AY54" s="545">
        <f>IFERROR(_xlfn.RANK.EQ(AX54,$AX$17:$AX$63,0)+COUNTIF($AX$17:AX54,AX54)-1,"-")</f>
        <v>33</v>
      </c>
      <c r="AZ54" s="543"/>
      <c r="BA54" s="549">
        <f t="shared" si="1"/>
        <v>38</v>
      </c>
      <c r="BB54" s="549" t="str">
        <f t="shared" si="2"/>
        <v>京都</v>
      </c>
      <c r="BC54" s="549">
        <f t="shared" si="3"/>
        <v>61</v>
      </c>
      <c r="BD54" s="548">
        <f t="shared" si="4"/>
        <v>0.2</v>
      </c>
      <c r="BE54" s="543"/>
      <c r="BF54" s="542">
        <v>38</v>
      </c>
      <c r="BG54" s="543" t="s">
        <v>70</v>
      </c>
      <c r="BH54" s="544">
        <f t="shared" si="5"/>
        <v>9540</v>
      </c>
      <c r="BI54" s="545">
        <f>IFERROR(_xlfn.RANK.EQ(BH54,$BH$17:$BH$63,0)+COUNTIF($BH$17:BH54,BH54)-1,"-")</f>
        <v>36</v>
      </c>
      <c r="BJ54" s="543"/>
      <c r="BK54" s="549">
        <f t="shared" si="6"/>
        <v>38</v>
      </c>
      <c r="BL54" s="549" t="str">
        <f t="shared" si="7"/>
        <v>山梨</v>
      </c>
      <c r="BM54" s="549">
        <f t="shared" si="8"/>
        <v>5150</v>
      </c>
      <c r="BN54" s="548">
        <f t="shared" si="9"/>
        <v>0.2</v>
      </c>
      <c r="BO54" s="548"/>
      <c r="BP54" s="542">
        <v>38</v>
      </c>
      <c r="BQ54" s="543" t="s">
        <v>70</v>
      </c>
      <c r="BR54" s="762">
        <f t="shared" si="10"/>
        <v>74.5</v>
      </c>
      <c r="BS54" s="545">
        <f>IFERROR(_xlfn.RANK.EQ(BR54,$BR$17:$BR$63,0)+COUNTIF($BR$17:BR54,BR54)-1,"-")</f>
        <v>26</v>
      </c>
      <c r="BT54" s="543"/>
      <c r="BU54" s="549">
        <f t="shared" si="11"/>
        <v>38</v>
      </c>
      <c r="BV54" s="549" t="str">
        <f t="shared" si="12"/>
        <v>島根</v>
      </c>
      <c r="BW54" s="764">
        <f t="shared" si="13"/>
        <v>53.5</v>
      </c>
      <c r="BX54" s="548">
        <f t="shared" si="14"/>
        <v>70.099999999999994</v>
      </c>
    </row>
    <row r="55" spans="1:76" s="54" customFormat="1" ht="31.5" customHeight="1">
      <c r="A55" s="738" t="s">
        <v>179</v>
      </c>
      <c r="B55" s="739"/>
      <c r="C55" s="740">
        <v>42</v>
      </c>
      <c r="D55" s="741"/>
      <c r="E55" s="742">
        <v>42</v>
      </c>
      <c r="F55" s="742">
        <v>12</v>
      </c>
      <c r="G55" s="742">
        <v>2680</v>
      </c>
      <c r="H55" s="742">
        <v>2450</v>
      </c>
      <c r="I55" s="742">
        <v>690</v>
      </c>
      <c r="J55" s="742">
        <v>1440</v>
      </c>
      <c r="K55" s="742">
        <v>330</v>
      </c>
      <c r="L55" s="742">
        <v>2450</v>
      </c>
      <c r="M55" s="742" t="s">
        <v>98</v>
      </c>
      <c r="N55" s="742" t="s">
        <v>98</v>
      </c>
      <c r="O55" s="742">
        <v>1140</v>
      </c>
      <c r="P55" s="742">
        <v>240</v>
      </c>
      <c r="Q55" s="742">
        <v>170</v>
      </c>
      <c r="R55" s="742">
        <v>730</v>
      </c>
      <c r="S55" s="742">
        <v>120</v>
      </c>
      <c r="T55" s="742">
        <v>70</v>
      </c>
      <c r="U55" s="742">
        <v>170</v>
      </c>
      <c r="V55" s="742">
        <v>120</v>
      </c>
      <c r="W55" s="742">
        <v>90</v>
      </c>
      <c r="X55" s="742">
        <v>160</v>
      </c>
      <c r="Y55" s="742">
        <v>640</v>
      </c>
      <c r="Z55" s="742">
        <v>40</v>
      </c>
      <c r="AA55" s="742">
        <v>70</v>
      </c>
      <c r="AB55" s="742">
        <v>80</v>
      </c>
      <c r="AC55" s="742">
        <v>450</v>
      </c>
      <c r="AD55" s="742">
        <v>1320</v>
      </c>
      <c r="AE55" s="742">
        <v>380</v>
      </c>
      <c r="AF55" s="742">
        <v>570</v>
      </c>
      <c r="AG55" s="742">
        <v>370</v>
      </c>
      <c r="AH55" s="742">
        <v>230</v>
      </c>
      <c r="AI55" s="742">
        <v>130</v>
      </c>
      <c r="AJ55" s="742">
        <v>10</v>
      </c>
      <c r="AK55" s="742">
        <v>0</v>
      </c>
      <c r="AL55" s="742">
        <v>230</v>
      </c>
      <c r="AM55" s="742">
        <v>130</v>
      </c>
      <c r="AN55" s="743">
        <v>8.6</v>
      </c>
      <c r="AO55" s="743">
        <v>100</v>
      </c>
      <c r="AP55" s="743">
        <v>63.8</v>
      </c>
      <c r="AQ55" s="743">
        <v>95.5</v>
      </c>
      <c r="AR55" s="744">
        <v>93.4</v>
      </c>
      <c r="AS55" s="743"/>
      <c r="AT55" s="740">
        <v>42</v>
      </c>
      <c r="AV55" s="542">
        <v>39</v>
      </c>
      <c r="AW55" s="543" t="s">
        <v>71</v>
      </c>
      <c r="AX55" s="544">
        <f t="shared" si="0"/>
        <v>106</v>
      </c>
      <c r="AY55" s="545">
        <f>IFERROR(_xlfn.RANK.EQ(AX55,$AX$17:$AX$63,0)+COUNTIF($AX$17:AX55,AX55)-1,"-")</f>
        <v>34</v>
      </c>
      <c r="AZ55" s="543"/>
      <c r="BA55" s="549">
        <f t="shared" si="1"/>
        <v>39</v>
      </c>
      <c r="BB55" s="549" t="str">
        <f t="shared" si="2"/>
        <v>石川</v>
      </c>
      <c r="BC55" s="549">
        <f t="shared" si="3"/>
        <v>57</v>
      </c>
      <c r="BD55" s="548">
        <f t="shared" si="4"/>
        <v>0.2</v>
      </c>
      <c r="BE55" s="543"/>
      <c r="BF55" s="542">
        <v>39</v>
      </c>
      <c r="BG55" s="543" t="s">
        <v>71</v>
      </c>
      <c r="BH55" s="544">
        <f t="shared" si="5"/>
        <v>6050</v>
      </c>
      <c r="BI55" s="545">
        <f>IFERROR(_xlfn.RANK.EQ(BH55,$BH$17:$BH$63,0)+COUNTIF($BH$17:BH55,BH55)-1,"-")</f>
        <v>37</v>
      </c>
      <c r="BJ55" s="543"/>
      <c r="BK55" s="549">
        <f t="shared" si="6"/>
        <v>39</v>
      </c>
      <c r="BL55" s="549" t="str">
        <f t="shared" si="7"/>
        <v>京都</v>
      </c>
      <c r="BM55" s="549">
        <f t="shared" si="8"/>
        <v>5070</v>
      </c>
      <c r="BN55" s="548">
        <f t="shared" si="9"/>
        <v>0.2</v>
      </c>
      <c r="BO55" s="548"/>
      <c r="BP55" s="542">
        <v>39</v>
      </c>
      <c r="BQ55" s="543" t="s">
        <v>71</v>
      </c>
      <c r="BR55" s="762">
        <f t="shared" si="10"/>
        <v>57.1</v>
      </c>
      <c r="BS55" s="545">
        <f>IFERROR(_xlfn.RANK.EQ(BR55,$BR$17:$BR$63,0)+COUNTIF($BR$17:BR55,BR55)-1,"-")</f>
        <v>36</v>
      </c>
      <c r="BT55" s="543"/>
      <c r="BU55" s="549">
        <f t="shared" si="11"/>
        <v>39</v>
      </c>
      <c r="BV55" s="549" t="str">
        <f t="shared" si="12"/>
        <v>福井</v>
      </c>
      <c r="BW55" s="764">
        <f t="shared" si="13"/>
        <v>50.8</v>
      </c>
      <c r="BX55" s="548">
        <f t="shared" si="14"/>
        <v>66.599999999999994</v>
      </c>
    </row>
    <row r="56" spans="1:76" s="54" customFormat="1" ht="31.5" customHeight="1">
      <c r="A56" s="708" t="s">
        <v>177</v>
      </c>
      <c r="B56" s="732"/>
      <c r="C56" s="733">
        <v>43</v>
      </c>
      <c r="D56" s="700"/>
      <c r="E56" s="734">
        <v>219</v>
      </c>
      <c r="F56" s="734">
        <v>48</v>
      </c>
      <c r="G56" s="734">
        <v>21500</v>
      </c>
      <c r="H56" s="734">
        <v>13300</v>
      </c>
      <c r="I56" s="734">
        <v>4690</v>
      </c>
      <c r="J56" s="734">
        <v>7020</v>
      </c>
      <c r="K56" s="734">
        <v>1630</v>
      </c>
      <c r="L56" s="734">
        <v>13300</v>
      </c>
      <c r="M56" s="734">
        <v>10</v>
      </c>
      <c r="N56" s="734">
        <v>20</v>
      </c>
      <c r="O56" s="734">
        <v>9320</v>
      </c>
      <c r="P56" s="734">
        <v>1770</v>
      </c>
      <c r="Q56" s="734">
        <v>2470</v>
      </c>
      <c r="R56" s="734">
        <v>5080</v>
      </c>
      <c r="S56" s="734">
        <v>1640</v>
      </c>
      <c r="T56" s="734">
        <v>420</v>
      </c>
      <c r="U56" s="734">
        <v>960</v>
      </c>
      <c r="V56" s="734">
        <v>870</v>
      </c>
      <c r="W56" s="734">
        <v>660</v>
      </c>
      <c r="X56" s="734">
        <v>530</v>
      </c>
      <c r="Y56" s="734">
        <v>3560</v>
      </c>
      <c r="Z56" s="734">
        <v>250</v>
      </c>
      <c r="AA56" s="734">
        <v>370</v>
      </c>
      <c r="AB56" s="734">
        <v>460</v>
      </c>
      <c r="AC56" s="734">
        <v>2480</v>
      </c>
      <c r="AD56" s="734">
        <v>4020</v>
      </c>
      <c r="AE56" s="734">
        <v>1770</v>
      </c>
      <c r="AF56" s="734">
        <v>1630</v>
      </c>
      <c r="AG56" s="734">
        <v>620</v>
      </c>
      <c r="AH56" s="734">
        <v>8180</v>
      </c>
      <c r="AI56" s="734">
        <v>2790</v>
      </c>
      <c r="AJ56" s="734">
        <v>2790</v>
      </c>
      <c r="AK56" s="734">
        <v>80</v>
      </c>
      <c r="AL56" s="734">
        <v>5390</v>
      </c>
      <c r="AM56" s="734">
        <v>2710</v>
      </c>
      <c r="AN56" s="735">
        <v>38</v>
      </c>
      <c r="AO56" s="735">
        <v>65.900000000000006</v>
      </c>
      <c r="AP56" s="735">
        <v>98.2</v>
      </c>
      <c r="AQ56" s="735">
        <v>96.5</v>
      </c>
      <c r="AR56" s="736">
        <v>100.5</v>
      </c>
      <c r="AS56" s="735"/>
      <c r="AT56" s="733">
        <v>43</v>
      </c>
      <c r="AV56" s="542">
        <v>40</v>
      </c>
      <c r="AW56" s="543" t="s">
        <v>72</v>
      </c>
      <c r="AX56" s="544">
        <f t="shared" si="0"/>
        <v>157</v>
      </c>
      <c r="AY56" s="545">
        <f>IFERROR(_xlfn.RANK.EQ(AX56,$AX$17:$AX$63,0)+COUNTIF($AX$17:AX56,AX56)-1,"-")</f>
        <v>30</v>
      </c>
      <c r="AZ56" s="543"/>
      <c r="BA56" s="549">
        <f t="shared" si="1"/>
        <v>40</v>
      </c>
      <c r="BB56" s="549" t="str">
        <f t="shared" si="2"/>
        <v>山梨</v>
      </c>
      <c r="BC56" s="549">
        <f t="shared" si="3"/>
        <v>56</v>
      </c>
      <c r="BD56" s="548">
        <f t="shared" si="4"/>
        <v>0.2</v>
      </c>
      <c r="BE56" s="543"/>
      <c r="BF56" s="542">
        <v>40</v>
      </c>
      <c r="BG56" s="543" t="s">
        <v>72</v>
      </c>
      <c r="BH56" s="544">
        <f t="shared" si="5"/>
        <v>22700</v>
      </c>
      <c r="BI56" s="545">
        <f>IFERROR(_xlfn.RANK.EQ(BH56,$BH$17:$BH$63,0)+COUNTIF($BH$17:BH56,BH56)-1,"-")</f>
        <v>25</v>
      </c>
      <c r="BJ56" s="543"/>
      <c r="BK56" s="549">
        <f t="shared" si="6"/>
        <v>40</v>
      </c>
      <c r="BL56" s="549" t="str">
        <f t="shared" si="7"/>
        <v>神奈川</v>
      </c>
      <c r="BM56" s="549">
        <f t="shared" si="8"/>
        <v>4710</v>
      </c>
      <c r="BN56" s="548">
        <f t="shared" si="9"/>
        <v>0.2</v>
      </c>
      <c r="BO56" s="548"/>
      <c r="BP56" s="542">
        <v>40</v>
      </c>
      <c r="BQ56" s="543" t="s">
        <v>72</v>
      </c>
      <c r="BR56" s="762">
        <f t="shared" si="10"/>
        <v>144.6</v>
      </c>
      <c r="BS56" s="545">
        <f>IFERROR(_xlfn.RANK.EQ(BR56,$BR$17:$BR$63,0)+COUNTIF($BR$17:BR56,BR56)-1,"-")</f>
        <v>8</v>
      </c>
      <c r="BT56" s="543"/>
      <c r="BU56" s="549">
        <f t="shared" si="11"/>
        <v>40</v>
      </c>
      <c r="BV56" s="549" t="str">
        <f t="shared" si="12"/>
        <v>長崎</v>
      </c>
      <c r="BW56" s="764">
        <f t="shared" si="13"/>
        <v>49.8</v>
      </c>
      <c r="BX56" s="548">
        <f t="shared" si="14"/>
        <v>65.3</v>
      </c>
    </row>
    <row r="57" spans="1:76" s="54" customFormat="1" ht="31.5" customHeight="1">
      <c r="A57" s="708" t="s">
        <v>175</v>
      </c>
      <c r="B57" s="732"/>
      <c r="C57" s="733">
        <v>44</v>
      </c>
      <c r="D57" s="700"/>
      <c r="E57" s="734">
        <v>591</v>
      </c>
      <c r="F57" s="734">
        <v>40</v>
      </c>
      <c r="G57" s="734">
        <v>31600</v>
      </c>
      <c r="H57" s="734">
        <v>25000</v>
      </c>
      <c r="I57" s="734">
        <v>9140</v>
      </c>
      <c r="J57" s="734">
        <v>11300</v>
      </c>
      <c r="K57" s="734">
        <v>4600</v>
      </c>
      <c r="L57" s="734">
        <v>25000</v>
      </c>
      <c r="M57" s="734">
        <v>10</v>
      </c>
      <c r="N57" s="734">
        <v>0</v>
      </c>
      <c r="O57" s="734">
        <v>16700</v>
      </c>
      <c r="P57" s="734">
        <v>3600</v>
      </c>
      <c r="Q57" s="734">
        <v>3230</v>
      </c>
      <c r="R57" s="734">
        <v>9920</v>
      </c>
      <c r="S57" s="734">
        <v>2160</v>
      </c>
      <c r="T57" s="734">
        <v>930</v>
      </c>
      <c r="U57" s="734">
        <v>2060</v>
      </c>
      <c r="V57" s="734">
        <v>1770</v>
      </c>
      <c r="W57" s="734">
        <v>1470</v>
      </c>
      <c r="X57" s="734">
        <v>1530</v>
      </c>
      <c r="Y57" s="734">
        <v>8380</v>
      </c>
      <c r="Z57" s="734">
        <v>700</v>
      </c>
      <c r="AA57" s="734">
        <v>880</v>
      </c>
      <c r="AB57" s="734">
        <v>980</v>
      </c>
      <c r="AC57" s="734">
        <v>5820</v>
      </c>
      <c r="AD57" s="734">
        <v>8300</v>
      </c>
      <c r="AE57" s="734">
        <v>3700</v>
      </c>
      <c r="AF57" s="734">
        <v>3190</v>
      </c>
      <c r="AG57" s="734">
        <v>1410</v>
      </c>
      <c r="AH57" s="734">
        <v>6540</v>
      </c>
      <c r="AI57" s="734">
        <v>2200</v>
      </c>
      <c r="AJ57" s="734">
        <v>260</v>
      </c>
      <c r="AK57" s="734">
        <v>20</v>
      </c>
      <c r="AL57" s="734">
        <v>6280</v>
      </c>
      <c r="AM57" s="734">
        <v>2180</v>
      </c>
      <c r="AN57" s="735">
        <v>20.7</v>
      </c>
      <c r="AO57" s="735">
        <v>96</v>
      </c>
      <c r="AP57" s="735">
        <v>53.5</v>
      </c>
      <c r="AQ57" s="735">
        <v>90.8</v>
      </c>
      <c r="AR57" s="736">
        <v>97.5</v>
      </c>
      <c r="AS57" s="735"/>
      <c r="AT57" s="733">
        <v>44</v>
      </c>
      <c r="AV57" s="542">
        <v>41</v>
      </c>
      <c r="AW57" s="543" t="s">
        <v>73</v>
      </c>
      <c r="AX57" s="544">
        <f t="shared" si="0"/>
        <v>478</v>
      </c>
      <c r="AY57" s="545">
        <f>IFERROR(_xlfn.RANK.EQ(AX57,$AX$17:$AX$63,0)+COUNTIF($AX$17:AX57,AX57)-1,"-")</f>
        <v>17</v>
      </c>
      <c r="AZ57" s="543"/>
      <c r="BA57" s="549">
        <f t="shared" si="1"/>
        <v>41</v>
      </c>
      <c r="BB57" s="549" t="str">
        <f t="shared" si="2"/>
        <v>神奈川</v>
      </c>
      <c r="BC57" s="549">
        <f t="shared" si="3"/>
        <v>46</v>
      </c>
      <c r="BD57" s="548">
        <f t="shared" si="4"/>
        <v>0.1</v>
      </c>
      <c r="BE57" s="543"/>
      <c r="BF57" s="542">
        <v>41</v>
      </c>
      <c r="BG57" s="543" t="s">
        <v>73</v>
      </c>
      <c r="BH57" s="544">
        <f t="shared" si="5"/>
        <v>50800</v>
      </c>
      <c r="BI57" s="545">
        <f>IFERROR(_xlfn.RANK.EQ(BH57,$BH$17:$BH$63,0)+COUNTIF($BH$17:BH57,BH57)-1,"-")</f>
        <v>14</v>
      </c>
      <c r="BJ57" s="543"/>
      <c r="BK57" s="549">
        <f t="shared" si="6"/>
        <v>41</v>
      </c>
      <c r="BL57" s="549" t="str">
        <f t="shared" si="7"/>
        <v>富山</v>
      </c>
      <c r="BM57" s="549">
        <f t="shared" si="8"/>
        <v>3820</v>
      </c>
      <c r="BN57" s="548">
        <f t="shared" si="9"/>
        <v>0.1</v>
      </c>
      <c r="BO57" s="548"/>
      <c r="BP57" s="542">
        <v>41</v>
      </c>
      <c r="BQ57" s="543" t="s">
        <v>73</v>
      </c>
      <c r="BR57" s="762">
        <f t="shared" si="10"/>
        <v>106.3</v>
      </c>
      <c r="BS57" s="545">
        <f>IFERROR(_xlfn.RANK.EQ(BR57,$BR$17:$BR$63,0)+COUNTIF($BR$17:BR57,BR57)-1,"-")</f>
        <v>15</v>
      </c>
      <c r="BT57" s="543"/>
      <c r="BU57" s="549">
        <f t="shared" si="11"/>
        <v>41</v>
      </c>
      <c r="BV57" s="549" t="str">
        <f t="shared" si="12"/>
        <v>山口</v>
      </c>
      <c r="BW57" s="764">
        <f t="shared" si="13"/>
        <v>46.5</v>
      </c>
      <c r="BX57" s="548">
        <f t="shared" si="14"/>
        <v>60.9</v>
      </c>
    </row>
    <row r="58" spans="1:76" s="54" customFormat="1" ht="31.5" customHeight="1">
      <c r="A58" s="708" t="s">
        <v>173</v>
      </c>
      <c r="B58" s="732"/>
      <c r="C58" s="733">
        <v>45</v>
      </c>
      <c r="D58" s="700"/>
      <c r="E58" s="734">
        <v>338</v>
      </c>
      <c r="F58" s="734">
        <v>79</v>
      </c>
      <c r="G58" s="734">
        <v>33800</v>
      </c>
      <c r="H58" s="734">
        <v>16200</v>
      </c>
      <c r="I58" s="734">
        <v>5240</v>
      </c>
      <c r="J58" s="734">
        <v>8270</v>
      </c>
      <c r="K58" s="734">
        <v>2670</v>
      </c>
      <c r="L58" s="734">
        <v>16100</v>
      </c>
      <c r="M58" s="734">
        <v>40</v>
      </c>
      <c r="N58" s="734">
        <v>10</v>
      </c>
      <c r="O58" s="734">
        <v>11000</v>
      </c>
      <c r="P58" s="734">
        <v>2490</v>
      </c>
      <c r="Q58" s="734">
        <v>2430</v>
      </c>
      <c r="R58" s="734">
        <v>6030</v>
      </c>
      <c r="S58" s="734">
        <v>1620</v>
      </c>
      <c r="T58" s="734">
        <v>590</v>
      </c>
      <c r="U58" s="734">
        <v>1060</v>
      </c>
      <c r="V58" s="734">
        <v>990</v>
      </c>
      <c r="W58" s="734">
        <v>790</v>
      </c>
      <c r="X58" s="734">
        <v>980</v>
      </c>
      <c r="Y58" s="734">
        <v>4640</v>
      </c>
      <c r="Z58" s="734">
        <v>400</v>
      </c>
      <c r="AA58" s="734">
        <v>530</v>
      </c>
      <c r="AB58" s="734">
        <v>500</v>
      </c>
      <c r="AC58" s="734">
        <v>3220</v>
      </c>
      <c r="AD58" s="734">
        <v>5220</v>
      </c>
      <c r="AE58" s="734">
        <v>2770</v>
      </c>
      <c r="AF58" s="734">
        <v>1710</v>
      </c>
      <c r="AG58" s="734">
        <v>740</v>
      </c>
      <c r="AH58" s="734">
        <v>17600</v>
      </c>
      <c r="AI58" s="734">
        <v>10700</v>
      </c>
      <c r="AJ58" s="734">
        <v>1300</v>
      </c>
      <c r="AK58" s="734">
        <v>30</v>
      </c>
      <c r="AL58" s="734">
        <v>16300</v>
      </c>
      <c r="AM58" s="734">
        <v>10700</v>
      </c>
      <c r="AN58" s="735">
        <v>52.1</v>
      </c>
      <c r="AO58" s="735">
        <v>92.6</v>
      </c>
      <c r="AP58" s="735">
        <v>100</v>
      </c>
      <c r="AQ58" s="735">
        <v>93.1</v>
      </c>
      <c r="AR58" s="736">
        <v>95.2</v>
      </c>
      <c r="AS58" s="735"/>
      <c r="AT58" s="733">
        <v>45</v>
      </c>
      <c r="AV58" s="542">
        <v>42</v>
      </c>
      <c r="AW58" s="543" t="s">
        <v>74</v>
      </c>
      <c r="AX58" s="544">
        <f t="shared" si="0"/>
        <v>1830</v>
      </c>
      <c r="AY58" s="545">
        <f>IFERROR(_xlfn.RANK.EQ(AX58,$AX$17:$AX$63,0)+COUNTIF($AX$17:AX58,AX58)-1,"-")</f>
        <v>8</v>
      </c>
      <c r="AZ58" s="543"/>
      <c r="BA58" s="549">
        <f t="shared" si="1"/>
        <v>42</v>
      </c>
      <c r="BB58" s="549" t="str">
        <f t="shared" si="2"/>
        <v>和歌山</v>
      </c>
      <c r="BC58" s="549">
        <f t="shared" si="3"/>
        <v>42</v>
      </c>
      <c r="BD58" s="548">
        <f t="shared" si="4"/>
        <v>0.1</v>
      </c>
      <c r="BE58" s="543"/>
      <c r="BF58" s="542">
        <v>42</v>
      </c>
      <c r="BG58" s="543" t="s">
        <v>74</v>
      </c>
      <c r="BH58" s="544">
        <f t="shared" si="5"/>
        <v>91100</v>
      </c>
      <c r="BI58" s="545">
        <f>IFERROR(_xlfn.RANK.EQ(BH58,$BH$17:$BH$63,0)+COUNTIF($BH$17:BH58,BH58)-1,"-")</f>
        <v>5</v>
      </c>
      <c r="BJ58" s="543"/>
      <c r="BK58" s="549">
        <f t="shared" si="6"/>
        <v>42</v>
      </c>
      <c r="BL58" s="549" t="str">
        <f t="shared" si="7"/>
        <v>奈良</v>
      </c>
      <c r="BM58" s="549">
        <f t="shared" si="8"/>
        <v>3560</v>
      </c>
      <c r="BN58" s="548">
        <f t="shared" si="9"/>
        <v>0.1</v>
      </c>
      <c r="BO58" s="548"/>
      <c r="BP58" s="542">
        <v>42</v>
      </c>
      <c r="BQ58" s="543" t="s">
        <v>74</v>
      </c>
      <c r="BR58" s="762">
        <f t="shared" si="10"/>
        <v>49.8</v>
      </c>
      <c r="BS58" s="545">
        <f>IFERROR(_xlfn.RANK.EQ(BR58,$BR$17:$BR$63,0)+COUNTIF($BR$17:BR58,BR58)-1,"-")</f>
        <v>40</v>
      </c>
      <c r="BT58" s="543"/>
      <c r="BU58" s="549">
        <f t="shared" si="11"/>
        <v>42</v>
      </c>
      <c r="BV58" s="549" t="str">
        <f t="shared" si="12"/>
        <v>沖縄</v>
      </c>
      <c r="BW58" s="764">
        <f t="shared" si="13"/>
        <v>36.6</v>
      </c>
      <c r="BX58" s="548">
        <f t="shared" si="14"/>
        <v>48</v>
      </c>
    </row>
    <row r="59" spans="1:76" s="54" customFormat="1" ht="31.5" customHeight="1">
      <c r="A59" s="708" t="s">
        <v>171</v>
      </c>
      <c r="B59" s="732"/>
      <c r="C59" s="733">
        <v>46</v>
      </c>
      <c r="D59" s="700"/>
      <c r="E59" s="734">
        <v>366</v>
      </c>
      <c r="F59" s="734">
        <v>38</v>
      </c>
      <c r="G59" s="734">
        <v>26300</v>
      </c>
      <c r="H59" s="734">
        <v>14300</v>
      </c>
      <c r="I59" s="734">
        <v>4340</v>
      </c>
      <c r="J59" s="734">
        <v>7290</v>
      </c>
      <c r="K59" s="734">
        <v>2640</v>
      </c>
      <c r="L59" s="734">
        <v>14300</v>
      </c>
      <c r="M59" s="734">
        <v>0</v>
      </c>
      <c r="N59" s="734">
        <v>0</v>
      </c>
      <c r="O59" s="734">
        <v>8890</v>
      </c>
      <c r="P59" s="734">
        <v>1970</v>
      </c>
      <c r="Q59" s="734">
        <v>2150</v>
      </c>
      <c r="R59" s="734">
        <v>4770</v>
      </c>
      <c r="S59" s="734">
        <v>920</v>
      </c>
      <c r="T59" s="734">
        <v>430</v>
      </c>
      <c r="U59" s="734">
        <v>960</v>
      </c>
      <c r="V59" s="734">
        <v>820</v>
      </c>
      <c r="W59" s="734">
        <v>700</v>
      </c>
      <c r="X59" s="734">
        <v>950</v>
      </c>
      <c r="Y59" s="734">
        <v>4090</v>
      </c>
      <c r="Z59" s="734">
        <v>280</v>
      </c>
      <c r="AA59" s="734">
        <v>410</v>
      </c>
      <c r="AB59" s="734">
        <v>490</v>
      </c>
      <c r="AC59" s="734">
        <v>2900</v>
      </c>
      <c r="AD59" s="734">
        <v>5380</v>
      </c>
      <c r="AE59" s="734">
        <v>2270</v>
      </c>
      <c r="AF59" s="734">
        <v>2520</v>
      </c>
      <c r="AG59" s="734">
        <v>590</v>
      </c>
      <c r="AH59" s="734">
        <v>12000</v>
      </c>
      <c r="AI59" s="734">
        <v>6370</v>
      </c>
      <c r="AJ59" s="734">
        <v>350</v>
      </c>
      <c r="AK59" s="734">
        <v>10</v>
      </c>
      <c r="AL59" s="734">
        <v>11700</v>
      </c>
      <c r="AM59" s="734">
        <v>6360</v>
      </c>
      <c r="AN59" s="735">
        <v>45.6</v>
      </c>
      <c r="AO59" s="735">
        <v>97.5</v>
      </c>
      <c r="AP59" s="735">
        <v>71.900000000000006</v>
      </c>
      <c r="AQ59" s="735">
        <v>89.9</v>
      </c>
      <c r="AR59" s="736">
        <v>94.9</v>
      </c>
      <c r="AS59" s="735"/>
      <c r="AT59" s="733">
        <v>46</v>
      </c>
      <c r="AV59" s="542">
        <v>43</v>
      </c>
      <c r="AW59" s="543" t="s">
        <v>75</v>
      </c>
      <c r="AX59" s="544">
        <f t="shared" si="0"/>
        <v>1900</v>
      </c>
      <c r="AY59" s="545">
        <f>IFERROR(_xlfn.RANK.EQ(AX59,$AX$17:$AX$63,0)+COUNTIF($AX$17:AX59,AX59)-1,"-")</f>
        <v>7</v>
      </c>
      <c r="AZ59" s="543"/>
      <c r="BA59" s="549">
        <f t="shared" si="1"/>
        <v>43</v>
      </c>
      <c r="BB59" s="549" t="str">
        <f t="shared" si="2"/>
        <v>奈良</v>
      </c>
      <c r="BC59" s="549">
        <f t="shared" si="3"/>
        <v>37</v>
      </c>
      <c r="BD59" s="548">
        <f t="shared" si="4"/>
        <v>0.1</v>
      </c>
      <c r="BE59" s="543"/>
      <c r="BF59" s="542">
        <v>43</v>
      </c>
      <c r="BG59" s="543" t="s">
        <v>75</v>
      </c>
      <c r="BH59" s="544">
        <f t="shared" si="5"/>
        <v>133200</v>
      </c>
      <c r="BI59" s="545">
        <f>IFERROR(_xlfn.RANK.EQ(BH59,$BH$17:$BH$63,0)+COUNTIF($BH$17:BH59,BH59)-1,"-")</f>
        <v>4</v>
      </c>
      <c r="BJ59" s="543"/>
      <c r="BK59" s="549">
        <f t="shared" si="6"/>
        <v>43</v>
      </c>
      <c r="BL59" s="549" t="str">
        <f t="shared" si="7"/>
        <v>石川</v>
      </c>
      <c r="BM59" s="549">
        <f t="shared" si="8"/>
        <v>3360</v>
      </c>
      <c r="BN59" s="548">
        <f t="shared" si="9"/>
        <v>0.1</v>
      </c>
      <c r="BO59" s="548"/>
      <c r="BP59" s="542">
        <v>43</v>
      </c>
      <c r="BQ59" s="543" t="s">
        <v>75</v>
      </c>
      <c r="BR59" s="762">
        <f t="shared" si="10"/>
        <v>70.099999999999994</v>
      </c>
      <c r="BS59" s="545">
        <f>IFERROR(_xlfn.RANK.EQ(BR59,$BR$17:$BR$63,0)+COUNTIF($BR$17:BR59,BR59)-1,"-")</f>
        <v>30</v>
      </c>
      <c r="BT59" s="543"/>
      <c r="BU59" s="549">
        <f t="shared" si="11"/>
        <v>43</v>
      </c>
      <c r="BV59" s="549" t="str">
        <f t="shared" si="12"/>
        <v>福島</v>
      </c>
      <c r="BW59" s="764">
        <f t="shared" si="13"/>
        <v>36</v>
      </c>
      <c r="BX59" s="548">
        <f t="shared" si="14"/>
        <v>47.2</v>
      </c>
    </row>
    <row r="60" spans="1:76" s="54" customFormat="1" ht="31.5" customHeight="1">
      <c r="A60" s="738" t="s">
        <v>169</v>
      </c>
      <c r="B60" s="739"/>
      <c r="C60" s="740">
        <v>47</v>
      </c>
      <c r="D60" s="741"/>
      <c r="E60" s="742">
        <v>297</v>
      </c>
      <c r="F60" s="742">
        <v>27</v>
      </c>
      <c r="G60" s="742">
        <v>13800</v>
      </c>
      <c r="H60" s="742">
        <v>10400</v>
      </c>
      <c r="I60" s="742">
        <v>3840</v>
      </c>
      <c r="J60" s="742">
        <v>4690</v>
      </c>
      <c r="K60" s="742">
        <v>1840</v>
      </c>
      <c r="L60" s="742">
        <v>9950</v>
      </c>
      <c r="M60" s="742">
        <v>20</v>
      </c>
      <c r="N60" s="742">
        <v>410</v>
      </c>
      <c r="O60" s="742">
        <v>6470</v>
      </c>
      <c r="P60" s="742">
        <v>1320</v>
      </c>
      <c r="Q60" s="742">
        <v>1090</v>
      </c>
      <c r="R60" s="742">
        <v>4060</v>
      </c>
      <c r="S60" s="742">
        <v>730</v>
      </c>
      <c r="T60" s="742">
        <v>450</v>
      </c>
      <c r="U60" s="742">
        <v>840</v>
      </c>
      <c r="V60" s="742">
        <v>690</v>
      </c>
      <c r="W60" s="742">
        <v>510</v>
      </c>
      <c r="X60" s="742">
        <v>830</v>
      </c>
      <c r="Y60" s="742">
        <v>3570</v>
      </c>
      <c r="Z60" s="742">
        <v>280</v>
      </c>
      <c r="AA60" s="742">
        <v>430</v>
      </c>
      <c r="AB60" s="742">
        <v>410</v>
      </c>
      <c r="AC60" s="742">
        <v>2460</v>
      </c>
      <c r="AD60" s="742">
        <v>3910</v>
      </c>
      <c r="AE60" s="742">
        <v>1550</v>
      </c>
      <c r="AF60" s="742">
        <v>1690</v>
      </c>
      <c r="AG60" s="742">
        <v>670</v>
      </c>
      <c r="AH60" s="742">
        <v>3380</v>
      </c>
      <c r="AI60" s="742">
        <v>1780</v>
      </c>
      <c r="AJ60" s="742">
        <v>310</v>
      </c>
      <c r="AK60" s="742">
        <v>60</v>
      </c>
      <c r="AL60" s="742">
        <v>3070</v>
      </c>
      <c r="AM60" s="742">
        <v>1720</v>
      </c>
      <c r="AN60" s="743">
        <v>24.5</v>
      </c>
      <c r="AO60" s="743">
        <v>90.8</v>
      </c>
      <c r="AP60" s="743">
        <v>46.5</v>
      </c>
      <c r="AQ60" s="743">
        <v>92.2</v>
      </c>
      <c r="AR60" s="744">
        <v>95.2</v>
      </c>
      <c r="AS60" s="743"/>
      <c r="AT60" s="740">
        <v>47</v>
      </c>
      <c r="AV60" s="542">
        <v>44</v>
      </c>
      <c r="AW60" s="543" t="s">
        <v>76</v>
      </c>
      <c r="AX60" s="544">
        <f t="shared" si="0"/>
        <v>897</v>
      </c>
      <c r="AY60" s="545">
        <f>IFERROR(_xlfn.RANK.EQ(AX60,$AX$17:$AX$63,0)+COUNTIF($AX$17:AX60,AX60)-1,"-")</f>
        <v>11</v>
      </c>
      <c r="AZ60" s="543"/>
      <c r="BA60" s="549">
        <f t="shared" si="1"/>
        <v>44</v>
      </c>
      <c r="BB60" s="549" t="str">
        <f t="shared" si="2"/>
        <v>福井</v>
      </c>
      <c r="BC60" s="549">
        <f t="shared" si="3"/>
        <v>36</v>
      </c>
      <c r="BD60" s="548">
        <f t="shared" si="4"/>
        <v>0.1</v>
      </c>
      <c r="BE60" s="543"/>
      <c r="BF60" s="542">
        <v>44</v>
      </c>
      <c r="BG60" s="543" t="s">
        <v>76</v>
      </c>
      <c r="BH60" s="544">
        <f t="shared" si="5"/>
        <v>49800</v>
      </c>
      <c r="BI60" s="545">
        <f>IFERROR(_xlfn.RANK.EQ(BH60,$BH$17:$BH$63,0)+COUNTIF($BH$17:BH60,BH60)-1,"-")</f>
        <v>15</v>
      </c>
      <c r="BJ60" s="543"/>
      <c r="BK60" s="549">
        <f t="shared" si="6"/>
        <v>44</v>
      </c>
      <c r="BL60" s="549" t="str">
        <f t="shared" si="7"/>
        <v>和歌山</v>
      </c>
      <c r="BM60" s="549">
        <f t="shared" si="8"/>
        <v>2680</v>
      </c>
      <c r="BN60" s="548">
        <f t="shared" si="9"/>
        <v>0.1</v>
      </c>
      <c r="BO60" s="548"/>
      <c r="BP60" s="542">
        <v>44</v>
      </c>
      <c r="BQ60" s="543" t="s">
        <v>76</v>
      </c>
      <c r="BR60" s="762">
        <f t="shared" si="10"/>
        <v>55.5</v>
      </c>
      <c r="BS60" s="545">
        <f>IFERROR(_xlfn.RANK.EQ(BR60,$BR$17:$BR$63,0)+COUNTIF($BR$17:BR60,BR60)-1,"-")</f>
        <v>37</v>
      </c>
      <c r="BT60" s="543"/>
      <c r="BU60" s="549">
        <f t="shared" si="11"/>
        <v>44</v>
      </c>
      <c r="BV60" s="549" t="str">
        <f t="shared" si="12"/>
        <v>宮城</v>
      </c>
      <c r="BW60" s="764">
        <f t="shared" si="13"/>
        <v>34.9</v>
      </c>
      <c r="BX60" s="548">
        <f t="shared" si="14"/>
        <v>45.7</v>
      </c>
    </row>
    <row r="61" spans="1:76" s="54" customFormat="1" ht="31.5" customHeight="1">
      <c r="A61" s="708" t="s">
        <v>167</v>
      </c>
      <c r="B61" s="732"/>
      <c r="C61" s="733">
        <v>48</v>
      </c>
      <c r="D61" s="700"/>
      <c r="E61" s="734">
        <v>157</v>
      </c>
      <c r="F61" s="734">
        <v>66</v>
      </c>
      <c r="G61" s="734">
        <v>21900</v>
      </c>
      <c r="H61" s="734">
        <v>10500</v>
      </c>
      <c r="I61" s="734">
        <v>2390</v>
      </c>
      <c r="J61" s="734">
        <v>7070</v>
      </c>
      <c r="K61" s="734">
        <v>1020</v>
      </c>
      <c r="L61" s="734">
        <v>10500</v>
      </c>
      <c r="M61" s="734">
        <v>10</v>
      </c>
      <c r="N61" s="734">
        <v>10</v>
      </c>
      <c r="O61" s="734">
        <v>6650</v>
      </c>
      <c r="P61" s="734">
        <v>1160</v>
      </c>
      <c r="Q61" s="734">
        <v>2360</v>
      </c>
      <c r="R61" s="734">
        <v>3130</v>
      </c>
      <c r="S61" s="734">
        <v>1170</v>
      </c>
      <c r="T61" s="734">
        <v>290</v>
      </c>
      <c r="U61" s="734">
        <v>510</v>
      </c>
      <c r="V61" s="734">
        <v>370</v>
      </c>
      <c r="W61" s="734">
        <v>320</v>
      </c>
      <c r="X61" s="734">
        <v>470</v>
      </c>
      <c r="Y61" s="734">
        <v>2000</v>
      </c>
      <c r="Z61" s="734">
        <v>150</v>
      </c>
      <c r="AA61" s="734">
        <v>230</v>
      </c>
      <c r="AB61" s="734">
        <v>250</v>
      </c>
      <c r="AC61" s="734">
        <v>1360</v>
      </c>
      <c r="AD61" s="734">
        <v>3830</v>
      </c>
      <c r="AE61" s="734">
        <v>1130</v>
      </c>
      <c r="AF61" s="734">
        <v>1950</v>
      </c>
      <c r="AG61" s="734">
        <v>750</v>
      </c>
      <c r="AH61" s="734">
        <v>11400</v>
      </c>
      <c r="AI61" s="734">
        <v>2220</v>
      </c>
      <c r="AJ61" s="734">
        <v>380</v>
      </c>
      <c r="AK61" s="734">
        <v>10</v>
      </c>
      <c r="AL61" s="734">
        <v>11000</v>
      </c>
      <c r="AM61" s="734">
        <v>2210</v>
      </c>
      <c r="AN61" s="735">
        <v>52.1</v>
      </c>
      <c r="AO61" s="735">
        <v>96.5</v>
      </c>
      <c r="AP61" s="735">
        <v>139.5</v>
      </c>
      <c r="AQ61" s="735">
        <v>97.5</v>
      </c>
      <c r="AR61" s="736">
        <v>95.6</v>
      </c>
      <c r="AS61" s="735"/>
      <c r="AT61" s="733">
        <v>48</v>
      </c>
      <c r="AV61" s="542">
        <v>45</v>
      </c>
      <c r="AW61" s="543" t="s">
        <v>77</v>
      </c>
      <c r="AX61" s="544">
        <f t="shared" si="0"/>
        <v>4000</v>
      </c>
      <c r="AY61" s="545">
        <f>IFERROR(_xlfn.RANK.EQ(AX61,$AX$17:$AX$63,0)+COUNTIF($AX$17:AX61,AX61)-1,"-")</f>
        <v>2</v>
      </c>
      <c r="AZ61" s="543"/>
      <c r="BA61" s="549">
        <f t="shared" si="1"/>
        <v>45</v>
      </c>
      <c r="BB61" s="549" t="str">
        <f t="shared" si="2"/>
        <v>富山</v>
      </c>
      <c r="BC61" s="549">
        <f t="shared" si="3"/>
        <v>32</v>
      </c>
      <c r="BD61" s="548">
        <f t="shared" si="4"/>
        <v>0.1</v>
      </c>
      <c r="BE61" s="543"/>
      <c r="BF61" s="542">
        <v>45</v>
      </c>
      <c r="BG61" s="543" t="s">
        <v>77</v>
      </c>
      <c r="BH61" s="544">
        <f t="shared" si="5"/>
        <v>248400</v>
      </c>
      <c r="BI61" s="545">
        <f>IFERROR(_xlfn.RANK.EQ(BH61,$BH$17:$BH$63,0)+COUNTIF($BH$17:BH61,BH61)-1,"-")</f>
        <v>3</v>
      </c>
      <c r="BJ61" s="543"/>
      <c r="BK61" s="549">
        <f t="shared" si="6"/>
        <v>45</v>
      </c>
      <c r="BL61" s="549" t="str">
        <f t="shared" si="7"/>
        <v>福井</v>
      </c>
      <c r="BM61" s="549">
        <f t="shared" si="8"/>
        <v>1830</v>
      </c>
      <c r="BN61" s="548">
        <f t="shared" si="9"/>
        <v>0.1</v>
      </c>
      <c r="BO61" s="548"/>
      <c r="BP61" s="542">
        <v>45</v>
      </c>
      <c r="BQ61" s="543" t="s">
        <v>77</v>
      </c>
      <c r="BR61" s="762">
        <f t="shared" si="10"/>
        <v>62.1</v>
      </c>
      <c r="BS61" s="545">
        <f>IFERROR(_xlfn.RANK.EQ(BR61,$BR$17:$BR$63,0)+COUNTIF($BR$17:BR61,BR61)-1,"-")</f>
        <v>33</v>
      </c>
      <c r="BT61" s="543"/>
      <c r="BU61" s="549">
        <f t="shared" si="11"/>
        <v>45</v>
      </c>
      <c r="BV61" s="549" t="str">
        <f t="shared" si="12"/>
        <v>秋田</v>
      </c>
      <c r="BW61" s="764">
        <f t="shared" si="13"/>
        <v>33.299999999999997</v>
      </c>
      <c r="BX61" s="548">
        <f t="shared" si="14"/>
        <v>43.6</v>
      </c>
    </row>
    <row r="62" spans="1:76" s="54" customFormat="1" ht="31.5" customHeight="1">
      <c r="A62" s="708" t="s">
        <v>165</v>
      </c>
      <c r="B62" s="732"/>
      <c r="C62" s="733">
        <v>49</v>
      </c>
      <c r="D62" s="700"/>
      <c r="E62" s="734">
        <v>139</v>
      </c>
      <c r="F62" s="734">
        <v>58</v>
      </c>
      <c r="G62" s="734">
        <v>21200</v>
      </c>
      <c r="H62" s="734">
        <v>9150</v>
      </c>
      <c r="I62" s="734">
        <v>1680</v>
      </c>
      <c r="J62" s="734">
        <v>6600</v>
      </c>
      <c r="K62" s="734">
        <v>870</v>
      </c>
      <c r="L62" s="734">
        <v>9150</v>
      </c>
      <c r="M62" s="734" t="s">
        <v>98</v>
      </c>
      <c r="N62" s="734" t="s">
        <v>98</v>
      </c>
      <c r="O62" s="734">
        <v>4600</v>
      </c>
      <c r="P62" s="734">
        <v>940</v>
      </c>
      <c r="Q62" s="734">
        <v>1460</v>
      </c>
      <c r="R62" s="734">
        <v>2190</v>
      </c>
      <c r="S62" s="734">
        <v>720</v>
      </c>
      <c r="T62" s="734">
        <v>190</v>
      </c>
      <c r="U62" s="734">
        <v>350</v>
      </c>
      <c r="V62" s="734">
        <v>290</v>
      </c>
      <c r="W62" s="734">
        <v>320</v>
      </c>
      <c r="X62" s="734">
        <v>320</v>
      </c>
      <c r="Y62" s="734">
        <v>1620</v>
      </c>
      <c r="Z62" s="734">
        <v>150</v>
      </c>
      <c r="AA62" s="734">
        <v>180</v>
      </c>
      <c r="AB62" s="734">
        <v>160</v>
      </c>
      <c r="AC62" s="734">
        <v>1130</v>
      </c>
      <c r="AD62" s="734">
        <v>4550</v>
      </c>
      <c r="AE62" s="734">
        <v>1250</v>
      </c>
      <c r="AF62" s="734">
        <v>2400</v>
      </c>
      <c r="AG62" s="734">
        <v>910</v>
      </c>
      <c r="AH62" s="734">
        <v>12100</v>
      </c>
      <c r="AI62" s="734">
        <v>3820</v>
      </c>
      <c r="AJ62" s="734">
        <v>80</v>
      </c>
      <c r="AK62" s="734">
        <v>10</v>
      </c>
      <c r="AL62" s="734">
        <v>12000</v>
      </c>
      <c r="AM62" s="734">
        <v>3810</v>
      </c>
      <c r="AN62" s="735">
        <v>57.1</v>
      </c>
      <c r="AO62" s="735">
        <v>99.2</v>
      </c>
      <c r="AP62" s="735">
        <v>152.5</v>
      </c>
      <c r="AQ62" s="735">
        <v>93.3</v>
      </c>
      <c r="AR62" s="736">
        <v>96.4</v>
      </c>
      <c r="AS62" s="735"/>
      <c r="AT62" s="733">
        <v>49</v>
      </c>
      <c r="AV62" s="542">
        <v>46</v>
      </c>
      <c r="AW62" s="543" t="s">
        <v>78</v>
      </c>
      <c r="AX62" s="544">
        <f t="shared" si="0"/>
        <v>5530</v>
      </c>
      <c r="AY62" s="545">
        <f>IFERROR(_xlfn.RANK.EQ(AX62,$AX$17:$AX$63,0)+COUNTIF($AX$17:AX62,AX62)-1,"-")</f>
        <v>1</v>
      </c>
      <c r="AZ62" s="543"/>
      <c r="BA62" s="549">
        <f t="shared" si="1"/>
        <v>46</v>
      </c>
      <c r="BB62" s="549" t="str">
        <f t="shared" si="2"/>
        <v>東京</v>
      </c>
      <c r="BC62" s="549">
        <f t="shared" si="3"/>
        <v>19</v>
      </c>
      <c r="BD62" s="548">
        <f t="shared" si="4"/>
        <v>0.1</v>
      </c>
      <c r="BE62" s="543"/>
      <c r="BF62" s="542">
        <v>46</v>
      </c>
      <c r="BG62" s="543" t="s">
        <v>78</v>
      </c>
      <c r="BH62" s="544">
        <f t="shared" si="5"/>
        <v>360400</v>
      </c>
      <c r="BI62" s="545">
        <f>IFERROR(_xlfn.RANK.EQ(BH62,$BH$17:$BH$63,0)+COUNTIF($BH$17:BH62,BH62)-1,"-")</f>
        <v>2</v>
      </c>
      <c r="BJ62" s="543"/>
      <c r="BK62" s="549">
        <f t="shared" si="6"/>
        <v>46</v>
      </c>
      <c r="BL62" s="549" t="str">
        <f t="shared" si="7"/>
        <v>大阪</v>
      </c>
      <c r="BM62" s="549">
        <f t="shared" si="8"/>
        <v>760</v>
      </c>
      <c r="BN62" s="548">
        <f t="shared" si="9"/>
        <v>0</v>
      </c>
      <c r="BO62" s="548"/>
      <c r="BP62" s="542">
        <v>46</v>
      </c>
      <c r="BQ62" s="543" t="s">
        <v>78</v>
      </c>
      <c r="BR62" s="762">
        <f t="shared" si="10"/>
        <v>65.2</v>
      </c>
      <c r="BS62" s="545">
        <f>IFERROR(_xlfn.RANK.EQ(BR62,$BR$17:$BR$63,0)+COUNTIF($BR$17:BR62,BR62)-1,"-")</f>
        <v>31</v>
      </c>
      <c r="BT62" s="543"/>
      <c r="BU62" s="549">
        <f t="shared" si="11"/>
        <v>46</v>
      </c>
      <c r="BV62" s="549" t="str">
        <f t="shared" si="12"/>
        <v>東京</v>
      </c>
      <c r="BW62" s="764">
        <f t="shared" si="13"/>
        <v>30.5</v>
      </c>
      <c r="BX62" s="548">
        <f t="shared" si="14"/>
        <v>40</v>
      </c>
    </row>
    <row r="63" spans="1:76" s="54" customFormat="1" ht="31.5" customHeight="1">
      <c r="A63" s="708" t="s">
        <v>163</v>
      </c>
      <c r="B63" s="732"/>
      <c r="C63" s="733">
        <v>50</v>
      </c>
      <c r="D63" s="700"/>
      <c r="E63" s="734">
        <v>128</v>
      </c>
      <c r="F63" s="734">
        <v>36</v>
      </c>
      <c r="G63" s="734">
        <v>9540</v>
      </c>
      <c r="H63" s="734">
        <v>5930</v>
      </c>
      <c r="I63" s="734">
        <v>1600</v>
      </c>
      <c r="J63" s="734">
        <v>3570</v>
      </c>
      <c r="K63" s="734">
        <v>760</v>
      </c>
      <c r="L63" s="734">
        <v>5860</v>
      </c>
      <c r="M63" s="734">
        <v>50</v>
      </c>
      <c r="N63" s="734">
        <v>20</v>
      </c>
      <c r="O63" s="734">
        <v>3960</v>
      </c>
      <c r="P63" s="734">
        <v>890</v>
      </c>
      <c r="Q63" s="734">
        <v>1230</v>
      </c>
      <c r="R63" s="734">
        <v>1840</v>
      </c>
      <c r="S63" s="734">
        <v>500</v>
      </c>
      <c r="T63" s="734">
        <v>160</v>
      </c>
      <c r="U63" s="734">
        <v>310</v>
      </c>
      <c r="V63" s="734">
        <v>340</v>
      </c>
      <c r="W63" s="734">
        <v>220</v>
      </c>
      <c r="X63" s="734">
        <v>310</v>
      </c>
      <c r="Y63" s="734">
        <v>1430</v>
      </c>
      <c r="Z63" s="734">
        <v>100</v>
      </c>
      <c r="AA63" s="734">
        <v>160</v>
      </c>
      <c r="AB63" s="734">
        <v>150</v>
      </c>
      <c r="AC63" s="734">
        <v>1020</v>
      </c>
      <c r="AD63" s="734">
        <v>1970</v>
      </c>
      <c r="AE63" s="734">
        <v>850</v>
      </c>
      <c r="AF63" s="734">
        <v>870</v>
      </c>
      <c r="AG63" s="734">
        <v>240</v>
      </c>
      <c r="AH63" s="734">
        <v>3620</v>
      </c>
      <c r="AI63" s="734">
        <v>1390</v>
      </c>
      <c r="AJ63" s="734">
        <v>720</v>
      </c>
      <c r="AK63" s="734">
        <v>20</v>
      </c>
      <c r="AL63" s="734">
        <v>2900</v>
      </c>
      <c r="AM63" s="734">
        <v>1380</v>
      </c>
      <c r="AN63" s="735">
        <v>37.9</v>
      </c>
      <c r="AO63" s="735">
        <v>80.099999999999994</v>
      </c>
      <c r="AP63" s="735">
        <v>74.5</v>
      </c>
      <c r="AQ63" s="735">
        <v>96.2</v>
      </c>
      <c r="AR63" s="736">
        <v>96.3</v>
      </c>
      <c r="AS63" s="735"/>
      <c r="AT63" s="733">
        <v>50</v>
      </c>
      <c r="AV63" s="542">
        <v>47</v>
      </c>
      <c r="AW63" s="543" t="s">
        <v>44</v>
      </c>
      <c r="AX63" s="544">
        <f t="shared" si="0"/>
        <v>2060</v>
      </c>
      <c r="AY63" s="545">
        <f>IFERROR(_xlfn.RANK.EQ(AX63,$AX$17:$AX$63,0)+COUNTIF($AX$17:AX63,AX63)-1,"-")</f>
        <v>5</v>
      </c>
      <c r="AZ63" s="543"/>
      <c r="BA63" s="549">
        <f t="shared" si="1"/>
        <v>47</v>
      </c>
      <c r="BB63" s="549" t="str">
        <f t="shared" si="2"/>
        <v>大阪</v>
      </c>
      <c r="BC63" s="549">
        <f t="shared" si="3"/>
        <v>9</v>
      </c>
      <c r="BD63" s="548">
        <f t="shared" si="4"/>
        <v>0</v>
      </c>
      <c r="BE63" s="543"/>
      <c r="BF63" s="542">
        <v>47</v>
      </c>
      <c r="BG63" s="543" t="s">
        <v>44</v>
      </c>
      <c r="BH63" s="544">
        <f t="shared" si="5"/>
        <v>75300</v>
      </c>
      <c r="BI63" s="545">
        <f>IFERROR(_xlfn.RANK.EQ(BH63,$BH$17:$BH$63,0)+COUNTIF($BH$17:BH63,BH63)-1,"-")</f>
        <v>9</v>
      </c>
      <c r="BJ63" s="543"/>
      <c r="BK63" s="549">
        <f t="shared" si="6"/>
        <v>47</v>
      </c>
      <c r="BL63" s="549" t="str">
        <f t="shared" si="7"/>
        <v>東京</v>
      </c>
      <c r="BM63" s="549">
        <f t="shared" si="8"/>
        <v>580</v>
      </c>
      <c r="BN63" s="548">
        <f t="shared" si="9"/>
        <v>0</v>
      </c>
      <c r="BO63" s="548"/>
      <c r="BP63" s="542">
        <v>47</v>
      </c>
      <c r="BQ63" s="543" t="s">
        <v>44</v>
      </c>
      <c r="BR63" s="762">
        <f t="shared" si="10"/>
        <v>36.6</v>
      </c>
      <c r="BS63" s="545">
        <f>IFERROR(_xlfn.RANK.EQ(BR63,$BR$17:$BR$63,0)+COUNTIF($BR$17:BR63,BR63)-1,"-")</f>
        <v>42</v>
      </c>
      <c r="BT63" s="543"/>
      <c r="BU63" s="549">
        <f t="shared" si="11"/>
        <v>47</v>
      </c>
      <c r="BV63" s="549" t="str">
        <f t="shared" si="12"/>
        <v>岩手</v>
      </c>
      <c r="BW63" s="764">
        <f t="shared" si="13"/>
        <v>28.1</v>
      </c>
      <c r="BX63" s="548">
        <f t="shared" si="14"/>
        <v>36.799999999999997</v>
      </c>
    </row>
    <row r="64" spans="1:76" s="54" customFormat="1" ht="31.5" customHeight="1">
      <c r="A64" s="738" t="s">
        <v>161</v>
      </c>
      <c r="B64" s="739"/>
      <c r="C64" s="740">
        <v>51</v>
      </c>
      <c r="D64" s="741"/>
      <c r="E64" s="742">
        <v>106</v>
      </c>
      <c r="F64" s="742">
        <v>15</v>
      </c>
      <c r="G64" s="742">
        <v>6050</v>
      </c>
      <c r="H64" s="742">
        <v>5110</v>
      </c>
      <c r="I64" s="742">
        <v>1940</v>
      </c>
      <c r="J64" s="742">
        <v>2640</v>
      </c>
      <c r="K64" s="742">
        <v>530</v>
      </c>
      <c r="L64" s="742">
        <v>2720</v>
      </c>
      <c r="M64" s="742">
        <v>2390</v>
      </c>
      <c r="N64" s="742">
        <v>0</v>
      </c>
      <c r="O64" s="742">
        <v>3200</v>
      </c>
      <c r="P64" s="742">
        <v>620</v>
      </c>
      <c r="Q64" s="742">
        <v>710</v>
      </c>
      <c r="R64" s="742">
        <v>1880</v>
      </c>
      <c r="S64" s="742">
        <v>390</v>
      </c>
      <c r="T64" s="742">
        <v>200</v>
      </c>
      <c r="U64" s="742">
        <v>350</v>
      </c>
      <c r="V64" s="742">
        <v>380</v>
      </c>
      <c r="W64" s="742">
        <v>260</v>
      </c>
      <c r="X64" s="742">
        <v>300</v>
      </c>
      <c r="Y64" s="742">
        <v>1570</v>
      </c>
      <c r="Z64" s="742">
        <v>110</v>
      </c>
      <c r="AA64" s="742">
        <v>190</v>
      </c>
      <c r="AB64" s="742">
        <v>150</v>
      </c>
      <c r="AC64" s="742">
        <v>1120</v>
      </c>
      <c r="AD64" s="742">
        <v>1900</v>
      </c>
      <c r="AE64" s="742">
        <v>670</v>
      </c>
      <c r="AF64" s="742">
        <v>860</v>
      </c>
      <c r="AG64" s="742">
        <v>370</v>
      </c>
      <c r="AH64" s="742">
        <v>940</v>
      </c>
      <c r="AI64" s="742">
        <v>80</v>
      </c>
      <c r="AJ64" s="742">
        <v>40</v>
      </c>
      <c r="AK64" s="742" t="s">
        <v>98</v>
      </c>
      <c r="AL64" s="742">
        <v>910</v>
      </c>
      <c r="AM64" s="742">
        <v>80</v>
      </c>
      <c r="AN64" s="743">
        <v>15.5</v>
      </c>
      <c r="AO64" s="743">
        <v>96.8</v>
      </c>
      <c r="AP64" s="743">
        <v>57.1</v>
      </c>
      <c r="AQ64" s="743">
        <v>95.5</v>
      </c>
      <c r="AR64" s="744">
        <v>94.7</v>
      </c>
      <c r="AS64" s="743"/>
      <c r="AT64" s="740">
        <v>51</v>
      </c>
    </row>
    <row r="65" spans="1:76" s="54" customFormat="1" ht="31.5" customHeight="1">
      <c r="A65" s="708" t="s">
        <v>159</v>
      </c>
      <c r="B65" s="732"/>
      <c r="C65" s="733">
        <v>52</v>
      </c>
      <c r="D65" s="700"/>
      <c r="E65" s="734">
        <v>157</v>
      </c>
      <c r="F65" s="734">
        <v>48</v>
      </c>
      <c r="G65" s="734">
        <v>22700</v>
      </c>
      <c r="H65" s="734">
        <v>14900</v>
      </c>
      <c r="I65" s="734">
        <v>2780</v>
      </c>
      <c r="J65" s="734">
        <v>11500</v>
      </c>
      <c r="K65" s="734">
        <v>670</v>
      </c>
      <c r="L65" s="734">
        <v>14900</v>
      </c>
      <c r="M65" s="734" t="s">
        <v>98</v>
      </c>
      <c r="N65" s="734">
        <v>10</v>
      </c>
      <c r="O65" s="734">
        <v>6360</v>
      </c>
      <c r="P65" s="734">
        <v>1290</v>
      </c>
      <c r="Q65" s="734">
        <v>1700</v>
      </c>
      <c r="R65" s="734">
        <v>3380</v>
      </c>
      <c r="S65" s="734">
        <v>850</v>
      </c>
      <c r="T65" s="734">
        <v>390</v>
      </c>
      <c r="U65" s="734">
        <v>720</v>
      </c>
      <c r="V65" s="734">
        <v>650</v>
      </c>
      <c r="W65" s="734">
        <v>440</v>
      </c>
      <c r="X65" s="734">
        <v>340</v>
      </c>
      <c r="Y65" s="734">
        <v>2780</v>
      </c>
      <c r="Z65" s="734">
        <v>270</v>
      </c>
      <c r="AA65" s="734">
        <v>370</v>
      </c>
      <c r="AB65" s="734">
        <v>350</v>
      </c>
      <c r="AC65" s="734">
        <v>1790</v>
      </c>
      <c r="AD65" s="734">
        <v>8570</v>
      </c>
      <c r="AE65" s="734">
        <v>2120</v>
      </c>
      <c r="AF65" s="734">
        <v>4760</v>
      </c>
      <c r="AG65" s="734">
        <v>1690</v>
      </c>
      <c r="AH65" s="734">
        <v>7810</v>
      </c>
      <c r="AI65" s="734">
        <v>4080</v>
      </c>
      <c r="AJ65" s="734">
        <v>1310</v>
      </c>
      <c r="AK65" s="734">
        <v>40</v>
      </c>
      <c r="AL65" s="734">
        <v>6500</v>
      </c>
      <c r="AM65" s="734">
        <v>4040</v>
      </c>
      <c r="AN65" s="735">
        <v>34.4</v>
      </c>
      <c r="AO65" s="735">
        <v>83.2</v>
      </c>
      <c r="AP65" s="735">
        <v>144.6</v>
      </c>
      <c r="AQ65" s="735">
        <v>96.9</v>
      </c>
      <c r="AR65" s="736">
        <v>97.8</v>
      </c>
      <c r="AS65" s="735"/>
      <c r="AT65" s="733">
        <v>52</v>
      </c>
    </row>
    <row r="66" spans="1:76" s="54" customFormat="1" ht="31.5" customHeight="1">
      <c r="A66" s="708" t="s">
        <v>157</v>
      </c>
      <c r="B66" s="732"/>
      <c r="C66" s="733">
        <v>53</v>
      </c>
      <c r="D66" s="700"/>
      <c r="E66" s="734">
        <v>478</v>
      </c>
      <c r="F66" s="734">
        <v>24</v>
      </c>
      <c r="G66" s="734">
        <v>50800</v>
      </c>
      <c r="H66" s="734">
        <v>49400</v>
      </c>
      <c r="I66" s="734">
        <v>9640</v>
      </c>
      <c r="J66" s="734">
        <v>35200</v>
      </c>
      <c r="K66" s="734">
        <v>4550</v>
      </c>
      <c r="L66" s="734">
        <v>49300</v>
      </c>
      <c r="M66" s="734" t="s">
        <v>98</v>
      </c>
      <c r="N66" s="734">
        <v>10</v>
      </c>
      <c r="O66" s="734">
        <v>24900</v>
      </c>
      <c r="P66" s="734">
        <v>4220</v>
      </c>
      <c r="Q66" s="734">
        <v>8130</v>
      </c>
      <c r="R66" s="734">
        <v>12600</v>
      </c>
      <c r="S66" s="734">
        <v>4020</v>
      </c>
      <c r="T66" s="734">
        <v>1060</v>
      </c>
      <c r="U66" s="734">
        <v>2330</v>
      </c>
      <c r="V66" s="734">
        <v>1960</v>
      </c>
      <c r="W66" s="734">
        <v>1540</v>
      </c>
      <c r="X66" s="734">
        <v>1640</v>
      </c>
      <c r="Y66" s="734">
        <v>9150</v>
      </c>
      <c r="Z66" s="734">
        <v>720</v>
      </c>
      <c r="AA66" s="734">
        <v>1010</v>
      </c>
      <c r="AB66" s="734">
        <v>1160</v>
      </c>
      <c r="AC66" s="734">
        <v>6260</v>
      </c>
      <c r="AD66" s="734">
        <v>24500</v>
      </c>
      <c r="AE66" s="734">
        <v>5750</v>
      </c>
      <c r="AF66" s="734">
        <v>13400</v>
      </c>
      <c r="AG66" s="734">
        <v>5350</v>
      </c>
      <c r="AH66" s="734">
        <v>1430</v>
      </c>
      <c r="AI66" s="734">
        <v>990</v>
      </c>
      <c r="AJ66" s="734">
        <v>40</v>
      </c>
      <c r="AK66" s="734">
        <v>10</v>
      </c>
      <c r="AL66" s="734">
        <v>1390</v>
      </c>
      <c r="AM66" s="734">
        <v>980</v>
      </c>
      <c r="AN66" s="735">
        <v>2.8</v>
      </c>
      <c r="AO66" s="735">
        <v>97.2</v>
      </c>
      <c r="AP66" s="735">
        <v>106.3</v>
      </c>
      <c r="AQ66" s="735">
        <v>94.1</v>
      </c>
      <c r="AR66" s="736">
        <v>97.3</v>
      </c>
      <c r="AS66" s="735"/>
      <c r="AT66" s="733">
        <v>53</v>
      </c>
      <c r="AV66" s="780" t="s">
        <v>329</v>
      </c>
      <c r="AW66" s="780"/>
      <c r="AX66" s="780"/>
      <c r="AY66" s="780"/>
      <c r="AZ66" s="780"/>
      <c r="BA66" s="780"/>
      <c r="BB66" s="780"/>
      <c r="BC66" s="780"/>
      <c r="BD66" s="780"/>
      <c r="BE66" s="780"/>
      <c r="BF66" s="780"/>
      <c r="BG66" s="780"/>
      <c r="BH66" s="780"/>
      <c r="BI66" s="780"/>
      <c r="BJ66" s="780"/>
      <c r="BK66" s="780"/>
      <c r="BL66" s="780"/>
      <c r="BM66" s="780"/>
      <c r="BN66" s="780"/>
      <c r="BO66" s="780"/>
      <c r="BP66" s="780"/>
      <c r="BQ66" s="780"/>
      <c r="BR66" s="780"/>
      <c r="BS66" s="780"/>
      <c r="BT66" s="780"/>
      <c r="BU66" s="780"/>
      <c r="BV66" s="780"/>
      <c r="BW66" s="780"/>
      <c r="BX66" s="780"/>
    </row>
    <row r="67" spans="1:76" s="54" customFormat="1" ht="31.5" customHeight="1">
      <c r="A67" s="708" t="s">
        <v>155</v>
      </c>
      <c r="B67" s="732"/>
      <c r="C67" s="733">
        <v>54</v>
      </c>
      <c r="D67" s="700"/>
      <c r="E67" s="734">
        <v>1830</v>
      </c>
      <c r="F67" s="734">
        <v>73</v>
      </c>
      <c r="G67" s="734">
        <v>91100</v>
      </c>
      <c r="H67" s="734">
        <v>76800</v>
      </c>
      <c r="I67" s="734">
        <v>29500</v>
      </c>
      <c r="J67" s="734">
        <v>25800</v>
      </c>
      <c r="K67" s="734">
        <v>21500</v>
      </c>
      <c r="L67" s="734">
        <v>76300</v>
      </c>
      <c r="M67" s="734">
        <v>370</v>
      </c>
      <c r="N67" s="734">
        <v>130</v>
      </c>
      <c r="O67" s="734">
        <v>50500</v>
      </c>
      <c r="P67" s="734">
        <v>11000</v>
      </c>
      <c r="Q67" s="734">
        <v>9730</v>
      </c>
      <c r="R67" s="734">
        <v>29700</v>
      </c>
      <c r="S67" s="734">
        <v>5590</v>
      </c>
      <c r="T67" s="734">
        <v>3260</v>
      </c>
      <c r="U67" s="734">
        <v>6310</v>
      </c>
      <c r="V67" s="734">
        <v>5990</v>
      </c>
      <c r="W67" s="734">
        <v>4230</v>
      </c>
      <c r="X67" s="734">
        <v>4370</v>
      </c>
      <c r="Y67" s="734">
        <v>25900</v>
      </c>
      <c r="Z67" s="734">
        <v>1930</v>
      </c>
      <c r="AA67" s="734">
        <v>3150</v>
      </c>
      <c r="AB67" s="734">
        <v>3170</v>
      </c>
      <c r="AC67" s="734">
        <v>17600</v>
      </c>
      <c r="AD67" s="734">
        <v>26300</v>
      </c>
      <c r="AE67" s="734">
        <v>12100</v>
      </c>
      <c r="AF67" s="734">
        <v>10100</v>
      </c>
      <c r="AG67" s="734">
        <v>4080</v>
      </c>
      <c r="AH67" s="734">
        <v>14300</v>
      </c>
      <c r="AI67" s="734">
        <v>7040</v>
      </c>
      <c r="AJ67" s="734">
        <v>530</v>
      </c>
      <c r="AK67" s="734">
        <v>10</v>
      </c>
      <c r="AL67" s="734">
        <v>13700</v>
      </c>
      <c r="AM67" s="734">
        <v>7020</v>
      </c>
      <c r="AN67" s="735">
        <v>15.7</v>
      </c>
      <c r="AO67" s="735">
        <v>95.8</v>
      </c>
      <c r="AP67" s="735">
        <v>49.8</v>
      </c>
      <c r="AQ67" s="735">
        <v>92.4</v>
      </c>
      <c r="AR67" s="736">
        <v>97.4</v>
      </c>
      <c r="AS67" s="735"/>
      <c r="AT67" s="733">
        <v>54</v>
      </c>
      <c r="AV67" s="780"/>
      <c r="AW67" s="780"/>
      <c r="AX67" s="780"/>
      <c r="AY67" s="780"/>
      <c r="AZ67" s="780"/>
      <c r="BA67" s="780"/>
      <c r="BB67" s="780"/>
      <c r="BC67" s="780"/>
      <c r="BD67" s="780"/>
      <c r="BE67" s="780"/>
      <c r="BF67" s="780"/>
      <c r="BG67" s="780"/>
      <c r="BH67" s="780"/>
      <c r="BI67" s="780"/>
      <c r="BJ67" s="780"/>
      <c r="BK67" s="780"/>
      <c r="BL67" s="780"/>
      <c r="BM67" s="780"/>
      <c r="BN67" s="780"/>
      <c r="BO67" s="780"/>
      <c r="BP67" s="780"/>
      <c r="BQ67" s="780"/>
      <c r="BR67" s="780"/>
      <c r="BS67" s="780"/>
      <c r="BT67" s="780"/>
      <c r="BU67" s="780"/>
      <c r="BV67" s="780"/>
      <c r="BW67" s="780"/>
      <c r="BX67" s="780"/>
    </row>
    <row r="68" spans="1:76" s="54" customFormat="1" ht="31.5" customHeight="1">
      <c r="A68" s="708" t="s">
        <v>153</v>
      </c>
      <c r="B68" s="732"/>
      <c r="C68" s="733">
        <v>55</v>
      </c>
      <c r="D68" s="700"/>
      <c r="E68" s="734">
        <v>1900</v>
      </c>
      <c r="F68" s="734">
        <v>229</v>
      </c>
      <c r="G68" s="734">
        <v>133200</v>
      </c>
      <c r="H68" s="734">
        <v>111100</v>
      </c>
      <c r="I68" s="734">
        <v>43200</v>
      </c>
      <c r="J68" s="734">
        <v>41700</v>
      </c>
      <c r="K68" s="734">
        <v>26300</v>
      </c>
      <c r="L68" s="734">
        <v>94100</v>
      </c>
      <c r="M68" s="734">
        <v>16900</v>
      </c>
      <c r="N68" s="734">
        <v>130</v>
      </c>
      <c r="O68" s="734">
        <v>72600</v>
      </c>
      <c r="P68" s="734">
        <v>16000</v>
      </c>
      <c r="Q68" s="734">
        <v>12900</v>
      </c>
      <c r="R68" s="734">
        <v>43800</v>
      </c>
      <c r="S68" s="734">
        <v>7680</v>
      </c>
      <c r="T68" s="734">
        <v>5260</v>
      </c>
      <c r="U68" s="734">
        <v>10200</v>
      </c>
      <c r="V68" s="734">
        <v>7920</v>
      </c>
      <c r="W68" s="734">
        <v>6410</v>
      </c>
      <c r="X68" s="734">
        <v>6260</v>
      </c>
      <c r="Y68" s="734">
        <v>38700</v>
      </c>
      <c r="Z68" s="734">
        <v>3210</v>
      </c>
      <c r="AA68" s="734">
        <v>4930</v>
      </c>
      <c r="AB68" s="734">
        <v>5090</v>
      </c>
      <c r="AC68" s="734">
        <v>25500</v>
      </c>
      <c r="AD68" s="734">
        <v>38500</v>
      </c>
      <c r="AE68" s="734">
        <v>18800</v>
      </c>
      <c r="AF68" s="734">
        <v>14200</v>
      </c>
      <c r="AG68" s="734">
        <v>5410</v>
      </c>
      <c r="AH68" s="734">
        <v>22100</v>
      </c>
      <c r="AI68" s="734">
        <v>6200</v>
      </c>
      <c r="AJ68" s="734">
        <v>1480</v>
      </c>
      <c r="AK68" s="734">
        <v>30</v>
      </c>
      <c r="AL68" s="734">
        <v>20600</v>
      </c>
      <c r="AM68" s="734">
        <v>6170</v>
      </c>
      <c r="AN68" s="735">
        <v>16.600000000000001</v>
      </c>
      <c r="AO68" s="735">
        <v>93.2</v>
      </c>
      <c r="AP68" s="735">
        <v>70.099999999999994</v>
      </c>
      <c r="AQ68" s="735">
        <v>94.1</v>
      </c>
      <c r="AR68" s="736">
        <v>99.4</v>
      </c>
      <c r="AS68" s="735"/>
      <c r="AT68" s="733">
        <v>55</v>
      </c>
      <c r="AV68" s="779" t="s">
        <v>323</v>
      </c>
      <c r="AW68" s="779"/>
      <c r="AX68" s="779"/>
      <c r="AY68" s="779"/>
      <c r="AZ68" s="779"/>
      <c r="BA68" s="779"/>
      <c r="BB68" s="779"/>
      <c r="BC68" s="779"/>
      <c r="BD68" s="779"/>
      <c r="BE68" s="20"/>
      <c r="BF68" s="779" t="s">
        <v>743</v>
      </c>
      <c r="BG68" s="779"/>
      <c r="BH68" s="779"/>
      <c r="BI68" s="779"/>
      <c r="BJ68" s="779"/>
      <c r="BK68" s="779"/>
      <c r="BL68" s="779"/>
      <c r="BM68" s="779"/>
      <c r="BN68" s="779"/>
      <c r="BO68" s="20"/>
      <c r="BP68" s="779" t="s">
        <v>825</v>
      </c>
      <c r="BQ68" s="779"/>
      <c r="BR68" s="779"/>
      <c r="BS68" s="779"/>
      <c r="BT68" s="779"/>
      <c r="BU68" s="779"/>
      <c r="BV68" s="779"/>
      <c r="BW68" s="779"/>
      <c r="BX68" s="779"/>
    </row>
    <row r="69" spans="1:76" s="54" customFormat="1" ht="31.5" customHeight="1">
      <c r="A69" s="708" t="s">
        <v>151</v>
      </c>
      <c r="B69" s="732"/>
      <c r="C69" s="733">
        <v>56</v>
      </c>
      <c r="D69" s="700"/>
      <c r="E69" s="734">
        <v>897</v>
      </c>
      <c r="F69" s="734">
        <v>75</v>
      </c>
      <c r="G69" s="734">
        <v>49800</v>
      </c>
      <c r="H69" s="734">
        <v>40700</v>
      </c>
      <c r="I69" s="734">
        <v>17200</v>
      </c>
      <c r="J69" s="734">
        <v>14200</v>
      </c>
      <c r="K69" s="734">
        <v>9270</v>
      </c>
      <c r="L69" s="734">
        <v>40600</v>
      </c>
      <c r="M69" s="734">
        <v>110</v>
      </c>
      <c r="N69" s="734">
        <v>10</v>
      </c>
      <c r="O69" s="734">
        <v>26600</v>
      </c>
      <c r="P69" s="734">
        <v>5310</v>
      </c>
      <c r="Q69" s="734">
        <v>4660</v>
      </c>
      <c r="R69" s="734">
        <v>16700</v>
      </c>
      <c r="S69" s="734">
        <v>3210</v>
      </c>
      <c r="T69" s="734">
        <v>1970</v>
      </c>
      <c r="U69" s="734">
        <v>3990</v>
      </c>
      <c r="V69" s="734">
        <v>2930</v>
      </c>
      <c r="W69" s="734">
        <v>2200</v>
      </c>
      <c r="X69" s="734">
        <v>2360</v>
      </c>
      <c r="Y69" s="734">
        <v>14200</v>
      </c>
      <c r="Z69" s="734">
        <v>1050</v>
      </c>
      <c r="AA69" s="734">
        <v>1820</v>
      </c>
      <c r="AB69" s="734">
        <v>1940</v>
      </c>
      <c r="AC69" s="734">
        <v>9400</v>
      </c>
      <c r="AD69" s="734">
        <v>14100</v>
      </c>
      <c r="AE69" s="734">
        <v>5870</v>
      </c>
      <c r="AF69" s="734">
        <v>5580</v>
      </c>
      <c r="AG69" s="734">
        <v>2630</v>
      </c>
      <c r="AH69" s="734">
        <v>9070</v>
      </c>
      <c r="AI69" s="734">
        <v>4160</v>
      </c>
      <c r="AJ69" s="734">
        <v>1610</v>
      </c>
      <c r="AK69" s="734">
        <v>50</v>
      </c>
      <c r="AL69" s="734">
        <v>7470</v>
      </c>
      <c r="AM69" s="734">
        <v>4110</v>
      </c>
      <c r="AN69" s="735">
        <v>18.2</v>
      </c>
      <c r="AO69" s="735">
        <v>82.4</v>
      </c>
      <c r="AP69" s="735">
        <v>55.5</v>
      </c>
      <c r="AQ69" s="735">
        <v>93</v>
      </c>
      <c r="AR69" s="736">
        <v>91.5</v>
      </c>
      <c r="AS69" s="735"/>
      <c r="AT69" s="733">
        <v>56</v>
      </c>
      <c r="AV69" s="779"/>
      <c r="AW69" s="779"/>
      <c r="AX69" s="779"/>
      <c r="AY69" s="779"/>
      <c r="AZ69" s="779"/>
      <c r="BA69" s="779"/>
      <c r="BB69" s="779"/>
      <c r="BC69" s="779"/>
      <c r="BD69" s="779"/>
      <c r="BE69" s="20"/>
      <c r="BF69" s="779"/>
      <c r="BG69" s="779"/>
      <c r="BH69" s="779"/>
      <c r="BI69" s="779"/>
      <c r="BJ69" s="779"/>
      <c r="BK69" s="779"/>
      <c r="BL69" s="779"/>
      <c r="BM69" s="779"/>
      <c r="BN69" s="779"/>
      <c r="BO69" s="20"/>
      <c r="BP69" s="779"/>
      <c r="BQ69" s="779"/>
      <c r="BR69" s="779"/>
      <c r="BS69" s="779"/>
      <c r="BT69" s="779"/>
      <c r="BU69" s="779"/>
      <c r="BV69" s="779"/>
      <c r="BW69" s="779"/>
      <c r="BX69" s="779"/>
    </row>
    <row r="70" spans="1:76" s="54" customFormat="1" ht="31.5" customHeight="1">
      <c r="A70" s="708" t="s">
        <v>422</v>
      </c>
      <c r="B70" s="732"/>
      <c r="C70" s="733">
        <v>57</v>
      </c>
      <c r="D70" s="700"/>
      <c r="E70" s="734">
        <v>4000</v>
      </c>
      <c r="F70" s="734">
        <v>155</v>
      </c>
      <c r="G70" s="734">
        <v>248400</v>
      </c>
      <c r="H70" s="734">
        <v>220600</v>
      </c>
      <c r="I70" s="734">
        <v>80900</v>
      </c>
      <c r="J70" s="734">
        <v>83900</v>
      </c>
      <c r="K70" s="734">
        <v>55900</v>
      </c>
      <c r="L70" s="734">
        <v>220600</v>
      </c>
      <c r="M70" s="734">
        <v>30</v>
      </c>
      <c r="N70" s="734">
        <v>20</v>
      </c>
      <c r="O70" s="734">
        <v>140500</v>
      </c>
      <c r="P70" s="734">
        <v>29100</v>
      </c>
      <c r="Q70" s="734">
        <v>26000</v>
      </c>
      <c r="R70" s="734">
        <v>85500</v>
      </c>
      <c r="S70" s="734">
        <v>16700</v>
      </c>
      <c r="T70" s="734">
        <v>10100</v>
      </c>
      <c r="U70" s="734">
        <v>20100</v>
      </c>
      <c r="V70" s="734">
        <v>15200</v>
      </c>
      <c r="W70" s="734">
        <v>10600</v>
      </c>
      <c r="X70" s="734">
        <v>12900</v>
      </c>
      <c r="Y70" s="734">
        <v>75500</v>
      </c>
      <c r="Z70" s="734">
        <v>7220</v>
      </c>
      <c r="AA70" s="734">
        <v>9780</v>
      </c>
      <c r="AB70" s="734">
        <v>10300</v>
      </c>
      <c r="AC70" s="734">
        <v>48100</v>
      </c>
      <c r="AD70" s="734">
        <v>80200</v>
      </c>
      <c r="AE70" s="734">
        <v>31300</v>
      </c>
      <c r="AF70" s="734">
        <v>33900</v>
      </c>
      <c r="AG70" s="734">
        <v>14900</v>
      </c>
      <c r="AH70" s="734">
        <v>27800</v>
      </c>
      <c r="AI70" s="734">
        <v>12100</v>
      </c>
      <c r="AJ70" s="734">
        <v>2140</v>
      </c>
      <c r="AK70" s="734">
        <v>60</v>
      </c>
      <c r="AL70" s="734">
        <v>25600</v>
      </c>
      <c r="AM70" s="734">
        <v>12000</v>
      </c>
      <c r="AN70" s="735">
        <v>11.2</v>
      </c>
      <c r="AO70" s="735">
        <v>92.1</v>
      </c>
      <c r="AP70" s="735">
        <v>62.1</v>
      </c>
      <c r="AQ70" s="735">
        <v>91.1</v>
      </c>
      <c r="AR70" s="736">
        <v>96.2</v>
      </c>
      <c r="AS70" s="735"/>
      <c r="AT70" s="733">
        <v>57</v>
      </c>
      <c r="AV70" s="542">
        <v>1</v>
      </c>
      <c r="AW70" s="543" t="s">
        <v>20</v>
      </c>
      <c r="AX70" s="544">
        <f>IFERROR(VLOOKUP(AW70,$A$26:$AR$72,5,FALSE),"-")</f>
        <v>2030</v>
      </c>
      <c r="AY70" s="545">
        <f>IFERROR(_xlfn.RANK.EQ(AX70,$AX$70:$AX$116,0)+COUNTIF($AX$70:AX70,AX70)-1,"-")</f>
        <v>6</v>
      </c>
      <c r="AZ70" s="542"/>
      <c r="BA70" s="546">
        <f>IFERROR(RANK(BC70,$BC$70:$BC$116,0),"-")</f>
        <v>1</v>
      </c>
      <c r="BB70" s="546" t="str">
        <f>IFERROR(INDEX($AW$70:$AW$116,MATCH(AV70,$AY$70:$AY$116,0)),"-")</f>
        <v>鹿児島</v>
      </c>
      <c r="BC70" s="546">
        <f>IFERROR(LARGE($AX$70:$AX$116,AV70),"-")</f>
        <v>5530</v>
      </c>
      <c r="BD70" s="547">
        <f>IFERROR(ROUND(BC70/$E$12*100,1),"-")</f>
        <v>16.3</v>
      </c>
      <c r="BE70" s="542"/>
      <c r="BF70" s="542">
        <v>1</v>
      </c>
      <c r="BG70" s="543" t="s">
        <v>20</v>
      </c>
      <c r="BH70" s="544">
        <f>IFERROR(VLOOKUP(BG70,$A$26:$AR$72,7,FALSE),"-")</f>
        <v>544700</v>
      </c>
      <c r="BI70" s="545">
        <f>IFERROR(_xlfn.RANK.EQ(BH70,$BH$70:$BH$116,0)+COUNTIF($BH$70:BH70,BH70)-1,"-")</f>
        <v>1</v>
      </c>
      <c r="BJ70" s="542"/>
      <c r="BK70" s="546">
        <f>IFERROR(RANK(BM70,$BM$70:$BM$116,0),"-")</f>
        <v>1</v>
      </c>
      <c r="BL70" s="546" t="str">
        <f>IFERROR(INDEX($BG$70:$BG$116,MATCH(BF70,$BI$70:$BI$116,0)),"-")</f>
        <v>北海道</v>
      </c>
      <c r="BM70" s="546">
        <f>IFERROR(LARGE($BH$70:$BH$116,BF70),"-")</f>
        <v>544700</v>
      </c>
      <c r="BN70" s="547">
        <f>IFERROR(ROUND(BM70/$G$12*100,1),"-")</f>
        <v>21</v>
      </c>
      <c r="BO70" s="548"/>
      <c r="BP70" s="542">
        <v>1</v>
      </c>
      <c r="BQ70" s="543" t="s">
        <v>20</v>
      </c>
      <c r="BR70" s="762">
        <f>IFERROR(VLOOKUP(BQ70,$A$26:$AR$72,42,FALSE),"-")</f>
        <v>268.3</v>
      </c>
      <c r="BS70" s="545">
        <f>IFERROR(_xlfn.RANK.EQ(BR70,$BR$70:$BR$116,0)+COUNTIF($BR$70:BR70,BR70)-1,"-")</f>
        <v>2</v>
      </c>
      <c r="BT70" s="542"/>
      <c r="BU70" s="546">
        <f>IFERROR(RANK(BW70,$BW$70:$BW$116,0),"-")</f>
        <v>1</v>
      </c>
      <c r="BV70" s="546" t="str">
        <f>IFERROR(INDEX($BQ$70:$BQ$116,MATCH(BP70,$BS$70:$BS$116,0)),"-")</f>
        <v>滋賀</v>
      </c>
      <c r="BW70" s="763">
        <f>IFERROR(LARGE($BR$70:$BR$116,BP70),"-")</f>
        <v>272</v>
      </c>
      <c r="BX70" s="547">
        <f>IFERROR(ROUND(BW70/$AP$12*100,1),"-")</f>
        <v>356.5</v>
      </c>
    </row>
    <row r="71" spans="1:76" s="54" customFormat="1" ht="31.5" customHeight="1">
      <c r="A71" s="738" t="s">
        <v>421</v>
      </c>
      <c r="B71" s="739"/>
      <c r="C71" s="740">
        <v>58</v>
      </c>
      <c r="D71" s="741"/>
      <c r="E71" s="742">
        <v>5530</v>
      </c>
      <c r="F71" s="742">
        <v>135</v>
      </c>
      <c r="G71" s="742">
        <v>360400</v>
      </c>
      <c r="H71" s="742">
        <v>349900</v>
      </c>
      <c r="I71" s="742">
        <v>120800</v>
      </c>
      <c r="J71" s="742">
        <v>156400</v>
      </c>
      <c r="K71" s="742">
        <v>72700</v>
      </c>
      <c r="L71" s="742">
        <v>348900</v>
      </c>
      <c r="M71" s="742">
        <v>60</v>
      </c>
      <c r="N71" s="742">
        <v>950</v>
      </c>
      <c r="O71" s="742">
        <v>218100</v>
      </c>
      <c r="P71" s="742">
        <v>46300</v>
      </c>
      <c r="Q71" s="742">
        <v>45700</v>
      </c>
      <c r="R71" s="742">
        <v>126100</v>
      </c>
      <c r="S71" s="742">
        <v>25500</v>
      </c>
      <c r="T71" s="742">
        <v>14500</v>
      </c>
      <c r="U71" s="742">
        <v>29600</v>
      </c>
      <c r="V71" s="742">
        <v>21800</v>
      </c>
      <c r="W71" s="742">
        <v>15900</v>
      </c>
      <c r="X71" s="742">
        <v>18800</v>
      </c>
      <c r="Y71" s="742">
        <v>104900</v>
      </c>
      <c r="Z71" s="742">
        <v>5780</v>
      </c>
      <c r="AA71" s="742">
        <v>13600</v>
      </c>
      <c r="AB71" s="742">
        <v>14900</v>
      </c>
      <c r="AC71" s="742">
        <v>70600</v>
      </c>
      <c r="AD71" s="742">
        <v>131800</v>
      </c>
      <c r="AE71" s="742">
        <v>55300</v>
      </c>
      <c r="AF71" s="742">
        <v>56100</v>
      </c>
      <c r="AG71" s="742">
        <v>20500</v>
      </c>
      <c r="AH71" s="742">
        <v>10400</v>
      </c>
      <c r="AI71" s="742">
        <v>5340</v>
      </c>
      <c r="AJ71" s="742">
        <v>440</v>
      </c>
      <c r="AK71" s="742">
        <v>20</v>
      </c>
      <c r="AL71" s="742">
        <v>10000</v>
      </c>
      <c r="AM71" s="742">
        <v>5320</v>
      </c>
      <c r="AN71" s="743">
        <v>2.9</v>
      </c>
      <c r="AO71" s="743">
        <v>96.2</v>
      </c>
      <c r="AP71" s="743">
        <v>65.2</v>
      </c>
      <c r="AQ71" s="743">
        <v>92.5</v>
      </c>
      <c r="AR71" s="744">
        <v>99.4</v>
      </c>
      <c r="AS71" s="743"/>
      <c r="AT71" s="740">
        <v>58</v>
      </c>
      <c r="AV71" s="542">
        <v>2</v>
      </c>
      <c r="AW71" s="543" t="s">
        <v>21</v>
      </c>
      <c r="AX71" s="33">
        <f t="shared" ref="AX71:AX116" si="15">IFERROR(VLOOKUP(AW71,$A$26:$AR$72,5,FALSE),"-")</f>
        <v>651</v>
      </c>
      <c r="AY71" s="545">
        <f>IFERROR(_xlfn.RANK.EQ(AX71,$AX$70:$AX$116,0)+COUNTIF($AX$70:AX71,AX71)-1,"-")</f>
        <v>13</v>
      </c>
      <c r="AZ71" s="543"/>
      <c r="BA71" s="546">
        <f t="shared" ref="BA71:BA116" si="16">IFERROR(RANK(BC71,$BC$70:$BC$116,0),"-")</f>
        <v>2</v>
      </c>
      <c r="BB71" s="546" t="str">
        <f t="shared" ref="BB71:BB116" si="17">IFERROR(INDEX($AW$70:$AW$116,MATCH(AV71,$AY$70:$AY$116,0)),"-")</f>
        <v>宮崎</v>
      </c>
      <c r="BC71" s="546">
        <f t="shared" ref="BC71:BC116" si="18">IFERROR(LARGE($AX$70:$AX$116,AV71),"-")</f>
        <v>4000</v>
      </c>
      <c r="BD71" s="547">
        <f t="shared" ref="BD71:BD116" si="19">IFERROR(ROUND(BC71/$E$12*100,1),"-")</f>
        <v>11.8</v>
      </c>
      <c r="BE71" s="543"/>
      <c r="BF71" s="542">
        <v>2</v>
      </c>
      <c r="BG71" s="543" t="s">
        <v>21</v>
      </c>
      <c r="BH71" s="544">
        <f t="shared" ref="BH71:BH116" si="20">IFERROR(VLOOKUP(BG71,$A$26:$AR$72,7,FALSE),"-")</f>
        <v>51700</v>
      </c>
      <c r="BI71" s="545">
        <f>IFERROR(_xlfn.RANK.EQ(BH71,$BH$70:$BH$116,0)+COUNTIF($BH$70:BH71,BH71)-1,"-")</f>
        <v>12</v>
      </c>
      <c r="BJ71" s="543"/>
      <c r="BK71" s="546">
        <f t="shared" ref="BK71:BK116" si="21">IFERROR(RANK(BM71,$BM$70:$BM$116,0),"-")</f>
        <v>2</v>
      </c>
      <c r="BL71" s="546" t="str">
        <f t="shared" ref="BL71:BL116" si="22">IFERROR(INDEX($BG$70:$BG$116,MATCH(BF71,$BI$70:$BI$116,0)),"-")</f>
        <v>鹿児島</v>
      </c>
      <c r="BM71" s="546">
        <f t="shared" ref="BM71:BM116" si="23">IFERROR(LARGE($BH$70:$BH$116,BF71),"-")</f>
        <v>360400</v>
      </c>
      <c r="BN71" s="547">
        <f t="shared" ref="BN71:BN116" si="24">IFERROR(ROUND(BM71/$G$12*100,1),"-")</f>
        <v>13.9</v>
      </c>
      <c r="BO71" s="548"/>
      <c r="BP71" s="542">
        <v>2</v>
      </c>
      <c r="BQ71" s="543" t="s">
        <v>21</v>
      </c>
      <c r="BR71" s="762">
        <f t="shared" ref="BR71:BR116" si="25">IFERROR(VLOOKUP(BQ71,$A$26:$AR$72,42,FALSE),"-")</f>
        <v>79.400000000000006</v>
      </c>
      <c r="BS71" s="545">
        <f>IFERROR(_xlfn.RANK.EQ(BR71,$BR$70:$BR$116,0)+COUNTIF($BR$70:BR71,BR71)-1,"-")</f>
        <v>25</v>
      </c>
      <c r="BT71" s="543"/>
      <c r="BU71" s="546">
        <f t="shared" ref="BU71:BU116" si="26">IFERROR(RANK(BW71,$BW$70:$BW$116,0),"-")</f>
        <v>2</v>
      </c>
      <c r="BV71" s="546" t="str">
        <f t="shared" ref="BV71:BV116" si="27">IFERROR(INDEX($BQ$70:$BQ$116,MATCH(BP71,$BS$70:$BS$116,0)),"-")</f>
        <v>北海道</v>
      </c>
      <c r="BW71" s="763">
        <f t="shared" ref="BW71:BW116" si="28">IFERROR(LARGE($BR$70:$BR$116,BP71),"-")</f>
        <v>268.3</v>
      </c>
      <c r="BX71" s="547">
        <f t="shared" ref="BX71:BX116" si="29">IFERROR(ROUND(BW71/$AP$12*100,1),"-")</f>
        <v>351.6</v>
      </c>
    </row>
    <row r="72" spans="1:76" s="54" customFormat="1" ht="31.5" customHeight="1">
      <c r="A72" s="738" t="s">
        <v>420</v>
      </c>
      <c r="B72" s="739"/>
      <c r="C72" s="740">
        <v>59</v>
      </c>
      <c r="D72" s="741"/>
      <c r="E72" s="742">
        <v>2060</v>
      </c>
      <c r="F72" s="742">
        <v>71</v>
      </c>
      <c r="G72" s="742">
        <v>75300</v>
      </c>
      <c r="H72" s="742">
        <v>74600</v>
      </c>
      <c r="I72" s="742">
        <v>41500</v>
      </c>
      <c r="J72" s="742">
        <v>6850</v>
      </c>
      <c r="K72" s="742">
        <v>26200</v>
      </c>
      <c r="L72" s="742">
        <v>73500</v>
      </c>
      <c r="M72" s="742">
        <v>10</v>
      </c>
      <c r="N72" s="742">
        <v>1080</v>
      </c>
      <c r="O72" s="742">
        <v>55400</v>
      </c>
      <c r="P72" s="742">
        <v>11200</v>
      </c>
      <c r="Q72" s="742">
        <v>3280</v>
      </c>
      <c r="R72" s="742">
        <v>41000</v>
      </c>
      <c r="S72" s="742">
        <v>3470</v>
      </c>
      <c r="T72" s="742">
        <v>3820</v>
      </c>
      <c r="U72" s="742">
        <v>7620</v>
      </c>
      <c r="V72" s="742">
        <v>7360</v>
      </c>
      <c r="W72" s="742">
        <v>6220</v>
      </c>
      <c r="X72" s="742">
        <v>12500</v>
      </c>
      <c r="Y72" s="742">
        <v>36100</v>
      </c>
      <c r="Z72" s="742">
        <v>1900</v>
      </c>
      <c r="AA72" s="742">
        <v>3330</v>
      </c>
      <c r="AB72" s="742">
        <v>3540</v>
      </c>
      <c r="AC72" s="742">
        <v>27400</v>
      </c>
      <c r="AD72" s="742">
        <v>19100</v>
      </c>
      <c r="AE72" s="742">
        <v>12300</v>
      </c>
      <c r="AF72" s="742">
        <v>2530</v>
      </c>
      <c r="AG72" s="742">
        <v>4270</v>
      </c>
      <c r="AH72" s="742">
        <v>790</v>
      </c>
      <c r="AI72" s="742">
        <v>520</v>
      </c>
      <c r="AJ72" s="742">
        <v>80</v>
      </c>
      <c r="AK72" s="742">
        <v>0</v>
      </c>
      <c r="AL72" s="742">
        <v>710</v>
      </c>
      <c r="AM72" s="742">
        <v>520</v>
      </c>
      <c r="AN72" s="743">
        <v>1</v>
      </c>
      <c r="AO72" s="743">
        <v>89.9</v>
      </c>
      <c r="AP72" s="743">
        <v>36.6</v>
      </c>
      <c r="AQ72" s="743">
        <v>98.1</v>
      </c>
      <c r="AR72" s="744">
        <v>95.3</v>
      </c>
      <c r="AS72" s="743"/>
      <c r="AT72" s="740">
        <v>59</v>
      </c>
      <c r="AV72" s="542">
        <v>3</v>
      </c>
      <c r="AW72" s="543" t="s">
        <v>23</v>
      </c>
      <c r="AX72" s="33">
        <f t="shared" si="15"/>
        <v>2910</v>
      </c>
      <c r="AY72" s="545">
        <f>IFERROR(_xlfn.RANK.EQ(AX72,$AX$70:$AX$116,0)+COUNTIF($AX$70:AX72,AX72)-1,"-")</f>
        <v>3</v>
      </c>
      <c r="AZ72" s="543"/>
      <c r="BA72" s="546">
        <f t="shared" si="16"/>
        <v>3</v>
      </c>
      <c r="BB72" s="546" t="str">
        <f t="shared" si="17"/>
        <v>岩手</v>
      </c>
      <c r="BC72" s="546">
        <f t="shared" si="18"/>
        <v>2910</v>
      </c>
      <c r="BD72" s="547">
        <f t="shared" si="19"/>
        <v>8.6</v>
      </c>
      <c r="BE72" s="543"/>
      <c r="BF72" s="542">
        <v>3</v>
      </c>
      <c r="BG72" s="543" t="s">
        <v>23</v>
      </c>
      <c r="BH72" s="544">
        <f t="shared" si="20"/>
        <v>81800</v>
      </c>
      <c r="BI72" s="545">
        <f>IFERROR(_xlfn.RANK.EQ(BH72,$BH$70:$BH$116,0)+COUNTIF($BH$70:BH72,BH72)-1,"-")</f>
        <v>7</v>
      </c>
      <c r="BJ72" s="543"/>
      <c r="BK72" s="546">
        <f t="shared" si="21"/>
        <v>3</v>
      </c>
      <c r="BL72" s="546" t="str">
        <f t="shared" si="22"/>
        <v>宮崎</v>
      </c>
      <c r="BM72" s="546">
        <f t="shared" si="23"/>
        <v>248400</v>
      </c>
      <c r="BN72" s="547">
        <f t="shared" si="24"/>
        <v>9.6</v>
      </c>
      <c r="BO72" s="548"/>
      <c r="BP72" s="542">
        <v>3</v>
      </c>
      <c r="BQ72" s="543" t="s">
        <v>23</v>
      </c>
      <c r="BR72" s="762">
        <f t="shared" si="25"/>
        <v>28.1</v>
      </c>
      <c r="BS72" s="545">
        <f>IFERROR(_xlfn.RANK.EQ(BR72,$BR$70:$BR$116,0)+COUNTIF($BR$70:BR72,BR72)-1,"-")</f>
        <v>47</v>
      </c>
      <c r="BT72" s="543"/>
      <c r="BU72" s="546">
        <f t="shared" si="26"/>
        <v>3</v>
      </c>
      <c r="BV72" s="546" t="str">
        <f t="shared" si="27"/>
        <v>三重</v>
      </c>
      <c r="BW72" s="763">
        <f t="shared" si="28"/>
        <v>227.6</v>
      </c>
      <c r="BX72" s="547">
        <f t="shared" si="29"/>
        <v>298.3</v>
      </c>
    </row>
    <row r="73" spans="1:76" s="54" customFormat="1" ht="31.5" customHeight="1">
      <c r="A73" s="708" t="s">
        <v>79</v>
      </c>
      <c r="B73" s="732"/>
      <c r="C73" s="733">
        <v>60</v>
      </c>
      <c r="D73" s="700"/>
      <c r="E73" s="734">
        <v>2360</v>
      </c>
      <c r="F73" s="734">
        <v>782</v>
      </c>
      <c r="G73" s="734">
        <v>298000</v>
      </c>
      <c r="H73" s="734">
        <v>164500</v>
      </c>
      <c r="I73" s="734">
        <v>34400</v>
      </c>
      <c r="J73" s="734">
        <v>104700</v>
      </c>
      <c r="K73" s="734">
        <v>25400</v>
      </c>
      <c r="L73" s="734">
        <v>164100</v>
      </c>
      <c r="M73" s="734">
        <v>70</v>
      </c>
      <c r="N73" s="734">
        <v>310</v>
      </c>
      <c r="O73" s="734">
        <v>82800</v>
      </c>
      <c r="P73" s="734">
        <v>19100</v>
      </c>
      <c r="Q73" s="734">
        <v>23100</v>
      </c>
      <c r="R73" s="734">
        <v>40600</v>
      </c>
      <c r="S73" s="734">
        <v>11000</v>
      </c>
      <c r="T73" s="734">
        <v>4540</v>
      </c>
      <c r="U73" s="734">
        <v>8650</v>
      </c>
      <c r="V73" s="734">
        <v>6580</v>
      </c>
      <c r="W73" s="734">
        <v>4680</v>
      </c>
      <c r="X73" s="734">
        <v>5150</v>
      </c>
      <c r="Y73" s="734">
        <v>31600</v>
      </c>
      <c r="Z73" s="734">
        <v>2880</v>
      </c>
      <c r="AA73" s="734">
        <v>4110</v>
      </c>
      <c r="AB73" s="734">
        <v>4350</v>
      </c>
      <c r="AC73" s="734">
        <v>20300</v>
      </c>
      <c r="AD73" s="734">
        <v>81700</v>
      </c>
      <c r="AE73" s="734">
        <v>24700</v>
      </c>
      <c r="AF73" s="734">
        <v>40900</v>
      </c>
      <c r="AG73" s="734">
        <v>16100</v>
      </c>
      <c r="AH73" s="734">
        <v>133500</v>
      </c>
      <c r="AI73" s="734">
        <v>60200</v>
      </c>
      <c r="AJ73" s="734">
        <v>17200</v>
      </c>
      <c r="AK73" s="734">
        <v>650</v>
      </c>
      <c r="AL73" s="734">
        <v>116400</v>
      </c>
      <c r="AM73" s="734">
        <v>59600</v>
      </c>
      <c r="AN73" s="735">
        <v>44.8</v>
      </c>
      <c r="AO73" s="735">
        <v>87.2</v>
      </c>
      <c r="AP73" s="735">
        <v>126.3</v>
      </c>
      <c r="AQ73" s="735">
        <v>94.8</v>
      </c>
      <c r="AR73" s="736">
        <v>97.2</v>
      </c>
      <c r="AS73" s="735"/>
      <c r="AT73" s="733">
        <v>60</v>
      </c>
      <c r="AV73" s="542">
        <v>4</v>
      </c>
      <c r="AW73" s="543" t="s">
        <v>24</v>
      </c>
      <c r="AX73" s="33">
        <f t="shared" si="15"/>
        <v>2180</v>
      </c>
      <c r="AY73" s="545">
        <f>IFERROR(_xlfn.RANK.EQ(AX73,$AX$70:$AX$116,0)+COUNTIF($AX$70:AX73,AX73)-1,"-")</f>
        <v>4</v>
      </c>
      <c r="AZ73" s="543"/>
      <c r="BA73" s="546">
        <f t="shared" si="16"/>
        <v>4</v>
      </c>
      <c r="BB73" s="546" t="str">
        <f t="shared" si="17"/>
        <v>宮城</v>
      </c>
      <c r="BC73" s="546">
        <f t="shared" si="18"/>
        <v>2180</v>
      </c>
      <c r="BD73" s="547">
        <f t="shared" si="19"/>
        <v>6.4</v>
      </c>
      <c r="BE73" s="543"/>
      <c r="BF73" s="542">
        <v>4</v>
      </c>
      <c r="BG73" s="543" t="s">
        <v>24</v>
      </c>
      <c r="BH73" s="544">
        <f t="shared" si="20"/>
        <v>76100</v>
      </c>
      <c r="BI73" s="545">
        <f>IFERROR(_xlfn.RANK.EQ(BH73,$BH$70:$BH$116,0)+COUNTIF($BH$70:BH73,BH73)-1,"-")</f>
        <v>8</v>
      </c>
      <c r="BJ73" s="543"/>
      <c r="BK73" s="546">
        <f t="shared" si="21"/>
        <v>4</v>
      </c>
      <c r="BL73" s="546" t="str">
        <f t="shared" si="22"/>
        <v>熊本</v>
      </c>
      <c r="BM73" s="546">
        <f t="shared" si="23"/>
        <v>133200</v>
      </c>
      <c r="BN73" s="547">
        <f t="shared" si="24"/>
        <v>5.0999999999999996</v>
      </c>
      <c r="BO73" s="548"/>
      <c r="BP73" s="542">
        <v>4</v>
      </c>
      <c r="BQ73" s="543" t="s">
        <v>24</v>
      </c>
      <c r="BR73" s="762">
        <f t="shared" si="25"/>
        <v>34.9</v>
      </c>
      <c r="BS73" s="545">
        <f>IFERROR(_xlfn.RANK.EQ(BR73,$BR$70:$BR$116,0)+COUNTIF($BR$70:BR73,BR73)-1,"-")</f>
        <v>44</v>
      </c>
      <c r="BT73" s="543"/>
      <c r="BU73" s="546">
        <f t="shared" si="26"/>
        <v>4</v>
      </c>
      <c r="BV73" s="546" t="str">
        <f t="shared" si="27"/>
        <v>静岡</v>
      </c>
      <c r="BW73" s="763">
        <f t="shared" si="28"/>
        <v>197.9</v>
      </c>
      <c r="BX73" s="547">
        <f t="shared" si="29"/>
        <v>259.39999999999998</v>
      </c>
    </row>
    <row r="74" spans="1:76" ht="31.5" customHeight="1">
      <c r="A74" s="708" t="s">
        <v>80</v>
      </c>
      <c r="B74" s="732"/>
      <c r="C74" s="733">
        <v>61</v>
      </c>
      <c r="D74" s="700"/>
      <c r="E74" s="734">
        <v>838</v>
      </c>
      <c r="F74" s="734">
        <v>278</v>
      </c>
      <c r="G74" s="734">
        <v>104400</v>
      </c>
      <c r="H74" s="734">
        <v>71400</v>
      </c>
      <c r="I74" s="734">
        <v>12800</v>
      </c>
      <c r="J74" s="734">
        <v>51500</v>
      </c>
      <c r="K74" s="734">
        <v>7060</v>
      </c>
      <c r="L74" s="734">
        <v>71400</v>
      </c>
      <c r="M74" s="734">
        <v>30</v>
      </c>
      <c r="N74" s="734">
        <v>40</v>
      </c>
      <c r="O74" s="734">
        <v>48900</v>
      </c>
      <c r="P74" s="734">
        <v>8560</v>
      </c>
      <c r="Q74" s="734">
        <v>18500</v>
      </c>
      <c r="R74" s="734">
        <v>21900</v>
      </c>
      <c r="S74" s="734">
        <v>10600</v>
      </c>
      <c r="T74" s="734">
        <v>2020</v>
      </c>
      <c r="U74" s="734">
        <v>3170</v>
      </c>
      <c r="V74" s="734">
        <v>2560</v>
      </c>
      <c r="W74" s="734">
        <v>1700</v>
      </c>
      <c r="X74" s="734">
        <v>1790</v>
      </c>
      <c r="Y74" s="734">
        <v>11800</v>
      </c>
      <c r="Z74" s="734">
        <v>1110</v>
      </c>
      <c r="AA74" s="734">
        <v>1550</v>
      </c>
      <c r="AB74" s="734">
        <v>1550</v>
      </c>
      <c r="AC74" s="734">
        <v>7560</v>
      </c>
      <c r="AD74" s="734">
        <v>22500</v>
      </c>
      <c r="AE74" s="734">
        <v>7240</v>
      </c>
      <c r="AF74" s="734">
        <v>11100</v>
      </c>
      <c r="AG74" s="734">
        <v>4220</v>
      </c>
      <c r="AH74" s="734">
        <v>33000</v>
      </c>
      <c r="AI74" s="734">
        <v>15100</v>
      </c>
      <c r="AJ74" s="734">
        <v>2390</v>
      </c>
      <c r="AK74" s="734">
        <v>70</v>
      </c>
      <c r="AL74" s="734">
        <v>30600</v>
      </c>
      <c r="AM74" s="734">
        <v>15000</v>
      </c>
      <c r="AN74" s="735">
        <v>31.6</v>
      </c>
      <c r="AO74" s="735">
        <v>92.7</v>
      </c>
      <c r="AP74" s="735">
        <v>124.6</v>
      </c>
      <c r="AQ74" s="735">
        <v>96.9</v>
      </c>
      <c r="AR74" s="736">
        <v>97</v>
      </c>
      <c r="AS74" s="735"/>
      <c r="AT74" s="733">
        <v>61</v>
      </c>
      <c r="AV74" s="542">
        <v>5</v>
      </c>
      <c r="AW74" s="543" t="s">
        <v>27</v>
      </c>
      <c r="AX74" s="33">
        <f t="shared" si="15"/>
        <v>529</v>
      </c>
      <c r="AY74" s="545">
        <f>IFERROR(_xlfn.RANK.EQ(AX74,$AX$70:$AX$116,0)+COUNTIF($AX$70:AX74,AX74)-1,"-")</f>
        <v>15</v>
      </c>
      <c r="AZ74" s="543"/>
      <c r="BA74" s="546">
        <f t="shared" si="16"/>
        <v>5</v>
      </c>
      <c r="BB74" s="546" t="str">
        <f t="shared" si="17"/>
        <v>沖縄</v>
      </c>
      <c r="BC74" s="546">
        <f t="shared" si="18"/>
        <v>2060</v>
      </c>
      <c r="BD74" s="547">
        <f t="shared" si="19"/>
        <v>6.1</v>
      </c>
      <c r="BE74" s="543"/>
      <c r="BF74" s="542">
        <v>5</v>
      </c>
      <c r="BG74" s="543" t="s">
        <v>27</v>
      </c>
      <c r="BH74" s="544">
        <f t="shared" si="20"/>
        <v>17600</v>
      </c>
      <c r="BI74" s="545">
        <f>IFERROR(_xlfn.RANK.EQ(BH74,$BH$70:$BH$116,0)+COUNTIF($BH$70:BH74,BH74)-1,"-")</f>
        <v>32</v>
      </c>
      <c r="BJ74" s="543"/>
      <c r="BK74" s="546">
        <f t="shared" si="21"/>
        <v>5</v>
      </c>
      <c r="BL74" s="546" t="str">
        <f t="shared" si="22"/>
        <v>長崎</v>
      </c>
      <c r="BM74" s="546">
        <f t="shared" si="23"/>
        <v>91100</v>
      </c>
      <c r="BN74" s="547">
        <f t="shared" si="24"/>
        <v>3.5</v>
      </c>
      <c r="BO74" s="548"/>
      <c r="BP74" s="542">
        <v>5</v>
      </c>
      <c r="BQ74" s="543" t="s">
        <v>27</v>
      </c>
      <c r="BR74" s="762">
        <f t="shared" si="25"/>
        <v>33.299999999999997</v>
      </c>
      <c r="BS74" s="545">
        <f>IFERROR(_xlfn.RANK.EQ(BR74,$BR$70:$BR$116,0)+COUNTIF($BR$70:BR74,BR74)-1,"-")</f>
        <v>45</v>
      </c>
      <c r="BT74" s="543"/>
      <c r="BU74" s="546">
        <f t="shared" si="26"/>
        <v>5</v>
      </c>
      <c r="BV74" s="546" t="str">
        <f t="shared" si="27"/>
        <v>千葉</v>
      </c>
      <c r="BW74" s="763">
        <f t="shared" si="28"/>
        <v>193.3</v>
      </c>
      <c r="BX74" s="547">
        <f t="shared" si="29"/>
        <v>253.3</v>
      </c>
    </row>
    <row r="75" spans="1:76" ht="31.5" customHeight="1">
      <c r="A75" s="745" t="s">
        <v>419</v>
      </c>
      <c r="B75" s="732"/>
      <c r="C75" s="733">
        <v>62</v>
      </c>
      <c r="D75" s="700"/>
      <c r="E75" s="734">
        <v>2340</v>
      </c>
      <c r="F75" s="734">
        <v>407</v>
      </c>
      <c r="G75" s="734">
        <v>185600</v>
      </c>
      <c r="H75" s="734">
        <v>109900</v>
      </c>
      <c r="I75" s="734">
        <v>34900</v>
      </c>
      <c r="J75" s="734">
        <v>58500</v>
      </c>
      <c r="K75" s="734">
        <v>16500</v>
      </c>
      <c r="L75" s="734">
        <v>106900</v>
      </c>
      <c r="M75" s="734">
        <v>2520</v>
      </c>
      <c r="N75" s="734">
        <v>460</v>
      </c>
      <c r="O75" s="734">
        <v>70800</v>
      </c>
      <c r="P75" s="734">
        <v>14800</v>
      </c>
      <c r="Q75" s="734">
        <v>17100</v>
      </c>
      <c r="R75" s="734">
        <v>38900</v>
      </c>
      <c r="S75" s="734">
        <v>9850</v>
      </c>
      <c r="T75" s="734">
        <v>3660</v>
      </c>
      <c r="U75" s="734">
        <v>7380</v>
      </c>
      <c r="V75" s="734">
        <v>6530</v>
      </c>
      <c r="W75" s="734">
        <v>5250</v>
      </c>
      <c r="X75" s="734">
        <v>6230</v>
      </c>
      <c r="Y75" s="734">
        <v>30800</v>
      </c>
      <c r="Z75" s="734">
        <v>2420</v>
      </c>
      <c r="AA75" s="734">
        <v>3380</v>
      </c>
      <c r="AB75" s="734">
        <v>3550</v>
      </c>
      <c r="AC75" s="734">
        <v>21500</v>
      </c>
      <c r="AD75" s="734">
        <v>39100</v>
      </c>
      <c r="AE75" s="734">
        <v>16000</v>
      </c>
      <c r="AF75" s="734">
        <v>16800</v>
      </c>
      <c r="AG75" s="734">
        <v>6290</v>
      </c>
      <c r="AH75" s="734">
        <v>75700</v>
      </c>
      <c r="AI75" s="734">
        <v>31400</v>
      </c>
      <c r="AJ75" s="734">
        <v>6220</v>
      </c>
      <c r="AK75" s="734">
        <v>220</v>
      </c>
      <c r="AL75" s="734">
        <v>69500</v>
      </c>
      <c r="AM75" s="734">
        <v>31200</v>
      </c>
      <c r="AN75" s="735">
        <v>40.799999999999997</v>
      </c>
      <c r="AO75" s="735">
        <v>91.8</v>
      </c>
      <c r="AP75" s="735">
        <v>79.3</v>
      </c>
      <c r="AQ75" s="735">
        <v>92.9</v>
      </c>
      <c r="AR75" s="736">
        <v>96.3</v>
      </c>
      <c r="AS75" s="735"/>
      <c r="AT75" s="733">
        <v>62</v>
      </c>
      <c r="AV75" s="542">
        <v>6</v>
      </c>
      <c r="AW75" s="543" t="s">
        <v>29</v>
      </c>
      <c r="AX75" s="33">
        <f t="shared" si="15"/>
        <v>501</v>
      </c>
      <c r="AY75" s="545">
        <f>IFERROR(_xlfn.RANK.EQ(AX75,$AX$70:$AX$116,0)+COUNTIF($AX$70:AX75,AX75)-1,"-")</f>
        <v>16</v>
      </c>
      <c r="AZ75" s="543"/>
      <c r="BA75" s="549">
        <f t="shared" si="16"/>
        <v>6</v>
      </c>
      <c r="BB75" s="549" t="str">
        <f t="shared" si="17"/>
        <v>北海道</v>
      </c>
      <c r="BC75" s="549">
        <f t="shared" si="18"/>
        <v>2030</v>
      </c>
      <c r="BD75" s="548">
        <f t="shared" si="19"/>
        <v>6</v>
      </c>
      <c r="BE75" s="543"/>
      <c r="BF75" s="542">
        <v>6</v>
      </c>
      <c r="BG75" s="543" t="s">
        <v>29</v>
      </c>
      <c r="BH75" s="544">
        <f t="shared" si="20"/>
        <v>43300</v>
      </c>
      <c r="BI75" s="545">
        <f>IFERROR(_xlfn.RANK.EQ(BH75,$BH$70:$BH$116,0)+COUNTIF($BH$70:BH75,BH75)-1,"-")</f>
        <v>17</v>
      </c>
      <c r="BJ75" s="543"/>
      <c r="BK75" s="549">
        <f t="shared" si="21"/>
        <v>6</v>
      </c>
      <c r="BL75" s="549" t="str">
        <f t="shared" si="22"/>
        <v>栃木</v>
      </c>
      <c r="BM75" s="549">
        <f t="shared" si="23"/>
        <v>83500</v>
      </c>
      <c r="BN75" s="548">
        <f t="shared" si="24"/>
        <v>3.2</v>
      </c>
      <c r="BO75" s="548"/>
      <c r="BP75" s="542">
        <v>6</v>
      </c>
      <c r="BQ75" s="543" t="s">
        <v>29</v>
      </c>
      <c r="BR75" s="762">
        <f t="shared" si="25"/>
        <v>86.4</v>
      </c>
      <c r="BS75" s="545">
        <f>IFERROR(_xlfn.RANK.EQ(BR75,$BR$70:$BR$116,0)+COUNTIF($BR$70:BR75,BR75)-1,"-")</f>
        <v>21</v>
      </c>
      <c r="BT75" s="543"/>
      <c r="BU75" s="549">
        <f t="shared" si="26"/>
        <v>6</v>
      </c>
      <c r="BV75" s="549" t="str">
        <f t="shared" si="27"/>
        <v>埼玉</v>
      </c>
      <c r="BW75" s="764">
        <f t="shared" si="28"/>
        <v>164.8</v>
      </c>
      <c r="BX75" s="548">
        <f t="shared" si="29"/>
        <v>216</v>
      </c>
    </row>
    <row r="76" spans="1:76" ht="21" customHeight="1">
      <c r="A76" s="746"/>
      <c r="B76" s="747"/>
      <c r="C76" s="748"/>
      <c r="D76" s="749"/>
      <c r="E76" s="750"/>
      <c r="F76" s="751"/>
      <c r="G76" s="751"/>
      <c r="H76" s="751"/>
      <c r="I76" s="751"/>
      <c r="J76" s="751"/>
      <c r="K76" s="751"/>
      <c r="L76" s="751"/>
      <c r="M76" s="751"/>
      <c r="N76" s="747"/>
      <c r="O76" s="747"/>
      <c r="P76" s="747"/>
      <c r="Q76" s="747"/>
      <c r="R76" s="747"/>
      <c r="S76" s="747"/>
      <c r="T76" s="747"/>
      <c r="U76" s="747"/>
      <c r="V76" s="747"/>
      <c r="W76" s="747"/>
      <c r="X76" s="747"/>
      <c r="Y76" s="747"/>
      <c r="Z76" s="747"/>
      <c r="AA76" s="747"/>
      <c r="AB76" s="747"/>
      <c r="AC76" s="747"/>
      <c r="AD76" s="751"/>
      <c r="AE76" s="751"/>
      <c r="AF76" s="751"/>
      <c r="AG76" s="751"/>
      <c r="AH76" s="751"/>
      <c r="AI76" s="751"/>
      <c r="AJ76" s="751"/>
      <c r="AK76" s="747"/>
      <c r="AL76" s="747"/>
      <c r="AM76" s="747"/>
      <c r="AN76" s="747"/>
      <c r="AO76" s="747"/>
      <c r="AP76" s="747"/>
      <c r="AQ76" s="747"/>
      <c r="AR76" s="752"/>
      <c r="AS76" s="747"/>
      <c r="AT76" s="748"/>
      <c r="AV76" s="542">
        <v>7</v>
      </c>
      <c r="AW76" s="543" t="s">
        <v>31</v>
      </c>
      <c r="AX76" s="33">
        <f t="shared" si="15"/>
        <v>1330</v>
      </c>
      <c r="AY76" s="545">
        <f>IFERROR(_xlfn.RANK.EQ(AX76,$AX$70:$AX$116,0)+COUNTIF($AX$70:AX76,AX76)-1,"-")</f>
        <v>9</v>
      </c>
      <c r="AZ76" s="543"/>
      <c r="BA76" s="549">
        <f t="shared" si="16"/>
        <v>7</v>
      </c>
      <c r="BB76" s="549" t="str">
        <f t="shared" si="17"/>
        <v>熊本</v>
      </c>
      <c r="BC76" s="549">
        <f t="shared" si="18"/>
        <v>1900</v>
      </c>
      <c r="BD76" s="548">
        <f t="shared" si="19"/>
        <v>5.6</v>
      </c>
      <c r="BE76" s="543"/>
      <c r="BF76" s="542">
        <v>7</v>
      </c>
      <c r="BG76" s="543" t="s">
        <v>31</v>
      </c>
      <c r="BH76" s="544">
        <f t="shared" si="20"/>
        <v>47900</v>
      </c>
      <c r="BI76" s="545">
        <f>IFERROR(_xlfn.RANK.EQ(BH76,$BH$70:$BH$116,0)+COUNTIF($BH$70:BH76,BH76)-1,"-")</f>
        <v>16</v>
      </c>
      <c r="BJ76" s="543"/>
      <c r="BK76" s="549">
        <f t="shared" si="21"/>
        <v>7</v>
      </c>
      <c r="BL76" s="549" t="str">
        <f t="shared" si="22"/>
        <v>岩手</v>
      </c>
      <c r="BM76" s="549">
        <f t="shared" si="23"/>
        <v>81800</v>
      </c>
      <c r="BN76" s="548">
        <f t="shared" si="24"/>
        <v>3.2</v>
      </c>
      <c r="BO76" s="548"/>
      <c r="BP76" s="542">
        <v>7</v>
      </c>
      <c r="BQ76" s="543" t="s">
        <v>31</v>
      </c>
      <c r="BR76" s="762">
        <f t="shared" si="25"/>
        <v>36</v>
      </c>
      <c r="BS76" s="545">
        <f>IFERROR(_xlfn.RANK.EQ(BR76,$BR$70:$BR$116,0)+COUNTIF($BR$70:BR76,BR76)-1,"-")</f>
        <v>43</v>
      </c>
      <c r="BT76" s="543"/>
      <c r="BU76" s="549">
        <f t="shared" si="26"/>
        <v>7</v>
      </c>
      <c r="BV76" s="549" t="str">
        <f t="shared" si="27"/>
        <v>香川</v>
      </c>
      <c r="BW76" s="764">
        <f t="shared" si="28"/>
        <v>152.5</v>
      </c>
      <c r="BX76" s="548">
        <f t="shared" si="29"/>
        <v>199.9</v>
      </c>
    </row>
    <row r="77" spans="1:76" ht="21" customHeight="1">
      <c r="A77" s="753"/>
      <c r="B77" s="754"/>
      <c r="C77" s="755"/>
      <c r="D77" s="753"/>
      <c r="E77" s="754"/>
      <c r="F77" s="754"/>
      <c r="G77" s="754"/>
      <c r="H77" s="754"/>
      <c r="I77" s="754"/>
      <c r="J77" s="754"/>
      <c r="K77" s="754"/>
      <c r="L77" s="754"/>
      <c r="M77" s="754"/>
      <c r="N77" s="754"/>
      <c r="O77" s="754"/>
      <c r="P77" s="754"/>
      <c r="Q77" s="754"/>
      <c r="R77" s="754"/>
      <c r="S77" s="754"/>
      <c r="T77" s="754"/>
      <c r="U77" s="754"/>
      <c r="V77" s="754"/>
      <c r="W77" s="754"/>
      <c r="X77" s="754"/>
      <c r="Y77" s="754"/>
      <c r="Z77" s="754"/>
      <c r="AA77" s="754"/>
      <c r="AB77" s="754"/>
      <c r="AC77" s="754"/>
      <c r="AD77" s="754"/>
      <c r="AE77" s="754"/>
      <c r="AF77" s="754"/>
      <c r="AG77" s="754"/>
      <c r="AH77" s="754"/>
      <c r="AI77" s="754"/>
      <c r="AJ77" s="754"/>
      <c r="AK77" s="754"/>
      <c r="AL77" s="754"/>
      <c r="AM77" s="754"/>
      <c r="AN77" s="754"/>
      <c r="AO77" s="754"/>
      <c r="AP77" s="754"/>
      <c r="AQ77" s="754"/>
      <c r="AR77" s="754"/>
      <c r="AS77" s="754"/>
      <c r="AT77" s="755"/>
      <c r="AV77" s="542">
        <v>8</v>
      </c>
      <c r="AW77" s="543" t="s">
        <v>33</v>
      </c>
      <c r="AX77" s="33">
        <f t="shared" si="15"/>
        <v>384</v>
      </c>
      <c r="AY77" s="545">
        <f>IFERROR(_xlfn.RANK.EQ(AX77,$AX$70:$AX$116,0)+COUNTIF($AX$70:AX77,AX77)-1,"-")</f>
        <v>20</v>
      </c>
      <c r="AZ77" s="543"/>
      <c r="BA77" s="549">
        <f t="shared" si="16"/>
        <v>8</v>
      </c>
      <c r="BB77" s="549" t="str">
        <f t="shared" si="17"/>
        <v>長崎</v>
      </c>
      <c r="BC77" s="549">
        <f t="shared" si="18"/>
        <v>1830</v>
      </c>
      <c r="BD77" s="548">
        <f t="shared" si="19"/>
        <v>5.4</v>
      </c>
      <c r="BE77" s="543"/>
      <c r="BF77" s="542">
        <v>8</v>
      </c>
      <c r="BG77" s="543" t="s">
        <v>33</v>
      </c>
      <c r="BH77" s="544">
        <f t="shared" si="20"/>
        <v>51000</v>
      </c>
      <c r="BI77" s="545">
        <f>IFERROR(_xlfn.RANK.EQ(BH77,$BH$70:$BH$116,0)+COUNTIF($BH$70:BH77,BH77)-1,"-")</f>
        <v>13</v>
      </c>
      <c r="BJ77" s="543"/>
      <c r="BK77" s="549">
        <f t="shared" si="21"/>
        <v>8</v>
      </c>
      <c r="BL77" s="549" t="str">
        <f t="shared" si="22"/>
        <v>宮城</v>
      </c>
      <c r="BM77" s="549">
        <f t="shared" si="23"/>
        <v>76100</v>
      </c>
      <c r="BN77" s="548">
        <f t="shared" si="24"/>
        <v>2.9</v>
      </c>
      <c r="BO77" s="548"/>
      <c r="BP77" s="542">
        <v>8</v>
      </c>
      <c r="BQ77" s="543" t="s">
        <v>33</v>
      </c>
      <c r="BR77" s="762">
        <f t="shared" si="25"/>
        <v>132.80000000000001</v>
      </c>
      <c r="BS77" s="545">
        <f>IFERROR(_xlfn.RANK.EQ(BR77,$BR$70:$BR$116,0)+COUNTIF($BR$70:BR77,BR77)-1,"-")</f>
        <v>11</v>
      </c>
      <c r="BT77" s="543"/>
      <c r="BU77" s="549">
        <f t="shared" si="26"/>
        <v>8</v>
      </c>
      <c r="BV77" s="549" t="str">
        <f t="shared" si="27"/>
        <v>福岡</v>
      </c>
      <c r="BW77" s="764">
        <f t="shared" si="28"/>
        <v>144.6</v>
      </c>
      <c r="BX77" s="548">
        <f t="shared" si="29"/>
        <v>189.5</v>
      </c>
    </row>
    <row r="78" spans="1:76" ht="21" customHeight="1">
      <c r="A78" s="693"/>
      <c r="AV78" s="542">
        <v>9</v>
      </c>
      <c r="AW78" s="543" t="s">
        <v>35</v>
      </c>
      <c r="AX78" s="33">
        <f t="shared" si="15"/>
        <v>715</v>
      </c>
      <c r="AY78" s="545">
        <f>IFERROR(_xlfn.RANK.EQ(AX78,$AX$70:$AX$116,0)+COUNTIF($AX$70:AX78,AX78)-1,"-")</f>
        <v>12</v>
      </c>
      <c r="AZ78" s="543"/>
      <c r="BA78" s="549">
        <f t="shared" si="16"/>
        <v>9</v>
      </c>
      <c r="BB78" s="549" t="str">
        <f t="shared" si="17"/>
        <v>福島</v>
      </c>
      <c r="BC78" s="549">
        <f t="shared" si="18"/>
        <v>1330</v>
      </c>
      <c r="BD78" s="548">
        <f t="shared" si="19"/>
        <v>3.9</v>
      </c>
      <c r="BE78" s="543"/>
      <c r="BF78" s="542">
        <v>9</v>
      </c>
      <c r="BG78" s="543" t="s">
        <v>35</v>
      </c>
      <c r="BH78" s="544">
        <f t="shared" si="20"/>
        <v>83500</v>
      </c>
      <c r="BI78" s="545">
        <f>IFERROR(_xlfn.RANK.EQ(BH78,$BH$70:$BH$116,0)+COUNTIF($BH$70:BH78,BH78)-1,"-")</f>
        <v>6</v>
      </c>
      <c r="BJ78" s="543"/>
      <c r="BK78" s="549">
        <f t="shared" si="21"/>
        <v>9</v>
      </c>
      <c r="BL78" s="549" t="str">
        <f t="shared" si="22"/>
        <v>沖縄</v>
      </c>
      <c r="BM78" s="549">
        <f t="shared" si="23"/>
        <v>75300</v>
      </c>
      <c r="BN78" s="548">
        <f t="shared" si="24"/>
        <v>2.9</v>
      </c>
      <c r="BO78" s="548"/>
      <c r="BP78" s="542">
        <v>9</v>
      </c>
      <c r="BQ78" s="543" t="s">
        <v>35</v>
      </c>
      <c r="BR78" s="762">
        <f t="shared" si="25"/>
        <v>116.8</v>
      </c>
      <c r="BS78" s="545">
        <f>IFERROR(_xlfn.RANK.EQ(BR78,$BR$70:$BR$116,0)+COUNTIF($BR$70:BR78,BR78)-1,"-")</f>
        <v>14</v>
      </c>
      <c r="BT78" s="543"/>
      <c r="BU78" s="549">
        <f t="shared" si="26"/>
        <v>9</v>
      </c>
      <c r="BV78" s="549" t="str">
        <f t="shared" si="27"/>
        <v>徳島</v>
      </c>
      <c r="BW78" s="764">
        <f t="shared" si="28"/>
        <v>139.5</v>
      </c>
      <c r="BX78" s="548">
        <f t="shared" si="29"/>
        <v>182.8</v>
      </c>
    </row>
    <row r="79" spans="1:76" ht="21" customHeight="1">
      <c r="A79" s="693"/>
      <c r="AV79" s="542">
        <v>10</v>
      </c>
      <c r="AW79" s="543" t="s">
        <v>37</v>
      </c>
      <c r="AX79" s="33">
        <f t="shared" si="15"/>
        <v>433</v>
      </c>
      <c r="AY79" s="545">
        <f>IFERROR(_xlfn.RANK.EQ(AX79,$AX$70:$AX$116,0)+COUNTIF($AX$70:AX79,AX79)-1,"-")</f>
        <v>18</v>
      </c>
      <c r="AZ79" s="543"/>
      <c r="BA79" s="549">
        <f t="shared" si="16"/>
        <v>10</v>
      </c>
      <c r="BB79" s="549" t="str">
        <f t="shared" si="17"/>
        <v>兵庫</v>
      </c>
      <c r="BC79" s="549">
        <f t="shared" si="18"/>
        <v>976</v>
      </c>
      <c r="BD79" s="548">
        <f t="shared" si="19"/>
        <v>2.9</v>
      </c>
      <c r="BE79" s="543"/>
      <c r="BF79" s="542">
        <v>10</v>
      </c>
      <c r="BG79" s="543" t="s">
        <v>37</v>
      </c>
      <c r="BH79" s="544">
        <f t="shared" si="20"/>
        <v>55100</v>
      </c>
      <c r="BI79" s="545">
        <f>IFERROR(_xlfn.RANK.EQ(BH79,$BH$70:$BH$116,0)+COUNTIF($BH$70:BH79,BH79)-1,"-")</f>
        <v>11</v>
      </c>
      <c r="BJ79" s="543"/>
      <c r="BK79" s="549">
        <f t="shared" si="21"/>
        <v>10</v>
      </c>
      <c r="BL79" s="549" t="str">
        <f t="shared" si="22"/>
        <v>兵庫</v>
      </c>
      <c r="BM79" s="549">
        <f t="shared" si="23"/>
        <v>57200</v>
      </c>
      <c r="BN79" s="548">
        <f t="shared" si="24"/>
        <v>2.2000000000000002</v>
      </c>
      <c r="BO79" s="548"/>
      <c r="BP79" s="542">
        <v>10</v>
      </c>
      <c r="BQ79" s="543" t="s">
        <v>37</v>
      </c>
      <c r="BR79" s="762">
        <f t="shared" si="25"/>
        <v>127.3</v>
      </c>
      <c r="BS79" s="545">
        <f>IFERROR(_xlfn.RANK.EQ(BR79,$BR$70:$BR$116,0)+COUNTIF($BR$70:BR79,BR79)-1,"-")</f>
        <v>12</v>
      </c>
      <c r="BT79" s="543"/>
      <c r="BU79" s="549">
        <f t="shared" si="26"/>
        <v>10</v>
      </c>
      <c r="BV79" s="549" t="str">
        <f t="shared" si="27"/>
        <v>愛知</v>
      </c>
      <c r="BW79" s="764">
        <f t="shared" si="28"/>
        <v>133.69999999999999</v>
      </c>
      <c r="BX79" s="548">
        <f t="shared" si="29"/>
        <v>175.2</v>
      </c>
    </row>
    <row r="80" spans="1:76" ht="21" customHeight="1">
      <c r="A80" s="693"/>
      <c r="AV80" s="542">
        <v>11</v>
      </c>
      <c r="AW80" s="543" t="s">
        <v>39</v>
      </c>
      <c r="AX80" s="33">
        <f t="shared" si="15"/>
        <v>105</v>
      </c>
      <c r="AY80" s="545">
        <f>IFERROR(_xlfn.RANK.EQ(AX80,$AX$70:$AX$116,0)+COUNTIF($AX$70:AX80,AX80)-1,"-")</f>
        <v>35</v>
      </c>
      <c r="AZ80" s="543"/>
      <c r="BA80" s="549">
        <f t="shared" si="16"/>
        <v>11</v>
      </c>
      <c r="BB80" s="549" t="str">
        <f t="shared" si="17"/>
        <v>大分</v>
      </c>
      <c r="BC80" s="549">
        <f t="shared" si="18"/>
        <v>897</v>
      </c>
      <c r="BD80" s="548">
        <f t="shared" si="19"/>
        <v>2.6</v>
      </c>
      <c r="BE80" s="543"/>
      <c r="BF80" s="542">
        <v>11</v>
      </c>
      <c r="BG80" s="543" t="s">
        <v>39</v>
      </c>
      <c r="BH80" s="544">
        <f t="shared" si="20"/>
        <v>17300</v>
      </c>
      <c r="BI80" s="545">
        <f>IFERROR(_xlfn.RANK.EQ(BH80,$BH$70:$BH$116,0)+COUNTIF($BH$70:BH80,BH80)-1,"-")</f>
        <v>33</v>
      </c>
      <c r="BJ80" s="543"/>
      <c r="BK80" s="549">
        <f t="shared" si="21"/>
        <v>11</v>
      </c>
      <c r="BL80" s="549" t="str">
        <f t="shared" si="22"/>
        <v>群馬</v>
      </c>
      <c r="BM80" s="549">
        <f t="shared" si="23"/>
        <v>55100</v>
      </c>
      <c r="BN80" s="548">
        <f t="shared" si="24"/>
        <v>2.1</v>
      </c>
      <c r="BO80" s="548"/>
      <c r="BP80" s="542">
        <v>11</v>
      </c>
      <c r="BQ80" s="543" t="s">
        <v>39</v>
      </c>
      <c r="BR80" s="762">
        <f t="shared" si="25"/>
        <v>164.8</v>
      </c>
      <c r="BS80" s="545">
        <f>IFERROR(_xlfn.RANK.EQ(BR80,$BR$70:$BR$116,0)+COUNTIF($BR$70:BR80,BR80)-1,"-")</f>
        <v>6</v>
      </c>
      <c r="BT80" s="543"/>
      <c r="BU80" s="549">
        <f t="shared" si="26"/>
        <v>11</v>
      </c>
      <c r="BV80" s="549" t="str">
        <f t="shared" si="27"/>
        <v>茨城</v>
      </c>
      <c r="BW80" s="764">
        <f t="shared" si="28"/>
        <v>132.80000000000001</v>
      </c>
      <c r="BX80" s="548">
        <f t="shared" si="29"/>
        <v>174</v>
      </c>
    </row>
    <row r="81" spans="1:76" ht="21" customHeight="1">
      <c r="A81" s="693"/>
      <c r="AV81" s="542">
        <v>12</v>
      </c>
      <c r="AW81" s="543" t="s">
        <v>41</v>
      </c>
      <c r="AX81" s="33">
        <f t="shared" si="15"/>
        <v>210</v>
      </c>
      <c r="AY81" s="545">
        <f>IFERROR(_xlfn.RANK.EQ(AX81,$AX$70:$AX$116,0)+COUNTIF($AX$70:AX81,AX81)-1,"-")</f>
        <v>27</v>
      </c>
      <c r="AZ81" s="543"/>
      <c r="BA81" s="549">
        <f t="shared" si="16"/>
        <v>12</v>
      </c>
      <c r="BB81" s="549" t="str">
        <f t="shared" si="17"/>
        <v>栃木</v>
      </c>
      <c r="BC81" s="549">
        <f t="shared" si="18"/>
        <v>715</v>
      </c>
      <c r="BD81" s="548">
        <f t="shared" si="19"/>
        <v>2.1</v>
      </c>
      <c r="BE81" s="543"/>
      <c r="BF81" s="542">
        <v>12</v>
      </c>
      <c r="BG81" s="543" t="s">
        <v>41</v>
      </c>
      <c r="BH81" s="544">
        <f t="shared" si="20"/>
        <v>40600</v>
      </c>
      <c r="BI81" s="545">
        <f>IFERROR(_xlfn.RANK.EQ(BH81,$BH$70:$BH$116,0)+COUNTIF($BH$70:BH81,BH81)-1,"-")</f>
        <v>19</v>
      </c>
      <c r="BJ81" s="543"/>
      <c r="BK81" s="549">
        <f t="shared" si="21"/>
        <v>12</v>
      </c>
      <c r="BL81" s="549" t="str">
        <f t="shared" si="22"/>
        <v>青森</v>
      </c>
      <c r="BM81" s="549">
        <f t="shared" si="23"/>
        <v>51700</v>
      </c>
      <c r="BN81" s="548">
        <f t="shared" si="24"/>
        <v>2</v>
      </c>
      <c r="BO81" s="548"/>
      <c r="BP81" s="542">
        <v>12</v>
      </c>
      <c r="BQ81" s="543" t="s">
        <v>41</v>
      </c>
      <c r="BR81" s="762">
        <f t="shared" si="25"/>
        <v>193.3</v>
      </c>
      <c r="BS81" s="545">
        <f>IFERROR(_xlfn.RANK.EQ(BR81,$BR$70:$BR$116,0)+COUNTIF($BR$70:BR81,BR81)-1,"-")</f>
        <v>5</v>
      </c>
      <c r="BT81" s="543"/>
      <c r="BU81" s="549">
        <f t="shared" si="26"/>
        <v>12</v>
      </c>
      <c r="BV81" s="549" t="str">
        <f t="shared" si="27"/>
        <v>群馬</v>
      </c>
      <c r="BW81" s="764">
        <f t="shared" si="28"/>
        <v>127.3</v>
      </c>
      <c r="BX81" s="548">
        <f t="shared" si="29"/>
        <v>166.8</v>
      </c>
    </row>
    <row r="82" spans="1:76" ht="21" customHeight="1">
      <c r="A82" s="693"/>
      <c r="AV82" s="542">
        <v>13</v>
      </c>
      <c r="AW82" s="543" t="s">
        <v>43</v>
      </c>
      <c r="AX82" s="33">
        <f t="shared" si="15"/>
        <v>19</v>
      </c>
      <c r="AY82" s="545">
        <f>IFERROR(_xlfn.RANK.EQ(AX82,$AX$70:$AX$116,0)+COUNTIF($AX$70:AX82,AX82)-1,"-")</f>
        <v>46</v>
      </c>
      <c r="AZ82" s="543"/>
      <c r="BA82" s="549">
        <f t="shared" si="16"/>
        <v>13</v>
      </c>
      <c r="BB82" s="549" t="str">
        <f t="shared" si="17"/>
        <v>青森</v>
      </c>
      <c r="BC82" s="549">
        <f t="shared" si="18"/>
        <v>651</v>
      </c>
      <c r="BD82" s="548">
        <f t="shared" si="19"/>
        <v>1.9</v>
      </c>
      <c r="BE82" s="543"/>
      <c r="BF82" s="542">
        <v>13</v>
      </c>
      <c r="BG82" s="543" t="s">
        <v>43</v>
      </c>
      <c r="BH82" s="544">
        <f t="shared" si="20"/>
        <v>580</v>
      </c>
      <c r="BI82" s="545">
        <f>IFERROR(_xlfn.RANK.EQ(BH82,$BH$70:$BH$116,0)+COUNTIF($BH$70:BH82,BH82)-1,"-")</f>
        <v>47</v>
      </c>
      <c r="BJ82" s="543"/>
      <c r="BK82" s="549">
        <f t="shared" si="21"/>
        <v>13</v>
      </c>
      <c r="BL82" s="549" t="str">
        <f t="shared" si="22"/>
        <v>茨城</v>
      </c>
      <c r="BM82" s="549">
        <f t="shared" si="23"/>
        <v>51000</v>
      </c>
      <c r="BN82" s="548">
        <f t="shared" si="24"/>
        <v>2</v>
      </c>
      <c r="BO82" s="548"/>
      <c r="BP82" s="542">
        <v>13</v>
      </c>
      <c r="BQ82" s="543" t="s">
        <v>43</v>
      </c>
      <c r="BR82" s="762">
        <f t="shared" si="25"/>
        <v>30.5</v>
      </c>
      <c r="BS82" s="545">
        <f>IFERROR(_xlfn.RANK.EQ(BR82,$BR$70:$BR$116,0)+COUNTIF($BR$70:BR82,BR82)-1,"-")</f>
        <v>46</v>
      </c>
      <c r="BT82" s="543"/>
      <c r="BU82" s="549">
        <f t="shared" si="26"/>
        <v>13</v>
      </c>
      <c r="BV82" s="549" t="str">
        <f t="shared" si="27"/>
        <v>富山</v>
      </c>
      <c r="BW82" s="764">
        <f t="shared" si="28"/>
        <v>119.4</v>
      </c>
      <c r="BX82" s="548">
        <f t="shared" si="29"/>
        <v>156.5</v>
      </c>
    </row>
    <row r="83" spans="1:76" ht="21" customHeight="1">
      <c r="A83" s="693"/>
      <c r="AV83" s="542">
        <v>14</v>
      </c>
      <c r="AW83" s="543" t="s">
        <v>45</v>
      </c>
      <c r="AX83" s="33">
        <f t="shared" si="15"/>
        <v>46</v>
      </c>
      <c r="AY83" s="545">
        <f>IFERROR(_xlfn.RANK.EQ(AX83,$AX$70:$AX$116,0)+COUNTIF($AX$70:AX83,AX83)-1,"-")</f>
        <v>41</v>
      </c>
      <c r="AZ83" s="543"/>
      <c r="BA83" s="549">
        <f t="shared" si="16"/>
        <v>14</v>
      </c>
      <c r="BB83" s="549" t="str">
        <f t="shared" si="17"/>
        <v>島根</v>
      </c>
      <c r="BC83" s="549">
        <f t="shared" si="18"/>
        <v>591</v>
      </c>
      <c r="BD83" s="548">
        <f t="shared" si="19"/>
        <v>1.7</v>
      </c>
      <c r="BE83" s="543"/>
      <c r="BF83" s="542">
        <v>14</v>
      </c>
      <c r="BG83" s="543" t="s">
        <v>45</v>
      </c>
      <c r="BH83" s="544">
        <f t="shared" si="20"/>
        <v>4710</v>
      </c>
      <c r="BI83" s="545">
        <f>IFERROR(_xlfn.RANK.EQ(BH83,$BH$70:$BH$116,0)+COUNTIF($BH$70:BH83,BH83)-1,"-")</f>
        <v>40</v>
      </c>
      <c r="BJ83" s="543"/>
      <c r="BK83" s="549">
        <f t="shared" si="21"/>
        <v>14</v>
      </c>
      <c r="BL83" s="549" t="str">
        <f t="shared" si="22"/>
        <v>佐賀</v>
      </c>
      <c r="BM83" s="549">
        <f t="shared" si="23"/>
        <v>50800</v>
      </c>
      <c r="BN83" s="548">
        <f t="shared" si="24"/>
        <v>2</v>
      </c>
      <c r="BO83" s="548"/>
      <c r="BP83" s="542">
        <v>14</v>
      </c>
      <c r="BQ83" s="543" t="s">
        <v>45</v>
      </c>
      <c r="BR83" s="762">
        <f t="shared" si="25"/>
        <v>102.4</v>
      </c>
      <c r="BS83" s="545">
        <f>IFERROR(_xlfn.RANK.EQ(BR83,$BR$70:$BR$116,0)+COUNTIF($BR$70:BR83,BR83)-1,"-")</f>
        <v>16</v>
      </c>
      <c r="BT83" s="543"/>
      <c r="BU83" s="549">
        <f t="shared" si="26"/>
        <v>14</v>
      </c>
      <c r="BV83" s="549" t="str">
        <f t="shared" si="27"/>
        <v>栃木</v>
      </c>
      <c r="BW83" s="764">
        <f t="shared" si="28"/>
        <v>116.8</v>
      </c>
      <c r="BX83" s="548">
        <f t="shared" si="29"/>
        <v>153.1</v>
      </c>
    </row>
    <row r="84" spans="1:76" ht="21" customHeight="1">
      <c r="A84" s="693"/>
      <c r="AV84" s="542">
        <v>15</v>
      </c>
      <c r="AW84" s="543" t="s">
        <v>46</v>
      </c>
      <c r="AX84" s="33">
        <f t="shared" si="15"/>
        <v>164</v>
      </c>
      <c r="AY84" s="545">
        <f>IFERROR(_xlfn.RANK.EQ(AX84,$AX$70:$AX$116,0)+COUNTIF($AX$70:AX84,AX84)-1,"-")</f>
        <v>28</v>
      </c>
      <c r="AZ84" s="543"/>
      <c r="BA84" s="549">
        <f t="shared" si="16"/>
        <v>15</v>
      </c>
      <c r="BB84" s="549" t="str">
        <f t="shared" si="17"/>
        <v>秋田</v>
      </c>
      <c r="BC84" s="549">
        <f t="shared" si="18"/>
        <v>529</v>
      </c>
      <c r="BD84" s="548">
        <f t="shared" si="19"/>
        <v>1.6</v>
      </c>
      <c r="BE84" s="543"/>
      <c r="BF84" s="542">
        <v>15</v>
      </c>
      <c r="BG84" s="543" t="s">
        <v>46</v>
      </c>
      <c r="BH84" s="544">
        <f t="shared" si="20"/>
        <v>11500</v>
      </c>
      <c r="BI84" s="545">
        <f>IFERROR(_xlfn.RANK.EQ(BH84,$BH$70:$BH$116,0)+COUNTIF($BH$70:BH84,BH84)-1,"-")</f>
        <v>35</v>
      </c>
      <c r="BJ84" s="543"/>
      <c r="BK84" s="549">
        <f t="shared" si="21"/>
        <v>15</v>
      </c>
      <c r="BL84" s="549" t="str">
        <f t="shared" si="22"/>
        <v>大分</v>
      </c>
      <c r="BM84" s="549">
        <f t="shared" si="23"/>
        <v>49800</v>
      </c>
      <c r="BN84" s="548">
        <f t="shared" si="24"/>
        <v>1.9</v>
      </c>
      <c r="BO84" s="548"/>
      <c r="BP84" s="542">
        <v>15</v>
      </c>
      <c r="BQ84" s="543" t="s">
        <v>46</v>
      </c>
      <c r="BR84" s="762">
        <f t="shared" si="25"/>
        <v>70.099999999999994</v>
      </c>
      <c r="BS84" s="545">
        <f>IFERROR(_xlfn.RANK.EQ(BR84,$BR$70:$BR$116,0)+COUNTIF($BR$70:BR84,BR84)-1,"-")</f>
        <v>29</v>
      </c>
      <c r="BT84" s="543"/>
      <c r="BU84" s="549">
        <f t="shared" si="26"/>
        <v>15</v>
      </c>
      <c r="BV84" s="549" t="str">
        <f t="shared" si="27"/>
        <v>佐賀</v>
      </c>
      <c r="BW84" s="764">
        <f t="shared" si="28"/>
        <v>106.3</v>
      </c>
      <c r="BX84" s="548">
        <f t="shared" si="29"/>
        <v>139.30000000000001</v>
      </c>
    </row>
    <row r="85" spans="1:76" ht="21" customHeight="1">
      <c r="A85" s="693"/>
      <c r="AV85" s="542">
        <v>16</v>
      </c>
      <c r="AW85" s="543" t="s">
        <v>48</v>
      </c>
      <c r="AX85" s="33">
        <f t="shared" si="15"/>
        <v>32</v>
      </c>
      <c r="AY85" s="545">
        <f>IFERROR(_xlfn.RANK.EQ(AX85,$AX$70:$AX$116,0)+COUNTIF($AX$70:AX85,AX85)-1,"-")</f>
        <v>45</v>
      </c>
      <c r="AZ85" s="543"/>
      <c r="BA85" s="549">
        <f t="shared" si="16"/>
        <v>16</v>
      </c>
      <c r="BB85" s="549" t="str">
        <f t="shared" si="17"/>
        <v>山形</v>
      </c>
      <c r="BC85" s="549">
        <f t="shared" si="18"/>
        <v>501</v>
      </c>
      <c r="BD85" s="548">
        <f t="shared" si="19"/>
        <v>1.5</v>
      </c>
      <c r="BE85" s="543"/>
      <c r="BF85" s="542">
        <v>16</v>
      </c>
      <c r="BG85" s="543" t="s">
        <v>48</v>
      </c>
      <c r="BH85" s="544">
        <f t="shared" si="20"/>
        <v>3820</v>
      </c>
      <c r="BI85" s="545">
        <f>IFERROR(_xlfn.RANK.EQ(BH85,$BH$70:$BH$116,0)+COUNTIF($BH$70:BH85,BH85)-1,"-")</f>
        <v>41</v>
      </c>
      <c r="BJ85" s="543"/>
      <c r="BK85" s="549">
        <f t="shared" si="21"/>
        <v>16</v>
      </c>
      <c r="BL85" s="549" t="str">
        <f t="shared" si="22"/>
        <v>福島</v>
      </c>
      <c r="BM85" s="549">
        <f t="shared" si="23"/>
        <v>47900</v>
      </c>
      <c r="BN85" s="548">
        <f t="shared" si="24"/>
        <v>1.8</v>
      </c>
      <c r="BO85" s="548"/>
      <c r="BP85" s="542">
        <v>16</v>
      </c>
      <c r="BQ85" s="543" t="s">
        <v>48</v>
      </c>
      <c r="BR85" s="762">
        <f t="shared" si="25"/>
        <v>119.4</v>
      </c>
      <c r="BS85" s="545">
        <f>IFERROR(_xlfn.RANK.EQ(BR85,$BR$70:$BR$116,0)+COUNTIF($BR$70:BR85,BR85)-1,"-")</f>
        <v>13</v>
      </c>
      <c r="BT85" s="543"/>
      <c r="BU85" s="549">
        <f t="shared" si="26"/>
        <v>16</v>
      </c>
      <c r="BV85" s="549" t="str">
        <f t="shared" si="27"/>
        <v>神奈川</v>
      </c>
      <c r="BW85" s="764">
        <f t="shared" si="28"/>
        <v>102.4</v>
      </c>
      <c r="BX85" s="548">
        <f t="shared" si="29"/>
        <v>134.19999999999999</v>
      </c>
    </row>
    <row r="86" spans="1:76" ht="21" customHeight="1">
      <c r="AV86" s="542">
        <v>17</v>
      </c>
      <c r="AW86" s="543" t="s">
        <v>49</v>
      </c>
      <c r="AX86" s="33">
        <f t="shared" si="15"/>
        <v>57</v>
      </c>
      <c r="AY86" s="545">
        <f>IFERROR(_xlfn.RANK.EQ(AX86,$AX$70:$AX$116,0)+COUNTIF($AX$70:AX86,AX86)-1,"-")</f>
        <v>39</v>
      </c>
      <c r="AZ86" s="543"/>
      <c r="BA86" s="549">
        <f t="shared" si="16"/>
        <v>17</v>
      </c>
      <c r="BB86" s="549" t="str">
        <f t="shared" si="17"/>
        <v>佐賀</v>
      </c>
      <c r="BC86" s="549">
        <f t="shared" si="18"/>
        <v>478</v>
      </c>
      <c r="BD86" s="548">
        <f t="shared" si="19"/>
        <v>1.4</v>
      </c>
      <c r="BE86" s="543"/>
      <c r="BF86" s="542">
        <v>17</v>
      </c>
      <c r="BG86" s="543" t="s">
        <v>49</v>
      </c>
      <c r="BH86" s="544">
        <f t="shared" si="20"/>
        <v>3360</v>
      </c>
      <c r="BI86" s="545">
        <f>IFERROR(_xlfn.RANK.EQ(BH86,$BH$70:$BH$116,0)+COUNTIF($BH$70:BH86,BH86)-1,"-")</f>
        <v>43</v>
      </c>
      <c r="BJ86" s="543"/>
      <c r="BK86" s="549">
        <f t="shared" si="21"/>
        <v>17</v>
      </c>
      <c r="BL86" s="549" t="str">
        <f t="shared" si="22"/>
        <v>山形</v>
      </c>
      <c r="BM86" s="549">
        <f t="shared" si="23"/>
        <v>43300</v>
      </c>
      <c r="BN86" s="548">
        <f t="shared" si="24"/>
        <v>1.7</v>
      </c>
      <c r="BO86" s="548"/>
      <c r="BP86" s="542">
        <v>17</v>
      </c>
      <c r="BQ86" s="543" t="s">
        <v>49</v>
      </c>
      <c r="BR86" s="762">
        <f t="shared" si="25"/>
        <v>58.9</v>
      </c>
      <c r="BS86" s="545">
        <f>IFERROR(_xlfn.RANK.EQ(BR86,$BR$70:$BR$116,0)+COUNTIF($BR$70:BR86,BR86)-1,"-")</f>
        <v>34</v>
      </c>
      <c r="BT86" s="543"/>
      <c r="BU86" s="549">
        <f t="shared" si="26"/>
        <v>17</v>
      </c>
      <c r="BV86" s="549" t="str">
        <f t="shared" si="27"/>
        <v>岡山</v>
      </c>
      <c r="BW86" s="764">
        <f t="shared" si="28"/>
        <v>100</v>
      </c>
      <c r="BX86" s="548">
        <f t="shared" si="29"/>
        <v>131.1</v>
      </c>
    </row>
    <row r="87" spans="1:76" ht="21" customHeight="1">
      <c r="AV87" s="542">
        <v>18</v>
      </c>
      <c r="AW87" s="543" t="s">
        <v>50</v>
      </c>
      <c r="AX87" s="33">
        <f t="shared" si="15"/>
        <v>36</v>
      </c>
      <c r="AY87" s="545">
        <f>IFERROR(_xlfn.RANK.EQ(AX87,$AX$70:$AX$116,0)+COUNTIF($AX$70:AX87,AX87)-1,"-")</f>
        <v>44</v>
      </c>
      <c r="AZ87" s="543"/>
      <c r="BA87" s="549">
        <f t="shared" si="16"/>
        <v>18</v>
      </c>
      <c r="BB87" s="549" t="str">
        <f t="shared" si="17"/>
        <v>群馬</v>
      </c>
      <c r="BC87" s="549">
        <f t="shared" si="18"/>
        <v>433</v>
      </c>
      <c r="BD87" s="548">
        <f t="shared" si="19"/>
        <v>1.3</v>
      </c>
      <c r="BE87" s="543"/>
      <c r="BF87" s="542">
        <v>18</v>
      </c>
      <c r="BG87" s="543" t="s">
        <v>50</v>
      </c>
      <c r="BH87" s="544">
        <f t="shared" si="20"/>
        <v>1830</v>
      </c>
      <c r="BI87" s="545">
        <f>IFERROR(_xlfn.RANK.EQ(BH87,$BH$70:$BH$116,0)+COUNTIF($BH$70:BH87,BH87)-1,"-")</f>
        <v>45</v>
      </c>
      <c r="BJ87" s="543"/>
      <c r="BK87" s="549">
        <f t="shared" si="21"/>
        <v>18</v>
      </c>
      <c r="BL87" s="549" t="str">
        <f t="shared" si="22"/>
        <v>愛知</v>
      </c>
      <c r="BM87" s="549">
        <f t="shared" si="23"/>
        <v>40900</v>
      </c>
      <c r="BN87" s="548">
        <f t="shared" si="24"/>
        <v>1.6</v>
      </c>
      <c r="BO87" s="548"/>
      <c r="BP87" s="542">
        <v>18</v>
      </c>
      <c r="BQ87" s="543" t="s">
        <v>50</v>
      </c>
      <c r="BR87" s="762">
        <f t="shared" si="25"/>
        <v>50.8</v>
      </c>
      <c r="BS87" s="545">
        <f>IFERROR(_xlfn.RANK.EQ(BR87,$BR$70:$BR$116,0)+COUNTIF($BR$70:BR87,BR87)-1,"-")</f>
        <v>39</v>
      </c>
      <c r="BT87" s="543"/>
      <c r="BU87" s="549">
        <f t="shared" si="26"/>
        <v>18</v>
      </c>
      <c r="BV87" s="549" t="str">
        <f t="shared" si="27"/>
        <v>鳥取</v>
      </c>
      <c r="BW87" s="764">
        <f t="shared" si="28"/>
        <v>98.2</v>
      </c>
      <c r="BX87" s="548">
        <f t="shared" si="29"/>
        <v>128.69999999999999</v>
      </c>
    </row>
    <row r="88" spans="1:76" ht="21" customHeight="1">
      <c r="AV88" s="542">
        <v>19</v>
      </c>
      <c r="AW88" s="543" t="s">
        <v>51</v>
      </c>
      <c r="AX88" s="33">
        <f t="shared" si="15"/>
        <v>56</v>
      </c>
      <c r="AY88" s="545">
        <f>IFERROR(_xlfn.RANK.EQ(AX88,$AX$70:$AX$116,0)+COUNTIF($AX$70:AX88,AX88)-1,"-")</f>
        <v>40</v>
      </c>
      <c r="AZ88" s="543"/>
      <c r="BA88" s="549">
        <f t="shared" si="16"/>
        <v>19</v>
      </c>
      <c r="BB88" s="549" t="str">
        <f t="shared" si="17"/>
        <v>岐阜</v>
      </c>
      <c r="BC88" s="549">
        <f t="shared" si="18"/>
        <v>398</v>
      </c>
      <c r="BD88" s="548">
        <f t="shared" si="19"/>
        <v>1.2</v>
      </c>
      <c r="BE88" s="543"/>
      <c r="BF88" s="542">
        <v>19</v>
      </c>
      <c r="BG88" s="543" t="s">
        <v>51</v>
      </c>
      <c r="BH88" s="544">
        <f t="shared" si="20"/>
        <v>5150</v>
      </c>
      <c r="BI88" s="545">
        <f>IFERROR(_xlfn.RANK.EQ(BH88,$BH$70:$BH$116,0)+COUNTIF($BH$70:BH88,BH88)-1,"-")</f>
        <v>38</v>
      </c>
      <c r="BJ88" s="543"/>
      <c r="BK88" s="549">
        <f t="shared" si="21"/>
        <v>19</v>
      </c>
      <c r="BL88" s="549" t="str">
        <f t="shared" si="22"/>
        <v>千葉</v>
      </c>
      <c r="BM88" s="549">
        <f t="shared" si="23"/>
        <v>40600</v>
      </c>
      <c r="BN88" s="548">
        <f t="shared" si="24"/>
        <v>1.6</v>
      </c>
      <c r="BO88" s="548"/>
      <c r="BP88" s="542">
        <v>19</v>
      </c>
      <c r="BQ88" s="543" t="s">
        <v>51</v>
      </c>
      <c r="BR88" s="762">
        <f t="shared" si="25"/>
        <v>92</v>
      </c>
      <c r="BS88" s="545">
        <f>IFERROR(_xlfn.RANK.EQ(BR88,$BR$70:$BR$116,0)+COUNTIF($BR$70:BR88,BR88)-1,"-")</f>
        <v>20</v>
      </c>
      <c r="BT88" s="543"/>
      <c r="BU88" s="549">
        <f t="shared" si="26"/>
        <v>19</v>
      </c>
      <c r="BV88" s="549" t="str">
        <f t="shared" si="27"/>
        <v>奈良</v>
      </c>
      <c r="BW88" s="764">
        <f t="shared" si="28"/>
        <v>96.2</v>
      </c>
      <c r="BX88" s="548">
        <f t="shared" si="29"/>
        <v>126.1</v>
      </c>
    </row>
    <row r="89" spans="1:76" ht="21" customHeight="1">
      <c r="AV89" s="542">
        <v>20</v>
      </c>
      <c r="AW89" s="543" t="s">
        <v>52</v>
      </c>
      <c r="AX89" s="33">
        <f t="shared" si="15"/>
        <v>292</v>
      </c>
      <c r="AY89" s="545">
        <f>IFERROR(_xlfn.RANK.EQ(AX89,$AX$70:$AX$116,0)+COUNTIF($AX$70:AX89,AX89)-1,"-")</f>
        <v>25</v>
      </c>
      <c r="AZ89" s="543"/>
      <c r="BA89" s="549">
        <f t="shared" si="16"/>
        <v>20</v>
      </c>
      <c r="BB89" s="549" t="str">
        <f t="shared" si="17"/>
        <v>茨城</v>
      </c>
      <c r="BC89" s="549">
        <f t="shared" si="18"/>
        <v>384</v>
      </c>
      <c r="BD89" s="548">
        <f t="shared" si="19"/>
        <v>1.1000000000000001</v>
      </c>
      <c r="BE89" s="543"/>
      <c r="BF89" s="542">
        <v>20</v>
      </c>
      <c r="BG89" s="543" t="s">
        <v>52</v>
      </c>
      <c r="BH89" s="544">
        <f t="shared" si="20"/>
        <v>21000</v>
      </c>
      <c r="BI89" s="545">
        <f>IFERROR(_xlfn.RANK.EQ(BH89,$BH$70:$BH$116,0)+COUNTIF($BH$70:BH89,BH89)-1,"-")</f>
        <v>30</v>
      </c>
      <c r="BJ89" s="543"/>
      <c r="BK89" s="549">
        <f t="shared" si="21"/>
        <v>20</v>
      </c>
      <c r="BL89" s="549" t="str">
        <f t="shared" si="22"/>
        <v>岡山</v>
      </c>
      <c r="BM89" s="549">
        <f t="shared" si="23"/>
        <v>33800</v>
      </c>
      <c r="BN89" s="548">
        <f t="shared" si="24"/>
        <v>1.3</v>
      </c>
      <c r="BO89" s="548"/>
      <c r="BP89" s="542">
        <v>20</v>
      </c>
      <c r="BQ89" s="543" t="s">
        <v>52</v>
      </c>
      <c r="BR89" s="762">
        <f t="shared" si="25"/>
        <v>71.900000000000006</v>
      </c>
      <c r="BS89" s="545">
        <f>IFERROR(_xlfn.RANK.EQ(BR89,$BR$70:$BR$116,0)+COUNTIF($BR$70:BR89,BR89)-1,"-")</f>
        <v>27</v>
      </c>
      <c r="BT89" s="543"/>
      <c r="BU89" s="549">
        <f t="shared" si="26"/>
        <v>20</v>
      </c>
      <c r="BV89" s="549" t="str">
        <f t="shared" si="27"/>
        <v>山梨</v>
      </c>
      <c r="BW89" s="764">
        <f t="shared" si="28"/>
        <v>92</v>
      </c>
      <c r="BX89" s="548">
        <f t="shared" si="29"/>
        <v>120.6</v>
      </c>
    </row>
    <row r="90" spans="1:76" ht="21" customHeight="1">
      <c r="AV90" s="542">
        <v>21</v>
      </c>
      <c r="AW90" s="543" t="s">
        <v>53</v>
      </c>
      <c r="AX90" s="33">
        <f t="shared" si="15"/>
        <v>398</v>
      </c>
      <c r="AY90" s="545">
        <f>IFERROR(_xlfn.RANK.EQ(AX90,$AX$70:$AX$116,0)+COUNTIF($AX$70:AX90,AX90)-1,"-")</f>
        <v>19</v>
      </c>
      <c r="AZ90" s="543"/>
      <c r="BA90" s="549">
        <f t="shared" si="16"/>
        <v>21</v>
      </c>
      <c r="BB90" s="549" t="str">
        <f t="shared" si="17"/>
        <v>広島</v>
      </c>
      <c r="BC90" s="549">
        <f t="shared" si="18"/>
        <v>366</v>
      </c>
      <c r="BD90" s="548">
        <f t="shared" si="19"/>
        <v>1.1000000000000001</v>
      </c>
      <c r="BE90" s="543"/>
      <c r="BF90" s="542">
        <v>21</v>
      </c>
      <c r="BG90" s="543" t="s">
        <v>53</v>
      </c>
      <c r="BH90" s="544">
        <f t="shared" si="20"/>
        <v>33000</v>
      </c>
      <c r="BI90" s="545">
        <f>IFERROR(_xlfn.RANK.EQ(BH90,$BH$70:$BH$116,0)+COUNTIF($BH$70:BH90,BH90)-1,"-")</f>
        <v>21</v>
      </c>
      <c r="BJ90" s="543"/>
      <c r="BK90" s="549">
        <f t="shared" si="21"/>
        <v>21</v>
      </c>
      <c r="BL90" s="549" t="str">
        <f t="shared" si="22"/>
        <v>岐阜</v>
      </c>
      <c r="BM90" s="549">
        <f t="shared" si="23"/>
        <v>33000</v>
      </c>
      <c r="BN90" s="548">
        <f t="shared" si="24"/>
        <v>1.3</v>
      </c>
      <c r="BO90" s="548"/>
      <c r="BP90" s="542">
        <v>21</v>
      </c>
      <c r="BQ90" s="543" t="s">
        <v>53</v>
      </c>
      <c r="BR90" s="762">
        <f t="shared" si="25"/>
        <v>82.9</v>
      </c>
      <c r="BS90" s="545">
        <f>IFERROR(_xlfn.RANK.EQ(BR90,$BR$70:$BR$116,0)+COUNTIF($BR$70:BR90,BR90)-1,"-")</f>
        <v>24</v>
      </c>
      <c r="BT90" s="543"/>
      <c r="BU90" s="549">
        <f t="shared" si="26"/>
        <v>21</v>
      </c>
      <c r="BV90" s="549" t="str">
        <f t="shared" si="27"/>
        <v>山形</v>
      </c>
      <c r="BW90" s="764">
        <f t="shared" si="28"/>
        <v>86.4</v>
      </c>
      <c r="BX90" s="548">
        <f t="shared" si="29"/>
        <v>113.2</v>
      </c>
    </row>
    <row r="91" spans="1:76" ht="21" customHeight="1">
      <c r="AV91" s="542">
        <v>22</v>
      </c>
      <c r="AW91" s="543" t="s">
        <v>54</v>
      </c>
      <c r="AX91" s="33">
        <f t="shared" si="15"/>
        <v>96</v>
      </c>
      <c r="AY91" s="545">
        <f>IFERROR(_xlfn.RANK.EQ(AX91,$AX$70:$AX$116,0)+COUNTIF($AX$70:AX91,AX91)-1,"-")</f>
        <v>36</v>
      </c>
      <c r="AZ91" s="543"/>
      <c r="BA91" s="549">
        <f t="shared" si="16"/>
        <v>22</v>
      </c>
      <c r="BB91" s="549" t="str">
        <f t="shared" si="17"/>
        <v>岡山</v>
      </c>
      <c r="BC91" s="549">
        <f t="shared" si="18"/>
        <v>338</v>
      </c>
      <c r="BD91" s="548">
        <f t="shared" si="19"/>
        <v>1</v>
      </c>
      <c r="BE91" s="543"/>
      <c r="BF91" s="542">
        <v>22</v>
      </c>
      <c r="BG91" s="543" t="s">
        <v>54</v>
      </c>
      <c r="BH91" s="544">
        <f t="shared" si="20"/>
        <v>19000</v>
      </c>
      <c r="BI91" s="545">
        <f>IFERROR(_xlfn.RANK.EQ(BH91,$BH$70:$BH$116,0)+COUNTIF($BH$70:BH91,BH91)-1,"-")</f>
        <v>31</v>
      </c>
      <c r="BJ91" s="543"/>
      <c r="BK91" s="549">
        <f t="shared" si="21"/>
        <v>22</v>
      </c>
      <c r="BL91" s="549" t="str">
        <f t="shared" si="22"/>
        <v>島根</v>
      </c>
      <c r="BM91" s="549">
        <f t="shared" si="23"/>
        <v>31600</v>
      </c>
      <c r="BN91" s="548">
        <f t="shared" si="24"/>
        <v>1.2</v>
      </c>
      <c r="BO91" s="548"/>
      <c r="BP91" s="542">
        <v>22</v>
      </c>
      <c r="BQ91" s="543" t="s">
        <v>54</v>
      </c>
      <c r="BR91" s="762">
        <f t="shared" si="25"/>
        <v>197.9</v>
      </c>
      <c r="BS91" s="545">
        <f>IFERROR(_xlfn.RANK.EQ(BR91,$BR$70:$BR$116,0)+COUNTIF($BR$70:BR91,BR91)-1,"-")</f>
        <v>4</v>
      </c>
      <c r="BT91" s="543"/>
      <c r="BU91" s="549">
        <f t="shared" si="26"/>
        <v>22</v>
      </c>
      <c r="BV91" s="549" t="str">
        <f t="shared" si="27"/>
        <v>大阪</v>
      </c>
      <c r="BW91" s="764">
        <f t="shared" si="28"/>
        <v>84.4</v>
      </c>
      <c r="BX91" s="548">
        <f t="shared" si="29"/>
        <v>110.6</v>
      </c>
    </row>
    <row r="92" spans="1:76" ht="21" customHeight="1">
      <c r="AV92" s="542">
        <v>23</v>
      </c>
      <c r="AW92" s="543" t="s">
        <v>55</v>
      </c>
      <c r="AX92" s="33">
        <f t="shared" si="15"/>
        <v>306</v>
      </c>
      <c r="AY92" s="545">
        <f>IFERROR(_xlfn.RANK.EQ(AX92,$AX$70:$AX$116,0)+COUNTIF($AX$70:AX92,AX92)-1,"-")</f>
        <v>23</v>
      </c>
      <c r="AZ92" s="543"/>
      <c r="BA92" s="549">
        <f t="shared" si="16"/>
        <v>23</v>
      </c>
      <c r="BB92" s="549" t="str">
        <f t="shared" si="17"/>
        <v>愛知</v>
      </c>
      <c r="BC92" s="549">
        <f t="shared" si="18"/>
        <v>306</v>
      </c>
      <c r="BD92" s="548">
        <f t="shared" si="19"/>
        <v>0.9</v>
      </c>
      <c r="BE92" s="543"/>
      <c r="BF92" s="542">
        <v>23</v>
      </c>
      <c r="BG92" s="543" t="s">
        <v>55</v>
      </c>
      <c r="BH92" s="544">
        <f t="shared" si="20"/>
        <v>40900</v>
      </c>
      <c r="BI92" s="545">
        <f>IFERROR(_xlfn.RANK.EQ(BH92,$BH$70:$BH$116,0)+COUNTIF($BH$70:BH92,BH92)-1,"-")</f>
        <v>18</v>
      </c>
      <c r="BJ92" s="543"/>
      <c r="BK92" s="549">
        <f t="shared" si="21"/>
        <v>23</v>
      </c>
      <c r="BL92" s="549" t="str">
        <f t="shared" si="22"/>
        <v>三重</v>
      </c>
      <c r="BM92" s="549">
        <f t="shared" si="23"/>
        <v>30500</v>
      </c>
      <c r="BN92" s="548">
        <f t="shared" si="24"/>
        <v>1.2</v>
      </c>
      <c r="BO92" s="548"/>
      <c r="BP92" s="542">
        <v>23</v>
      </c>
      <c r="BQ92" s="543" t="s">
        <v>55</v>
      </c>
      <c r="BR92" s="762">
        <f t="shared" si="25"/>
        <v>133.69999999999999</v>
      </c>
      <c r="BS92" s="545">
        <f>IFERROR(_xlfn.RANK.EQ(BR92,$BR$70:$BR$116,0)+COUNTIF($BR$70:BR92,BR92)-1,"-")</f>
        <v>10</v>
      </c>
      <c r="BT92" s="543"/>
      <c r="BU92" s="549">
        <f t="shared" si="26"/>
        <v>23</v>
      </c>
      <c r="BV92" s="549" t="str">
        <f t="shared" si="27"/>
        <v>京都</v>
      </c>
      <c r="BW92" s="764">
        <f t="shared" si="28"/>
        <v>83.1</v>
      </c>
      <c r="BX92" s="548">
        <f t="shared" si="29"/>
        <v>108.9</v>
      </c>
    </row>
    <row r="93" spans="1:76" ht="21" customHeight="1">
      <c r="AV93" s="542">
        <v>24</v>
      </c>
      <c r="AW93" s="543" t="s">
        <v>56</v>
      </c>
      <c r="AX93" s="33">
        <f t="shared" si="15"/>
        <v>134</v>
      </c>
      <c r="AY93" s="545">
        <f>IFERROR(_xlfn.RANK.EQ(AX93,$AX$70:$AX$116,0)+COUNTIF($AX$70:AX93,AX93)-1,"-")</f>
        <v>32</v>
      </c>
      <c r="AZ93" s="543"/>
      <c r="BA93" s="549">
        <f t="shared" si="16"/>
        <v>24</v>
      </c>
      <c r="BB93" s="549" t="str">
        <f t="shared" si="17"/>
        <v>山口</v>
      </c>
      <c r="BC93" s="549">
        <f t="shared" si="18"/>
        <v>297</v>
      </c>
      <c r="BD93" s="548">
        <f t="shared" si="19"/>
        <v>0.9</v>
      </c>
      <c r="BE93" s="543"/>
      <c r="BF93" s="542">
        <v>24</v>
      </c>
      <c r="BG93" s="543" t="s">
        <v>56</v>
      </c>
      <c r="BH93" s="544">
        <f t="shared" si="20"/>
        <v>30500</v>
      </c>
      <c r="BI93" s="545">
        <f>IFERROR(_xlfn.RANK.EQ(BH93,$BH$70:$BH$116,0)+COUNTIF($BH$70:BH93,BH93)-1,"-")</f>
        <v>23</v>
      </c>
      <c r="BJ93" s="543"/>
      <c r="BK93" s="549">
        <f t="shared" si="21"/>
        <v>24</v>
      </c>
      <c r="BL93" s="549" t="str">
        <f t="shared" si="22"/>
        <v>広島</v>
      </c>
      <c r="BM93" s="549">
        <f t="shared" si="23"/>
        <v>26300</v>
      </c>
      <c r="BN93" s="548">
        <f t="shared" si="24"/>
        <v>1</v>
      </c>
      <c r="BO93" s="548"/>
      <c r="BP93" s="542">
        <v>24</v>
      </c>
      <c r="BQ93" s="543" t="s">
        <v>56</v>
      </c>
      <c r="BR93" s="762">
        <f t="shared" si="25"/>
        <v>227.6</v>
      </c>
      <c r="BS93" s="545">
        <f>IFERROR(_xlfn.RANK.EQ(BR93,$BR$70:$BR$116,0)+COUNTIF($BR$70:BR93,BR93)-1,"-")</f>
        <v>3</v>
      </c>
      <c r="BT93" s="543"/>
      <c r="BU93" s="549">
        <f t="shared" si="26"/>
        <v>24</v>
      </c>
      <c r="BV93" s="549" t="str">
        <f t="shared" si="27"/>
        <v>岐阜</v>
      </c>
      <c r="BW93" s="764">
        <f t="shared" si="28"/>
        <v>82.9</v>
      </c>
      <c r="BX93" s="548">
        <f t="shared" si="29"/>
        <v>108.7</v>
      </c>
    </row>
    <row r="94" spans="1:76" ht="21" customHeight="1">
      <c r="AV94" s="542">
        <v>25</v>
      </c>
      <c r="AW94" s="543" t="s">
        <v>57</v>
      </c>
      <c r="AX94" s="33">
        <f t="shared" si="15"/>
        <v>82</v>
      </c>
      <c r="AY94" s="545">
        <f>IFERROR(_xlfn.RANK.EQ(AX94,$AX$70:$AX$116,0)+COUNTIF($AX$70:AX94,AX94)-1,"-")</f>
        <v>37</v>
      </c>
      <c r="AZ94" s="543"/>
      <c r="BA94" s="549">
        <f t="shared" si="16"/>
        <v>25</v>
      </c>
      <c r="BB94" s="549" t="str">
        <f t="shared" si="17"/>
        <v>長野</v>
      </c>
      <c r="BC94" s="549">
        <f t="shared" si="18"/>
        <v>292</v>
      </c>
      <c r="BD94" s="548">
        <f t="shared" si="19"/>
        <v>0.9</v>
      </c>
      <c r="BE94" s="543"/>
      <c r="BF94" s="542">
        <v>25</v>
      </c>
      <c r="BG94" s="543" t="s">
        <v>57</v>
      </c>
      <c r="BH94" s="544">
        <f t="shared" si="20"/>
        <v>22300</v>
      </c>
      <c r="BI94" s="545">
        <f>IFERROR(_xlfn.RANK.EQ(BH94,$BH$70:$BH$116,0)+COUNTIF($BH$70:BH94,BH94)-1,"-")</f>
        <v>26</v>
      </c>
      <c r="BJ94" s="543"/>
      <c r="BK94" s="549">
        <f t="shared" si="21"/>
        <v>25</v>
      </c>
      <c r="BL94" s="549" t="str">
        <f t="shared" si="22"/>
        <v>福岡</v>
      </c>
      <c r="BM94" s="549">
        <f t="shared" si="23"/>
        <v>22700</v>
      </c>
      <c r="BN94" s="548">
        <f t="shared" si="24"/>
        <v>0.9</v>
      </c>
      <c r="BO94" s="548"/>
      <c r="BP94" s="542">
        <v>25</v>
      </c>
      <c r="BQ94" s="543" t="s">
        <v>57</v>
      </c>
      <c r="BR94" s="762">
        <f t="shared" si="25"/>
        <v>272</v>
      </c>
      <c r="BS94" s="545">
        <f>IFERROR(_xlfn.RANK.EQ(BR94,$BR$70:$BR$116,0)+COUNTIF($BR$70:BR94,BR94)-1,"-")</f>
        <v>1</v>
      </c>
      <c r="BT94" s="543"/>
      <c r="BU94" s="549">
        <f t="shared" si="26"/>
        <v>25</v>
      </c>
      <c r="BV94" s="549" t="str">
        <f t="shared" si="27"/>
        <v>青森</v>
      </c>
      <c r="BW94" s="764">
        <f t="shared" si="28"/>
        <v>79.400000000000006</v>
      </c>
      <c r="BX94" s="548">
        <f t="shared" si="29"/>
        <v>104.1</v>
      </c>
    </row>
    <row r="95" spans="1:76" ht="21" customHeight="1">
      <c r="AV95" s="542">
        <v>26</v>
      </c>
      <c r="AW95" s="543" t="s">
        <v>58</v>
      </c>
      <c r="AX95" s="33">
        <f t="shared" si="15"/>
        <v>61</v>
      </c>
      <c r="AY95" s="545">
        <f>IFERROR(_xlfn.RANK.EQ(AX95,$AX$70:$AX$116,0)+COUNTIF($AX$70:AX95,AX95)-1,"-")</f>
        <v>38</v>
      </c>
      <c r="AZ95" s="543"/>
      <c r="BA95" s="549">
        <f t="shared" si="16"/>
        <v>26</v>
      </c>
      <c r="BB95" s="549" t="str">
        <f t="shared" si="17"/>
        <v>鳥取</v>
      </c>
      <c r="BC95" s="549">
        <f t="shared" si="18"/>
        <v>219</v>
      </c>
      <c r="BD95" s="548">
        <f t="shared" si="19"/>
        <v>0.6</v>
      </c>
      <c r="BE95" s="543"/>
      <c r="BF95" s="542">
        <v>26</v>
      </c>
      <c r="BG95" s="543" t="s">
        <v>58</v>
      </c>
      <c r="BH95" s="544">
        <f t="shared" si="20"/>
        <v>5070</v>
      </c>
      <c r="BI95" s="545">
        <f>IFERROR(_xlfn.RANK.EQ(BH95,$BH$70:$BH$116,0)+COUNTIF($BH$70:BH95,BH95)-1,"-")</f>
        <v>39</v>
      </c>
      <c r="BJ95" s="543"/>
      <c r="BK95" s="549">
        <f t="shared" si="21"/>
        <v>26</v>
      </c>
      <c r="BL95" s="549" t="str">
        <f t="shared" si="22"/>
        <v>滋賀</v>
      </c>
      <c r="BM95" s="549">
        <f t="shared" si="23"/>
        <v>22300</v>
      </c>
      <c r="BN95" s="548">
        <f t="shared" si="24"/>
        <v>0.9</v>
      </c>
      <c r="BO95" s="548"/>
      <c r="BP95" s="542">
        <v>26</v>
      </c>
      <c r="BQ95" s="543" t="s">
        <v>58</v>
      </c>
      <c r="BR95" s="762">
        <f t="shared" si="25"/>
        <v>83.1</v>
      </c>
      <c r="BS95" s="545">
        <f>IFERROR(_xlfn.RANK.EQ(BR95,$BR$70:$BR$116,0)+COUNTIF($BR$70:BR95,BR95)-1,"-")</f>
        <v>23</v>
      </c>
      <c r="BT95" s="543"/>
      <c r="BU95" s="549">
        <f t="shared" si="26"/>
        <v>26</v>
      </c>
      <c r="BV95" s="549" t="str">
        <f t="shared" si="27"/>
        <v>愛媛</v>
      </c>
      <c r="BW95" s="764">
        <f t="shared" si="28"/>
        <v>74.5</v>
      </c>
      <c r="BX95" s="548">
        <f t="shared" si="29"/>
        <v>97.6</v>
      </c>
    </row>
    <row r="96" spans="1:76" ht="21" customHeight="1">
      <c r="AV96" s="542">
        <v>27</v>
      </c>
      <c r="AW96" s="543" t="s">
        <v>59</v>
      </c>
      <c r="AX96" s="33">
        <f t="shared" si="15"/>
        <v>9</v>
      </c>
      <c r="AY96" s="545">
        <f>IFERROR(_xlfn.RANK.EQ(AX96,$AX$70:$AX$116,0)+COUNTIF($AX$70:AX96,AX96)-1,"-")</f>
        <v>47</v>
      </c>
      <c r="AZ96" s="543"/>
      <c r="BA96" s="549">
        <f t="shared" si="16"/>
        <v>27</v>
      </c>
      <c r="BB96" s="549" t="str">
        <f t="shared" si="17"/>
        <v>千葉</v>
      </c>
      <c r="BC96" s="549">
        <f t="shared" si="18"/>
        <v>210</v>
      </c>
      <c r="BD96" s="548">
        <f t="shared" si="19"/>
        <v>0.6</v>
      </c>
      <c r="BE96" s="543"/>
      <c r="BF96" s="542">
        <v>27</v>
      </c>
      <c r="BG96" s="543" t="s">
        <v>59</v>
      </c>
      <c r="BH96" s="544">
        <f t="shared" si="20"/>
        <v>760</v>
      </c>
      <c r="BI96" s="545">
        <f>IFERROR(_xlfn.RANK.EQ(BH96,$BH$70:$BH$116,0)+COUNTIF($BH$70:BH96,BH96)-1,"-")</f>
        <v>46</v>
      </c>
      <c r="BJ96" s="543"/>
      <c r="BK96" s="549">
        <f t="shared" si="21"/>
        <v>27</v>
      </c>
      <c r="BL96" s="549" t="str">
        <f t="shared" si="22"/>
        <v>徳島</v>
      </c>
      <c r="BM96" s="549">
        <f t="shared" si="23"/>
        <v>21900</v>
      </c>
      <c r="BN96" s="548">
        <f t="shared" si="24"/>
        <v>0.8</v>
      </c>
      <c r="BO96" s="548"/>
      <c r="BP96" s="542">
        <v>27</v>
      </c>
      <c r="BQ96" s="543" t="s">
        <v>59</v>
      </c>
      <c r="BR96" s="762">
        <f t="shared" si="25"/>
        <v>84.4</v>
      </c>
      <c r="BS96" s="545">
        <f>IFERROR(_xlfn.RANK.EQ(BR96,$BR$70:$BR$116,0)+COUNTIF($BR$70:BR96,BR96)-1,"-")</f>
        <v>22</v>
      </c>
      <c r="BT96" s="543"/>
      <c r="BU96" s="549">
        <f t="shared" si="26"/>
        <v>27</v>
      </c>
      <c r="BV96" s="549" t="str">
        <f t="shared" si="27"/>
        <v>長野</v>
      </c>
      <c r="BW96" s="764">
        <f t="shared" si="28"/>
        <v>71.900000000000006</v>
      </c>
      <c r="BX96" s="548">
        <f t="shared" si="29"/>
        <v>94.2</v>
      </c>
    </row>
    <row r="97" spans="48:76" ht="21" customHeight="1">
      <c r="AV97" s="542">
        <v>28</v>
      </c>
      <c r="AW97" s="543" t="s">
        <v>60</v>
      </c>
      <c r="AX97" s="33">
        <f t="shared" si="15"/>
        <v>976</v>
      </c>
      <c r="AY97" s="545">
        <f>IFERROR(_xlfn.RANK.EQ(AX97,$AX$70:$AX$116,0)+COUNTIF($AX$70:AX97,AX97)-1,"-")</f>
        <v>10</v>
      </c>
      <c r="AZ97" s="543"/>
      <c r="BA97" s="549">
        <f t="shared" si="16"/>
        <v>28</v>
      </c>
      <c r="BB97" s="549" t="str">
        <f t="shared" si="17"/>
        <v>新潟</v>
      </c>
      <c r="BC97" s="549">
        <f t="shared" si="18"/>
        <v>164</v>
      </c>
      <c r="BD97" s="548">
        <f t="shared" si="19"/>
        <v>0.5</v>
      </c>
      <c r="BE97" s="543"/>
      <c r="BF97" s="542">
        <v>28</v>
      </c>
      <c r="BG97" s="543" t="s">
        <v>60</v>
      </c>
      <c r="BH97" s="544">
        <f t="shared" si="20"/>
        <v>57200</v>
      </c>
      <c r="BI97" s="545">
        <f>IFERROR(_xlfn.RANK.EQ(BH97,$BH$70:$BH$116,0)+COUNTIF($BH$70:BH97,BH97)-1,"-")</f>
        <v>10</v>
      </c>
      <c r="BJ97" s="543"/>
      <c r="BK97" s="549">
        <f t="shared" si="21"/>
        <v>28</v>
      </c>
      <c r="BL97" s="549" t="str">
        <f t="shared" si="22"/>
        <v>鳥取</v>
      </c>
      <c r="BM97" s="549">
        <f t="shared" si="23"/>
        <v>21500</v>
      </c>
      <c r="BN97" s="548">
        <f t="shared" si="24"/>
        <v>0.8</v>
      </c>
      <c r="BO97" s="548"/>
      <c r="BP97" s="542">
        <v>28</v>
      </c>
      <c r="BQ97" s="543" t="s">
        <v>60</v>
      </c>
      <c r="BR97" s="762">
        <f t="shared" si="25"/>
        <v>58.6</v>
      </c>
      <c r="BS97" s="545">
        <f>IFERROR(_xlfn.RANK.EQ(BR97,$BR$70:$BR$116,0)+COUNTIF($BR$70:BR97,BR97)-1,"-")</f>
        <v>35</v>
      </c>
      <c r="BT97" s="543"/>
      <c r="BU97" s="549">
        <f t="shared" si="26"/>
        <v>27</v>
      </c>
      <c r="BV97" s="549" t="str">
        <f t="shared" si="27"/>
        <v>広島</v>
      </c>
      <c r="BW97" s="764">
        <f t="shared" si="28"/>
        <v>71.900000000000006</v>
      </c>
      <c r="BX97" s="548">
        <f t="shared" si="29"/>
        <v>94.2</v>
      </c>
    </row>
    <row r="98" spans="48:76" ht="21" customHeight="1">
      <c r="AV98" s="542">
        <v>29</v>
      </c>
      <c r="AW98" s="543" t="s">
        <v>61</v>
      </c>
      <c r="AX98" s="33">
        <f t="shared" si="15"/>
        <v>37</v>
      </c>
      <c r="AY98" s="545">
        <f>IFERROR(_xlfn.RANK.EQ(AX98,$AX$70:$AX$116,0)+COUNTIF($AX$70:AX98,AX98)-1,"-")</f>
        <v>43</v>
      </c>
      <c r="AZ98" s="543"/>
      <c r="BA98" s="549">
        <f t="shared" si="16"/>
        <v>29</v>
      </c>
      <c r="BB98" s="549" t="str">
        <f t="shared" si="17"/>
        <v>徳島</v>
      </c>
      <c r="BC98" s="549">
        <f t="shared" si="18"/>
        <v>157</v>
      </c>
      <c r="BD98" s="548">
        <f t="shared" si="19"/>
        <v>0.5</v>
      </c>
      <c r="BE98" s="543"/>
      <c r="BF98" s="542">
        <v>29</v>
      </c>
      <c r="BG98" s="543" t="s">
        <v>61</v>
      </c>
      <c r="BH98" s="544">
        <f t="shared" si="20"/>
        <v>3560</v>
      </c>
      <c r="BI98" s="545">
        <f>IFERROR(_xlfn.RANK.EQ(BH98,$BH$70:$BH$116,0)+COUNTIF($BH$70:BH98,BH98)-1,"-")</f>
        <v>42</v>
      </c>
      <c r="BJ98" s="543"/>
      <c r="BK98" s="549">
        <f t="shared" si="21"/>
        <v>29</v>
      </c>
      <c r="BL98" s="549" t="str">
        <f t="shared" si="22"/>
        <v>香川</v>
      </c>
      <c r="BM98" s="549">
        <f t="shared" si="23"/>
        <v>21200</v>
      </c>
      <c r="BN98" s="548">
        <f t="shared" si="24"/>
        <v>0.8</v>
      </c>
      <c r="BO98" s="548"/>
      <c r="BP98" s="542">
        <v>29</v>
      </c>
      <c r="BQ98" s="543" t="s">
        <v>61</v>
      </c>
      <c r="BR98" s="762">
        <f t="shared" si="25"/>
        <v>96.2</v>
      </c>
      <c r="BS98" s="545">
        <f>IFERROR(_xlfn.RANK.EQ(BR98,$BR$70:$BR$116,0)+COUNTIF($BR$70:BR98,BR98)-1,"-")</f>
        <v>19</v>
      </c>
      <c r="BT98" s="543"/>
      <c r="BU98" s="549">
        <f t="shared" si="26"/>
        <v>29</v>
      </c>
      <c r="BV98" s="549" t="str">
        <f t="shared" si="27"/>
        <v>新潟</v>
      </c>
      <c r="BW98" s="764">
        <f t="shared" si="28"/>
        <v>70.099999999999994</v>
      </c>
      <c r="BX98" s="548">
        <f t="shared" si="29"/>
        <v>91.9</v>
      </c>
    </row>
    <row r="99" spans="48:76" ht="21" customHeight="1">
      <c r="AV99" s="542">
        <v>30</v>
      </c>
      <c r="AW99" s="543" t="s">
        <v>62</v>
      </c>
      <c r="AX99" s="33">
        <f t="shared" si="15"/>
        <v>42</v>
      </c>
      <c r="AY99" s="545">
        <f>IFERROR(_xlfn.RANK.EQ(AX99,$AX$70:$AX$116,0)+COUNTIF($AX$70:AX99,AX99)-1,"-")</f>
        <v>42</v>
      </c>
      <c r="AZ99" s="543"/>
      <c r="BA99" s="549">
        <f t="shared" si="16"/>
        <v>29</v>
      </c>
      <c r="BB99" s="549" t="str">
        <f t="shared" si="17"/>
        <v>福岡</v>
      </c>
      <c r="BC99" s="549">
        <f t="shared" si="18"/>
        <v>157</v>
      </c>
      <c r="BD99" s="548">
        <f t="shared" si="19"/>
        <v>0.5</v>
      </c>
      <c r="BE99" s="543"/>
      <c r="BF99" s="542">
        <v>30</v>
      </c>
      <c r="BG99" s="543" t="s">
        <v>62</v>
      </c>
      <c r="BH99" s="544">
        <f t="shared" si="20"/>
        <v>2680</v>
      </c>
      <c r="BI99" s="545">
        <f>IFERROR(_xlfn.RANK.EQ(BH99,$BH$70:$BH$116,0)+COUNTIF($BH$70:BH99,BH99)-1,"-")</f>
        <v>44</v>
      </c>
      <c r="BJ99" s="543"/>
      <c r="BK99" s="549">
        <f t="shared" si="21"/>
        <v>30</v>
      </c>
      <c r="BL99" s="549" t="str">
        <f t="shared" si="22"/>
        <v>長野</v>
      </c>
      <c r="BM99" s="549">
        <f t="shared" si="23"/>
        <v>21000</v>
      </c>
      <c r="BN99" s="548">
        <f t="shared" si="24"/>
        <v>0.8</v>
      </c>
      <c r="BO99" s="548"/>
      <c r="BP99" s="542">
        <v>30</v>
      </c>
      <c r="BQ99" s="543" t="s">
        <v>62</v>
      </c>
      <c r="BR99" s="762">
        <f t="shared" si="25"/>
        <v>63.8</v>
      </c>
      <c r="BS99" s="545">
        <f>IFERROR(_xlfn.RANK.EQ(BR99,$BR$70:$BR$116,0)+COUNTIF($BR$70:BR99,BR99)-1,"-")</f>
        <v>32</v>
      </c>
      <c r="BT99" s="543"/>
      <c r="BU99" s="549">
        <f t="shared" si="26"/>
        <v>29</v>
      </c>
      <c r="BV99" s="549" t="str">
        <f t="shared" si="27"/>
        <v>熊本</v>
      </c>
      <c r="BW99" s="764">
        <f t="shared" si="28"/>
        <v>70.099999999999994</v>
      </c>
      <c r="BX99" s="548">
        <f t="shared" si="29"/>
        <v>91.9</v>
      </c>
    </row>
    <row r="100" spans="48:76" ht="21" customHeight="1">
      <c r="AV100" s="542">
        <v>31</v>
      </c>
      <c r="AW100" s="543" t="s">
        <v>63</v>
      </c>
      <c r="AX100" s="33">
        <f t="shared" si="15"/>
        <v>219</v>
      </c>
      <c r="AY100" s="545">
        <f>IFERROR(_xlfn.RANK.EQ(AX100,$AX$70:$AX$116,0)+COUNTIF($AX$70:AX100,AX100)-1,"-")</f>
        <v>26</v>
      </c>
      <c r="AZ100" s="543"/>
      <c r="BA100" s="549">
        <f t="shared" si="16"/>
        <v>31</v>
      </c>
      <c r="BB100" s="549" t="str">
        <f t="shared" si="17"/>
        <v>香川</v>
      </c>
      <c r="BC100" s="549">
        <f t="shared" si="18"/>
        <v>139</v>
      </c>
      <c r="BD100" s="548">
        <f t="shared" si="19"/>
        <v>0.4</v>
      </c>
      <c r="BE100" s="543"/>
      <c r="BF100" s="542">
        <v>31</v>
      </c>
      <c r="BG100" s="543" t="s">
        <v>63</v>
      </c>
      <c r="BH100" s="544">
        <f t="shared" si="20"/>
        <v>21500</v>
      </c>
      <c r="BI100" s="545">
        <f>IFERROR(_xlfn.RANK.EQ(BH100,$BH$70:$BH$116,0)+COUNTIF($BH$70:BH100,BH100)-1,"-")</f>
        <v>28</v>
      </c>
      <c r="BJ100" s="543"/>
      <c r="BK100" s="549">
        <f t="shared" si="21"/>
        <v>31</v>
      </c>
      <c r="BL100" s="549" t="str">
        <f t="shared" si="22"/>
        <v>静岡</v>
      </c>
      <c r="BM100" s="549">
        <f t="shared" si="23"/>
        <v>19000</v>
      </c>
      <c r="BN100" s="548">
        <f t="shared" si="24"/>
        <v>0.7</v>
      </c>
      <c r="BO100" s="548"/>
      <c r="BP100" s="542">
        <v>31</v>
      </c>
      <c r="BQ100" s="543" t="s">
        <v>63</v>
      </c>
      <c r="BR100" s="762">
        <f t="shared" si="25"/>
        <v>98.2</v>
      </c>
      <c r="BS100" s="545">
        <f>IFERROR(_xlfn.RANK.EQ(BR100,$BR$70:$BR$116,0)+COUNTIF($BR$70:BR100,BR100)-1,"-")</f>
        <v>18</v>
      </c>
      <c r="BT100" s="543"/>
      <c r="BU100" s="549">
        <f t="shared" si="26"/>
        <v>31</v>
      </c>
      <c r="BV100" s="549" t="str">
        <f t="shared" si="27"/>
        <v>鹿児島</v>
      </c>
      <c r="BW100" s="764">
        <f t="shared" si="28"/>
        <v>65.2</v>
      </c>
      <c r="BX100" s="548">
        <f t="shared" si="29"/>
        <v>85.5</v>
      </c>
    </row>
    <row r="101" spans="48:76" ht="21" customHeight="1">
      <c r="AV101" s="542">
        <v>32</v>
      </c>
      <c r="AW101" s="543" t="s">
        <v>64</v>
      </c>
      <c r="AX101" s="33">
        <f t="shared" si="15"/>
        <v>591</v>
      </c>
      <c r="AY101" s="545">
        <f>IFERROR(_xlfn.RANK.EQ(AX101,$AX$70:$AX$116,0)+COUNTIF($AX$70:AX101,AX101)-1,"-")</f>
        <v>14</v>
      </c>
      <c r="AZ101" s="543"/>
      <c r="BA101" s="549">
        <f t="shared" si="16"/>
        <v>32</v>
      </c>
      <c r="BB101" s="549" t="str">
        <f t="shared" si="17"/>
        <v>三重</v>
      </c>
      <c r="BC101" s="549">
        <f t="shared" si="18"/>
        <v>134</v>
      </c>
      <c r="BD101" s="548">
        <f t="shared" si="19"/>
        <v>0.4</v>
      </c>
      <c r="BE101" s="543"/>
      <c r="BF101" s="542">
        <v>32</v>
      </c>
      <c r="BG101" s="543" t="s">
        <v>64</v>
      </c>
      <c r="BH101" s="544">
        <f t="shared" si="20"/>
        <v>31600</v>
      </c>
      <c r="BI101" s="545">
        <f>IFERROR(_xlfn.RANK.EQ(BH101,$BH$70:$BH$116,0)+COUNTIF($BH$70:BH101,BH101)-1,"-")</f>
        <v>22</v>
      </c>
      <c r="BJ101" s="543"/>
      <c r="BK101" s="549">
        <f t="shared" si="21"/>
        <v>32</v>
      </c>
      <c r="BL101" s="549" t="str">
        <f t="shared" si="22"/>
        <v>秋田</v>
      </c>
      <c r="BM101" s="549">
        <f t="shared" si="23"/>
        <v>17600</v>
      </c>
      <c r="BN101" s="548">
        <f t="shared" si="24"/>
        <v>0.7</v>
      </c>
      <c r="BO101" s="548"/>
      <c r="BP101" s="542">
        <v>32</v>
      </c>
      <c r="BQ101" s="543" t="s">
        <v>64</v>
      </c>
      <c r="BR101" s="762">
        <f t="shared" si="25"/>
        <v>53.5</v>
      </c>
      <c r="BS101" s="545">
        <f>IFERROR(_xlfn.RANK.EQ(BR101,$BR$70:$BR$116,0)+COUNTIF($BR$70:BR101,BR101)-1,"-")</f>
        <v>38</v>
      </c>
      <c r="BT101" s="543"/>
      <c r="BU101" s="549">
        <f t="shared" si="26"/>
        <v>32</v>
      </c>
      <c r="BV101" s="549" t="str">
        <f t="shared" si="27"/>
        <v>和歌山</v>
      </c>
      <c r="BW101" s="764">
        <f t="shared" si="28"/>
        <v>63.8</v>
      </c>
      <c r="BX101" s="548">
        <f t="shared" si="29"/>
        <v>83.6</v>
      </c>
    </row>
    <row r="102" spans="48:76" ht="21" customHeight="1">
      <c r="AV102" s="542">
        <v>33</v>
      </c>
      <c r="AW102" s="543" t="s">
        <v>65</v>
      </c>
      <c r="AX102" s="33">
        <f t="shared" si="15"/>
        <v>338</v>
      </c>
      <c r="AY102" s="545">
        <f>IFERROR(_xlfn.RANK.EQ(AX102,$AX$70:$AX$116,0)+COUNTIF($AX$70:AX102,AX102)-1,"-")</f>
        <v>22</v>
      </c>
      <c r="AZ102" s="543"/>
      <c r="BA102" s="549">
        <f t="shared" si="16"/>
        <v>33</v>
      </c>
      <c r="BB102" s="549" t="str">
        <f t="shared" si="17"/>
        <v>愛媛</v>
      </c>
      <c r="BC102" s="549">
        <f t="shared" si="18"/>
        <v>128</v>
      </c>
      <c r="BD102" s="548">
        <f t="shared" si="19"/>
        <v>0.4</v>
      </c>
      <c r="BE102" s="543"/>
      <c r="BF102" s="542">
        <v>33</v>
      </c>
      <c r="BG102" s="543" t="s">
        <v>65</v>
      </c>
      <c r="BH102" s="544">
        <f t="shared" si="20"/>
        <v>33800</v>
      </c>
      <c r="BI102" s="545">
        <f>IFERROR(_xlfn.RANK.EQ(BH102,$BH$70:$BH$116,0)+COUNTIF($BH$70:BH102,BH102)-1,"-")</f>
        <v>20</v>
      </c>
      <c r="BJ102" s="543"/>
      <c r="BK102" s="549">
        <f t="shared" si="21"/>
        <v>33</v>
      </c>
      <c r="BL102" s="549" t="str">
        <f t="shared" si="22"/>
        <v>埼玉</v>
      </c>
      <c r="BM102" s="549">
        <f t="shared" si="23"/>
        <v>17300</v>
      </c>
      <c r="BN102" s="548">
        <f t="shared" si="24"/>
        <v>0.7</v>
      </c>
      <c r="BO102" s="548"/>
      <c r="BP102" s="542">
        <v>33</v>
      </c>
      <c r="BQ102" s="543" t="s">
        <v>65</v>
      </c>
      <c r="BR102" s="762">
        <f t="shared" si="25"/>
        <v>100</v>
      </c>
      <c r="BS102" s="545">
        <f>IFERROR(_xlfn.RANK.EQ(BR102,$BR$70:$BR$116,0)+COUNTIF($BR$70:BR102,BR102)-1,"-")</f>
        <v>17</v>
      </c>
      <c r="BT102" s="543"/>
      <c r="BU102" s="549">
        <f t="shared" si="26"/>
        <v>33</v>
      </c>
      <c r="BV102" s="549" t="str">
        <f t="shared" si="27"/>
        <v>宮崎</v>
      </c>
      <c r="BW102" s="764">
        <f t="shared" si="28"/>
        <v>62.1</v>
      </c>
      <c r="BX102" s="548">
        <f t="shared" si="29"/>
        <v>81.400000000000006</v>
      </c>
    </row>
    <row r="103" spans="48:76" ht="21" customHeight="1">
      <c r="AV103" s="542">
        <v>34</v>
      </c>
      <c r="AW103" s="543" t="s">
        <v>66</v>
      </c>
      <c r="AX103" s="33">
        <f t="shared" si="15"/>
        <v>366</v>
      </c>
      <c r="AY103" s="545">
        <f>IFERROR(_xlfn.RANK.EQ(AX103,$AX$70:$AX$116,0)+COUNTIF($AX$70:AX103,AX103)-1,"-")</f>
        <v>21</v>
      </c>
      <c r="AZ103" s="543"/>
      <c r="BA103" s="549">
        <f t="shared" si="16"/>
        <v>34</v>
      </c>
      <c r="BB103" s="549" t="str">
        <f t="shared" si="17"/>
        <v>高知</v>
      </c>
      <c r="BC103" s="549">
        <f t="shared" si="18"/>
        <v>106</v>
      </c>
      <c r="BD103" s="548">
        <f t="shared" si="19"/>
        <v>0.3</v>
      </c>
      <c r="BE103" s="543"/>
      <c r="BF103" s="542">
        <v>34</v>
      </c>
      <c r="BG103" s="543" t="s">
        <v>66</v>
      </c>
      <c r="BH103" s="544">
        <f t="shared" si="20"/>
        <v>26300</v>
      </c>
      <c r="BI103" s="545">
        <f>IFERROR(_xlfn.RANK.EQ(BH103,$BH$70:$BH$116,0)+COUNTIF($BH$70:BH103,BH103)-1,"-")</f>
        <v>24</v>
      </c>
      <c r="BJ103" s="543"/>
      <c r="BK103" s="549">
        <f t="shared" si="21"/>
        <v>34</v>
      </c>
      <c r="BL103" s="549" t="str">
        <f t="shared" si="22"/>
        <v>山口</v>
      </c>
      <c r="BM103" s="549">
        <f t="shared" si="23"/>
        <v>13800</v>
      </c>
      <c r="BN103" s="548">
        <f t="shared" si="24"/>
        <v>0.5</v>
      </c>
      <c r="BO103" s="548"/>
      <c r="BP103" s="542">
        <v>34</v>
      </c>
      <c r="BQ103" s="543" t="s">
        <v>66</v>
      </c>
      <c r="BR103" s="762">
        <f t="shared" si="25"/>
        <v>71.900000000000006</v>
      </c>
      <c r="BS103" s="545">
        <f>IFERROR(_xlfn.RANK.EQ(BR103,$BR$70:$BR$116,0)+COUNTIF($BR$70:BR103,BR103)-1,"-")</f>
        <v>28</v>
      </c>
      <c r="BT103" s="543"/>
      <c r="BU103" s="549">
        <f t="shared" si="26"/>
        <v>34</v>
      </c>
      <c r="BV103" s="549" t="str">
        <f t="shared" si="27"/>
        <v>石川</v>
      </c>
      <c r="BW103" s="764">
        <f t="shared" si="28"/>
        <v>58.9</v>
      </c>
      <c r="BX103" s="548">
        <f t="shared" si="29"/>
        <v>77.2</v>
      </c>
    </row>
    <row r="104" spans="48:76" ht="21" customHeight="1">
      <c r="AV104" s="542">
        <v>35</v>
      </c>
      <c r="AW104" s="543" t="s">
        <v>67</v>
      </c>
      <c r="AX104" s="33">
        <f t="shared" si="15"/>
        <v>297</v>
      </c>
      <c r="AY104" s="545">
        <f>IFERROR(_xlfn.RANK.EQ(AX104,$AX$70:$AX$116,0)+COUNTIF($AX$70:AX104,AX104)-1,"-")</f>
        <v>24</v>
      </c>
      <c r="AZ104" s="543"/>
      <c r="BA104" s="549">
        <f t="shared" si="16"/>
        <v>35</v>
      </c>
      <c r="BB104" s="549" t="str">
        <f t="shared" si="17"/>
        <v>埼玉</v>
      </c>
      <c r="BC104" s="549">
        <f t="shared" si="18"/>
        <v>105</v>
      </c>
      <c r="BD104" s="548">
        <f t="shared" si="19"/>
        <v>0.3</v>
      </c>
      <c r="BE104" s="543"/>
      <c r="BF104" s="542">
        <v>35</v>
      </c>
      <c r="BG104" s="543" t="s">
        <v>67</v>
      </c>
      <c r="BH104" s="544">
        <f t="shared" si="20"/>
        <v>13800</v>
      </c>
      <c r="BI104" s="545">
        <f>IFERROR(_xlfn.RANK.EQ(BH104,$BH$70:$BH$116,0)+COUNTIF($BH$70:BH104,BH104)-1,"-")</f>
        <v>34</v>
      </c>
      <c r="BJ104" s="543"/>
      <c r="BK104" s="549">
        <f t="shared" si="21"/>
        <v>35</v>
      </c>
      <c r="BL104" s="549" t="str">
        <f t="shared" si="22"/>
        <v>新潟</v>
      </c>
      <c r="BM104" s="549">
        <f t="shared" si="23"/>
        <v>11500</v>
      </c>
      <c r="BN104" s="548">
        <f t="shared" si="24"/>
        <v>0.4</v>
      </c>
      <c r="BO104" s="548"/>
      <c r="BP104" s="542">
        <v>35</v>
      </c>
      <c r="BQ104" s="543" t="s">
        <v>67</v>
      </c>
      <c r="BR104" s="762">
        <f t="shared" si="25"/>
        <v>46.5</v>
      </c>
      <c r="BS104" s="545">
        <f>IFERROR(_xlfn.RANK.EQ(BR104,$BR$70:$BR$116,0)+COUNTIF($BR$70:BR104,BR104)-1,"-")</f>
        <v>41</v>
      </c>
      <c r="BT104" s="543"/>
      <c r="BU104" s="549">
        <f t="shared" si="26"/>
        <v>35</v>
      </c>
      <c r="BV104" s="549" t="str">
        <f t="shared" si="27"/>
        <v>兵庫</v>
      </c>
      <c r="BW104" s="764">
        <f t="shared" si="28"/>
        <v>58.6</v>
      </c>
      <c r="BX104" s="548">
        <f t="shared" si="29"/>
        <v>76.8</v>
      </c>
    </row>
    <row r="105" spans="48:76" ht="21" customHeight="1">
      <c r="AV105" s="542">
        <v>36</v>
      </c>
      <c r="AW105" s="543" t="s">
        <v>68</v>
      </c>
      <c r="AX105" s="33">
        <f t="shared" si="15"/>
        <v>157</v>
      </c>
      <c r="AY105" s="545">
        <f>IFERROR(_xlfn.RANK.EQ(AX105,$AX$70:$AX$116,0)+COUNTIF($AX$70:AX105,AX105)-1,"-")</f>
        <v>29</v>
      </c>
      <c r="AZ105" s="543"/>
      <c r="BA105" s="549">
        <f t="shared" si="16"/>
        <v>36</v>
      </c>
      <c r="BB105" s="549" t="str">
        <f t="shared" si="17"/>
        <v>静岡</v>
      </c>
      <c r="BC105" s="549">
        <f t="shared" si="18"/>
        <v>96</v>
      </c>
      <c r="BD105" s="548">
        <f t="shared" si="19"/>
        <v>0.3</v>
      </c>
      <c r="BE105" s="543"/>
      <c r="BF105" s="542">
        <v>36</v>
      </c>
      <c r="BG105" s="543" t="s">
        <v>68</v>
      </c>
      <c r="BH105" s="544">
        <f t="shared" si="20"/>
        <v>21900</v>
      </c>
      <c r="BI105" s="545">
        <f>IFERROR(_xlfn.RANK.EQ(BH105,$BH$70:$BH$116,0)+COUNTIF($BH$70:BH105,BH105)-1,"-")</f>
        <v>27</v>
      </c>
      <c r="BJ105" s="543"/>
      <c r="BK105" s="549">
        <f t="shared" si="21"/>
        <v>36</v>
      </c>
      <c r="BL105" s="549" t="str">
        <f t="shared" si="22"/>
        <v>愛媛</v>
      </c>
      <c r="BM105" s="549">
        <f t="shared" si="23"/>
        <v>9540</v>
      </c>
      <c r="BN105" s="548">
        <f t="shared" si="24"/>
        <v>0.4</v>
      </c>
      <c r="BO105" s="548"/>
      <c r="BP105" s="542">
        <v>36</v>
      </c>
      <c r="BQ105" s="543" t="s">
        <v>68</v>
      </c>
      <c r="BR105" s="762">
        <f t="shared" si="25"/>
        <v>139.5</v>
      </c>
      <c r="BS105" s="545">
        <f>IFERROR(_xlfn.RANK.EQ(BR105,$BR$70:$BR$116,0)+COUNTIF($BR$70:BR105,BR105)-1,"-")</f>
        <v>9</v>
      </c>
      <c r="BT105" s="543"/>
      <c r="BU105" s="549">
        <f t="shared" si="26"/>
        <v>36</v>
      </c>
      <c r="BV105" s="549" t="str">
        <f t="shared" si="27"/>
        <v>高知</v>
      </c>
      <c r="BW105" s="764">
        <f t="shared" si="28"/>
        <v>57.1</v>
      </c>
      <c r="BX105" s="548">
        <f t="shared" si="29"/>
        <v>74.8</v>
      </c>
    </row>
    <row r="106" spans="48:76" ht="21" customHeight="1">
      <c r="AV106" s="542">
        <v>37</v>
      </c>
      <c r="AW106" s="543" t="s">
        <v>69</v>
      </c>
      <c r="AX106" s="33">
        <f t="shared" si="15"/>
        <v>139</v>
      </c>
      <c r="AY106" s="545">
        <f>IFERROR(_xlfn.RANK.EQ(AX106,$AX$70:$AX$116,0)+COUNTIF($AX$70:AX106,AX106)-1,"-")</f>
        <v>31</v>
      </c>
      <c r="AZ106" s="543"/>
      <c r="BA106" s="549">
        <f t="shared" si="16"/>
        <v>37</v>
      </c>
      <c r="BB106" s="549" t="str">
        <f t="shared" si="17"/>
        <v>滋賀</v>
      </c>
      <c r="BC106" s="549">
        <f t="shared" si="18"/>
        <v>82</v>
      </c>
      <c r="BD106" s="548">
        <f t="shared" si="19"/>
        <v>0.2</v>
      </c>
      <c r="BE106" s="543"/>
      <c r="BF106" s="542">
        <v>37</v>
      </c>
      <c r="BG106" s="543" t="s">
        <v>69</v>
      </c>
      <c r="BH106" s="544">
        <f t="shared" si="20"/>
        <v>21200</v>
      </c>
      <c r="BI106" s="545">
        <f>IFERROR(_xlfn.RANK.EQ(BH106,$BH$70:$BH$116,0)+COUNTIF($BH$70:BH106,BH106)-1,"-")</f>
        <v>29</v>
      </c>
      <c r="BJ106" s="543"/>
      <c r="BK106" s="549">
        <f t="shared" si="21"/>
        <v>37</v>
      </c>
      <c r="BL106" s="549" t="str">
        <f t="shared" si="22"/>
        <v>高知</v>
      </c>
      <c r="BM106" s="549">
        <f t="shared" si="23"/>
        <v>6050</v>
      </c>
      <c r="BN106" s="548">
        <f t="shared" si="24"/>
        <v>0.2</v>
      </c>
      <c r="BO106" s="548"/>
      <c r="BP106" s="542">
        <v>37</v>
      </c>
      <c r="BQ106" s="543" t="s">
        <v>69</v>
      </c>
      <c r="BR106" s="762">
        <f t="shared" si="25"/>
        <v>152.5</v>
      </c>
      <c r="BS106" s="545">
        <f>IFERROR(_xlfn.RANK.EQ(BR106,$BR$70:$BR$116,0)+COUNTIF($BR$70:BR106,BR106)-1,"-")</f>
        <v>7</v>
      </c>
      <c r="BT106" s="543"/>
      <c r="BU106" s="549">
        <f t="shared" si="26"/>
        <v>37</v>
      </c>
      <c r="BV106" s="549" t="str">
        <f t="shared" si="27"/>
        <v>大分</v>
      </c>
      <c r="BW106" s="764">
        <f t="shared" si="28"/>
        <v>55.5</v>
      </c>
      <c r="BX106" s="548">
        <f t="shared" si="29"/>
        <v>72.7</v>
      </c>
    </row>
    <row r="107" spans="48:76" ht="21" customHeight="1">
      <c r="AV107" s="542">
        <v>38</v>
      </c>
      <c r="AW107" s="543" t="s">
        <v>70</v>
      </c>
      <c r="AX107" s="33">
        <f t="shared" si="15"/>
        <v>128</v>
      </c>
      <c r="AY107" s="545">
        <f>IFERROR(_xlfn.RANK.EQ(AX107,$AX$70:$AX$116,0)+COUNTIF($AX$70:AX107,AX107)-1,"-")</f>
        <v>33</v>
      </c>
      <c r="AZ107" s="543"/>
      <c r="BA107" s="549">
        <f t="shared" si="16"/>
        <v>38</v>
      </c>
      <c r="BB107" s="549" t="str">
        <f t="shared" si="17"/>
        <v>京都</v>
      </c>
      <c r="BC107" s="549">
        <f t="shared" si="18"/>
        <v>61</v>
      </c>
      <c r="BD107" s="548">
        <f t="shared" si="19"/>
        <v>0.2</v>
      </c>
      <c r="BE107" s="543"/>
      <c r="BF107" s="542">
        <v>38</v>
      </c>
      <c r="BG107" s="543" t="s">
        <v>70</v>
      </c>
      <c r="BH107" s="544">
        <f t="shared" si="20"/>
        <v>9540</v>
      </c>
      <c r="BI107" s="545">
        <f>IFERROR(_xlfn.RANK.EQ(BH107,$BH$70:$BH$116,0)+COUNTIF($BH$70:BH107,BH107)-1,"-")</f>
        <v>36</v>
      </c>
      <c r="BJ107" s="543"/>
      <c r="BK107" s="549">
        <f t="shared" si="21"/>
        <v>38</v>
      </c>
      <c r="BL107" s="549" t="str">
        <f t="shared" si="22"/>
        <v>山梨</v>
      </c>
      <c r="BM107" s="549">
        <f t="shared" si="23"/>
        <v>5150</v>
      </c>
      <c r="BN107" s="548">
        <f t="shared" si="24"/>
        <v>0.2</v>
      </c>
      <c r="BO107" s="548"/>
      <c r="BP107" s="542">
        <v>38</v>
      </c>
      <c r="BQ107" s="543" t="s">
        <v>70</v>
      </c>
      <c r="BR107" s="762">
        <f t="shared" si="25"/>
        <v>74.5</v>
      </c>
      <c r="BS107" s="545">
        <f>IFERROR(_xlfn.RANK.EQ(BR107,$BR$70:$BR$116,0)+COUNTIF($BR$70:BR107,BR107)-1,"-")</f>
        <v>26</v>
      </c>
      <c r="BT107" s="543"/>
      <c r="BU107" s="549">
        <f t="shared" si="26"/>
        <v>38</v>
      </c>
      <c r="BV107" s="549" t="str">
        <f t="shared" si="27"/>
        <v>島根</v>
      </c>
      <c r="BW107" s="764">
        <f t="shared" si="28"/>
        <v>53.5</v>
      </c>
      <c r="BX107" s="548">
        <f t="shared" si="29"/>
        <v>70.099999999999994</v>
      </c>
    </row>
    <row r="108" spans="48:76" ht="21" customHeight="1">
      <c r="AV108" s="542">
        <v>39</v>
      </c>
      <c r="AW108" s="543" t="s">
        <v>71</v>
      </c>
      <c r="AX108" s="33">
        <f t="shared" si="15"/>
        <v>106</v>
      </c>
      <c r="AY108" s="545">
        <f>IFERROR(_xlfn.RANK.EQ(AX108,$AX$70:$AX$116,0)+COUNTIF($AX$70:AX108,AX108)-1,"-")</f>
        <v>34</v>
      </c>
      <c r="AZ108" s="543"/>
      <c r="BA108" s="549">
        <f t="shared" si="16"/>
        <v>39</v>
      </c>
      <c r="BB108" s="549" t="str">
        <f t="shared" si="17"/>
        <v>石川</v>
      </c>
      <c r="BC108" s="549">
        <f t="shared" si="18"/>
        <v>57</v>
      </c>
      <c r="BD108" s="548">
        <f t="shared" si="19"/>
        <v>0.2</v>
      </c>
      <c r="BE108" s="543"/>
      <c r="BF108" s="542">
        <v>39</v>
      </c>
      <c r="BG108" s="543" t="s">
        <v>71</v>
      </c>
      <c r="BH108" s="544">
        <f t="shared" si="20"/>
        <v>6050</v>
      </c>
      <c r="BI108" s="545">
        <f>IFERROR(_xlfn.RANK.EQ(BH108,$BH$70:$BH$116,0)+COUNTIF($BH$70:BH108,BH108)-1,"-")</f>
        <v>37</v>
      </c>
      <c r="BJ108" s="543"/>
      <c r="BK108" s="549">
        <f t="shared" si="21"/>
        <v>39</v>
      </c>
      <c r="BL108" s="549" t="str">
        <f t="shared" si="22"/>
        <v>京都</v>
      </c>
      <c r="BM108" s="549">
        <f t="shared" si="23"/>
        <v>5070</v>
      </c>
      <c r="BN108" s="548">
        <f t="shared" si="24"/>
        <v>0.2</v>
      </c>
      <c r="BO108" s="548"/>
      <c r="BP108" s="542">
        <v>39</v>
      </c>
      <c r="BQ108" s="543" t="s">
        <v>71</v>
      </c>
      <c r="BR108" s="762">
        <f t="shared" si="25"/>
        <v>57.1</v>
      </c>
      <c r="BS108" s="545">
        <f>IFERROR(_xlfn.RANK.EQ(BR108,$BR$70:$BR$116,0)+COUNTIF($BR$70:BR108,BR108)-1,"-")</f>
        <v>36</v>
      </c>
      <c r="BT108" s="543"/>
      <c r="BU108" s="549">
        <f t="shared" si="26"/>
        <v>39</v>
      </c>
      <c r="BV108" s="549" t="str">
        <f t="shared" si="27"/>
        <v>福井</v>
      </c>
      <c r="BW108" s="764">
        <f t="shared" si="28"/>
        <v>50.8</v>
      </c>
      <c r="BX108" s="548">
        <f t="shared" si="29"/>
        <v>66.599999999999994</v>
      </c>
    </row>
    <row r="109" spans="48:76" ht="21" customHeight="1">
      <c r="AV109" s="542">
        <v>40</v>
      </c>
      <c r="AW109" s="543" t="s">
        <v>72</v>
      </c>
      <c r="AX109" s="33">
        <f t="shared" si="15"/>
        <v>157</v>
      </c>
      <c r="AY109" s="545">
        <f>IFERROR(_xlfn.RANK.EQ(AX109,$AX$70:$AX$116,0)+COUNTIF($AX$70:AX109,AX109)-1,"-")</f>
        <v>30</v>
      </c>
      <c r="AZ109" s="543"/>
      <c r="BA109" s="549">
        <f t="shared" si="16"/>
        <v>40</v>
      </c>
      <c r="BB109" s="549" t="str">
        <f t="shared" si="17"/>
        <v>山梨</v>
      </c>
      <c r="BC109" s="549">
        <f t="shared" si="18"/>
        <v>56</v>
      </c>
      <c r="BD109" s="548">
        <f t="shared" si="19"/>
        <v>0.2</v>
      </c>
      <c r="BE109" s="543"/>
      <c r="BF109" s="542">
        <v>40</v>
      </c>
      <c r="BG109" s="543" t="s">
        <v>72</v>
      </c>
      <c r="BH109" s="544">
        <f t="shared" si="20"/>
        <v>22700</v>
      </c>
      <c r="BI109" s="545">
        <f>IFERROR(_xlfn.RANK.EQ(BH109,$BH$70:$BH$116,0)+COUNTIF($BH$70:BH109,BH109)-1,"-")</f>
        <v>25</v>
      </c>
      <c r="BJ109" s="543"/>
      <c r="BK109" s="549">
        <f t="shared" si="21"/>
        <v>40</v>
      </c>
      <c r="BL109" s="549" t="str">
        <f t="shared" si="22"/>
        <v>神奈川</v>
      </c>
      <c r="BM109" s="549">
        <f t="shared" si="23"/>
        <v>4710</v>
      </c>
      <c r="BN109" s="548">
        <f t="shared" si="24"/>
        <v>0.2</v>
      </c>
      <c r="BO109" s="548"/>
      <c r="BP109" s="542">
        <v>40</v>
      </c>
      <c r="BQ109" s="543" t="s">
        <v>72</v>
      </c>
      <c r="BR109" s="762">
        <f t="shared" si="25"/>
        <v>144.6</v>
      </c>
      <c r="BS109" s="545">
        <f>IFERROR(_xlfn.RANK.EQ(BR109,$BR$70:$BR$116,0)+COUNTIF($BR$70:BR109,BR109)-1,"-")</f>
        <v>8</v>
      </c>
      <c r="BT109" s="543"/>
      <c r="BU109" s="549">
        <f t="shared" si="26"/>
        <v>40</v>
      </c>
      <c r="BV109" s="549" t="str">
        <f t="shared" si="27"/>
        <v>長崎</v>
      </c>
      <c r="BW109" s="764">
        <f t="shared" si="28"/>
        <v>49.8</v>
      </c>
      <c r="BX109" s="548">
        <f t="shared" si="29"/>
        <v>65.3</v>
      </c>
    </row>
    <row r="110" spans="48:76" ht="21" customHeight="1">
      <c r="AV110" s="542">
        <v>41</v>
      </c>
      <c r="AW110" s="543" t="s">
        <v>73</v>
      </c>
      <c r="AX110" s="33">
        <f t="shared" si="15"/>
        <v>478</v>
      </c>
      <c r="AY110" s="545">
        <f>IFERROR(_xlfn.RANK.EQ(AX110,$AX$70:$AX$116,0)+COUNTIF($AX$70:AX110,AX110)-1,"-")</f>
        <v>17</v>
      </c>
      <c r="AZ110" s="543"/>
      <c r="BA110" s="549">
        <f t="shared" si="16"/>
        <v>41</v>
      </c>
      <c r="BB110" s="549" t="str">
        <f t="shared" si="17"/>
        <v>神奈川</v>
      </c>
      <c r="BC110" s="549">
        <f t="shared" si="18"/>
        <v>46</v>
      </c>
      <c r="BD110" s="548">
        <f t="shared" si="19"/>
        <v>0.1</v>
      </c>
      <c r="BE110" s="543"/>
      <c r="BF110" s="542">
        <v>41</v>
      </c>
      <c r="BG110" s="543" t="s">
        <v>73</v>
      </c>
      <c r="BH110" s="544">
        <f t="shared" si="20"/>
        <v>50800</v>
      </c>
      <c r="BI110" s="545">
        <f>IFERROR(_xlfn.RANK.EQ(BH110,$BH$70:$BH$116,0)+COUNTIF($BH$70:BH110,BH110)-1,"-")</f>
        <v>14</v>
      </c>
      <c r="BJ110" s="543"/>
      <c r="BK110" s="549">
        <f t="shared" si="21"/>
        <v>41</v>
      </c>
      <c r="BL110" s="549" t="str">
        <f t="shared" si="22"/>
        <v>富山</v>
      </c>
      <c r="BM110" s="549">
        <f t="shared" si="23"/>
        <v>3820</v>
      </c>
      <c r="BN110" s="548">
        <f t="shared" si="24"/>
        <v>0.1</v>
      </c>
      <c r="BO110" s="548"/>
      <c r="BP110" s="542">
        <v>41</v>
      </c>
      <c r="BQ110" s="543" t="s">
        <v>73</v>
      </c>
      <c r="BR110" s="762">
        <f t="shared" si="25"/>
        <v>106.3</v>
      </c>
      <c r="BS110" s="545">
        <f>IFERROR(_xlfn.RANK.EQ(BR110,$BR$70:$BR$116,0)+COUNTIF($BR$70:BR110,BR110)-1,"-")</f>
        <v>15</v>
      </c>
      <c r="BT110" s="543"/>
      <c r="BU110" s="549">
        <f t="shared" si="26"/>
        <v>41</v>
      </c>
      <c r="BV110" s="549" t="str">
        <f t="shared" si="27"/>
        <v>山口</v>
      </c>
      <c r="BW110" s="764">
        <f t="shared" si="28"/>
        <v>46.5</v>
      </c>
      <c r="BX110" s="548">
        <f t="shared" si="29"/>
        <v>60.9</v>
      </c>
    </row>
    <row r="111" spans="48:76" ht="21" customHeight="1">
      <c r="AV111" s="542">
        <v>42</v>
      </c>
      <c r="AW111" s="543" t="s">
        <v>74</v>
      </c>
      <c r="AX111" s="33">
        <f t="shared" si="15"/>
        <v>1830</v>
      </c>
      <c r="AY111" s="545">
        <f>IFERROR(_xlfn.RANK.EQ(AX111,$AX$70:$AX$116,0)+COUNTIF($AX$70:AX111,AX111)-1,"-")</f>
        <v>8</v>
      </c>
      <c r="AZ111" s="543"/>
      <c r="BA111" s="549">
        <f t="shared" si="16"/>
        <v>42</v>
      </c>
      <c r="BB111" s="549" t="str">
        <f t="shared" si="17"/>
        <v>和歌山</v>
      </c>
      <c r="BC111" s="549">
        <f t="shared" si="18"/>
        <v>42</v>
      </c>
      <c r="BD111" s="548">
        <f t="shared" si="19"/>
        <v>0.1</v>
      </c>
      <c r="BE111" s="543"/>
      <c r="BF111" s="542">
        <v>42</v>
      </c>
      <c r="BG111" s="543" t="s">
        <v>74</v>
      </c>
      <c r="BH111" s="544">
        <f t="shared" si="20"/>
        <v>91100</v>
      </c>
      <c r="BI111" s="545">
        <f>IFERROR(_xlfn.RANK.EQ(BH111,$BH$70:$BH$116,0)+COUNTIF($BH$70:BH111,BH111)-1,"-")</f>
        <v>5</v>
      </c>
      <c r="BJ111" s="543"/>
      <c r="BK111" s="549">
        <f t="shared" si="21"/>
        <v>42</v>
      </c>
      <c r="BL111" s="549" t="str">
        <f t="shared" si="22"/>
        <v>奈良</v>
      </c>
      <c r="BM111" s="549">
        <f t="shared" si="23"/>
        <v>3560</v>
      </c>
      <c r="BN111" s="548">
        <f t="shared" si="24"/>
        <v>0.1</v>
      </c>
      <c r="BO111" s="548"/>
      <c r="BP111" s="542">
        <v>42</v>
      </c>
      <c r="BQ111" s="543" t="s">
        <v>74</v>
      </c>
      <c r="BR111" s="762">
        <f t="shared" si="25"/>
        <v>49.8</v>
      </c>
      <c r="BS111" s="545">
        <f>IFERROR(_xlfn.RANK.EQ(BR111,$BR$70:$BR$116,0)+COUNTIF($BR$70:BR111,BR111)-1,"-")</f>
        <v>40</v>
      </c>
      <c r="BT111" s="543"/>
      <c r="BU111" s="549">
        <f t="shared" si="26"/>
        <v>42</v>
      </c>
      <c r="BV111" s="549" t="str">
        <f t="shared" si="27"/>
        <v>沖縄</v>
      </c>
      <c r="BW111" s="764">
        <f t="shared" si="28"/>
        <v>36.6</v>
      </c>
      <c r="BX111" s="548">
        <f t="shared" si="29"/>
        <v>48</v>
      </c>
    </row>
    <row r="112" spans="48:76" ht="21" customHeight="1">
      <c r="AV112" s="542">
        <v>43</v>
      </c>
      <c r="AW112" s="543" t="s">
        <v>75</v>
      </c>
      <c r="AX112" s="33">
        <f t="shared" si="15"/>
        <v>1900</v>
      </c>
      <c r="AY112" s="545">
        <f>IFERROR(_xlfn.RANK.EQ(AX112,$AX$70:$AX$116,0)+COUNTIF($AX$70:AX112,AX112)-1,"-")</f>
        <v>7</v>
      </c>
      <c r="AZ112" s="543"/>
      <c r="BA112" s="549">
        <f t="shared" si="16"/>
        <v>43</v>
      </c>
      <c r="BB112" s="549" t="str">
        <f t="shared" si="17"/>
        <v>奈良</v>
      </c>
      <c r="BC112" s="549">
        <f t="shared" si="18"/>
        <v>37</v>
      </c>
      <c r="BD112" s="548">
        <f t="shared" si="19"/>
        <v>0.1</v>
      </c>
      <c r="BE112" s="543"/>
      <c r="BF112" s="542">
        <v>43</v>
      </c>
      <c r="BG112" s="543" t="s">
        <v>75</v>
      </c>
      <c r="BH112" s="544">
        <f t="shared" si="20"/>
        <v>133200</v>
      </c>
      <c r="BI112" s="545">
        <f>IFERROR(_xlfn.RANK.EQ(BH112,$BH$70:$BH$116,0)+COUNTIF($BH$70:BH112,BH112)-1,"-")</f>
        <v>4</v>
      </c>
      <c r="BJ112" s="543"/>
      <c r="BK112" s="549">
        <f t="shared" si="21"/>
        <v>43</v>
      </c>
      <c r="BL112" s="549" t="str">
        <f t="shared" si="22"/>
        <v>石川</v>
      </c>
      <c r="BM112" s="549">
        <f t="shared" si="23"/>
        <v>3360</v>
      </c>
      <c r="BN112" s="548">
        <f t="shared" si="24"/>
        <v>0.1</v>
      </c>
      <c r="BO112" s="548"/>
      <c r="BP112" s="542">
        <v>43</v>
      </c>
      <c r="BQ112" s="543" t="s">
        <v>75</v>
      </c>
      <c r="BR112" s="762">
        <f t="shared" si="25"/>
        <v>70.099999999999994</v>
      </c>
      <c r="BS112" s="545">
        <f>IFERROR(_xlfn.RANK.EQ(BR112,$BR$70:$BR$116,0)+COUNTIF($BR$70:BR112,BR112)-1,"-")</f>
        <v>30</v>
      </c>
      <c r="BT112" s="543"/>
      <c r="BU112" s="549">
        <f t="shared" si="26"/>
        <v>43</v>
      </c>
      <c r="BV112" s="549" t="str">
        <f t="shared" si="27"/>
        <v>福島</v>
      </c>
      <c r="BW112" s="764">
        <f t="shared" si="28"/>
        <v>36</v>
      </c>
      <c r="BX112" s="548">
        <f t="shared" si="29"/>
        <v>47.2</v>
      </c>
    </row>
    <row r="113" spans="48:76" ht="21" customHeight="1">
      <c r="AV113" s="542">
        <v>44</v>
      </c>
      <c r="AW113" s="543" t="s">
        <v>76</v>
      </c>
      <c r="AX113" s="33">
        <f t="shared" si="15"/>
        <v>897</v>
      </c>
      <c r="AY113" s="545">
        <f>IFERROR(_xlfn.RANK.EQ(AX113,$AX$70:$AX$116,0)+COUNTIF($AX$70:AX113,AX113)-1,"-")</f>
        <v>11</v>
      </c>
      <c r="AZ113" s="543"/>
      <c r="BA113" s="549">
        <f t="shared" si="16"/>
        <v>44</v>
      </c>
      <c r="BB113" s="549" t="str">
        <f t="shared" si="17"/>
        <v>福井</v>
      </c>
      <c r="BC113" s="549">
        <f t="shared" si="18"/>
        <v>36</v>
      </c>
      <c r="BD113" s="548">
        <f t="shared" si="19"/>
        <v>0.1</v>
      </c>
      <c r="BE113" s="543"/>
      <c r="BF113" s="542">
        <v>44</v>
      </c>
      <c r="BG113" s="543" t="s">
        <v>76</v>
      </c>
      <c r="BH113" s="544">
        <f t="shared" si="20"/>
        <v>49800</v>
      </c>
      <c r="BI113" s="545">
        <f>IFERROR(_xlfn.RANK.EQ(BH113,$BH$70:$BH$116,0)+COUNTIF($BH$70:BH113,BH113)-1,"-")</f>
        <v>15</v>
      </c>
      <c r="BJ113" s="543"/>
      <c r="BK113" s="549">
        <f t="shared" si="21"/>
        <v>44</v>
      </c>
      <c r="BL113" s="549" t="str">
        <f t="shared" si="22"/>
        <v>和歌山</v>
      </c>
      <c r="BM113" s="549">
        <f t="shared" si="23"/>
        <v>2680</v>
      </c>
      <c r="BN113" s="548">
        <f t="shared" si="24"/>
        <v>0.1</v>
      </c>
      <c r="BO113" s="548"/>
      <c r="BP113" s="542">
        <v>44</v>
      </c>
      <c r="BQ113" s="543" t="s">
        <v>76</v>
      </c>
      <c r="BR113" s="762">
        <f t="shared" si="25"/>
        <v>55.5</v>
      </c>
      <c r="BS113" s="545">
        <f>IFERROR(_xlfn.RANK.EQ(BR113,$BR$70:$BR$116,0)+COUNTIF($BR$70:BR113,BR113)-1,"-")</f>
        <v>37</v>
      </c>
      <c r="BT113" s="543"/>
      <c r="BU113" s="549">
        <f t="shared" si="26"/>
        <v>44</v>
      </c>
      <c r="BV113" s="549" t="str">
        <f t="shared" si="27"/>
        <v>宮城</v>
      </c>
      <c r="BW113" s="764">
        <f t="shared" si="28"/>
        <v>34.9</v>
      </c>
      <c r="BX113" s="548">
        <f t="shared" si="29"/>
        <v>45.7</v>
      </c>
    </row>
    <row r="114" spans="48:76" ht="21" customHeight="1">
      <c r="AV114" s="542">
        <v>45</v>
      </c>
      <c r="AW114" s="543" t="s">
        <v>77</v>
      </c>
      <c r="AX114" s="33">
        <f t="shared" si="15"/>
        <v>4000</v>
      </c>
      <c r="AY114" s="545">
        <f>IFERROR(_xlfn.RANK.EQ(AX114,$AX$70:$AX$116,0)+COUNTIF($AX$70:AX114,AX114)-1,"-")</f>
        <v>2</v>
      </c>
      <c r="AZ114" s="543"/>
      <c r="BA114" s="549">
        <f t="shared" si="16"/>
        <v>45</v>
      </c>
      <c r="BB114" s="549" t="str">
        <f t="shared" si="17"/>
        <v>富山</v>
      </c>
      <c r="BC114" s="549">
        <f t="shared" si="18"/>
        <v>32</v>
      </c>
      <c r="BD114" s="548">
        <f t="shared" si="19"/>
        <v>0.1</v>
      </c>
      <c r="BE114" s="543"/>
      <c r="BF114" s="542">
        <v>45</v>
      </c>
      <c r="BG114" s="543" t="s">
        <v>77</v>
      </c>
      <c r="BH114" s="544">
        <f t="shared" si="20"/>
        <v>248400</v>
      </c>
      <c r="BI114" s="545">
        <f>IFERROR(_xlfn.RANK.EQ(BH114,$BH$70:$BH$116,0)+COUNTIF($BH$70:BH114,BH114)-1,"-")</f>
        <v>3</v>
      </c>
      <c r="BJ114" s="543"/>
      <c r="BK114" s="549">
        <f t="shared" si="21"/>
        <v>45</v>
      </c>
      <c r="BL114" s="549" t="str">
        <f t="shared" si="22"/>
        <v>福井</v>
      </c>
      <c r="BM114" s="549">
        <f t="shared" si="23"/>
        <v>1830</v>
      </c>
      <c r="BN114" s="548">
        <f t="shared" si="24"/>
        <v>0.1</v>
      </c>
      <c r="BO114" s="548"/>
      <c r="BP114" s="542">
        <v>45</v>
      </c>
      <c r="BQ114" s="543" t="s">
        <v>77</v>
      </c>
      <c r="BR114" s="762">
        <f t="shared" si="25"/>
        <v>62.1</v>
      </c>
      <c r="BS114" s="545">
        <f>IFERROR(_xlfn.RANK.EQ(BR114,$BR$70:$BR$116,0)+COUNTIF($BR$70:BR114,BR114)-1,"-")</f>
        <v>33</v>
      </c>
      <c r="BT114" s="543"/>
      <c r="BU114" s="549">
        <f t="shared" si="26"/>
        <v>45</v>
      </c>
      <c r="BV114" s="549" t="str">
        <f t="shared" si="27"/>
        <v>秋田</v>
      </c>
      <c r="BW114" s="764">
        <f t="shared" si="28"/>
        <v>33.299999999999997</v>
      </c>
      <c r="BX114" s="548">
        <f t="shared" si="29"/>
        <v>43.6</v>
      </c>
    </row>
    <row r="115" spans="48:76" ht="21" customHeight="1">
      <c r="AV115" s="542">
        <v>46</v>
      </c>
      <c r="AW115" s="543" t="s">
        <v>78</v>
      </c>
      <c r="AX115" s="33">
        <f t="shared" si="15"/>
        <v>5530</v>
      </c>
      <c r="AY115" s="545">
        <f>IFERROR(_xlfn.RANK.EQ(AX115,$AX$70:$AX$116,0)+COUNTIF($AX$70:AX115,AX115)-1,"-")</f>
        <v>1</v>
      </c>
      <c r="AZ115" s="543"/>
      <c r="BA115" s="549">
        <f t="shared" si="16"/>
        <v>46</v>
      </c>
      <c r="BB115" s="549" t="str">
        <f t="shared" si="17"/>
        <v>東京</v>
      </c>
      <c r="BC115" s="549">
        <f t="shared" si="18"/>
        <v>19</v>
      </c>
      <c r="BD115" s="548">
        <f t="shared" si="19"/>
        <v>0.1</v>
      </c>
      <c r="BE115" s="543"/>
      <c r="BF115" s="542">
        <v>46</v>
      </c>
      <c r="BG115" s="543" t="s">
        <v>78</v>
      </c>
      <c r="BH115" s="544">
        <f t="shared" si="20"/>
        <v>360400</v>
      </c>
      <c r="BI115" s="545">
        <f>IFERROR(_xlfn.RANK.EQ(BH115,$BH$70:$BH$116,0)+COUNTIF($BH$70:BH115,BH115)-1,"-")</f>
        <v>2</v>
      </c>
      <c r="BJ115" s="543"/>
      <c r="BK115" s="549">
        <f t="shared" si="21"/>
        <v>46</v>
      </c>
      <c r="BL115" s="549" t="str">
        <f t="shared" si="22"/>
        <v>大阪</v>
      </c>
      <c r="BM115" s="549">
        <f t="shared" si="23"/>
        <v>760</v>
      </c>
      <c r="BN115" s="548">
        <f t="shared" si="24"/>
        <v>0</v>
      </c>
      <c r="BO115" s="548"/>
      <c r="BP115" s="542">
        <v>46</v>
      </c>
      <c r="BQ115" s="543" t="s">
        <v>78</v>
      </c>
      <c r="BR115" s="762">
        <f t="shared" si="25"/>
        <v>65.2</v>
      </c>
      <c r="BS115" s="545">
        <f>IFERROR(_xlfn.RANK.EQ(BR115,$BR$70:$BR$116,0)+COUNTIF($BR$70:BR115,BR115)-1,"-")</f>
        <v>31</v>
      </c>
      <c r="BT115" s="543"/>
      <c r="BU115" s="549">
        <f t="shared" si="26"/>
        <v>46</v>
      </c>
      <c r="BV115" s="549" t="str">
        <f t="shared" si="27"/>
        <v>東京</v>
      </c>
      <c r="BW115" s="764">
        <f t="shared" si="28"/>
        <v>30.5</v>
      </c>
      <c r="BX115" s="548">
        <f t="shared" si="29"/>
        <v>40</v>
      </c>
    </row>
    <row r="116" spans="48:76" ht="21" customHeight="1">
      <c r="AV116" s="542">
        <v>47</v>
      </c>
      <c r="AW116" s="543" t="s">
        <v>44</v>
      </c>
      <c r="AX116" s="33">
        <f t="shared" si="15"/>
        <v>2060</v>
      </c>
      <c r="AY116" s="545">
        <f>IFERROR(_xlfn.RANK.EQ(AX116,$AX$70:$AX$116,0)+COUNTIF($AX$70:AX116,AX116)-1,"-")</f>
        <v>5</v>
      </c>
      <c r="AZ116" s="543"/>
      <c r="BA116" s="549">
        <f t="shared" si="16"/>
        <v>47</v>
      </c>
      <c r="BB116" s="549" t="str">
        <f t="shared" si="17"/>
        <v>大阪</v>
      </c>
      <c r="BC116" s="549">
        <f t="shared" si="18"/>
        <v>9</v>
      </c>
      <c r="BD116" s="548">
        <f t="shared" si="19"/>
        <v>0</v>
      </c>
      <c r="BE116" s="543"/>
      <c r="BF116" s="542">
        <v>47</v>
      </c>
      <c r="BG116" s="543" t="s">
        <v>44</v>
      </c>
      <c r="BH116" s="544">
        <f t="shared" si="20"/>
        <v>75300</v>
      </c>
      <c r="BI116" s="545">
        <f>IFERROR(_xlfn.RANK.EQ(BH116,$BH$70:$BH$116,0)+COUNTIF($BH$70:BH116,BH116)-1,"-")</f>
        <v>9</v>
      </c>
      <c r="BJ116" s="543"/>
      <c r="BK116" s="549">
        <f t="shared" si="21"/>
        <v>47</v>
      </c>
      <c r="BL116" s="549" t="str">
        <f t="shared" si="22"/>
        <v>東京</v>
      </c>
      <c r="BM116" s="549">
        <f t="shared" si="23"/>
        <v>580</v>
      </c>
      <c r="BN116" s="548">
        <f t="shared" si="24"/>
        <v>0</v>
      </c>
      <c r="BO116" s="548"/>
      <c r="BP116" s="542">
        <v>47</v>
      </c>
      <c r="BQ116" s="543" t="s">
        <v>44</v>
      </c>
      <c r="BR116" s="762">
        <f t="shared" si="25"/>
        <v>36.6</v>
      </c>
      <c r="BS116" s="545">
        <f>IFERROR(_xlfn.RANK.EQ(BR116,$BR$70:$BR$116,0)+COUNTIF($BR$70:BR116,BR116)-1,"-")</f>
        <v>42</v>
      </c>
      <c r="BT116" s="543"/>
      <c r="BU116" s="549">
        <f t="shared" si="26"/>
        <v>47</v>
      </c>
      <c r="BV116" s="549" t="str">
        <f t="shared" si="27"/>
        <v>岩手</v>
      </c>
      <c r="BW116" s="764">
        <f t="shared" si="28"/>
        <v>28.1</v>
      </c>
      <c r="BX116" s="548">
        <f t="shared" si="29"/>
        <v>36.799999999999997</v>
      </c>
    </row>
    <row r="117" spans="48:76" ht="21" customHeight="1">
      <c r="AV117" s="5"/>
      <c r="AW117" s="5"/>
      <c r="AX117" s="5"/>
      <c r="AY117" s="5"/>
      <c r="AZ117" s="5"/>
      <c r="BA117" s="5"/>
      <c r="BB117" s="5"/>
      <c r="BC117" s="5"/>
      <c r="BD117" s="5"/>
      <c r="BE117" s="5"/>
      <c r="BF117" s="5"/>
      <c r="BG117" s="5"/>
      <c r="BH117" s="5"/>
      <c r="BI117" s="5"/>
      <c r="BJ117" s="5"/>
      <c r="BK117" s="5"/>
      <c r="BL117" s="5"/>
      <c r="BM117" s="5"/>
      <c r="BN117" s="5"/>
      <c r="BO117" s="5"/>
      <c r="BP117" s="5"/>
      <c r="BQ117" s="5"/>
      <c r="BR117" s="5"/>
      <c r="BS117" s="5"/>
      <c r="BT117" s="5"/>
      <c r="BU117" s="5"/>
      <c r="BV117" s="5"/>
      <c r="BW117" s="5"/>
      <c r="BX117" s="5"/>
    </row>
    <row r="118" spans="48:76" ht="21" customHeight="1">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row>
    <row r="119" spans="48:76" ht="21" customHeight="1">
      <c r="AV119" s="780" t="s">
        <v>330</v>
      </c>
      <c r="AW119" s="780"/>
      <c r="AX119" s="780"/>
      <c r="AY119" s="780"/>
      <c r="AZ119" s="780"/>
      <c r="BA119" s="780"/>
      <c r="BB119" s="780"/>
      <c r="BC119" s="780"/>
      <c r="BD119" s="780"/>
      <c r="BE119" s="780"/>
      <c r="BF119" s="780"/>
      <c r="BG119" s="780"/>
      <c r="BH119" s="780"/>
      <c r="BI119" s="780"/>
      <c r="BJ119" s="780"/>
      <c r="BK119" s="780"/>
      <c r="BL119" s="780"/>
      <c r="BM119" s="780"/>
      <c r="BN119" s="780"/>
      <c r="BO119" s="780"/>
      <c r="BP119" s="780"/>
      <c r="BQ119" s="780"/>
      <c r="BR119" s="780"/>
      <c r="BS119" s="780"/>
      <c r="BT119" s="780"/>
      <c r="BU119" s="780"/>
      <c r="BV119" s="780"/>
      <c r="BW119" s="780"/>
      <c r="BX119" s="780"/>
    </row>
    <row r="120" spans="48:76" ht="21" customHeight="1">
      <c r="AV120" s="780"/>
      <c r="AW120" s="780"/>
      <c r="AX120" s="780"/>
      <c r="AY120" s="780"/>
      <c r="AZ120" s="780"/>
      <c r="BA120" s="780"/>
      <c r="BB120" s="780"/>
      <c r="BC120" s="780"/>
      <c r="BD120" s="780"/>
      <c r="BE120" s="780"/>
      <c r="BF120" s="780"/>
      <c r="BG120" s="780"/>
      <c r="BH120" s="780"/>
      <c r="BI120" s="780"/>
      <c r="BJ120" s="780"/>
      <c r="BK120" s="780"/>
      <c r="BL120" s="780"/>
      <c r="BM120" s="780"/>
      <c r="BN120" s="780"/>
      <c r="BO120" s="780"/>
      <c r="BP120" s="780"/>
      <c r="BQ120" s="780"/>
      <c r="BR120" s="780"/>
      <c r="BS120" s="780"/>
      <c r="BT120" s="780"/>
      <c r="BU120" s="780"/>
      <c r="BV120" s="780"/>
      <c r="BW120" s="780"/>
      <c r="BX120" s="780"/>
    </row>
    <row r="121" spans="48:76" ht="21" customHeight="1">
      <c r="AV121" s="779" t="s">
        <v>323</v>
      </c>
      <c r="AW121" s="779"/>
      <c r="AX121" s="779"/>
      <c r="AY121" s="779"/>
      <c r="AZ121" s="779"/>
      <c r="BA121" s="779"/>
      <c r="BB121" s="779"/>
      <c r="BC121" s="779"/>
      <c r="BD121" s="779"/>
      <c r="BE121" s="20"/>
      <c r="BF121" s="779" t="s">
        <v>743</v>
      </c>
      <c r="BG121" s="779"/>
      <c r="BH121" s="779"/>
      <c r="BI121" s="779"/>
      <c r="BJ121" s="779"/>
      <c r="BK121" s="779"/>
      <c r="BL121" s="779"/>
      <c r="BM121" s="779"/>
      <c r="BN121" s="779"/>
      <c r="BO121" s="20"/>
      <c r="BP121" s="779" t="s">
        <v>825</v>
      </c>
      <c r="BQ121" s="779"/>
      <c r="BR121" s="779"/>
      <c r="BS121" s="779"/>
      <c r="BT121" s="779"/>
      <c r="BU121" s="779"/>
      <c r="BV121" s="779"/>
      <c r="BW121" s="779"/>
      <c r="BX121" s="779"/>
    </row>
    <row r="122" spans="48:76" ht="21" customHeight="1">
      <c r="AV122" s="779"/>
      <c r="AW122" s="779"/>
      <c r="AX122" s="779"/>
      <c r="AY122" s="779"/>
      <c r="AZ122" s="779"/>
      <c r="BA122" s="779"/>
      <c r="BB122" s="779"/>
      <c r="BC122" s="779"/>
      <c r="BD122" s="779"/>
      <c r="BE122" s="20"/>
      <c r="BF122" s="779"/>
      <c r="BG122" s="779"/>
      <c r="BH122" s="779"/>
      <c r="BI122" s="779"/>
      <c r="BJ122" s="779"/>
      <c r="BK122" s="779"/>
      <c r="BL122" s="779"/>
      <c r="BM122" s="779"/>
      <c r="BN122" s="779"/>
      <c r="BO122" s="20"/>
      <c r="BP122" s="779"/>
      <c r="BQ122" s="779"/>
      <c r="BR122" s="779"/>
      <c r="BS122" s="779"/>
      <c r="BT122" s="779"/>
      <c r="BU122" s="779"/>
      <c r="BV122" s="779"/>
      <c r="BW122" s="779"/>
      <c r="BX122" s="779"/>
    </row>
    <row r="123" spans="48:76" ht="21" customHeight="1">
      <c r="AV123" s="32" t="str">
        <f>IF(EXACT(AV17,AV70),"〇","NG")</f>
        <v>〇</v>
      </c>
      <c r="AW123" s="32" t="str">
        <f t="shared" ref="AW123:BX123" si="30">IF(EXACT(AW17,AW70),"〇","NG")</f>
        <v>〇</v>
      </c>
      <c r="AX123" s="32" t="str">
        <f t="shared" si="30"/>
        <v>〇</v>
      </c>
      <c r="AY123" s="32" t="str">
        <f t="shared" si="30"/>
        <v>〇</v>
      </c>
      <c r="AZ123" s="32" t="str">
        <f t="shared" si="30"/>
        <v>〇</v>
      </c>
      <c r="BA123" s="32" t="str">
        <f t="shared" si="30"/>
        <v>〇</v>
      </c>
      <c r="BB123" s="32" t="str">
        <f t="shared" si="30"/>
        <v>〇</v>
      </c>
      <c r="BC123" s="32" t="str">
        <f t="shared" si="30"/>
        <v>〇</v>
      </c>
      <c r="BD123" s="32" t="str">
        <f t="shared" si="30"/>
        <v>〇</v>
      </c>
      <c r="BE123" s="32" t="str">
        <f t="shared" si="30"/>
        <v>〇</v>
      </c>
      <c r="BF123" s="32" t="str">
        <f t="shared" si="30"/>
        <v>〇</v>
      </c>
      <c r="BG123" s="32" t="str">
        <f t="shared" si="30"/>
        <v>〇</v>
      </c>
      <c r="BH123" s="32" t="str">
        <f t="shared" si="30"/>
        <v>〇</v>
      </c>
      <c r="BI123" s="32" t="str">
        <f t="shared" si="30"/>
        <v>〇</v>
      </c>
      <c r="BJ123" s="32" t="str">
        <f t="shared" si="30"/>
        <v>〇</v>
      </c>
      <c r="BK123" s="32" t="str">
        <f t="shared" si="30"/>
        <v>〇</v>
      </c>
      <c r="BL123" s="32" t="str">
        <f t="shared" si="30"/>
        <v>〇</v>
      </c>
      <c r="BM123" s="32" t="str">
        <f t="shared" si="30"/>
        <v>〇</v>
      </c>
      <c r="BN123" s="32" t="str">
        <f t="shared" si="30"/>
        <v>〇</v>
      </c>
      <c r="BO123" s="32" t="str">
        <f t="shared" si="30"/>
        <v>〇</v>
      </c>
      <c r="BP123" s="32" t="str">
        <f t="shared" si="30"/>
        <v>〇</v>
      </c>
      <c r="BQ123" s="32" t="str">
        <f t="shared" si="30"/>
        <v>〇</v>
      </c>
      <c r="BR123" s="32" t="str">
        <f t="shared" si="30"/>
        <v>〇</v>
      </c>
      <c r="BS123" s="32" t="str">
        <f t="shared" si="30"/>
        <v>〇</v>
      </c>
      <c r="BT123" s="32" t="str">
        <f t="shared" si="30"/>
        <v>〇</v>
      </c>
      <c r="BU123" s="32" t="str">
        <f t="shared" si="30"/>
        <v>〇</v>
      </c>
      <c r="BV123" s="32" t="str">
        <f t="shared" si="30"/>
        <v>〇</v>
      </c>
      <c r="BW123" s="32" t="str">
        <f t="shared" si="30"/>
        <v>〇</v>
      </c>
      <c r="BX123" s="32" t="str">
        <f t="shared" si="30"/>
        <v>〇</v>
      </c>
    </row>
    <row r="124" spans="48:76" ht="21" customHeight="1">
      <c r="AV124" s="32" t="str">
        <f t="shared" ref="AV124:BX132" si="31">IF(EXACT(AV18,AV71),"〇","NG")</f>
        <v>〇</v>
      </c>
      <c r="AW124" s="32" t="str">
        <f t="shared" si="31"/>
        <v>〇</v>
      </c>
      <c r="AX124" s="32" t="str">
        <f t="shared" si="31"/>
        <v>〇</v>
      </c>
      <c r="AY124" s="32" t="str">
        <f t="shared" si="31"/>
        <v>〇</v>
      </c>
      <c r="AZ124" s="32" t="str">
        <f t="shared" si="31"/>
        <v>〇</v>
      </c>
      <c r="BA124" s="32" t="str">
        <f t="shared" si="31"/>
        <v>〇</v>
      </c>
      <c r="BB124" s="32" t="str">
        <f t="shared" si="31"/>
        <v>〇</v>
      </c>
      <c r="BC124" s="32" t="str">
        <f t="shared" si="31"/>
        <v>〇</v>
      </c>
      <c r="BD124" s="32" t="str">
        <f t="shared" si="31"/>
        <v>〇</v>
      </c>
      <c r="BE124" s="32" t="str">
        <f t="shared" si="31"/>
        <v>〇</v>
      </c>
      <c r="BF124" s="32" t="str">
        <f t="shared" si="31"/>
        <v>〇</v>
      </c>
      <c r="BG124" s="32" t="str">
        <f t="shared" si="31"/>
        <v>〇</v>
      </c>
      <c r="BH124" s="32" t="str">
        <f t="shared" si="31"/>
        <v>〇</v>
      </c>
      <c r="BI124" s="32" t="str">
        <f t="shared" si="31"/>
        <v>〇</v>
      </c>
      <c r="BJ124" s="32" t="str">
        <f t="shared" si="31"/>
        <v>〇</v>
      </c>
      <c r="BK124" s="32" t="str">
        <f t="shared" si="31"/>
        <v>〇</v>
      </c>
      <c r="BL124" s="32" t="str">
        <f t="shared" si="31"/>
        <v>〇</v>
      </c>
      <c r="BM124" s="32" t="str">
        <f t="shared" si="31"/>
        <v>〇</v>
      </c>
      <c r="BN124" s="32" t="str">
        <f t="shared" si="31"/>
        <v>〇</v>
      </c>
      <c r="BO124" s="32" t="str">
        <f t="shared" si="31"/>
        <v>〇</v>
      </c>
      <c r="BP124" s="32" t="str">
        <f t="shared" si="31"/>
        <v>〇</v>
      </c>
      <c r="BQ124" s="32" t="str">
        <f t="shared" si="31"/>
        <v>〇</v>
      </c>
      <c r="BR124" s="32" t="str">
        <f t="shared" si="31"/>
        <v>〇</v>
      </c>
      <c r="BS124" s="32" t="str">
        <f t="shared" si="31"/>
        <v>〇</v>
      </c>
      <c r="BT124" s="32" t="str">
        <f t="shared" si="31"/>
        <v>〇</v>
      </c>
      <c r="BU124" s="32" t="str">
        <f t="shared" si="31"/>
        <v>〇</v>
      </c>
      <c r="BV124" s="32" t="str">
        <f t="shared" si="31"/>
        <v>〇</v>
      </c>
      <c r="BW124" s="32" t="str">
        <f t="shared" si="31"/>
        <v>〇</v>
      </c>
      <c r="BX124" s="32" t="str">
        <f t="shared" si="31"/>
        <v>〇</v>
      </c>
    </row>
    <row r="125" spans="48:76" ht="21" customHeight="1">
      <c r="AV125" s="32" t="str">
        <f t="shared" si="31"/>
        <v>〇</v>
      </c>
      <c r="AW125" s="32" t="str">
        <f t="shared" si="31"/>
        <v>〇</v>
      </c>
      <c r="AX125" s="32" t="str">
        <f t="shared" si="31"/>
        <v>〇</v>
      </c>
      <c r="AY125" s="32" t="str">
        <f t="shared" si="31"/>
        <v>〇</v>
      </c>
      <c r="AZ125" s="32" t="str">
        <f t="shared" si="31"/>
        <v>〇</v>
      </c>
      <c r="BA125" s="32" t="str">
        <f t="shared" si="31"/>
        <v>〇</v>
      </c>
      <c r="BB125" s="32" t="str">
        <f t="shared" si="31"/>
        <v>〇</v>
      </c>
      <c r="BC125" s="32" t="str">
        <f t="shared" si="31"/>
        <v>〇</v>
      </c>
      <c r="BD125" s="32" t="str">
        <f t="shared" si="31"/>
        <v>〇</v>
      </c>
      <c r="BE125" s="32" t="str">
        <f t="shared" si="31"/>
        <v>〇</v>
      </c>
      <c r="BF125" s="32" t="str">
        <f t="shared" si="31"/>
        <v>〇</v>
      </c>
      <c r="BG125" s="32" t="str">
        <f t="shared" si="31"/>
        <v>〇</v>
      </c>
      <c r="BH125" s="32" t="str">
        <f t="shared" si="31"/>
        <v>〇</v>
      </c>
      <c r="BI125" s="32" t="str">
        <f t="shared" si="31"/>
        <v>〇</v>
      </c>
      <c r="BJ125" s="32" t="str">
        <f t="shared" si="31"/>
        <v>〇</v>
      </c>
      <c r="BK125" s="32" t="str">
        <f t="shared" si="31"/>
        <v>〇</v>
      </c>
      <c r="BL125" s="32" t="str">
        <f t="shared" si="31"/>
        <v>〇</v>
      </c>
      <c r="BM125" s="32" t="str">
        <f t="shared" si="31"/>
        <v>〇</v>
      </c>
      <c r="BN125" s="32" t="str">
        <f t="shared" si="31"/>
        <v>〇</v>
      </c>
      <c r="BO125" s="32" t="str">
        <f t="shared" si="31"/>
        <v>〇</v>
      </c>
      <c r="BP125" s="32" t="str">
        <f t="shared" si="31"/>
        <v>〇</v>
      </c>
      <c r="BQ125" s="32" t="str">
        <f t="shared" si="31"/>
        <v>〇</v>
      </c>
      <c r="BR125" s="32" t="str">
        <f t="shared" si="31"/>
        <v>〇</v>
      </c>
      <c r="BS125" s="32" t="str">
        <f t="shared" si="31"/>
        <v>〇</v>
      </c>
      <c r="BT125" s="32" t="str">
        <f t="shared" si="31"/>
        <v>〇</v>
      </c>
      <c r="BU125" s="32" t="str">
        <f t="shared" si="31"/>
        <v>〇</v>
      </c>
      <c r="BV125" s="32" t="str">
        <f t="shared" si="31"/>
        <v>〇</v>
      </c>
      <c r="BW125" s="32" t="str">
        <f t="shared" si="31"/>
        <v>〇</v>
      </c>
      <c r="BX125" s="32" t="str">
        <f t="shared" si="31"/>
        <v>〇</v>
      </c>
    </row>
    <row r="126" spans="48:76" ht="21" customHeight="1">
      <c r="AV126" s="32" t="str">
        <f t="shared" si="31"/>
        <v>〇</v>
      </c>
      <c r="AW126" s="32" t="str">
        <f t="shared" si="31"/>
        <v>〇</v>
      </c>
      <c r="AX126" s="32" t="str">
        <f t="shared" si="31"/>
        <v>〇</v>
      </c>
      <c r="AY126" s="32" t="str">
        <f t="shared" si="31"/>
        <v>〇</v>
      </c>
      <c r="AZ126" s="32" t="str">
        <f t="shared" si="31"/>
        <v>〇</v>
      </c>
      <c r="BA126" s="32" t="str">
        <f t="shared" si="31"/>
        <v>〇</v>
      </c>
      <c r="BB126" s="32" t="str">
        <f t="shared" si="31"/>
        <v>〇</v>
      </c>
      <c r="BC126" s="32" t="str">
        <f t="shared" si="31"/>
        <v>〇</v>
      </c>
      <c r="BD126" s="32" t="str">
        <f t="shared" si="31"/>
        <v>〇</v>
      </c>
      <c r="BE126" s="32" t="str">
        <f t="shared" si="31"/>
        <v>〇</v>
      </c>
      <c r="BF126" s="32" t="str">
        <f t="shared" si="31"/>
        <v>〇</v>
      </c>
      <c r="BG126" s="32" t="str">
        <f t="shared" si="31"/>
        <v>〇</v>
      </c>
      <c r="BH126" s="32" t="str">
        <f t="shared" si="31"/>
        <v>〇</v>
      </c>
      <c r="BI126" s="32" t="str">
        <f t="shared" si="31"/>
        <v>〇</v>
      </c>
      <c r="BJ126" s="32" t="str">
        <f t="shared" si="31"/>
        <v>〇</v>
      </c>
      <c r="BK126" s="32" t="str">
        <f t="shared" si="31"/>
        <v>〇</v>
      </c>
      <c r="BL126" s="32" t="str">
        <f t="shared" si="31"/>
        <v>〇</v>
      </c>
      <c r="BM126" s="32" t="str">
        <f t="shared" si="31"/>
        <v>〇</v>
      </c>
      <c r="BN126" s="32" t="str">
        <f t="shared" si="31"/>
        <v>〇</v>
      </c>
      <c r="BO126" s="32" t="str">
        <f t="shared" si="31"/>
        <v>〇</v>
      </c>
      <c r="BP126" s="32" t="str">
        <f t="shared" si="31"/>
        <v>〇</v>
      </c>
      <c r="BQ126" s="32" t="str">
        <f t="shared" si="31"/>
        <v>〇</v>
      </c>
      <c r="BR126" s="32" t="str">
        <f t="shared" si="31"/>
        <v>〇</v>
      </c>
      <c r="BS126" s="32" t="str">
        <f t="shared" si="31"/>
        <v>〇</v>
      </c>
      <c r="BT126" s="32" t="str">
        <f t="shared" si="31"/>
        <v>〇</v>
      </c>
      <c r="BU126" s="32" t="str">
        <f t="shared" si="31"/>
        <v>〇</v>
      </c>
      <c r="BV126" s="32" t="str">
        <f t="shared" si="31"/>
        <v>〇</v>
      </c>
      <c r="BW126" s="32" t="str">
        <f t="shared" si="31"/>
        <v>〇</v>
      </c>
      <c r="BX126" s="32" t="str">
        <f t="shared" si="31"/>
        <v>〇</v>
      </c>
    </row>
    <row r="127" spans="48:76" ht="21" customHeight="1">
      <c r="AV127" s="32" t="str">
        <f t="shared" si="31"/>
        <v>〇</v>
      </c>
      <c r="AW127" s="32" t="str">
        <f t="shared" si="31"/>
        <v>〇</v>
      </c>
      <c r="AX127" s="32" t="str">
        <f t="shared" si="31"/>
        <v>〇</v>
      </c>
      <c r="AY127" s="32" t="str">
        <f t="shared" si="31"/>
        <v>〇</v>
      </c>
      <c r="AZ127" s="32" t="str">
        <f t="shared" si="31"/>
        <v>〇</v>
      </c>
      <c r="BA127" s="32" t="str">
        <f t="shared" si="31"/>
        <v>〇</v>
      </c>
      <c r="BB127" s="32" t="str">
        <f t="shared" si="31"/>
        <v>〇</v>
      </c>
      <c r="BC127" s="32" t="str">
        <f t="shared" si="31"/>
        <v>〇</v>
      </c>
      <c r="BD127" s="32" t="str">
        <f t="shared" si="31"/>
        <v>〇</v>
      </c>
      <c r="BE127" s="32" t="str">
        <f t="shared" si="31"/>
        <v>〇</v>
      </c>
      <c r="BF127" s="32" t="str">
        <f t="shared" si="31"/>
        <v>〇</v>
      </c>
      <c r="BG127" s="32" t="str">
        <f t="shared" si="31"/>
        <v>〇</v>
      </c>
      <c r="BH127" s="32" t="str">
        <f t="shared" si="31"/>
        <v>〇</v>
      </c>
      <c r="BI127" s="32" t="str">
        <f t="shared" si="31"/>
        <v>〇</v>
      </c>
      <c r="BJ127" s="32" t="str">
        <f t="shared" si="31"/>
        <v>〇</v>
      </c>
      <c r="BK127" s="32" t="str">
        <f t="shared" si="31"/>
        <v>〇</v>
      </c>
      <c r="BL127" s="32" t="str">
        <f t="shared" si="31"/>
        <v>〇</v>
      </c>
      <c r="BM127" s="32" t="str">
        <f t="shared" si="31"/>
        <v>〇</v>
      </c>
      <c r="BN127" s="32" t="str">
        <f t="shared" si="31"/>
        <v>〇</v>
      </c>
      <c r="BO127" s="32" t="str">
        <f t="shared" si="31"/>
        <v>〇</v>
      </c>
      <c r="BP127" s="32" t="str">
        <f t="shared" si="31"/>
        <v>〇</v>
      </c>
      <c r="BQ127" s="32" t="str">
        <f t="shared" si="31"/>
        <v>〇</v>
      </c>
      <c r="BR127" s="32" t="str">
        <f t="shared" si="31"/>
        <v>〇</v>
      </c>
      <c r="BS127" s="32" t="str">
        <f t="shared" si="31"/>
        <v>〇</v>
      </c>
      <c r="BT127" s="32" t="str">
        <f t="shared" si="31"/>
        <v>〇</v>
      </c>
      <c r="BU127" s="32" t="str">
        <f t="shared" si="31"/>
        <v>〇</v>
      </c>
      <c r="BV127" s="32" t="str">
        <f t="shared" si="31"/>
        <v>〇</v>
      </c>
      <c r="BW127" s="32" t="str">
        <f t="shared" si="31"/>
        <v>〇</v>
      </c>
      <c r="BX127" s="32" t="str">
        <f t="shared" si="31"/>
        <v>〇</v>
      </c>
    </row>
    <row r="128" spans="48:76" ht="21" customHeight="1">
      <c r="AV128" s="32" t="str">
        <f t="shared" si="31"/>
        <v>〇</v>
      </c>
      <c r="AW128" s="32" t="str">
        <f t="shared" si="31"/>
        <v>〇</v>
      </c>
      <c r="AX128" s="32" t="str">
        <f t="shared" si="31"/>
        <v>〇</v>
      </c>
      <c r="AY128" s="32" t="str">
        <f t="shared" si="31"/>
        <v>〇</v>
      </c>
      <c r="AZ128" s="32" t="str">
        <f t="shared" si="31"/>
        <v>〇</v>
      </c>
      <c r="BA128" s="32" t="str">
        <f t="shared" si="31"/>
        <v>〇</v>
      </c>
      <c r="BB128" s="32" t="str">
        <f t="shared" si="31"/>
        <v>〇</v>
      </c>
      <c r="BC128" s="32" t="str">
        <f t="shared" si="31"/>
        <v>〇</v>
      </c>
      <c r="BD128" s="32" t="str">
        <f t="shared" si="31"/>
        <v>〇</v>
      </c>
      <c r="BE128" s="32" t="str">
        <f t="shared" si="31"/>
        <v>〇</v>
      </c>
      <c r="BF128" s="32" t="str">
        <f t="shared" si="31"/>
        <v>〇</v>
      </c>
      <c r="BG128" s="32" t="str">
        <f t="shared" si="31"/>
        <v>〇</v>
      </c>
      <c r="BH128" s="32" t="str">
        <f t="shared" si="31"/>
        <v>〇</v>
      </c>
      <c r="BI128" s="32" t="str">
        <f t="shared" si="31"/>
        <v>〇</v>
      </c>
      <c r="BJ128" s="32" t="str">
        <f t="shared" si="31"/>
        <v>〇</v>
      </c>
      <c r="BK128" s="32" t="str">
        <f t="shared" si="31"/>
        <v>〇</v>
      </c>
      <c r="BL128" s="32" t="str">
        <f t="shared" si="31"/>
        <v>〇</v>
      </c>
      <c r="BM128" s="32" t="str">
        <f t="shared" si="31"/>
        <v>〇</v>
      </c>
      <c r="BN128" s="32" t="str">
        <f t="shared" si="31"/>
        <v>〇</v>
      </c>
      <c r="BO128" s="32" t="str">
        <f t="shared" si="31"/>
        <v>〇</v>
      </c>
      <c r="BP128" s="32" t="str">
        <f t="shared" si="31"/>
        <v>〇</v>
      </c>
      <c r="BQ128" s="32" t="str">
        <f t="shared" si="31"/>
        <v>〇</v>
      </c>
      <c r="BR128" s="32" t="str">
        <f t="shared" si="31"/>
        <v>〇</v>
      </c>
      <c r="BS128" s="32" t="str">
        <f t="shared" si="31"/>
        <v>〇</v>
      </c>
      <c r="BT128" s="32" t="str">
        <f t="shared" si="31"/>
        <v>〇</v>
      </c>
      <c r="BU128" s="32" t="str">
        <f t="shared" si="31"/>
        <v>〇</v>
      </c>
      <c r="BV128" s="32" t="str">
        <f t="shared" si="31"/>
        <v>〇</v>
      </c>
      <c r="BW128" s="32" t="str">
        <f t="shared" si="31"/>
        <v>〇</v>
      </c>
      <c r="BX128" s="32" t="str">
        <f t="shared" si="31"/>
        <v>〇</v>
      </c>
    </row>
    <row r="129" spans="48:76" ht="21" customHeight="1">
      <c r="AV129" s="32" t="str">
        <f t="shared" si="31"/>
        <v>〇</v>
      </c>
      <c r="AW129" s="32" t="str">
        <f t="shared" si="31"/>
        <v>〇</v>
      </c>
      <c r="AX129" s="32" t="str">
        <f t="shared" si="31"/>
        <v>〇</v>
      </c>
      <c r="AY129" s="32" t="str">
        <f t="shared" si="31"/>
        <v>〇</v>
      </c>
      <c r="AZ129" s="32" t="str">
        <f t="shared" si="31"/>
        <v>〇</v>
      </c>
      <c r="BA129" s="32" t="str">
        <f t="shared" si="31"/>
        <v>〇</v>
      </c>
      <c r="BB129" s="32" t="str">
        <f t="shared" si="31"/>
        <v>〇</v>
      </c>
      <c r="BC129" s="32" t="str">
        <f t="shared" si="31"/>
        <v>〇</v>
      </c>
      <c r="BD129" s="32" t="str">
        <f t="shared" si="31"/>
        <v>〇</v>
      </c>
      <c r="BE129" s="32" t="str">
        <f t="shared" si="31"/>
        <v>〇</v>
      </c>
      <c r="BF129" s="32" t="str">
        <f t="shared" si="31"/>
        <v>〇</v>
      </c>
      <c r="BG129" s="32" t="str">
        <f t="shared" si="31"/>
        <v>〇</v>
      </c>
      <c r="BH129" s="32" t="str">
        <f t="shared" si="31"/>
        <v>〇</v>
      </c>
      <c r="BI129" s="32" t="str">
        <f t="shared" si="31"/>
        <v>〇</v>
      </c>
      <c r="BJ129" s="32" t="str">
        <f t="shared" si="31"/>
        <v>〇</v>
      </c>
      <c r="BK129" s="32" t="str">
        <f t="shared" si="31"/>
        <v>〇</v>
      </c>
      <c r="BL129" s="32" t="str">
        <f t="shared" si="31"/>
        <v>〇</v>
      </c>
      <c r="BM129" s="32" t="str">
        <f t="shared" si="31"/>
        <v>〇</v>
      </c>
      <c r="BN129" s="32" t="str">
        <f t="shared" si="31"/>
        <v>〇</v>
      </c>
      <c r="BO129" s="32" t="str">
        <f t="shared" si="31"/>
        <v>〇</v>
      </c>
      <c r="BP129" s="32" t="str">
        <f t="shared" si="31"/>
        <v>〇</v>
      </c>
      <c r="BQ129" s="32" t="str">
        <f t="shared" si="31"/>
        <v>〇</v>
      </c>
      <c r="BR129" s="32" t="str">
        <f t="shared" si="31"/>
        <v>〇</v>
      </c>
      <c r="BS129" s="32" t="str">
        <f t="shared" si="31"/>
        <v>〇</v>
      </c>
      <c r="BT129" s="32" t="str">
        <f t="shared" si="31"/>
        <v>〇</v>
      </c>
      <c r="BU129" s="32" t="str">
        <f t="shared" si="31"/>
        <v>〇</v>
      </c>
      <c r="BV129" s="32" t="str">
        <f t="shared" si="31"/>
        <v>〇</v>
      </c>
      <c r="BW129" s="32" t="str">
        <f t="shared" si="31"/>
        <v>〇</v>
      </c>
      <c r="BX129" s="32" t="str">
        <f t="shared" si="31"/>
        <v>〇</v>
      </c>
    </row>
    <row r="130" spans="48:76" ht="21" customHeight="1">
      <c r="AV130" s="32" t="str">
        <f t="shared" si="31"/>
        <v>〇</v>
      </c>
      <c r="AW130" s="32" t="str">
        <f t="shared" si="31"/>
        <v>〇</v>
      </c>
      <c r="AX130" s="32" t="str">
        <f t="shared" si="31"/>
        <v>〇</v>
      </c>
      <c r="AY130" s="32" t="str">
        <f t="shared" si="31"/>
        <v>〇</v>
      </c>
      <c r="AZ130" s="32" t="str">
        <f t="shared" si="31"/>
        <v>〇</v>
      </c>
      <c r="BA130" s="32" t="str">
        <f t="shared" si="31"/>
        <v>〇</v>
      </c>
      <c r="BB130" s="32" t="str">
        <f t="shared" si="31"/>
        <v>〇</v>
      </c>
      <c r="BC130" s="32" t="str">
        <f t="shared" si="31"/>
        <v>〇</v>
      </c>
      <c r="BD130" s="32" t="str">
        <f t="shared" si="31"/>
        <v>〇</v>
      </c>
      <c r="BE130" s="32" t="str">
        <f t="shared" si="31"/>
        <v>〇</v>
      </c>
      <c r="BF130" s="32" t="str">
        <f t="shared" si="31"/>
        <v>〇</v>
      </c>
      <c r="BG130" s="32" t="str">
        <f t="shared" si="31"/>
        <v>〇</v>
      </c>
      <c r="BH130" s="32" t="str">
        <f t="shared" si="31"/>
        <v>〇</v>
      </c>
      <c r="BI130" s="32" t="str">
        <f t="shared" si="31"/>
        <v>〇</v>
      </c>
      <c r="BJ130" s="32" t="str">
        <f t="shared" si="31"/>
        <v>〇</v>
      </c>
      <c r="BK130" s="32" t="str">
        <f t="shared" si="31"/>
        <v>〇</v>
      </c>
      <c r="BL130" s="32" t="str">
        <f t="shared" si="31"/>
        <v>〇</v>
      </c>
      <c r="BM130" s="32" t="str">
        <f t="shared" si="31"/>
        <v>〇</v>
      </c>
      <c r="BN130" s="32" t="str">
        <f t="shared" si="31"/>
        <v>〇</v>
      </c>
      <c r="BO130" s="32" t="str">
        <f t="shared" si="31"/>
        <v>〇</v>
      </c>
      <c r="BP130" s="32" t="str">
        <f t="shared" si="31"/>
        <v>〇</v>
      </c>
      <c r="BQ130" s="32" t="str">
        <f t="shared" si="31"/>
        <v>〇</v>
      </c>
      <c r="BR130" s="32" t="str">
        <f t="shared" si="31"/>
        <v>〇</v>
      </c>
      <c r="BS130" s="32" t="str">
        <f t="shared" si="31"/>
        <v>〇</v>
      </c>
      <c r="BT130" s="32" t="str">
        <f t="shared" si="31"/>
        <v>〇</v>
      </c>
      <c r="BU130" s="32" t="str">
        <f t="shared" si="31"/>
        <v>〇</v>
      </c>
      <c r="BV130" s="32" t="str">
        <f t="shared" si="31"/>
        <v>〇</v>
      </c>
      <c r="BW130" s="32" t="str">
        <f t="shared" si="31"/>
        <v>〇</v>
      </c>
      <c r="BX130" s="32" t="str">
        <f t="shared" si="31"/>
        <v>〇</v>
      </c>
    </row>
    <row r="131" spans="48:76" ht="21" customHeight="1">
      <c r="AV131" s="32" t="str">
        <f t="shared" si="31"/>
        <v>〇</v>
      </c>
      <c r="AW131" s="32" t="str">
        <f t="shared" si="31"/>
        <v>〇</v>
      </c>
      <c r="AX131" s="32" t="str">
        <f t="shared" si="31"/>
        <v>〇</v>
      </c>
      <c r="AY131" s="32" t="str">
        <f t="shared" si="31"/>
        <v>〇</v>
      </c>
      <c r="AZ131" s="32" t="str">
        <f t="shared" si="31"/>
        <v>〇</v>
      </c>
      <c r="BA131" s="32" t="str">
        <f t="shared" si="31"/>
        <v>〇</v>
      </c>
      <c r="BB131" s="32" t="str">
        <f t="shared" si="31"/>
        <v>〇</v>
      </c>
      <c r="BC131" s="32" t="str">
        <f t="shared" si="31"/>
        <v>〇</v>
      </c>
      <c r="BD131" s="32" t="str">
        <f t="shared" si="31"/>
        <v>〇</v>
      </c>
      <c r="BE131" s="32" t="str">
        <f t="shared" si="31"/>
        <v>〇</v>
      </c>
      <c r="BF131" s="32" t="str">
        <f t="shared" si="31"/>
        <v>〇</v>
      </c>
      <c r="BG131" s="32" t="str">
        <f t="shared" si="31"/>
        <v>〇</v>
      </c>
      <c r="BH131" s="32" t="str">
        <f t="shared" si="31"/>
        <v>〇</v>
      </c>
      <c r="BI131" s="32" t="str">
        <f t="shared" si="31"/>
        <v>〇</v>
      </c>
      <c r="BJ131" s="32" t="str">
        <f t="shared" si="31"/>
        <v>〇</v>
      </c>
      <c r="BK131" s="32" t="str">
        <f t="shared" si="31"/>
        <v>〇</v>
      </c>
      <c r="BL131" s="32" t="str">
        <f t="shared" si="31"/>
        <v>〇</v>
      </c>
      <c r="BM131" s="32" t="str">
        <f t="shared" si="31"/>
        <v>〇</v>
      </c>
      <c r="BN131" s="32" t="str">
        <f t="shared" si="31"/>
        <v>〇</v>
      </c>
      <c r="BO131" s="32" t="str">
        <f t="shared" si="31"/>
        <v>〇</v>
      </c>
      <c r="BP131" s="32" t="str">
        <f t="shared" si="31"/>
        <v>〇</v>
      </c>
      <c r="BQ131" s="32" t="str">
        <f t="shared" si="31"/>
        <v>〇</v>
      </c>
      <c r="BR131" s="32" t="str">
        <f t="shared" si="31"/>
        <v>〇</v>
      </c>
      <c r="BS131" s="32" t="str">
        <f t="shared" si="31"/>
        <v>〇</v>
      </c>
      <c r="BT131" s="32" t="str">
        <f t="shared" si="31"/>
        <v>〇</v>
      </c>
      <c r="BU131" s="32" t="str">
        <f t="shared" si="31"/>
        <v>〇</v>
      </c>
      <c r="BV131" s="32" t="str">
        <f t="shared" si="31"/>
        <v>〇</v>
      </c>
      <c r="BW131" s="32" t="str">
        <f t="shared" si="31"/>
        <v>〇</v>
      </c>
      <c r="BX131" s="32" t="str">
        <f t="shared" si="31"/>
        <v>〇</v>
      </c>
    </row>
    <row r="132" spans="48:76" ht="21" customHeight="1">
      <c r="AV132" s="32" t="str">
        <f t="shared" si="31"/>
        <v>〇</v>
      </c>
      <c r="AW132" s="32" t="str">
        <f t="shared" si="31"/>
        <v>〇</v>
      </c>
      <c r="AX132" s="32" t="str">
        <f t="shared" si="31"/>
        <v>〇</v>
      </c>
      <c r="AY132" s="32" t="str">
        <f t="shared" si="31"/>
        <v>〇</v>
      </c>
      <c r="AZ132" s="32" t="str">
        <f t="shared" si="31"/>
        <v>〇</v>
      </c>
      <c r="BA132" s="32" t="str">
        <f t="shared" si="31"/>
        <v>〇</v>
      </c>
      <c r="BB132" s="32" t="str">
        <f t="shared" si="31"/>
        <v>〇</v>
      </c>
      <c r="BC132" s="32" t="str">
        <f t="shared" si="31"/>
        <v>〇</v>
      </c>
      <c r="BD132" s="32" t="str">
        <f t="shared" si="31"/>
        <v>〇</v>
      </c>
      <c r="BE132" s="32" t="str">
        <f t="shared" si="31"/>
        <v>〇</v>
      </c>
      <c r="BF132" s="32" t="str">
        <f t="shared" si="31"/>
        <v>〇</v>
      </c>
      <c r="BG132" s="32" t="str">
        <f t="shared" si="31"/>
        <v>〇</v>
      </c>
      <c r="BH132" s="32" t="str">
        <f t="shared" si="31"/>
        <v>〇</v>
      </c>
      <c r="BI132" s="32" t="str">
        <f t="shared" si="31"/>
        <v>〇</v>
      </c>
      <c r="BJ132" s="32" t="str">
        <f t="shared" si="31"/>
        <v>〇</v>
      </c>
      <c r="BK132" s="32" t="str">
        <f t="shared" si="31"/>
        <v>〇</v>
      </c>
      <c r="BL132" s="32" t="str">
        <f t="shared" si="31"/>
        <v>〇</v>
      </c>
      <c r="BM132" s="32" t="str">
        <f t="shared" si="31"/>
        <v>〇</v>
      </c>
      <c r="BN132" s="32" t="str">
        <f t="shared" si="31"/>
        <v>〇</v>
      </c>
      <c r="BO132" s="32" t="str">
        <f t="shared" si="31"/>
        <v>〇</v>
      </c>
      <c r="BP132" s="32" t="str">
        <f t="shared" si="31"/>
        <v>〇</v>
      </c>
      <c r="BQ132" s="32" t="str">
        <f t="shared" si="31"/>
        <v>〇</v>
      </c>
      <c r="BR132" s="32" t="str">
        <f t="shared" si="31"/>
        <v>〇</v>
      </c>
      <c r="BS132" s="32" t="str">
        <f t="shared" ref="BS132:BX132" si="32">IF(EXACT(BS26,BS79),"〇","NG")</f>
        <v>〇</v>
      </c>
      <c r="BT132" s="32" t="str">
        <f t="shared" si="32"/>
        <v>〇</v>
      </c>
      <c r="BU132" s="32" t="str">
        <f t="shared" si="32"/>
        <v>〇</v>
      </c>
      <c r="BV132" s="32" t="str">
        <f t="shared" si="32"/>
        <v>〇</v>
      </c>
      <c r="BW132" s="32" t="str">
        <f t="shared" si="32"/>
        <v>〇</v>
      </c>
      <c r="BX132" s="32" t="str">
        <f t="shared" si="32"/>
        <v>〇</v>
      </c>
    </row>
    <row r="133" spans="48:76" ht="21" customHeight="1">
      <c r="AV133" s="32" t="str">
        <f t="shared" ref="AV133:BX141" si="33">IF(EXACT(AV27,AV80),"〇","NG")</f>
        <v>〇</v>
      </c>
      <c r="AW133" s="32" t="str">
        <f t="shared" si="33"/>
        <v>〇</v>
      </c>
      <c r="AX133" s="32" t="str">
        <f t="shared" si="33"/>
        <v>〇</v>
      </c>
      <c r="AY133" s="32" t="str">
        <f t="shared" si="33"/>
        <v>〇</v>
      </c>
      <c r="AZ133" s="32" t="str">
        <f t="shared" si="33"/>
        <v>〇</v>
      </c>
      <c r="BA133" s="32" t="str">
        <f t="shared" si="33"/>
        <v>〇</v>
      </c>
      <c r="BB133" s="32" t="str">
        <f t="shared" si="33"/>
        <v>〇</v>
      </c>
      <c r="BC133" s="32" t="str">
        <f t="shared" si="33"/>
        <v>〇</v>
      </c>
      <c r="BD133" s="32" t="str">
        <f t="shared" si="33"/>
        <v>〇</v>
      </c>
      <c r="BE133" s="32" t="str">
        <f t="shared" si="33"/>
        <v>〇</v>
      </c>
      <c r="BF133" s="32" t="str">
        <f t="shared" si="33"/>
        <v>〇</v>
      </c>
      <c r="BG133" s="32" t="str">
        <f t="shared" si="33"/>
        <v>〇</v>
      </c>
      <c r="BH133" s="32" t="str">
        <f t="shared" si="33"/>
        <v>〇</v>
      </c>
      <c r="BI133" s="32" t="str">
        <f t="shared" si="33"/>
        <v>〇</v>
      </c>
      <c r="BJ133" s="32" t="str">
        <f t="shared" si="33"/>
        <v>〇</v>
      </c>
      <c r="BK133" s="32" t="str">
        <f t="shared" si="33"/>
        <v>〇</v>
      </c>
      <c r="BL133" s="32" t="str">
        <f t="shared" si="33"/>
        <v>〇</v>
      </c>
      <c r="BM133" s="32" t="str">
        <f t="shared" si="33"/>
        <v>〇</v>
      </c>
      <c r="BN133" s="32" t="str">
        <f t="shared" si="33"/>
        <v>〇</v>
      </c>
      <c r="BO133" s="32" t="str">
        <f t="shared" si="33"/>
        <v>〇</v>
      </c>
      <c r="BP133" s="32" t="str">
        <f t="shared" si="33"/>
        <v>〇</v>
      </c>
      <c r="BQ133" s="32" t="str">
        <f t="shared" si="33"/>
        <v>〇</v>
      </c>
      <c r="BR133" s="32" t="str">
        <f t="shared" si="33"/>
        <v>〇</v>
      </c>
      <c r="BS133" s="32" t="str">
        <f t="shared" si="33"/>
        <v>〇</v>
      </c>
      <c r="BT133" s="32" t="str">
        <f t="shared" si="33"/>
        <v>〇</v>
      </c>
      <c r="BU133" s="32" t="str">
        <f t="shared" si="33"/>
        <v>〇</v>
      </c>
      <c r="BV133" s="32" t="str">
        <f t="shared" si="33"/>
        <v>〇</v>
      </c>
      <c r="BW133" s="32" t="str">
        <f t="shared" si="33"/>
        <v>〇</v>
      </c>
      <c r="BX133" s="32" t="str">
        <f t="shared" si="33"/>
        <v>〇</v>
      </c>
    </row>
    <row r="134" spans="48:76" ht="21" customHeight="1">
      <c r="AV134" s="32" t="str">
        <f t="shared" si="33"/>
        <v>〇</v>
      </c>
      <c r="AW134" s="32" t="str">
        <f t="shared" si="33"/>
        <v>〇</v>
      </c>
      <c r="AX134" s="32" t="str">
        <f t="shared" si="33"/>
        <v>〇</v>
      </c>
      <c r="AY134" s="32" t="str">
        <f t="shared" si="33"/>
        <v>〇</v>
      </c>
      <c r="AZ134" s="32" t="str">
        <f t="shared" si="33"/>
        <v>〇</v>
      </c>
      <c r="BA134" s="32" t="str">
        <f t="shared" si="33"/>
        <v>〇</v>
      </c>
      <c r="BB134" s="32" t="str">
        <f t="shared" si="33"/>
        <v>〇</v>
      </c>
      <c r="BC134" s="32" t="str">
        <f t="shared" si="33"/>
        <v>〇</v>
      </c>
      <c r="BD134" s="32" t="str">
        <f t="shared" si="33"/>
        <v>〇</v>
      </c>
      <c r="BE134" s="32" t="str">
        <f t="shared" si="33"/>
        <v>〇</v>
      </c>
      <c r="BF134" s="32" t="str">
        <f t="shared" si="33"/>
        <v>〇</v>
      </c>
      <c r="BG134" s="32" t="str">
        <f t="shared" si="33"/>
        <v>〇</v>
      </c>
      <c r="BH134" s="32" t="str">
        <f t="shared" si="33"/>
        <v>〇</v>
      </c>
      <c r="BI134" s="32" t="str">
        <f t="shared" si="33"/>
        <v>〇</v>
      </c>
      <c r="BJ134" s="32" t="str">
        <f t="shared" si="33"/>
        <v>〇</v>
      </c>
      <c r="BK134" s="32" t="str">
        <f t="shared" si="33"/>
        <v>〇</v>
      </c>
      <c r="BL134" s="32" t="str">
        <f t="shared" si="33"/>
        <v>〇</v>
      </c>
      <c r="BM134" s="32" t="str">
        <f t="shared" si="33"/>
        <v>〇</v>
      </c>
      <c r="BN134" s="32" t="str">
        <f t="shared" si="33"/>
        <v>〇</v>
      </c>
      <c r="BO134" s="32" t="str">
        <f t="shared" si="33"/>
        <v>〇</v>
      </c>
      <c r="BP134" s="32" t="str">
        <f t="shared" si="33"/>
        <v>〇</v>
      </c>
      <c r="BQ134" s="32" t="str">
        <f t="shared" si="33"/>
        <v>〇</v>
      </c>
      <c r="BR134" s="32" t="str">
        <f t="shared" si="33"/>
        <v>〇</v>
      </c>
      <c r="BS134" s="32" t="str">
        <f t="shared" si="33"/>
        <v>〇</v>
      </c>
      <c r="BT134" s="32" t="str">
        <f t="shared" si="33"/>
        <v>〇</v>
      </c>
      <c r="BU134" s="32" t="str">
        <f t="shared" si="33"/>
        <v>〇</v>
      </c>
      <c r="BV134" s="32" t="str">
        <f t="shared" si="33"/>
        <v>〇</v>
      </c>
      <c r="BW134" s="32" t="str">
        <f t="shared" si="33"/>
        <v>〇</v>
      </c>
      <c r="BX134" s="32" t="str">
        <f t="shared" si="33"/>
        <v>〇</v>
      </c>
    </row>
    <row r="135" spans="48:76" ht="21" customHeight="1">
      <c r="AV135" s="32" t="str">
        <f t="shared" si="33"/>
        <v>〇</v>
      </c>
      <c r="AW135" s="32" t="str">
        <f t="shared" si="33"/>
        <v>〇</v>
      </c>
      <c r="AX135" s="32" t="str">
        <f t="shared" si="33"/>
        <v>〇</v>
      </c>
      <c r="AY135" s="32" t="str">
        <f t="shared" si="33"/>
        <v>〇</v>
      </c>
      <c r="AZ135" s="32" t="str">
        <f t="shared" si="33"/>
        <v>〇</v>
      </c>
      <c r="BA135" s="32" t="str">
        <f t="shared" si="33"/>
        <v>〇</v>
      </c>
      <c r="BB135" s="32" t="str">
        <f t="shared" si="33"/>
        <v>〇</v>
      </c>
      <c r="BC135" s="32" t="str">
        <f t="shared" si="33"/>
        <v>〇</v>
      </c>
      <c r="BD135" s="32" t="str">
        <f t="shared" si="33"/>
        <v>〇</v>
      </c>
      <c r="BE135" s="32" t="str">
        <f t="shared" si="33"/>
        <v>〇</v>
      </c>
      <c r="BF135" s="32" t="str">
        <f t="shared" si="33"/>
        <v>〇</v>
      </c>
      <c r="BG135" s="32" t="str">
        <f t="shared" si="33"/>
        <v>〇</v>
      </c>
      <c r="BH135" s="32" t="str">
        <f t="shared" si="33"/>
        <v>〇</v>
      </c>
      <c r="BI135" s="32" t="str">
        <f t="shared" si="33"/>
        <v>〇</v>
      </c>
      <c r="BJ135" s="32" t="str">
        <f t="shared" si="33"/>
        <v>〇</v>
      </c>
      <c r="BK135" s="32" t="str">
        <f t="shared" si="33"/>
        <v>〇</v>
      </c>
      <c r="BL135" s="32" t="str">
        <f t="shared" si="33"/>
        <v>〇</v>
      </c>
      <c r="BM135" s="32" t="str">
        <f t="shared" si="33"/>
        <v>〇</v>
      </c>
      <c r="BN135" s="32" t="str">
        <f t="shared" si="33"/>
        <v>〇</v>
      </c>
      <c r="BO135" s="32" t="str">
        <f t="shared" si="33"/>
        <v>〇</v>
      </c>
      <c r="BP135" s="32" t="str">
        <f t="shared" si="33"/>
        <v>〇</v>
      </c>
      <c r="BQ135" s="32" t="str">
        <f t="shared" si="33"/>
        <v>〇</v>
      </c>
      <c r="BR135" s="32" t="str">
        <f t="shared" si="33"/>
        <v>〇</v>
      </c>
      <c r="BS135" s="32" t="str">
        <f t="shared" si="33"/>
        <v>〇</v>
      </c>
      <c r="BT135" s="32" t="str">
        <f t="shared" si="33"/>
        <v>〇</v>
      </c>
      <c r="BU135" s="32" t="str">
        <f t="shared" si="33"/>
        <v>〇</v>
      </c>
      <c r="BV135" s="32" t="str">
        <f t="shared" si="33"/>
        <v>〇</v>
      </c>
      <c r="BW135" s="32" t="str">
        <f t="shared" si="33"/>
        <v>〇</v>
      </c>
      <c r="BX135" s="32" t="str">
        <f t="shared" si="33"/>
        <v>〇</v>
      </c>
    </row>
    <row r="136" spans="48:76" ht="21" customHeight="1">
      <c r="AV136" s="32" t="str">
        <f t="shared" si="33"/>
        <v>〇</v>
      </c>
      <c r="AW136" s="32" t="str">
        <f t="shared" si="33"/>
        <v>〇</v>
      </c>
      <c r="AX136" s="32" t="str">
        <f t="shared" si="33"/>
        <v>〇</v>
      </c>
      <c r="AY136" s="32" t="str">
        <f t="shared" si="33"/>
        <v>〇</v>
      </c>
      <c r="AZ136" s="32" t="str">
        <f t="shared" si="33"/>
        <v>〇</v>
      </c>
      <c r="BA136" s="32" t="str">
        <f t="shared" si="33"/>
        <v>〇</v>
      </c>
      <c r="BB136" s="32" t="str">
        <f t="shared" si="33"/>
        <v>〇</v>
      </c>
      <c r="BC136" s="32" t="str">
        <f t="shared" si="33"/>
        <v>〇</v>
      </c>
      <c r="BD136" s="32" t="str">
        <f t="shared" si="33"/>
        <v>〇</v>
      </c>
      <c r="BE136" s="32" t="str">
        <f t="shared" si="33"/>
        <v>〇</v>
      </c>
      <c r="BF136" s="32" t="str">
        <f t="shared" si="33"/>
        <v>〇</v>
      </c>
      <c r="BG136" s="32" t="str">
        <f t="shared" si="33"/>
        <v>〇</v>
      </c>
      <c r="BH136" s="32" t="str">
        <f t="shared" si="33"/>
        <v>〇</v>
      </c>
      <c r="BI136" s="32" t="str">
        <f t="shared" si="33"/>
        <v>〇</v>
      </c>
      <c r="BJ136" s="32" t="str">
        <f t="shared" si="33"/>
        <v>〇</v>
      </c>
      <c r="BK136" s="32" t="str">
        <f t="shared" si="33"/>
        <v>〇</v>
      </c>
      <c r="BL136" s="32" t="str">
        <f t="shared" si="33"/>
        <v>〇</v>
      </c>
      <c r="BM136" s="32" t="str">
        <f t="shared" si="33"/>
        <v>〇</v>
      </c>
      <c r="BN136" s="32" t="str">
        <f t="shared" si="33"/>
        <v>〇</v>
      </c>
      <c r="BO136" s="32" t="str">
        <f t="shared" si="33"/>
        <v>〇</v>
      </c>
      <c r="BP136" s="32" t="str">
        <f t="shared" si="33"/>
        <v>〇</v>
      </c>
      <c r="BQ136" s="32" t="str">
        <f t="shared" si="33"/>
        <v>〇</v>
      </c>
      <c r="BR136" s="32" t="str">
        <f t="shared" si="33"/>
        <v>〇</v>
      </c>
      <c r="BS136" s="32" t="str">
        <f t="shared" si="33"/>
        <v>〇</v>
      </c>
      <c r="BT136" s="32" t="str">
        <f t="shared" si="33"/>
        <v>〇</v>
      </c>
      <c r="BU136" s="32" t="str">
        <f t="shared" si="33"/>
        <v>〇</v>
      </c>
      <c r="BV136" s="32" t="str">
        <f t="shared" si="33"/>
        <v>〇</v>
      </c>
      <c r="BW136" s="32" t="str">
        <f t="shared" si="33"/>
        <v>〇</v>
      </c>
      <c r="BX136" s="32" t="str">
        <f t="shared" si="33"/>
        <v>〇</v>
      </c>
    </row>
    <row r="137" spans="48:76" ht="21" customHeight="1">
      <c r="AV137" s="32" t="str">
        <f t="shared" si="33"/>
        <v>〇</v>
      </c>
      <c r="AW137" s="32" t="str">
        <f t="shared" si="33"/>
        <v>〇</v>
      </c>
      <c r="AX137" s="32" t="str">
        <f t="shared" si="33"/>
        <v>〇</v>
      </c>
      <c r="AY137" s="32" t="str">
        <f t="shared" si="33"/>
        <v>〇</v>
      </c>
      <c r="AZ137" s="32" t="str">
        <f t="shared" si="33"/>
        <v>〇</v>
      </c>
      <c r="BA137" s="32" t="str">
        <f t="shared" si="33"/>
        <v>〇</v>
      </c>
      <c r="BB137" s="32" t="str">
        <f t="shared" si="33"/>
        <v>〇</v>
      </c>
      <c r="BC137" s="32" t="str">
        <f t="shared" si="33"/>
        <v>〇</v>
      </c>
      <c r="BD137" s="32" t="str">
        <f t="shared" si="33"/>
        <v>〇</v>
      </c>
      <c r="BE137" s="32" t="str">
        <f t="shared" si="33"/>
        <v>〇</v>
      </c>
      <c r="BF137" s="32" t="str">
        <f t="shared" si="33"/>
        <v>〇</v>
      </c>
      <c r="BG137" s="32" t="str">
        <f t="shared" si="33"/>
        <v>〇</v>
      </c>
      <c r="BH137" s="32" t="str">
        <f t="shared" si="33"/>
        <v>〇</v>
      </c>
      <c r="BI137" s="32" t="str">
        <f t="shared" si="33"/>
        <v>〇</v>
      </c>
      <c r="BJ137" s="32" t="str">
        <f t="shared" si="33"/>
        <v>〇</v>
      </c>
      <c r="BK137" s="32" t="str">
        <f t="shared" si="33"/>
        <v>〇</v>
      </c>
      <c r="BL137" s="32" t="str">
        <f t="shared" si="33"/>
        <v>〇</v>
      </c>
      <c r="BM137" s="32" t="str">
        <f t="shared" si="33"/>
        <v>〇</v>
      </c>
      <c r="BN137" s="32" t="str">
        <f t="shared" si="33"/>
        <v>〇</v>
      </c>
      <c r="BO137" s="32" t="str">
        <f t="shared" si="33"/>
        <v>〇</v>
      </c>
      <c r="BP137" s="32" t="str">
        <f t="shared" si="33"/>
        <v>〇</v>
      </c>
      <c r="BQ137" s="32" t="str">
        <f t="shared" si="33"/>
        <v>〇</v>
      </c>
      <c r="BR137" s="32" t="str">
        <f t="shared" si="33"/>
        <v>〇</v>
      </c>
      <c r="BS137" s="32" t="str">
        <f t="shared" si="33"/>
        <v>〇</v>
      </c>
      <c r="BT137" s="32" t="str">
        <f t="shared" si="33"/>
        <v>〇</v>
      </c>
      <c r="BU137" s="32" t="str">
        <f t="shared" si="33"/>
        <v>〇</v>
      </c>
      <c r="BV137" s="32" t="str">
        <f t="shared" si="33"/>
        <v>〇</v>
      </c>
      <c r="BW137" s="32" t="str">
        <f t="shared" si="33"/>
        <v>〇</v>
      </c>
      <c r="BX137" s="32" t="str">
        <f t="shared" si="33"/>
        <v>〇</v>
      </c>
    </row>
    <row r="138" spans="48:76" ht="21" customHeight="1">
      <c r="AV138" s="32" t="str">
        <f t="shared" si="33"/>
        <v>〇</v>
      </c>
      <c r="AW138" s="32" t="str">
        <f t="shared" si="33"/>
        <v>〇</v>
      </c>
      <c r="AX138" s="32" t="str">
        <f t="shared" si="33"/>
        <v>〇</v>
      </c>
      <c r="AY138" s="32" t="str">
        <f t="shared" si="33"/>
        <v>〇</v>
      </c>
      <c r="AZ138" s="32" t="str">
        <f t="shared" si="33"/>
        <v>〇</v>
      </c>
      <c r="BA138" s="32" t="str">
        <f t="shared" si="33"/>
        <v>〇</v>
      </c>
      <c r="BB138" s="32" t="str">
        <f t="shared" si="33"/>
        <v>〇</v>
      </c>
      <c r="BC138" s="32" t="str">
        <f t="shared" si="33"/>
        <v>〇</v>
      </c>
      <c r="BD138" s="32" t="str">
        <f t="shared" si="33"/>
        <v>〇</v>
      </c>
      <c r="BE138" s="32" t="str">
        <f t="shared" si="33"/>
        <v>〇</v>
      </c>
      <c r="BF138" s="32" t="str">
        <f t="shared" si="33"/>
        <v>〇</v>
      </c>
      <c r="BG138" s="32" t="str">
        <f t="shared" si="33"/>
        <v>〇</v>
      </c>
      <c r="BH138" s="32" t="str">
        <f t="shared" si="33"/>
        <v>〇</v>
      </c>
      <c r="BI138" s="32" t="str">
        <f t="shared" si="33"/>
        <v>〇</v>
      </c>
      <c r="BJ138" s="32" t="str">
        <f t="shared" si="33"/>
        <v>〇</v>
      </c>
      <c r="BK138" s="32" t="str">
        <f t="shared" si="33"/>
        <v>〇</v>
      </c>
      <c r="BL138" s="32" t="str">
        <f t="shared" si="33"/>
        <v>〇</v>
      </c>
      <c r="BM138" s="32" t="str">
        <f t="shared" si="33"/>
        <v>〇</v>
      </c>
      <c r="BN138" s="32" t="str">
        <f t="shared" si="33"/>
        <v>〇</v>
      </c>
      <c r="BO138" s="32" t="str">
        <f t="shared" si="33"/>
        <v>〇</v>
      </c>
      <c r="BP138" s="32" t="str">
        <f t="shared" si="33"/>
        <v>〇</v>
      </c>
      <c r="BQ138" s="32" t="str">
        <f t="shared" si="33"/>
        <v>〇</v>
      </c>
      <c r="BR138" s="32" t="str">
        <f t="shared" si="33"/>
        <v>〇</v>
      </c>
      <c r="BS138" s="32" t="str">
        <f t="shared" si="33"/>
        <v>〇</v>
      </c>
      <c r="BT138" s="32" t="str">
        <f t="shared" si="33"/>
        <v>〇</v>
      </c>
      <c r="BU138" s="32" t="str">
        <f t="shared" si="33"/>
        <v>〇</v>
      </c>
      <c r="BV138" s="32" t="str">
        <f t="shared" si="33"/>
        <v>〇</v>
      </c>
      <c r="BW138" s="32" t="str">
        <f t="shared" si="33"/>
        <v>〇</v>
      </c>
      <c r="BX138" s="32" t="str">
        <f t="shared" si="33"/>
        <v>〇</v>
      </c>
    </row>
    <row r="139" spans="48:76" ht="21" customHeight="1">
      <c r="AV139" s="32" t="str">
        <f t="shared" si="33"/>
        <v>〇</v>
      </c>
      <c r="AW139" s="32" t="str">
        <f t="shared" si="33"/>
        <v>〇</v>
      </c>
      <c r="AX139" s="32" t="str">
        <f t="shared" si="33"/>
        <v>〇</v>
      </c>
      <c r="AY139" s="32" t="str">
        <f t="shared" si="33"/>
        <v>〇</v>
      </c>
      <c r="AZ139" s="32" t="str">
        <f t="shared" si="33"/>
        <v>〇</v>
      </c>
      <c r="BA139" s="32" t="str">
        <f t="shared" si="33"/>
        <v>〇</v>
      </c>
      <c r="BB139" s="32" t="str">
        <f t="shared" si="33"/>
        <v>〇</v>
      </c>
      <c r="BC139" s="32" t="str">
        <f t="shared" si="33"/>
        <v>〇</v>
      </c>
      <c r="BD139" s="32" t="str">
        <f t="shared" si="33"/>
        <v>〇</v>
      </c>
      <c r="BE139" s="32" t="str">
        <f t="shared" si="33"/>
        <v>〇</v>
      </c>
      <c r="BF139" s="32" t="str">
        <f t="shared" si="33"/>
        <v>〇</v>
      </c>
      <c r="BG139" s="32" t="str">
        <f t="shared" si="33"/>
        <v>〇</v>
      </c>
      <c r="BH139" s="32" t="str">
        <f t="shared" si="33"/>
        <v>〇</v>
      </c>
      <c r="BI139" s="32" t="str">
        <f t="shared" si="33"/>
        <v>〇</v>
      </c>
      <c r="BJ139" s="32" t="str">
        <f t="shared" si="33"/>
        <v>〇</v>
      </c>
      <c r="BK139" s="32" t="str">
        <f t="shared" si="33"/>
        <v>〇</v>
      </c>
      <c r="BL139" s="32" t="str">
        <f t="shared" si="33"/>
        <v>〇</v>
      </c>
      <c r="BM139" s="32" t="str">
        <f t="shared" si="33"/>
        <v>〇</v>
      </c>
      <c r="BN139" s="32" t="str">
        <f t="shared" si="33"/>
        <v>〇</v>
      </c>
      <c r="BO139" s="32" t="str">
        <f t="shared" si="33"/>
        <v>〇</v>
      </c>
      <c r="BP139" s="32" t="str">
        <f t="shared" si="33"/>
        <v>〇</v>
      </c>
      <c r="BQ139" s="32" t="str">
        <f t="shared" si="33"/>
        <v>〇</v>
      </c>
      <c r="BR139" s="32" t="str">
        <f t="shared" si="33"/>
        <v>〇</v>
      </c>
      <c r="BS139" s="32" t="str">
        <f t="shared" si="33"/>
        <v>〇</v>
      </c>
      <c r="BT139" s="32" t="str">
        <f t="shared" si="33"/>
        <v>〇</v>
      </c>
      <c r="BU139" s="32" t="str">
        <f t="shared" si="33"/>
        <v>〇</v>
      </c>
      <c r="BV139" s="32" t="str">
        <f t="shared" si="33"/>
        <v>〇</v>
      </c>
      <c r="BW139" s="32" t="str">
        <f t="shared" si="33"/>
        <v>〇</v>
      </c>
      <c r="BX139" s="32" t="str">
        <f t="shared" si="33"/>
        <v>〇</v>
      </c>
    </row>
    <row r="140" spans="48:76" ht="21" customHeight="1">
      <c r="AV140" s="32" t="str">
        <f t="shared" si="33"/>
        <v>〇</v>
      </c>
      <c r="AW140" s="32" t="str">
        <f t="shared" si="33"/>
        <v>〇</v>
      </c>
      <c r="AX140" s="32" t="str">
        <f t="shared" si="33"/>
        <v>〇</v>
      </c>
      <c r="AY140" s="32" t="str">
        <f t="shared" si="33"/>
        <v>〇</v>
      </c>
      <c r="AZ140" s="32" t="str">
        <f t="shared" si="33"/>
        <v>〇</v>
      </c>
      <c r="BA140" s="32" t="str">
        <f t="shared" si="33"/>
        <v>〇</v>
      </c>
      <c r="BB140" s="32" t="str">
        <f t="shared" si="33"/>
        <v>〇</v>
      </c>
      <c r="BC140" s="32" t="str">
        <f t="shared" si="33"/>
        <v>〇</v>
      </c>
      <c r="BD140" s="32" t="str">
        <f t="shared" si="33"/>
        <v>〇</v>
      </c>
      <c r="BE140" s="32" t="str">
        <f t="shared" si="33"/>
        <v>〇</v>
      </c>
      <c r="BF140" s="32" t="str">
        <f t="shared" si="33"/>
        <v>〇</v>
      </c>
      <c r="BG140" s="32" t="str">
        <f t="shared" si="33"/>
        <v>〇</v>
      </c>
      <c r="BH140" s="32" t="str">
        <f t="shared" si="33"/>
        <v>〇</v>
      </c>
      <c r="BI140" s="32" t="str">
        <f t="shared" si="33"/>
        <v>〇</v>
      </c>
      <c r="BJ140" s="32" t="str">
        <f t="shared" si="33"/>
        <v>〇</v>
      </c>
      <c r="BK140" s="32" t="str">
        <f t="shared" si="33"/>
        <v>〇</v>
      </c>
      <c r="BL140" s="32" t="str">
        <f t="shared" si="33"/>
        <v>〇</v>
      </c>
      <c r="BM140" s="32" t="str">
        <f t="shared" si="33"/>
        <v>〇</v>
      </c>
      <c r="BN140" s="32" t="str">
        <f t="shared" si="33"/>
        <v>〇</v>
      </c>
      <c r="BO140" s="32" t="str">
        <f t="shared" si="33"/>
        <v>〇</v>
      </c>
      <c r="BP140" s="32" t="str">
        <f t="shared" si="33"/>
        <v>〇</v>
      </c>
      <c r="BQ140" s="32" t="str">
        <f t="shared" si="33"/>
        <v>〇</v>
      </c>
      <c r="BR140" s="32" t="str">
        <f t="shared" si="33"/>
        <v>〇</v>
      </c>
      <c r="BS140" s="32" t="str">
        <f t="shared" si="33"/>
        <v>〇</v>
      </c>
      <c r="BT140" s="32" t="str">
        <f t="shared" si="33"/>
        <v>〇</v>
      </c>
      <c r="BU140" s="32" t="str">
        <f t="shared" si="33"/>
        <v>〇</v>
      </c>
      <c r="BV140" s="32" t="str">
        <f t="shared" si="33"/>
        <v>〇</v>
      </c>
      <c r="BW140" s="32" t="str">
        <f t="shared" si="33"/>
        <v>〇</v>
      </c>
      <c r="BX140" s="32" t="str">
        <f t="shared" si="33"/>
        <v>〇</v>
      </c>
    </row>
    <row r="141" spans="48:76" ht="21" customHeight="1">
      <c r="AV141" s="32" t="str">
        <f t="shared" si="33"/>
        <v>〇</v>
      </c>
      <c r="AW141" s="32" t="str">
        <f t="shared" si="33"/>
        <v>〇</v>
      </c>
      <c r="AX141" s="32" t="str">
        <f t="shared" si="33"/>
        <v>〇</v>
      </c>
      <c r="AY141" s="32" t="str">
        <f t="shared" si="33"/>
        <v>〇</v>
      </c>
      <c r="AZ141" s="32" t="str">
        <f t="shared" si="33"/>
        <v>〇</v>
      </c>
      <c r="BA141" s="32" t="str">
        <f t="shared" si="33"/>
        <v>〇</v>
      </c>
      <c r="BB141" s="32" t="str">
        <f t="shared" si="33"/>
        <v>〇</v>
      </c>
      <c r="BC141" s="32" t="str">
        <f t="shared" si="33"/>
        <v>〇</v>
      </c>
      <c r="BD141" s="32" t="str">
        <f t="shared" si="33"/>
        <v>〇</v>
      </c>
      <c r="BE141" s="32" t="str">
        <f t="shared" si="33"/>
        <v>〇</v>
      </c>
      <c r="BF141" s="32" t="str">
        <f t="shared" si="33"/>
        <v>〇</v>
      </c>
      <c r="BG141" s="32" t="str">
        <f t="shared" si="33"/>
        <v>〇</v>
      </c>
      <c r="BH141" s="32" t="str">
        <f t="shared" si="33"/>
        <v>〇</v>
      </c>
      <c r="BI141" s="32" t="str">
        <f t="shared" si="33"/>
        <v>〇</v>
      </c>
      <c r="BJ141" s="32" t="str">
        <f t="shared" si="33"/>
        <v>〇</v>
      </c>
      <c r="BK141" s="32" t="str">
        <f t="shared" si="33"/>
        <v>〇</v>
      </c>
      <c r="BL141" s="32" t="str">
        <f t="shared" si="33"/>
        <v>〇</v>
      </c>
      <c r="BM141" s="32" t="str">
        <f t="shared" si="33"/>
        <v>〇</v>
      </c>
      <c r="BN141" s="32" t="str">
        <f t="shared" si="33"/>
        <v>〇</v>
      </c>
      <c r="BO141" s="32" t="str">
        <f t="shared" si="33"/>
        <v>〇</v>
      </c>
      <c r="BP141" s="32" t="str">
        <f t="shared" si="33"/>
        <v>〇</v>
      </c>
      <c r="BQ141" s="32" t="str">
        <f t="shared" si="33"/>
        <v>〇</v>
      </c>
      <c r="BR141" s="32" t="str">
        <f t="shared" si="33"/>
        <v>〇</v>
      </c>
      <c r="BS141" s="32" t="str">
        <f t="shared" ref="BS141:BX141" si="34">IF(EXACT(BS35,BS88),"〇","NG")</f>
        <v>〇</v>
      </c>
      <c r="BT141" s="32" t="str">
        <f t="shared" si="34"/>
        <v>〇</v>
      </c>
      <c r="BU141" s="32" t="str">
        <f t="shared" si="34"/>
        <v>〇</v>
      </c>
      <c r="BV141" s="32" t="str">
        <f t="shared" si="34"/>
        <v>〇</v>
      </c>
      <c r="BW141" s="32" t="str">
        <f t="shared" si="34"/>
        <v>〇</v>
      </c>
      <c r="BX141" s="32" t="str">
        <f t="shared" si="34"/>
        <v>〇</v>
      </c>
    </row>
    <row r="142" spans="48:76" ht="21" customHeight="1">
      <c r="AV142" s="32" t="str">
        <f t="shared" ref="AV142:BX150" si="35">IF(EXACT(AV36,AV89),"〇","NG")</f>
        <v>〇</v>
      </c>
      <c r="AW142" s="32" t="str">
        <f t="shared" si="35"/>
        <v>〇</v>
      </c>
      <c r="AX142" s="32" t="str">
        <f t="shared" si="35"/>
        <v>〇</v>
      </c>
      <c r="AY142" s="32" t="str">
        <f t="shared" si="35"/>
        <v>〇</v>
      </c>
      <c r="AZ142" s="32" t="str">
        <f t="shared" si="35"/>
        <v>〇</v>
      </c>
      <c r="BA142" s="32" t="str">
        <f t="shared" si="35"/>
        <v>〇</v>
      </c>
      <c r="BB142" s="32" t="str">
        <f t="shared" si="35"/>
        <v>〇</v>
      </c>
      <c r="BC142" s="32" t="str">
        <f t="shared" si="35"/>
        <v>〇</v>
      </c>
      <c r="BD142" s="32" t="str">
        <f t="shared" si="35"/>
        <v>〇</v>
      </c>
      <c r="BE142" s="32" t="str">
        <f t="shared" si="35"/>
        <v>〇</v>
      </c>
      <c r="BF142" s="32" t="str">
        <f t="shared" si="35"/>
        <v>〇</v>
      </c>
      <c r="BG142" s="32" t="str">
        <f t="shared" si="35"/>
        <v>〇</v>
      </c>
      <c r="BH142" s="32" t="str">
        <f t="shared" si="35"/>
        <v>〇</v>
      </c>
      <c r="BI142" s="32" t="str">
        <f t="shared" si="35"/>
        <v>〇</v>
      </c>
      <c r="BJ142" s="32" t="str">
        <f t="shared" si="35"/>
        <v>〇</v>
      </c>
      <c r="BK142" s="32" t="str">
        <f t="shared" si="35"/>
        <v>〇</v>
      </c>
      <c r="BL142" s="32" t="str">
        <f t="shared" si="35"/>
        <v>〇</v>
      </c>
      <c r="BM142" s="32" t="str">
        <f t="shared" si="35"/>
        <v>〇</v>
      </c>
      <c r="BN142" s="32" t="str">
        <f t="shared" si="35"/>
        <v>〇</v>
      </c>
      <c r="BO142" s="32" t="str">
        <f t="shared" si="35"/>
        <v>〇</v>
      </c>
      <c r="BP142" s="32" t="str">
        <f t="shared" si="35"/>
        <v>〇</v>
      </c>
      <c r="BQ142" s="32" t="str">
        <f t="shared" si="35"/>
        <v>〇</v>
      </c>
      <c r="BR142" s="32" t="str">
        <f t="shared" si="35"/>
        <v>〇</v>
      </c>
      <c r="BS142" s="32" t="str">
        <f t="shared" si="35"/>
        <v>〇</v>
      </c>
      <c r="BT142" s="32" t="str">
        <f t="shared" si="35"/>
        <v>〇</v>
      </c>
      <c r="BU142" s="32" t="str">
        <f t="shared" si="35"/>
        <v>〇</v>
      </c>
      <c r="BV142" s="32" t="str">
        <f t="shared" si="35"/>
        <v>〇</v>
      </c>
      <c r="BW142" s="32" t="str">
        <f t="shared" si="35"/>
        <v>〇</v>
      </c>
      <c r="BX142" s="32" t="str">
        <f t="shared" si="35"/>
        <v>〇</v>
      </c>
    </row>
    <row r="143" spans="48:76" ht="21" customHeight="1">
      <c r="AV143" s="32" t="str">
        <f t="shared" si="35"/>
        <v>〇</v>
      </c>
      <c r="AW143" s="32" t="str">
        <f t="shared" si="35"/>
        <v>〇</v>
      </c>
      <c r="AX143" s="32" t="str">
        <f t="shared" si="35"/>
        <v>〇</v>
      </c>
      <c r="AY143" s="32" t="str">
        <f t="shared" si="35"/>
        <v>〇</v>
      </c>
      <c r="AZ143" s="32" t="str">
        <f t="shared" si="35"/>
        <v>〇</v>
      </c>
      <c r="BA143" s="32" t="str">
        <f t="shared" si="35"/>
        <v>〇</v>
      </c>
      <c r="BB143" s="32" t="str">
        <f t="shared" si="35"/>
        <v>〇</v>
      </c>
      <c r="BC143" s="32" t="str">
        <f t="shared" si="35"/>
        <v>〇</v>
      </c>
      <c r="BD143" s="32" t="str">
        <f t="shared" si="35"/>
        <v>〇</v>
      </c>
      <c r="BE143" s="32" t="str">
        <f t="shared" si="35"/>
        <v>〇</v>
      </c>
      <c r="BF143" s="32" t="str">
        <f t="shared" si="35"/>
        <v>〇</v>
      </c>
      <c r="BG143" s="32" t="str">
        <f t="shared" si="35"/>
        <v>〇</v>
      </c>
      <c r="BH143" s="32" t="str">
        <f t="shared" si="35"/>
        <v>〇</v>
      </c>
      <c r="BI143" s="32" t="str">
        <f t="shared" si="35"/>
        <v>〇</v>
      </c>
      <c r="BJ143" s="32" t="str">
        <f t="shared" si="35"/>
        <v>〇</v>
      </c>
      <c r="BK143" s="32" t="str">
        <f t="shared" si="35"/>
        <v>〇</v>
      </c>
      <c r="BL143" s="32" t="str">
        <f t="shared" si="35"/>
        <v>〇</v>
      </c>
      <c r="BM143" s="32" t="str">
        <f t="shared" si="35"/>
        <v>〇</v>
      </c>
      <c r="BN143" s="32" t="str">
        <f t="shared" si="35"/>
        <v>〇</v>
      </c>
      <c r="BO143" s="32" t="str">
        <f t="shared" si="35"/>
        <v>〇</v>
      </c>
      <c r="BP143" s="32" t="str">
        <f t="shared" si="35"/>
        <v>〇</v>
      </c>
      <c r="BQ143" s="32" t="str">
        <f t="shared" si="35"/>
        <v>〇</v>
      </c>
      <c r="BR143" s="32" t="str">
        <f t="shared" si="35"/>
        <v>〇</v>
      </c>
      <c r="BS143" s="32" t="str">
        <f t="shared" si="35"/>
        <v>〇</v>
      </c>
      <c r="BT143" s="32" t="str">
        <f t="shared" si="35"/>
        <v>〇</v>
      </c>
      <c r="BU143" s="32" t="str">
        <f t="shared" si="35"/>
        <v>〇</v>
      </c>
      <c r="BV143" s="32" t="str">
        <f t="shared" si="35"/>
        <v>〇</v>
      </c>
      <c r="BW143" s="32" t="str">
        <f t="shared" si="35"/>
        <v>〇</v>
      </c>
      <c r="BX143" s="32" t="str">
        <f t="shared" si="35"/>
        <v>〇</v>
      </c>
    </row>
    <row r="144" spans="48:76" ht="21" customHeight="1">
      <c r="AV144" s="32" t="str">
        <f t="shared" si="35"/>
        <v>〇</v>
      </c>
      <c r="AW144" s="32" t="str">
        <f t="shared" si="35"/>
        <v>〇</v>
      </c>
      <c r="AX144" s="32" t="str">
        <f t="shared" si="35"/>
        <v>〇</v>
      </c>
      <c r="AY144" s="32" t="str">
        <f t="shared" si="35"/>
        <v>〇</v>
      </c>
      <c r="AZ144" s="32" t="str">
        <f t="shared" si="35"/>
        <v>〇</v>
      </c>
      <c r="BA144" s="32" t="str">
        <f t="shared" si="35"/>
        <v>〇</v>
      </c>
      <c r="BB144" s="32" t="str">
        <f t="shared" si="35"/>
        <v>〇</v>
      </c>
      <c r="BC144" s="32" t="str">
        <f t="shared" si="35"/>
        <v>〇</v>
      </c>
      <c r="BD144" s="32" t="str">
        <f t="shared" si="35"/>
        <v>〇</v>
      </c>
      <c r="BE144" s="32" t="str">
        <f t="shared" si="35"/>
        <v>〇</v>
      </c>
      <c r="BF144" s="32" t="str">
        <f t="shared" si="35"/>
        <v>〇</v>
      </c>
      <c r="BG144" s="32" t="str">
        <f t="shared" si="35"/>
        <v>〇</v>
      </c>
      <c r="BH144" s="32" t="str">
        <f t="shared" si="35"/>
        <v>〇</v>
      </c>
      <c r="BI144" s="32" t="str">
        <f t="shared" si="35"/>
        <v>〇</v>
      </c>
      <c r="BJ144" s="32" t="str">
        <f t="shared" si="35"/>
        <v>〇</v>
      </c>
      <c r="BK144" s="32" t="str">
        <f t="shared" si="35"/>
        <v>〇</v>
      </c>
      <c r="BL144" s="32" t="str">
        <f t="shared" si="35"/>
        <v>〇</v>
      </c>
      <c r="BM144" s="32" t="str">
        <f t="shared" si="35"/>
        <v>〇</v>
      </c>
      <c r="BN144" s="32" t="str">
        <f t="shared" si="35"/>
        <v>〇</v>
      </c>
      <c r="BO144" s="32" t="str">
        <f t="shared" si="35"/>
        <v>〇</v>
      </c>
      <c r="BP144" s="32" t="str">
        <f t="shared" si="35"/>
        <v>〇</v>
      </c>
      <c r="BQ144" s="32" t="str">
        <f t="shared" si="35"/>
        <v>〇</v>
      </c>
      <c r="BR144" s="32" t="str">
        <f t="shared" si="35"/>
        <v>〇</v>
      </c>
      <c r="BS144" s="32" t="str">
        <f t="shared" si="35"/>
        <v>〇</v>
      </c>
      <c r="BT144" s="32" t="str">
        <f t="shared" si="35"/>
        <v>〇</v>
      </c>
      <c r="BU144" s="32" t="str">
        <f t="shared" si="35"/>
        <v>〇</v>
      </c>
      <c r="BV144" s="32" t="str">
        <f t="shared" si="35"/>
        <v>〇</v>
      </c>
      <c r="BW144" s="32" t="str">
        <f t="shared" si="35"/>
        <v>〇</v>
      </c>
      <c r="BX144" s="32" t="str">
        <f t="shared" si="35"/>
        <v>〇</v>
      </c>
    </row>
    <row r="145" spans="48:76" ht="21" customHeight="1">
      <c r="AV145" s="32" t="str">
        <f t="shared" si="35"/>
        <v>〇</v>
      </c>
      <c r="AW145" s="32" t="str">
        <f t="shared" si="35"/>
        <v>〇</v>
      </c>
      <c r="AX145" s="32" t="str">
        <f t="shared" si="35"/>
        <v>〇</v>
      </c>
      <c r="AY145" s="32" t="str">
        <f t="shared" si="35"/>
        <v>〇</v>
      </c>
      <c r="AZ145" s="32" t="str">
        <f t="shared" si="35"/>
        <v>〇</v>
      </c>
      <c r="BA145" s="32" t="str">
        <f t="shared" si="35"/>
        <v>〇</v>
      </c>
      <c r="BB145" s="32" t="str">
        <f t="shared" si="35"/>
        <v>〇</v>
      </c>
      <c r="BC145" s="32" t="str">
        <f t="shared" si="35"/>
        <v>〇</v>
      </c>
      <c r="BD145" s="32" t="str">
        <f t="shared" si="35"/>
        <v>〇</v>
      </c>
      <c r="BE145" s="32" t="str">
        <f t="shared" si="35"/>
        <v>〇</v>
      </c>
      <c r="BF145" s="32" t="str">
        <f t="shared" si="35"/>
        <v>〇</v>
      </c>
      <c r="BG145" s="32" t="str">
        <f t="shared" si="35"/>
        <v>〇</v>
      </c>
      <c r="BH145" s="32" t="str">
        <f t="shared" si="35"/>
        <v>〇</v>
      </c>
      <c r="BI145" s="32" t="str">
        <f t="shared" si="35"/>
        <v>〇</v>
      </c>
      <c r="BJ145" s="32" t="str">
        <f t="shared" si="35"/>
        <v>〇</v>
      </c>
      <c r="BK145" s="32" t="str">
        <f t="shared" si="35"/>
        <v>〇</v>
      </c>
      <c r="BL145" s="32" t="str">
        <f t="shared" si="35"/>
        <v>〇</v>
      </c>
      <c r="BM145" s="32" t="str">
        <f t="shared" si="35"/>
        <v>〇</v>
      </c>
      <c r="BN145" s="32" t="str">
        <f t="shared" si="35"/>
        <v>〇</v>
      </c>
      <c r="BO145" s="32" t="str">
        <f t="shared" si="35"/>
        <v>〇</v>
      </c>
      <c r="BP145" s="32" t="str">
        <f t="shared" si="35"/>
        <v>〇</v>
      </c>
      <c r="BQ145" s="32" t="str">
        <f t="shared" si="35"/>
        <v>〇</v>
      </c>
      <c r="BR145" s="32" t="str">
        <f t="shared" si="35"/>
        <v>〇</v>
      </c>
      <c r="BS145" s="32" t="str">
        <f t="shared" si="35"/>
        <v>〇</v>
      </c>
      <c r="BT145" s="32" t="str">
        <f t="shared" si="35"/>
        <v>〇</v>
      </c>
      <c r="BU145" s="32" t="str">
        <f t="shared" si="35"/>
        <v>〇</v>
      </c>
      <c r="BV145" s="32" t="str">
        <f t="shared" si="35"/>
        <v>〇</v>
      </c>
      <c r="BW145" s="32" t="str">
        <f t="shared" si="35"/>
        <v>〇</v>
      </c>
      <c r="BX145" s="32" t="str">
        <f t="shared" si="35"/>
        <v>〇</v>
      </c>
    </row>
    <row r="146" spans="48:76" ht="21" customHeight="1">
      <c r="AV146" s="32" t="str">
        <f t="shared" si="35"/>
        <v>〇</v>
      </c>
      <c r="AW146" s="32" t="str">
        <f t="shared" si="35"/>
        <v>〇</v>
      </c>
      <c r="AX146" s="32" t="str">
        <f t="shared" si="35"/>
        <v>〇</v>
      </c>
      <c r="AY146" s="32" t="str">
        <f t="shared" si="35"/>
        <v>〇</v>
      </c>
      <c r="AZ146" s="32" t="str">
        <f t="shared" si="35"/>
        <v>〇</v>
      </c>
      <c r="BA146" s="32" t="str">
        <f t="shared" si="35"/>
        <v>〇</v>
      </c>
      <c r="BB146" s="32" t="str">
        <f t="shared" si="35"/>
        <v>〇</v>
      </c>
      <c r="BC146" s="32" t="str">
        <f t="shared" si="35"/>
        <v>〇</v>
      </c>
      <c r="BD146" s="32" t="str">
        <f t="shared" si="35"/>
        <v>〇</v>
      </c>
      <c r="BE146" s="32" t="str">
        <f t="shared" si="35"/>
        <v>〇</v>
      </c>
      <c r="BF146" s="32" t="str">
        <f t="shared" si="35"/>
        <v>〇</v>
      </c>
      <c r="BG146" s="32" t="str">
        <f t="shared" si="35"/>
        <v>〇</v>
      </c>
      <c r="BH146" s="32" t="str">
        <f t="shared" si="35"/>
        <v>〇</v>
      </c>
      <c r="BI146" s="32" t="str">
        <f t="shared" si="35"/>
        <v>〇</v>
      </c>
      <c r="BJ146" s="32" t="str">
        <f t="shared" si="35"/>
        <v>〇</v>
      </c>
      <c r="BK146" s="32" t="str">
        <f t="shared" si="35"/>
        <v>〇</v>
      </c>
      <c r="BL146" s="32" t="str">
        <f t="shared" si="35"/>
        <v>〇</v>
      </c>
      <c r="BM146" s="32" t="str">
        <f t="shared" si="35"/>
        <v>〇</v>
      </c>
      <c r="BN146" s="32" t="str">
        <f t="shared" si="35"/>
        <v>〇</v>
      </c>
      <c r="BO146" s="32" t="str">
        <f t="shared" si="35"/>
        <v>〇</v>
      </c>
      <c r="BP146" s="32" t="str">
        <f t="shared" si="35"/>
        <v>〇</v>
      </c>
      <c r="BQ146" s="32" t="str">
        <f t="shared" si="35"/>
        <v>〇</v>
      </c>
      <c r="BR146" s="32" t="str">
        <f t="shared" si="35"/>
        <v>〇</v>
      </c>
      <c r="BS146" s="32" t="str">
        <f t="shared" si="35"/>
        <v>〇</v>
      </c>
      <c r="BT146" s="32" t="str">
        <f t="shared" si="35"/>
        <v>〇</v>
      </c>
      <c r="BU146" s="32" t="str">
        <f t="shared" si="35"/>
        <v>〇</v>
      </c>
      <c r="BV146" s="32" t="str">
        <f t="shared" si="35"/>
        <v>〇</v>
      </c>
      <c r="BW146" s="32" t="str">
        <f t="shared" si="35"/>
        <v>〇</v>
      </c>
      <c r="BX146" s="32" t="str">
        <f t="shared" si="35"/>
        <v>〇</v>
      </c>
    </row>
    <row r="147" spans="48:76" ht="21" customHeight="1">
      <c r="AV147" s="32" t="str">
        <f t="shared" si="35"/>
        <v>〇</v>
      </c>
      <c r="AW147" s="32" t="str">
        <f t="shared" si="35"/>
        <v>〇</v>
      </c>
      <c r="AX147" s="32" t="str">
        <f t="shared" si="35"/>
        <v>〇</v>
      </c>
      <c r="AY147" s="32" t="str">
        <f t="shared" si="35"/>
        <v>〇</v>
      </c>
      <c r="AZ147" s="32" t="str">
        <f t="shared" si="35"/>
        <v>〇</v>
      </c>
      <c r="BA147" s="32" t="str">
        <f t="shared" si="35"/>
        <v>〇</v>
      </c>
      <c r="BB147" s="32" t="str">
        <f t="shared" si="35"/>
        <v>〇</v>
      </c>
      <c r="BC147" s="32" t="str">
        <f t="shared" si="35"/>
        <v>〇</v>
      </c>
      <c r="BD147" s="32" t="str">
        <f t="shared" si="35"/>
        <v>〇</v>
      </c>
      <c r="BE147" s="32" t="str">
        <f t="shared" si="35"/>
        <v>〇</v>
      </c>
      <c r="BF147" s="32" t="str">
        <f t="shared" si="35"/>
        <v>〇</v>
      </c>
      <c r="BG147" s="32" t="str">
        <f t="shared" si="35"/>
        <v>〇</v>
      </c>
      <c r="BH147" s="32" t="str">
        <f t="shared" si="35"/>
        <v>〇</v>
      </c>
      <c r="BI147" s="32" t="str">
        <f t="shared" si="35"/>
        <v>〇</v>
      </c>
      <c r="BJ147" s="32" t="str">
        <f t="shared" si="35"/>
        <v>〇</v>
      </c>
      <c r="BK147" s="32" t="str">
        <f t="shared" si="35"/>
        <v>〇</v>
      </c>
      <c r="BL147" s="32" t="str">
        <f t="shared" si="35"/>
        <v>〇</v>
      </c>
      <c r="BM147" s="32" t="str">
        <f t="shared" si="35"/>
        <v>〇</v>
      </c>
      <c r="BN147" s="32" t="str">
        <f t="shared" si="35"/>
        <v>〇</v>
      </c>
      <c r="BO147" s="32" t="str">
        <f t="shared" si="35"/>
        <v>〇</v>
      </c>
      <c r="BP147" s="32" t="str">
        <f t="shared" si="35"/>
        <v>〇</v>
      </c>
      <c r="BQ147" s="32" t="str">
        <f t="shared" si="35"/>
        <v>〇</v>
      </c>
      <c r="BR147" s="32" t="str">
        <f t="shared" si="35"/>
        <v>〇</v>
      </c>
      <c r="BS147" s="32" t="str">
        <f t="shared" si="35"/>
        <v>〇</v>
      </c>
      <c r="BT147" s="32" t="str">
        <f t="shared" si="35"/>
        <v>〇</v>
      </c>
      <c r="BU147" s="32" t="str">
        <f t="shared" si="35"/>
        <v>〇</v>
      </c>
      <c r="BV147" s="32" t="str">
        <f t="shared" si="35"/>
        <v>〇</v>
      </c>
      <c r="BW147" s="32" t="str">
        <f t="shared" si="35"/>
        <v>〇</v>
      </c>
      <c r="BX147" s="32" t="str">
        <f t="shared" si="35"/>
        <v>〇</v>
      </c>
    </row>
    <row r="148" spans="48:76" ht="21" customHeight="1">
      <c r="AV148" s="32" t="str">
        <f t="shared" si="35"/>
        <v>〇</v>
      </c>
      <c r="AW148" s="32" t="str">
        <f t="shared" si="35"/>
        <v>〇</v>
      </c>
      <c r="AX148" s="32" t="str">
        <f t="shared" si="35"/>
        <v>〇</v>
      </c>
      <c r="AY148" s="32" t="str">
        <f t="shared" si="35"/>
        <v>〇</v>
      </c>
      <c r="AZ148" s="32" t="str">
        <f t="shared" si="35"/>
        <v>〇</v>
      </c>
      <c r="BA148" s="32" t="str">
        <f t="shared" si="35"/>
        <v>〇</v>
      </c>
      <c r="BB148" s="32" t="str">
        <f t="shared" si="35"/>
        <v>〇</v>
      </c>
      <c r="BC148" s="32" t="str">
        <f t="shared" si="35"/>
        <v>〇</v>
      </c>
      <c r="BD148" s="32" t="str">
        <f t="shared" si="35"/>
        <v>〇</v>
      </c>
      <c r="BE148" s="32" t="str">
        <f t="shared" si="35"/>
        <v>〇</v>
      </c>
      <c r="BF148" s="32" t="str">
        <f t="shared" si="35"/>
        <v>〇</v>
      </c>
      <c r="BG148" s="32" t="str">
        <f t="shared" si="35"/>
        <v>〇</v>
      </c>
      <c r="BH148" s="32" t="str">
        <f t="shared" si="35"/>
        <v>〇</v>
      </c>
      <c r="BI148" s="32" t="str">
        <f t="shared" si="35"/>
        <v>〇</v>
      </c>
      <c r="BJ148" s="32" t="str">
        <f t="shared" si="35"/>
        <v>〇</v>
      </c>
      <c r="BK148" s="32" t="str">
        <f t="shared" si="35"/>
        <v>〇</v>
      </c>
      <c r="BL148" s="32" t="str">
        <f t="shared" si="35"/>
        <v>〇</v>
      </c>
      <c r="BM148" s="32" t="str">
        <f t="shared" si="35"/>
        <v>〇</v>
      </c>
      <c r="BN148" s="32" t="str">
        <f t="shared" si="35"/>
        <v>〇</v>
      </c>
      <c r="BO148" s="32" t="str">
        <f t="shared" si="35"/>
        <v>〇</v>
      </c>
      <c r="BP148" s="32" t="str">
        <f t="shared" si="35"/>
        <v>〇</v>
      </c>
      <c r="BQ148" s="32" t="str">
        <f t="shared" si="35"/>
        <v>〇</v>
      </c>
      <c r="BR148" s="32" t="str">
        <f t="shared" si="35"/>
        <v>〇</v>
      </c>
      <c r="BS148" s="32" t="str">
        <f t="shared" si="35"/>
        <v>〇</v>
      </c>
      <c r="BT148" s="32" t="str">
        <f t="shared" si="35"/>
        <v>〇</v>
      </c>
      <c r="BU148" s="32" t="str">
        <f t="shared" si="35"/>
        <v>〇</v>
      </c>
      <c r="BV148" s="32" t="str">
        <f t="shared" si="35"/>
        <v>〇</v>
      </c>
      <c r="BW148" s="32" t="str">
        <f t="shared" si="35"/>
        <v>〇</v>
      </c>
      <c r="BX148" s="32" t="str">
        <f t="shared" si="35"/>
        <v>〇</v>
      </c>
    </row>
    <row r="149" spans="48:76" ht="21" customHeight="1">
      <c r="AV149" s="32" t="str">
        <f t="shared" si="35"/>
        <v>〇</v>
      </c>
      <c r="AW149" s="32" t="str">
        <f t="shared" si="35"/>
        <v>〇</v>
      </c>
      <c r="AX149" s="32" t="str">
        <f t="shared" si="35"/>
        <v>〇</v>
      </c>
      <c r="AY149" s="32" t="str">
        <f t="shared" si="35"/>
        <v>〇</v>
      </c>
      <c r="AZ149" s="32" t="str">
        <f t="shared" si="35"/>
        <v>〇</v>
      </c>
      <c r="BA149" s="32" t="str">
        <f t="shared" si="35"/>
        <v>〇</v>
      </c>
      <c r="BB149" s="32" t="str">
        <f t="shared" si="35"/>
        <v>〇</v>
      </c>
      <c r="BC149" s="32" t="str">
        <f t="shared" si="35"/>
        <v>〇</v>
      </c>
      <c r="BD149" s="32" t="str">
        <f t="shared" si="35"/>
        <v>〇</v>
      </c>
      <c r="BE149" s="32" t="str">
        <f t="shared" si="35"/>
        <v>〇</v>
      </c>
      <c r="BF149" s="32" t="str">
        <f t="shared" si="35"/>
        <v>〇</v>
      </c>
      <c r="BG149" s="32" t="str">
        <f t="shared" si="35"/>
        <v>〇</v>
      </c>
      <c r="BH149" s="32" t="str">
        <f t="shared" si="35"/>
        <v>〇</v>
      </c>
      <c r="BI149" s="32" t="str">
        <f t="shared" si="35"/>
        <v>〇</v>
      </c>
      <c r="BJ149" s="32" t="str">
        <f t="shared" si="35"/>
        <v>〇</v>
      </c>
      <c r="BK149" s="32" t="str">
        <f t="shared" si="35"/>
        <v>〇</v>
      </c>
      <c r="BL149" s="32" t="str">
        <f t="shared" si="35"/>
        <v>〇</v>
      </c>
      <c r="BM149" s="32" t="str">
        <f t="shared" si="35"/>
        <v>〇</v>
      </c>
      <c r="BN149" s="32" t="str">
        <f t="shared" si="35"/>
        <v>〇</v>
      </c>
      <c r="BO149" s="32" t="str">
        <f t="shared" si="35"/>
        <v>〇</v>
      </c>
      <c r="BP149" s="32" t="str">
        <f t="shared" si="35"/>
        <v>〇</v>
      </c>
      <c r="BQ149" s="32" t="str">
        <f t="shared" si="35"/>
        <v>〇</v>
      </c>
      <c r="BR149" s="32" t="str">
        <f t="shared" si="35"/>
        <v>〇</v>
      </c>
      <c r="BS149" s="32" t="str">
        <f t="shared" si="35"/>
        <v>〇</v>
      </c>
      <c r="BT149" s="32" t="str">
        <f t="shared" si="35"/>
        <v>〇</v>
      </c>
      <c r="BU149" s="32" t="str">
        <f t="shared" si="35"/>
        <v>〇</v>
      </c>
      <c r="BV149" s="32" t="str">
        <f t="shared" si="35"/>
        <v>〇</v>
      </c>
      <c r="BW149" s="32" t="str">
        <f t="shared" si="35"/>
        <v>〇</v>
      </c>
      <c r="BX149" s="32" t="str">
        <f t="shared" si="35"/>
        <v>〇</v>
      </c>
    </row>
    <row r="150" spans="48:76" ht="21" customHeight="1">
      <c r="AV150" s="32" t="str">
        <f t="shared" si="35"/>
        <v>〇</v>
      </c>
      <c r="AW150" s="32" t="str">
        <f t="shared" si="35"/>
        <v>〇</v>
      </c>
      <c r="AX150" s="32" t="str">
        <f t="shared" si="35"/>
        <v>〇</v>
      </c>
      <c r="AY150" s="32" t="str">
        <f t="shared" si="35"/>
        <v>〇</v>
      </c>
      <c r="AZ150" s="32" t="str">
        <f t="shared" si="35"/>
        <v>〇</v>
      </c>
      <c r="BA150" s="32" t="str">
        <f t="shared" si="35"/>
        <v>〇</v>
      </c>
      <c r="BB150" s="32" t="str">
        <f t="shared" si="35"/>
        <v>〇</v>
      </c>
      <c r="BC150" s="32" t="str">
        <f t="shared" si="35"/>
        <v>〇</v>
      </c>
      <c r="BD150" s="32" t="str">
        <f t="shared" si="35"/>
        <v>〇</v>
      </c>
      <c r="BE150" s="32" t="str">
        <f t="shared" si="35"/>
        <v>〇</v>
      </c>
      <c r="BF150" s="32" t="str">
        <f t="shared" si="35"/>
        <v>〇</v>
      </c>
      <c r="BG150" s="32" t="str">
        <f t="shared" si="35"/>
        <v>〇</v>
      </c>
      <c r="BH150" s="32" t="str">
        <f t="shared" si="35"/>
        <v>〇</v>
      </c>
      <c r="BI150" s="32" t="str">
        <f t="shared" si="35"/>
        <v>〇</v>
      </c>
      <c r="BJ150" s="32" t="str">
        <f t="shared" si="35"/>
        <v>〇</v>
      </c>
      <c r="BK150" s="32" t="str">
        <f t="shared" si="35"/>
        <v>〇</v>
      </c>
      <c r="BL150" s="32" t="str">
        <f t="shared" si="35"/>
        <v>〇</v>
      </c>
      <c r="BM150" s="32" t="str">
        <f t="shared" si="35"/>
        <v>〇</v>
      </c>
      <c r="BN150" s="32" t="str">
        <f t="shared" si="35"/>
        <v>〇</v>
      </c>
      <c r="BO150" s="32" t="str">
        <f t="shared" si="35"/>
        <v>〇</v>
      </c>
      <c r="BP150" s="32" t="str">
        <f t="shared" si="35"/>
        <v>〇</v>
      </c>
      <c r="BQ150" s="32" t="str">
        <f t="shared" si="35"/>
        <v>〇</v>
      </c>
      <c r="BR150" s="32" t="str">
        <f t="shared" si="35"/>
        <v>〇</v>
      </c>
      <c r="BS150" s="32" t="str">
        <f t="shared" ref="BS150:BX150" si="36">IF(EXACT(BS44,BS97),"〇","NG")</f>
        <v>〇</v>
      </c>
      <c r="BT150" s="32" t="str">
        <f t="shared" si="36"/>
        <v>〇</v>
      </c>
      <c r="BU150" s="32" t="str">
        <f t="shared" si="36"/>
        <v>〇</v>
      </c>
      <c r="BV150" s="32" t="str">
        <f t="shared" si="36"/>
        <v>〇</v>
      </c>
      <c r="BW150" s="32" t="str">
        <f t="shared" si="36"/>
        <v>〇</v>
      </c>
      <c r="BX150" s="32" t="str">
        <f t="shared" si="36"/>
        <v>〇</v>
      </c>
    </row>
    <row r="151" spans="48:76" ht="21" customHeight="1">
      <c r="AV151" s="32" t="str">
        <f t="shared" ref="AV151:BX159" si="37">IF(EXACT(AV45,AV98),"〇","NG")</f>
        <v>〇</v>
      </c>
      <c r="AW151" s="32" t="str">
        <f t="shared" si="37"/>
        <v>〇</v>
      </c>
      <c r="AX151" s="32" t="str">
        <f t="shared" si="37"/>
        <v>〇</v>
      </c>
      <c r="AY151" s="32" t="str">
        <f t="shared" si="37"/>
        <v>〇</v>
      </c>
      <c r="AZ151" s="32" t="str">
        <f t="shared" si="37"/>
        <v>〇</v>
      </c>
      <c r="BA151" s="32" t="str">
        <f t="shared" si="37"/>
        <v>〇</v>
      </c>
      <c r="BB151" s="32" t="str">
        <f t="shared" si="37"/>
        <v>〇</v>
      </c>
      <c r="BC151" s="32" t="str">
        <f t="shared" si="37"/>
        <v>〇</v>
      </c>
      <c r="BD151" s="32" t="str">
        <f t="shared" si="37"/>
        <v>〇</v>
      </c>
      <c r="BE151" s="32" t="str">
        <f t="shared" si="37"/>
        <v>〇</v>
      </c>
      <c r="BF151" s="32" t="str">
        <f t="shared" si="37"/>
        <v>〇</v>
      </c>
      <c r="BG151" s="32" t="str">
        <f t="shared" si="37"/>
        <v>〇</v>
      </c>
      <c r="BH151" s="32" t="str">
        <f t="shared" si="37"/>
        <v>〇</v>
      </c>
      <c r="BI151" s="32" t="str">
        <f t="shared" si="37"/>
        <v>〇</v>
      </c>
      <c r="BJ151" s="32" t="str">
        <f t="shared" si="37"/>
        <v>〇</v>
      </c>
      <c r="BK151" s="32" t="str">
        <f t="shared" si="37"/>
        <v>〇</v>
      </c>
      <c r="BL151" s="32" t="str">
        <f t="shared" si="37"/>
        <v>〇</v>
      </c>
      <c r="BM151" s="32" t="str">
        <f t="shared" si="37"/>
        <v>〇</v>
      </c>
      <c r="BN151" s="32" t="str">
        <f t="shared" si="37"/>
        <v>〇</v>
      </c>
      <c r="BO151" s="32" t="str">
        <f t="shared" si="37"/>
        <v>〇</v>
      </c>
      <c r="BP151" s="32" t="str">
        <f t="shared" si="37"/>
        <v>〇</v>
      </c>
      <c r="BQ151" s="32" t="str">
        <f t="shared" si="37"/>
        <v>〇</v>
      </c>
      <c r="BR151" s="32" t="str">
        <f t="shared" si="37"/>
        <v>〇</v>
      </c>
      <c r="BS151" s="32" t="str">
        <f t="shared" si="37"/>
        <v>〇</v>
      </c>
      <c r="BT151" s="32" t="str">
        <f t="shared" si="37"/>
        <v>〇</v>
      </c>
      <c r="BU151" s="32" t="str">
        <f t="shared" si="37"/>
        <v>〇</v>
      </c>
      <c r="BV151" s="32" t="str">
        <f t="shared" si="37"/>
        <v>〇</v>
      </c>
      <c r="BW151" s="32" t="str">
        <f t="shared" si="37"/>
        <v>〇</v>
      </c>
      <c r="BX151" s="32" t="str">
        <f t="shared" si="37"/>
        <v>〇</v>
      </c>
    </row>
    <row r="152" spans="48:76" ht="21" customHeight="1">
      <c r="AV152" s="32" t="str">
        <f t="shared" si="37"/>
        <v>〇</v>
      </c>
      <c r="AW152" s="32" t="str">
        <f t="shared" si="37"/>
        <v>〇</v>
      </c>
      <c r="AX152" s="32" t="str">
        <f t="shared" si="37"/>
        <v>〇</v>
      </c>
      <c r="AY152" s="32" t="str">
        <f t="shared" si="37"/>
        <v>〇</v>
      </c>
      <c r="AZ152" s="32" t="str">
        <f t="shared" si="37"/>
        <v>〇</v>
      </c>
      <c r="BA152" s="32" t="str">
        <f t="shared" si="37"/>
        <v>〇</v>
      </c>
      <c r="BB152" s="32" t="str">
        <f t="shared" si="37"/>
        <v>〇</v>
      </c>
      <c r="BC152" s="32" t="str">
        <f t="shared" si="37"/>
        <v>〇</v>
      </c>
      <c r="BD152" s="32" t="str">
        <f t="shared" si="37"/>
        <v>〇</v>
      </c>
      <c r="BE152" s="32" t="str">
        <f t="shared" si="37"/>
        <v>〇</v>
      </c>
      <c r="BF152" s="32" t="str">
        <f t="shared" si="37"/>
        <v>〇</v>
      </c>
      <c r="BG152" s="32" t="str">
        <f t="shared" si="37"/>
        <v>〇</v>
      </c>
      <c r="BH152" s="32" t="str">
        <f t="shared" si="37"/>
        <v>〇</v>
      </c>
      <c r="BI152" s="32" t="str">
        <f t="shared" si="37"/>
        <v>〇</v>
      </c>
      <c r="BJ152" s="32" t="str">
        <f t="shared" si="37"/>
        <v>〇</v>
      </c>
      <c r="BK152" s="32" t="str">
        <f t="shared" si="37"/>
        <v>〇</v>
      </c>
      <c r="BL152" s="32" t="str">
        <f t="shared" si="37"/>
        <v>〇</v>
      </c>
      <c r="BM152" s="32" t="str">
        <f t="shared" si="37"/>
        <v>〇</v>
      </c>
      <c r="BN152" s="32" t="str">
        <f t="shared" si="37"/>
        <v>〇</v>
      </c>
      <c r="BO152" s="32" t="str">
        <f t="shared" si="37"/>
        <v>〇</v>
      </c>
      <c r="BP152" s="32" t="str">
        <f t="shared" si="37"/>
        <v>〇</v>
      </c>
      <c r="BQ152" s="32" t="str">
        <f t="shared" si="37"/>
        <v>〇</v>
      </c>
      <c r="BR152" s="32" t="str">
        <f t="shared" si="37"/>
        <v>〇</v>
      </c>
      <c r="BS152" s="32" t="str">
        <f t="shared" si="37"/>
        <v>〇</v>
      </c>
      <c r="BT152" s="32" t="str">
        <f t="shared" si="37"/>
        <v>〇</v>
      </c>
      <c r="BU152" s="32" t="str">
        <f t="shared" si="37"/>
        <v>〇</v>
      </c>
      <c r="BV152" s="32" t="str">
        <f t="shared" si="37"/>
        <v>〇</v>
      </c>
      <c r="BW152" s="32" t="str">
        <f t="shared" si="37"/>
        <v>〇</v>
      </c>
      <c r="BX152" s="32" t="str">
        <f t="shared" si="37"/>
        <v>〇</v>
      </c>
    </row>
    <row r="153" spans="48:76" ht="21" customHeight="1">
      <c r="AV153" s="32" t="str">
        <f t="shared" si="37"/>
        <v>〇</v>
      </c>
      <c r="AW153" s="32" t="str">
        <f t="shared" si="37"/>
        <v>〇</v>
      </c>
      <c r="AX153" s="32" t="str">
        <f t="shared" si="37"/>
        <v>〇</v>
      </c>
      <c r="AY153" s="32" t="str">
        <f t="shared" si="37"/>
        <v>〇</v>
      </c>
      <c r="AZ153" s="32" t="str">
        <f t="shared" si="37"/>
        <v>〇</v>
      </c>
      <c r="BA153" s="32" t="str">
        <f t="shared" si="37"/>
        <v>〇</v>
      </c>
      <c r="BB153" s="32" t="str">
        <f t="shared" si="37"/>
        <v>〇</v>
      </c>
      <c r="BC153" s="32" t="str">
        <f t="shared" si="37"/>
        <v>〇</v>
      </c>
      <c r="BD153" s="32" t="str">
        <f t="shared" si="37"/>
        <v>〇</v>
      </c>
      <c r="BE153" s="32" t="str">
        <f t="shared" si="37"/>
        <v>〇</v>
      </c>
      <c r="BF153" s="32" t="str">
        <f t="shared" si="37"/>
        <v>〇</v>
      </c>
      <c r="BG153" s="32" t="str">
        <f t="shared" si="37"/>
        <v>〇</v>
      </c>
      <c r="BH153" s="32" t="str">
        <f t="shared" si="37"/>
        <v>〇</v>
      </c>
      <c r="BI153" s="32" t="str">
        <f t="shared" si="37"/>
        <v>〇</v>
      </c>
      <c r="BJ153" s="32" t="str">
        <f t="shared" si="37"/>
        <v>〇</v>
      </c>
      <c r="BK153" s="32" t="str">
        <f t="shared" si="37"/>
        <v>〇</v>
      </c>
      <c r="BL153" s="32" t="str">
        <f t="shared" si="37"/>
        <v>〇</v>
      </c>
      <c r="BM153" s="32" t="str">
        <f t="shared" si="37"/>
        <v>〇</v>
      </c>
      <c r="BN153" s="32" t="str">
        <f t="shared" si="37"/>
        <v>〇</v>
      </c>
      <c r="BO153" s="32" t="str">
        <f t="shared" si="37"/>
        <v>〇</v>
      </c>
      <c r="BP153" s="32" t="str">
        <f t="shared" si="37"/>
        <v>〇</v>
      </c>
      <c r="BQ153" s="32" t="str">
        <f t="shared" si="37"/>
        <v>〇</v>
      </c>
      <c r="BR153" s="32" t="str">
        <f t="shared" si="37"/>
        <v>〇</v>
      </c>
      <c r="BS153" s="32" t="str">
        <f t="shared" si="37"/>
        <v>〇</v>
      </c>
      <c r="BT153" s="32" t="str">
        <f t="shared" si="37"/>
        <v>〇</v>
      </c>
      <c r="BU153" s="32" t="str">
        <f t="shared" si="37"/>
        <v>〇</v>
      </c>
      <c r="BV153" s="32" t="str">
        <f t="shared" si="37"/>
        <v>〇</v>
      </c>
      <c r="BW153" s="32" t="str">
        <f t="shared" si="37"/>
        <v>〇</v>
      </c>
      <c r="BX153" s="32" t="str">
        <f t="shared" si="37"/>
        <v>〇</v>
      </c>
    </row>
    <row r="154" spans="48:76" ht="21" customHeight="1">
      <c r="AV154" s="32" t="str">
        <f t="shared" si="37"/>
        <v>〇</v>
      </c>
      <c r="AW154" s="32" t="str">
        <f t="shared" si="37"/>
        <v>〇</v>
      </c>
      <c r="AX154" s="32" t="str">
        <f t="shared" si="37"/>
        <v>〇</v>
      </c>
      <c r="AY154" s="32" t="str">
        <f t="shared" si="37"/>
        <v>〇</v>
      </c>
      <c r="AZ154" s="32" t="str">
        <f t="shared" si="37"/>
        <v>〇</v>
      </c>
      <c r="BA154" s="32" t="str">
        <f t="shared" si="37"/>
        <v>〇</v>
      </c>
      <c r="BB154" s="32" t="str">
        <f t="shared" si="37"/>
        <v>〇</v>
      </c>
      <c r="BC154" s="32" t="str">
        <f t="shared" si="37"/>
        <v>〇</v>
      </c>
      <c r="BD154" s="32" t="str">
        <f t="shared" si="37"/>
        <v>〇</v>
      </c>
      <c r="BE154" s="32" t="str">
        <f t="shared" si="37"/>
        <v>〇</v>
      </c>
      <c r="BF154" s="32" t="str">
        <f t="shared" si="37"/>
        <v>〇</v>
      </c>
      <c r="BG154" s="32" t="str">
        <f t="shared" si="37"/>
        <v>〇</v>
      </c>
      <c r="BH154" s="32" t="str">
        <f t="shared" si="37"/>
        <v>〇</v>
      </c>
      <c r="BI154" s="32" t="str">
        <f t="shared" si="37"/>
        <v>〇</v>
      </c>
      <c r="BJ154" s="32" t="str">
        <f t="shared" si="37"/>
        <v>〇</v>
      </c>
      <c r="BK154" s="32" t="str">
        <f t="shared" si="37"/>
        <v>〇</v>
      </c>
      <c r="BL154" s="32" t="str">
        <f t="shared" si="37"/>
        <v>〇</v>
      </c>
      <c r="BM154" s="32" t="str">
        <f t="shared" si="37"/>
        <v>〇</v>
      </c>
      <c r="BN154" s="32" t="str">
        <f t="shared" si="37"/>
        <v>〇</v>
      </c>
      <c r="BO154" s="32" t="str">
        <f t="shared" si="37"/>
        <v>〇</v>
      </c>
      <c r="BP154" s="32" t="str">
        <f t="shared" si="37"/>
        <v>〇</v>
      </c>
      <c r="BQ154" s="32" t="str">
        <f t="shared" si="37"/>
        <v>〇</v>
      </c>
      <c r="BR154" s="32" t="str">
        <f t="shared" si="37"/>
        <v>〇</v>
      </c>
      <c r="BS154" s="32" t="str">
        <f t="shared" si="37"/>
        <v>〇</v>
      </c>
      <c r="BT154" s="32" t="str">
        <f t="shared" si="37"/>
        <v>〇</v>
      </c>
      <c r="BU154" s="32" t="str">
        <f t="shared" si="37"/>
        <v>〇</v>
      </c>
      <c r="BV154" s="32" t="str">
        <f t="shared" si="37"/>
        <v>〇</v>
      </c>
      <c r="BW154" s="32" t="str">
        <f t="shared" si="37"/>
        <v>〇</v>
      </c>
      <c r="BX154" s="32" t="str">
        <f t="shared" si="37"/>
        <v>〇</v>
      </c>
    </row>
    <row r="155" spans="48:76" ht="21" customHeight="1">
      <c r="AV155" s="32" t="str">
        <f t="shared" si="37"/>
        <v>〇</v>
      </c>
      <c r="AW155" s="32" t="str">
        <f t="shared" si="37"/>
        <v>〇</v>
      </c>
      <c r="AX155" s="32" t="str">
        <f t="shared" si="37"/>
        <v>〇</v>
      </c>
      <c r="AY155" s="32" t="str">
        <f t="shared" si="37"/>
        <v>〇</v>
      </c>
      <c r="AZ155" s="32" t="str">
        <f t="shared" si="37"/>
        <v>〇</v>
      </c>
      <c r="BA155" s="32" t="str">
        <f t="shared" si="37"/>
        <v>〇</v>
      </c>
      <c r="BB155" s="32" t="str">
        <f t="shared" si="37"/>
        <v>〇</v>
      </c>
      <c r="BC155" s="32" t="str">
        <f t="shared" si="37"/>
        <v>〇</v>
      </c>
      <c r="BD155" s="32" t="str">
        <f t="shared" si="37"/>
        <v>〇</v>
      </c>
      <c r="BE155" s="32" t="str">
        <f t="shared" si="37"/>
        <v>〇</v>
      </c>
      <c r="BF155" s="32" t="str">
        <f t="shared" si="37"/>
        <v>〇</v>
      </c>
      <c r="BG155" s="32" t="str">
        <f t="shared" si="37"/>
        <v>〇</v>
      </c>
      <c r="BH155" s="32" t="str">
        <f t="shared" si="37"/>
        <v>〇</v>
      </c>
      <c r="BI155" s="32" t="str">
        <f t="shared" si="37"/>
        <v>〇</v>
      </c>
      <c r="BJ155" s="32" t="str">
        <f t="shared" si="37"/>
        <v>〇</v>
      </c>
      <c r="BK155" s="32" t="str">
        <f t="shared" si="37"/>
        <v>〇</v>
      </c>
      <c r="BL155" s="32" t="str">
        <f t="shared" si="37"/>
        <v>〇</v>
      </c>
      <c r="BM155" s="32" t="str">
        <f t="shared" si="37"/>
        <v>〇</v>
      </c>
      <c r="BN155" s="32" t="str">
        <f t="shared" si="37"/>
        <v>〇</v>
      </c>
      <c r="BO155" s="32" t="str">
        <f t="shared" si="37"/>
        <v>〇</v>
      </c>
      <c r="BP155" s="32" t="str">
        <f t="shared" si="37"/>
        <v>〇</v>
      </c>
      <c r="BQ155" s="32" t="str">
        <f t="shared" si="37"/>
        <v>〇</v>
      </c>
      <c r="BR155" s="32" t="str">
        <f t="shared" si="37"/>
        <v>〇</v>
      </c>
      <c r="BS155" s="32" t="str">
        <f t="shared" si="37"/>
        <v>〇</v>
      </c>
      <c r="BT155" s="32" t="str">
        <f t="shared" si="37"/>
        <v>〇</v>
      </c>
      <c r="BU155" s="32" t="str">
        <f t="shared" si="37"/>
        <v>〇</v>
      </c>
      <c r="BV155" s="32" t="str">
        <f t="shared" si="37"/>
        <v>〇</v>
      </c>
      <c r="BW155" s="32" t="str">
        <f t="shared" si="37"/>
        <v>〇</v>
      </c>
      <c r="BX155" s="32" t="str">
        <f t="shared" si="37"/>
        <v>〇</v>
      </c>
    </row>
    <row r="156" spans="48:76" ht="21" customHeight="1">
      <c r="AV156" s="32" t="str">
        <f t="shared" si="37"/>
        <v>〇</v>
      </c>
      <c r="AW156" s="32" t="str">
        <f t="shared" si="37"/>
        <v>〇</v>
      </c>
      <c r="AX156" s="32" t="str">
        <f t="shared" si="37"/>
        <v>〇</v>
      </c>
      <c r="AY156" s="32" t="str">
        <f t="shared" si="37"/>
        <v>〇</v>
      </c>
      <c r="AZ156" s="32" t="str">
        <f t="shared" si="37"/>
        <v>〇</v>
      </c>
      <c r="BA156" s="32" t="str">
        <f t="shared" si="37"/>
        <v>〇</v>
      </c>
      <c r="BB156" s="32" t="str">
        <f t="shared" si="37"/>
        <v>〇</v>
      </c>
      <c r="BC156" s="32" t="str">
        <f t="shared" si="37"/>
        <v>〇</v>
      </c>
      <c r="BD156" s="32" t="str">
        <f t="shared" si="37"/>
        <v>〇</v>
      </c>
      <c r="BE156" s="32" t="str">
        <f t="shared" si="37"/>
        <v>〇</v>
      </c>
      <c r="BF156" s="32" t="str">
        <f t="shared" si="37"/>
        <v>〇</v>
      </c>
      <c r="BG156" s="32" t="str">
        <f t="shared" si="37"/>
        <v>〇</v>
      </c>
      <c r="BH156" s="32" t="str">
        <f t="shared" si="37"/>
        <v>〇</v>
      </c>
      <c r="BI156" s="32" t="str">
        <f t="shared" si="37"/>
        <v>〇</v>
      </c>
      <c r="BJ156" s="32" t="str">
        <f t="shared" si="37"/>
        <v>〇</v>
      </c>
      <c r="BK156" s="32" t="str">
        <f t="shared" si="37"/>
        <v>〇</v>
      </c>
      <c r="BL156" s="32" t="str">
        <f t="shared" si="37"/>
        <v>〇</v>
      </c>
      <c r="BM156" s="32" t="str">
        <f t="shared" si="37"/>
        <v>〇</v>
      </c>
      <c r="BN156" s="32" t="str">
        <f t="shared" si="37"/>
        <v>〇</v>
      </c>
      <c r="BO156" s="32" t="str">
        <f t="shared" si="37"/>
        <v>〇</v>
      </c>
      <c r="BP156" s="32" t="str">
        <f t="shared" si="37"/>
        <v>〇</v>
      </c>
      <c r="BQ156" s="32" t="str">
        <f t="shared" si="37"/>
        <v>〇</v>
      </c>
      <c r="BR156" s="32" t="str">
        <f t="shared" si="37"/>
        <v>〇</v>
      </c>
      <c r="BS156" s="32" t="str">
        <f t="shared" si="37"/>
        <v>〇</v>
      </c>
      <c r="BT156" s="32" t="str">
        <f t="shared" si="37"/>
        <v>〇</v>
      </c>
      <c r="BU156" s="32" t="str">
        <f t="shared" si="37"/>
        <v>〇</v>
      </c>
      <c r="BV156" s="32" t="str">
        <f t="shared" si="37"/>
        <v>〇</v>
      </c>
      <c r="BW156" s="32" t="str">
        <f t="shared" si="37"/>
        <v>〇</v>
      </c>
      <c r="BX156" s="32" t="str">
        <f t="shared" si="37"/>
        <v>〇</v>
      </c>
    </row>
    <row r="157" spans="48:76" ht="21" customHeight="1">
      <c r="AV157" s="32" t="str">
        <f t="shared" si="37"/>
        <v>〇</v>
      </c>
      <c r="AW157" s="32" t="str">
        <f t="shared" si="37"/>
        <v>〇</v>
      </c>
      <c r="AX157" s="32" t="str">
        <f t="shared" si="37"/>
        <v>〇</v>
      </c>
      <c r="AY157" s="32" t="str">
        <f t="shared" si="37"/>
        <v>〇</v>
      </c>
      <c r="AZ157" s="32" t="str">
        <f t="shared" si="37"/>
        <v>〇</v>
      </c>
      <c r="BA157" s="32" t="str">
        <f t="shared" si="37"/>
        <v>〇</v>
      </c>
      <c r="BB157" s="32" t="str">
        <f t="shared" si="37"/>
        <v>〇</v>
      </c>
      <c r="BC157" s="32" t="str">
        <f t="shared" si="37"/>
        <v>〇</v>
      </c>
      <c r="BD157" s="32" t="str">
        <f t="shared" si="37"/>
        <v>〇</v>
      </c>
      <c r="BE157" s="32" t="str">
        <f t="shared" si="37"/>
        <v>〇</v>
      </c>
      <c r="BF157" s="32" t="str">
        <f t="shared" si="37"/>
        <v>〇</v>
      </c>
      <c r="BG157" s="32" t="str">
        <f t="shared" si="37"/>
        <v>〇</v>
      </c>
      <c r="BH157" s="32" t="str">
        <f t="shared" si="37"/>
        <v>〇</v>
      </c>
      <c r="BI157" s="32" t="str">
        <f t="shared" si="37"/>
        <v>〇</v>
      </c>
      <c r="BJ157" s="32" t="str">
        <f t="shared" si="37"/>
        <v>〇</v>
      </c>
      <c r="BK157" s="32" t="str">
        <f t="shared" si="37"/>
        <v>〇</v>
      </c>
      <c r="BL157" s="32" t="str">
        <f t="shared" si="37"/>
        <v>〇</v>
      </c>
      <c r="BM157" s="32" t="str">
        <f t="shared" si="37"/>
        <v>〇</v>
      </c>
      <c r="BN157" s="32" t="str">
        <f t="shared" si="37"/>
        <v>〇</v>
      </c>
      <c r="BO157" s="32" t="str">
        <f t="shared" si="37"/>
        <v>〇</v>
      </c>
      <c r="BP157" s="32" t="str">
        <f t="shared" si="37"/>
        <v>〇</v>
      </c>
      <c r="BQ157" s="32" t="str">
        <f t="shared" si="37"/>
        <v>〇</v>
      </c>
      <c r="BR157" s="32" t="str">
        <f t="shared" si="37"/>
        <v>〇</v>
      </c>
      <c r="BS157" s="32" t="str">
        <f t="shared" si="37"/>
        <v>〇</v>
      </c>
      <c r="BT157" s="32" t="str">
        <f t="shared" si="37"/>
        <v>〇</v>
      </c>
      <c r="BU157" s="32" t="str">
        <f t="shared" si="37"/>
        <v>〇</v>
      </c>
      <c r="BV157" s="32" t="str">
        <f t="shared" si="37"/>
        <v>〇</v>
      </c>
      <c r="BW157" s="32" t="str">
        <f t="shared" si="37"/>
        <v>〇</v>
      </c>
      <c r="BX157" s="32" t="str">
        <f t="shared" si="37"/>
        <v>〇</v>
      </c>
    </row>
    <row r="158" spans="48:76" ht="21" customHeight="1">
      <c r="AV158" s="32" t="str">
        <f t="shared" si="37"/>
        <v>〇</v>
      </c>
      <c r="AW158" s="32" t="str">
        <f t="shared" si="37"/>
        <v>〇</v>
      </c>
      <c r="AX158" s="32" t="str">
        <f t="shared" si="37"/>
        <v>〇</v>
      </c>
      <c r="AY158" s="32" t="str">
        <f t="shared" si="37"/>
        <v>〇</v>
      </c>
      <c r="AZ158" s="32" t="str">
        <f t="shared" si="37"/>
        <v>〇</v>
      </c>
      <c r="BA158" s="32" t="str">
        <f t="shared" si="37"/>
        <v>〇</v>
      </c>
      <c r="BB158" s="32" t="str">
        <f t="shared" si="37"/>
        <v>〇</v>
      </c>
      <c r="BC158" s="32" t="str">
        <f t="shared" si="37"/>
        <v>〇</v>
      </c>
      <c r="BD158" s="32" t="str">
        <f t="shared" si="37"/>
        <v>〇</v>
      </c>
      <c r="BE158" s="32" t="str">
        <f t="shared" si="37"/>
        <v>〇</v>
      </c>
      <c r="BF158" s="32" t="str">
        <f t="shared" si="37"/>
        <v>〇</v>
      </c>
      <c r="BG158" s="32" t="str">
        <f t="shared" si="37"/>
        <v>〇</v>
      </c>
      <c r="BH158" s="32" t="str">
        <f t="shared" si="37"/>
        <v>〇</v>
      </c>
      <c r="BI158" s="32" t="str">
        <f t="shared" si="37"/>
        <v>〇</v>
      </c>
      <c r="BJ158" s="32" t="str">
        <f t="shared" si="37"/>
        <v>〇</v>
      </c>
      <c r="BK158" s="32" t="str">
        <f t="shared" si="37"/>
        <v>〇</v>
      </c>
      <c r="BL158" s="32" t="str">
        <f t="shared" si="37"/>
        <v>〇</v>
      </c>
      <c r="BM158" s="32" t="str">
        <f t="shared" si="37"/>
        <v>〇</v>
      </c>
      <c r="BN158" s="32" t="str">
        <f t="shared" si="37"/>
        <v>〇</v>
      </c>
      <c r="BO158" s="32" t="str">
        <f t="shared" si="37"/>
        <v>〇</v>
      </c>
      <c r="BP158" s="32" t="str">
        <f t="shared" si="37"/>
        <v>〇</v>
      </c>
      <c r="BQ158" s="32" t="str">
        <f t="shared" si="37"/>
        <v>〇</v>
      </c>
      <c r="BR158" s="32" t="str">
        <f t="shared" si="37"/>
        <v>〇</v>
      </c>
      <c r="BS158" s="32" t="str">
        <f t="shared" si="37"/>
        <v>〇</v>
      </c>
      <c r="BT158" s="32" t="str">
        <f t="shared" si="37"/>
        <v>〇</v>
      </c>
      <c r="BU158" s="32" t="str">
        <f t="shared" si="37"/>
        <v>〇</v>
      </c>
      <c r="BV158" s="32" t="str">
        <f t="shared" si="37"/>
        <v>〇</v>
      </c>
      <c r="BW158" s="32" t="str">
        <f t="shared" si="37"/>
        <v>〇</v>
      </c>
      <c r="BX158" s="32" t="str">
        <f t="shared" si="37"/>
        <v>〇</v>
      </c>
    </row>
    <row r="159" spans="48:76" ht="21" customHeight="1">
      <c r="AV159" s="32" t="str">
        <f t="shared" si="37"/>
        <v>〇</v>
      </c>
      <c r="AW159" s="32" t="str">
        <f t="shared" si="37"/>
        <v>〇</v>
      </c>
      <c r="AX159" s="32" t="str">
        <f t="shared" si="37"/>
        <v>〇</v>
      </c>
      <c r="AY159" s="32" t="str">
        <f t="shared" si="37"/>
        <v>〇</v>
      </c>
      <c r="AZ159" s="32" t="str">
        <f t="shared" si="37"/>
        <v>〇</v>
      </c>
      <c r="BA159" s="32" t="str">
        <f t="shared" si="37"/>
        <v>〇</v>
      </c>
      <c r="BB159" s="32" t="str">
        <f t="shared" si="37"/>
        <v>〇</v>
      </c>
      <c r="BC159" s="32" t="str">
        <f t="shared" si="37"/>
        <v>〇</v>
      </c>
      <c r="BD159" s="32" t="str">
        <f t="shared" si="37"/>
        <v>〇</v>
      </c>
      <c r="BE159" s="32" t="str">
        <f t="shared" si="37"/>
        <v>〇</v>
      </c>
      <c r="BF159" s="32" t="str">
        <f t="shared" si="37"/>
        <v>〇</v>
      </c>
      <c r="BG159" s="32" t="str">
        <f t="shared" si="37"/>
        <v>〇</v>
      </c>
      <c r="BH159" s="32" t="str">
        <f t="shared" si="37"/>
        <v>〇</v>
      </c>
      <c r="BI159" s="32" t="str">
        <f t="shared" si="37"/>
        <v>〇</v>
      </c>
      <c r="BJ159" s="32" t="str">
        <f t="shared" si="37"/>
        <v>〇</v>
      </c>
      <c r="BK159" s="32" t="str">
        <f t="shared" si="37"/>
        <v>〇</v>
      </c>
      <c r="BL159" s="32" t="str">
        <f t="shared" si="37"/>
        <v>〇</v>
      </c>
      <c r="BM159" s="32" t="str">
        <f t="shared" si="37"/>
        <v>〇</v>
      </c>
      <c r="BN159" s="32" t="str">
        <f t="shared" si="37"/>
        <v>〇</v>
      </c>
      <c r="BO159" s="32" t="str">
        <f t="shared" si="37"/>
        <v>〇</v>
      </c>
      <c r="BP159" s="32" t="str">
        <f t="shared" si="37"/>
        <v>〇</v>
      </c>
      <c r="BQ159" s="32" t="str">
        <f t="shared" si="37"/>
        <v>〇</v>
      </c>
      <c r="BR159" s="32" t="str">
        <f t="shared" si="37"/>
        <v>〇</v>
      </c>
      <c r="BS159" s="32" t="str">
        <f t="shared" ref="BS159:BX159" si="38">IF(EXACT(BS53,BS106),"〇","NG")</f>
        <v>〇</v>
      </c>
      <c r="BT159" s="32" t="str">
        <f t="shared" si="38"/>
        <v>〇</v>
      </c>
      <c r="BU159" s="32" t="str">
        <f t="shared" si="38"/>
        <v>〇</v>
      </c>
      <c r="BV159" s="32" t="str">
        <f t="shared" si="38"/>
        <v>〇</v>
      </c>
      <c r="BW159" s="32" t="str">
        <f t="shared" si="38"/>
        <v>〇</v>
      </c>
      <c r="BX159" s="32" t="str">
        <f t="shared" si="38"/>
        <v>〇</v>
      </c>
    </row>
    <row r="160" spans="48:76" ht="21" customHeight="1">
      <c r="AV160" s="32" t="str">
        <f t="shared" ref="AV160:BX168" si="39">IF(EXACT(AV54,AV107),"〇","NG")</f>
        <v>〇</v>
      </c>
      <c r="AW160" s="32" t="str">
        <f t="shared" si="39"/>
        <v>〇</v>
      </c>
      <c r="AX160" s="32" t="str">
        <f t="shared" si="39"/>
        <v>〇</v>
      </c>
      <c r="AY160" s="32" t="str">
        <f t="shared" si="39"/>
        <v>〇</v>
      </c>
      <c r="AZ160" s="32" t="str">
        <f t="shared" si="39"/>
        <v>〇</v>
      </c>
      <c r="BA160" s="32" t="str">
        <f t="shared" si="39"/>
        <v>〇</v>
      </c>
      <c r="BB160" s="32" t="str">
        <f t="shared" si="39"/>
        <v>〇</v>
      </c>
      <c r="BC160" s="32" t="str">
        <f t="shared" si="39"/>
        <v>〇</v>
      </c>
      <c r="BD160" s="32" t="str">
        <f t="shared" si="39"/>
        <v>〇</v>
      </c>
      <c r="BE160" s="32" t="str">
        <f t="shared" si="39"/>
        <v>〇</v>
      </c>
      <c r="BF160" s="32" t="str">
        <f t="shared" si="39"/>
        <v>〇</v>
      </c>
      <c r="BG160" s="32" t="str">
        <f t="shared" si="39"/>
        <v>〇</v>
      </c>
      <c r="BH160" s="32" t="str">
        <f t="shared" si="39"/>
        <v>〇</v>
      </c>
      <c r="BI160" s="32" t="str">
        <f t="shared" si="39"/>
        <v>〇</v>
      </c>
      <c r="BJ160" s="32" t="str">
        <f t="shared" si="39"/>
        <v>〇</v>
      </c>
      <c r="BK160" s="32" t="str">
        <f t="shared" si="39"/>
        <v>〇</v>
      </c>
      <c r="BL160" s="32" t="str">
        <f t="shared" si="39"/>
        <v>〇</v>
      </c>
      <c r="BM160" s="32" t="str">
        <f t="shared" si="39"/>
        <v>〇</v>
      </c>
      <c r="BN160" s="32" t="str">
        <f t="shared" si="39"/>
        <v>〇</v>
      </c>
      <c r="BO160" s="32" t="str">
        <f t="shared" si="39"/>
        <v>〇</v>
      </c>
      <c r="BP160" s="32" t="str">
        <f t="shared" si="39"/>
        <v>〇</v>
      </c>
      <c r="BQ160" s="32" t="str">
        <f t="shared" si="39"/>
        <v>〇</v>
      </c>
      <c r="BR160" s="32" t="str">
        <f t="shared" si="39"/>
        <v>〇</v>
      </c>
      <c r="BS160" s="32" t="str">
        <f t="shared" si="39"/>
        <v>〇</v>
      </c>
      <c r="BT160" s="32" t="str">
        <f t="shared" si="39"/>
        <v>〇</v>
      </c>
      <c r="BU160" s="32" t="str">
        <f t="shared" si="39"/>
        <v>〇</v>
      </c>
      <c r="BV160" s="32" t="str">
        <f t="shared" si="39"/>
        <v>〇</v>
      </c>
      <c r="BW160" s="32" t="str">
        <f t="shared" si="39"/>
        <v>〇</v>
      </c>
      <c r="BX160" s="32" t="str">
        <f t="shared" si="39"/>
        <v>〇</v>
      </c>
    </row>
    <row r="161" spans="48:76" ht="21" customHeight="1">
      <c r="AV161" s="32" t="str">
        <f t="shared" si="39"/>
        <v>〇</v>
      </c>
      <c r="AW161" s="32" t="str">
        <f t="shared" si="39"/>
        <v>〇</v>
      </c>
      <c r="AX161" s="32" t="str">
        <f t="shared" si="39"/>
        <v>〇</v>
      </c>
      <c r="AY161" s="32" t="str">
        <f t="shared" si="39"/>
        <v>〇</v>
      </c>
      <c r="AZ161" s="32" t="str">
        <f t="shared" si="39"/>
        <v>〇</v>
      </c>
      <c r="BA161" s="32" t="str">
        <f t="shared" si="39"/>
        <v>〇</v>
      </c>
      <c r="BB161" s="32" t="str">
        <f t="shared" si="39"/>
        <v>〇</v>
      </c>
      <c r="BC161" s="32" t="str">
        <f t="shared" si="39"/>
        <v>〇</v>
      </c>
      <c r="BD161" s="32" t="str">
        <f t="shared" si="39"/>
        <v>〇</v>
      </c>
      <c r="BE161" s="32" t="str">
        <f t="shared" si="39"/>
        <v>〇</v>
      </c>
      <c r="BF161" s="32" t="str">
        <f t="shared" si="39"/>
        <v>〇</v>
      </c>
      <c r="BG161" s="32" t="str">
        <f t="shared" si="39"/>
        <v>〇</v>
      </c>
      <c r="BH161" s="32" t="str">
        <f t="shared" si="39"/>
        <v>〇</v>
      </c>
      <c r="BI161" s="32" t="str">
        <f t="shared" si="39"/>
        <v>〇</v>
      </c>
      <c r="BJ161" s="32" t="str">
        <f t="shared" si="39"/>
        <v>〇</v>
      </c>
      <c r="BK161" s="32" t="str">
        <f t="shared" si="39"/>
        <v>〇</v>
      </c>
      <c r="BL161" s="32" t="str">
        <f t="shared" si="39"/>
        <v>〇</v>
      </c>
      <c r="BM161" s="32" t="str">
        <f t="shared" si="39"/>
        <v>〇</v>
      </c>
      <c r="BN161" s="32" t="str">
        <f t="shared" si="39"/>
        <v>〇</v>
      </c>
      <c r="BO161" s="32" t="str">
        <f t="shared" si="39"/>
        <v>〇</v>
      </c>
      <c r="BP161" s="32" t="str">
        <f t="shared" si="39"/>
        <v>〇</v>
      </c>
      <c r="BQ161" s="32" t="str">
        <f t="shared" si="39"/>
        <v>〇</v>
      </c>
      <c r="BR161" s="32" t="str">
        <f t="shared" si="39"/>
        <v>〇</v>
      </c>
      <c r="BS161" s="32" t="str">
        <f t="shared" si="39"/>
        <v>〇</v>
      </c>
      <c r="BT161" s="32" t="str">
        <f t="shared" si="39"/>
        <v>〇</v>
      </c>
      <c r="BU161" s="32" t="str">
        <f t="shared" si="39"/>
        <v>〇</v>
      </c>
      <c r="BV161" s="32" t="str">
        <f t="shared" si="39"/>
        <v>〇</v>
      </c>
      <c r="BW161" s="32" t="str">
        <f t="shared" si="39"/>
        <v>〇</v>
      </c>
      <c r="BX161" s="32" t="str">
        <f t="shared" si="39"/>
        <v>〇</v>
      </c>
    </row>
    <row r="162" spans="48:76" ht="21" customHeight="1">
      <c r="AV162" s="32" t="str">
        <f t="shared" si="39"/>
        <v>〇</v>
      </c>
      <c r="AW162" s="32" t="str">
        <f t="shared" si="39"/>
        <v>〇</v>
      </c>
      <c r="AX162" s="32" t="str">
        <f t="shared" si="39"/>
        <v>〇</v>
      </c>
      <c r="AY162" s="32" t="str">
        <f t="shared" si="39"/>
        <v>〇</v>
      </c>
      <c r="AZ162" s="32" t="str">
        <f t="shared" si="39"/>
        <v>〇</v>
      </c>
      <c r="BA162" s="32" t="str">
        <f t="shared" si="39"/>
        <v>〇</v>
      </c>
      <c r="BB162" s="32" t="str">
        <f t="shared" si="39"/>
        <v>〇</v>
      </c>
      <c r="BC162" s="32" t="str">
        <f t="shared" si="39"/>
        <v>〇</v>
      </c>
      <c r="BD162" s="32" t="str">
        <f t="shared" si="39"/>
        <v>〇</v>
      </c>
      <c r="BE162" s="32" t="str">
        <f t="shared" si="39"/>
        <v>〇</v>
      </c>
      <c r="BF162" s="32" t="str">
        <f t="shared" si="39"/>
        <v>〇</v>
      </c>
      <c r="BG162" s="32" t="str">
        <f t="shared" si="39"/>
        <v>〇</v>
      </c>
      <c r="BH162" s="32" t="str">
        <f t="shared" si="39"/>
        <v>〇</v>
      </c>
      <c r="BI162" s="32" t="str">
        <f t="shared" si="39"/>
        <v>〇</v>
      </c>
      <c r="BJ162" s="32" t="str">
        <f t="shared" si="39"/>
        <v>〇</v>
      </c>
      <c r="BK162" s="32" t="str">
        <f t="shared" si="39"/>
        <v>〇</v>
      </c>
      <c r="BL162" s="32" t="str">
        <f t="shared" si="39"/>
        <v>〇</v>
      </c>
      <c r="BM162" s="32" t="str">
        <f t="shared" si="39"/>
        <v>〇</v>
      </c>
      <c r="BN162" s="32" t="str">
        <f t="shared" si="39"/>
        <v>〇</v>
      </c>
      <c r="BO162" s="32" t="str">
        <f t="shared" si="39"/>
        <v>〇</v>
      </c>
      <c r="BP162" s="32" t="str">
        <f t="shared" si="39"/>
        <v>〇</v>
      </c>
      <c r="BQ162" s="32" t="str">
        <f t="shared" si="39"/>
        <v>〇</v>
      </c>
      <c r="BR162" s="32" t="str">
        <f t="shared" si="39"/>
        <v>〇</v>
      </c>
      <c r="BS162" s="32" t="str">
        <f t="shared" si="39"/>
        <v>〇</v>
      </c>
      <c r="BT162" s="32" t="str">
        <f t="shared" si="39"/>
        <v>〇</v>
      </c>
      <c r="BU162" s="32" t="str">
        <f t="shared" si="39"/>
        <v>〇</v>
      </c>
      <c r="BV162" s="32" t="str">
        <f t="shared" si="39"/>
        <v>〇</v>
      </c>
      <c r="BW162" s="32" t="str">
        <f t="shared" si="39"/>
        <v>〇</v>
      </c>
      <c r="BX162" s="32" t="str">
        <f t="shared" si="39"/>
        <v>〇</v>
      </c>
    </row>
    <row r="163" spans="48:76" ht="21" customHeight="1">
      <c r="AV163" s="32" t="str">
        <f t="shared" si="39"/>
        <v>〇</v>
      </c>
      <c r="AW163" s="32" t="str">
        <f t="shared" si="39"/>
        <v>〇</v>
      </c>
      <c r="AX163" s="32" t="str">
        <f t="shared" si="39"/>
        <v>〇</v>
      </c>
      <c r="AY163" s="32" t="str">
        <f t="shared" si="39"/>
        <v>〇</v>
      </c>
      <c r="AZ163" s="32" t="str">
        <f t="shared" si="39"/>
        <v>〇</v>
      </c>
      <c r="BA163" s="32" t="str">
        <f t="shared" si="39"/>
        <v>〇</v>
      </c>
      <c r="BB163" s="32" t="str">
        <f t="shared" si="39"/>
        <v>〇</v>
      </c>
      <c r="BC163" s="32" t="str">
        <f t="shared" si="39"/>
        <v>〇</v>
      </c>
      <c r="BD163" s="32" t="str">
        <f t="shared" si="39"/>
        <v>〇</v>
      </c>
      <c r="BE163" s="32" t="str">
        <f t="shared" si="39"/>
        <v>〇</v>
      </c>
      <c r="BF163" s="32" t="str">
        <f t="shared" si="39"/>
        <v>〇</v>
      </c>
      <c r="BG163" s="32" t="str">
        <f t="shared" si="39"/>
        <v>〇</v>
      </c>
      <c r="BH163" s="32" t="str">
        <f t="shared" si="39"/>
        <v>〇</v>
      </c>
      <c r="BI163" s="32" t="str">
        <f t="shared" si="39"/>
        <v>〇</v>
      </c>
      <c r="BJ163" s="32" t="str">
        <f t="shared" si="39"/>
        <v>〇</v>
      </c>
      <c r="BK163" s="32" t="str">
        <f t="shared" si="39"/>
        <v>〇</v>
      </c>
      <c r="BL163" s="32" t="str">
        <f t="shared" si="39"/>
        <v>〇</v>
      </c>
      <c r="BM163" s="32" t="str">
        <f t="shared" si="39"/>
        <v>〇</v>
      </c>
      <c r="BN163" s="32" t="str">
        <f t="shared" si="39"/>
        <v>〇</v>
      </c>
      <c r="BO163" s="32" t="str">
        <f t="shared" si="39"/>
        <v>〇</v>
      </c>
      <c r="BP163" s="32" t="str">
        <f t="shared" si="39"/>
        <v>〇</v>
      </c>
      <c r="BQ163" s="32" t="str">
        <f t="shared" si="39"/>
        <v>〇</v>
      </c>
      <c r="BR163" s="32" t="str">
        <f t="shared" si="39"/>
        <v>〇</v>
      </c>
      <c r="BS163" s="32" t="str">
        <f t="shared" si="39"/>
        <v>〇</v>
      </c>
      <c r="BT163" s="32" t="str">
        <f t="shared" si="39"/>
        <v>〇</v>
      </c>
      <c r="BU163" s="32" t="str">
        <f t="shared" si="39"/>
        <v>〇</v>
      </c>
      <c r="BV163" s="32" t="str">
        <f t="shared" si="39"/>
        <v>〇</v>
      </c>
      <c r="BW163" s="32" t="str">
        <f t="shared" si="39"/>
        <v>〇</v>
      </c>
      <c r="BX163" s="32" t="str">
        <f t="shared" si="39"/>
        <v>〇</v>
      </c>
    </row>
    <row r="164" spans="48:76" ht="21" customHeight="1">
      <c r="AV164" s="32" t="str">
        <f t="shared" si="39"/>
        <v>〇</v>
      </c>
      <c r="AW164" s="32" t="str">
        <f t="shared" si="39"/>
        <v>〇</v>
      </c>
      <c r="AX164" s="32" t="str">
        <f t="shared" si="39"/>
        <v>〇</v>
      </c>
      <c r="AY164" s="32" t="str">
        <f t="shared" si="39"/>
        <v>〇</v>
      </c>
      <c r="AZ164" s="32" t="str">
        <f t="shared" si="39"/>
        <v>〇</v>
      </c>
      <c r="BA164" s="32" t="str">
        <f t="shared" si="39"/>
        <v>〇</v>
      </c>
      <c r="BB164" s="32" t="str">
        <f t="shared" si="39"/>
        <v>〇</v>
      </c>
      <c r="BC164" s="32" t="str">
        <f t="shared" si="39"/>
        <v>〇</v>
      </c>
      <c r="BD164" s="32" t="str">
        <f t="shared" si="39"/>
        <v>〇</v>
      </c>
      <c r="BE164" s="32" t="str">
        <f t="shared" si="39"/>
        <v>〇</v>
      </c>
      <c r="BF164" s="32" t="str">
        <f t="shared" si="39"/>
        <v>〇</v>
      </c>
      <c r="BG164" s="32" t="str">
        <f t="shared" si="39"/>
        <v>〇</v>
      </c>
      <c r="BH164" s="32" t="str">
        <f t="shared" si="39"/>
        <v>〇</v>
      </c>
      <c r="BI164" s="32" t="str">
        <f t="shared" si="39"/>
        <v>〇</v>
      </c>
      <c r="BJ164" s="32" t="str">
        <f t="shared" si="39"/>
        <v>〇</v>
      </c>
      <c r="BK164" s="32" t="str">
        <f t="shared" si="39"/>
        <v>〇</v>
      </c>
      <c r="BL164" s="32" t="str">
        <f t="shared" si="39"/>
        <v>〇</v>
      </c>
      <c r="BM164" s="32" t="str">
        <f t="shared" si="39"/>
        <v>〇</v>
      </c>
      <c r="BN164" s="32" t="str">
        <f t="shared" si="39"/>
        <v>〇</v>
      </c>
      <c r="BO164" s="32" t="str">
        <f t="shared" si="39"/>
        <v>〇</v>
      </c>
      <c r="BP164" s="32" t="str">
        <f t="shared" si="39"/>
        <v>〇</v>
      </c>
      <c r="BQ164" s="32" t="str">
        <f t="shared" si="39"/>
        <v>〇</v>
      </c>
      <c r="BR164" s="32" t="str">
        <f t="shared" si="39"/>
        <v>〇</v>
      </c>
      <c r="BS164" s="32" t="str">
        <f t="shared" si="39"/>
        <v>〇</v>
      </c>
      <c r="BT164" s="32" t="str">
        <f t="shared" si="39"/>
        <v>〇</v>
      </c>
      <c r="BU164" s="32" t="str">
        <f t="shared" si="39"/>
        <v>〇</v>
      </c>
      <c r="BV164" s="32" t="str">
        <f t="shared" si="39"/>
        <v>〇</v>
      </c>
      <c r="BW164" s="32" t="str">
        <f t="shared" si="39"/>
        <v>〇</v>
      </c>
      <c r="BX164" s="32" t="str">
        <f t="shared" si="39"/>
        <v>〇</v>
      </c>
    </row>
    <row r="165" spans="48:76" ht="21" customHeight="1">
      <c r="AV165" s="32" t="str">
        <f t="shared" si="39"/>
        <v>〇</v>
      </c>
      <c r="AW165" s="32" t="str">
        <f t="shared" si="39"/>
        <v>〇</v>
      </c>
      <c r="AX165" s="32" t="str">
        <f t="shared" si="39"/>
        <v>〇</v>
      </c>
      <c r="AY165" s="32" t="str">
        <f t="shared" si="39"/>
        <v>〇</v>
      </c>
      <c r="AZ165" s="32" t="str">
        <f t="shared" si="39"/>
        <v>〇</v>
      </c>
      <c r="BA165" s="32" t="str">
        <f t="shared" si="39"/>
        <v>〇</v>
      </c>
      <c r="BB165" s="32" t="str">
        <f t="shared" si="39"/>
        <v>〇</v>
      </c>
      <c r="BC165" s="32" t="str">
        <f t="shared" si="39"/>
        <v>〇</v>
      </c>
      <c r="BD165" s="32" t="str">
        <f t="shared" si="39"/>
        <v>〇</v>
      </c>
      <c r="BE165" s="32" t="str">
        <f t="shared" si="39"/>
        <v>〇</v>
      </c>
      <c r="BF165" s="32" t="str">
        <f t="shared" si="39"/>
        <v>〇</v>
      </c>
      <c r="BG165" s="32" t="str">
        <f t="shared" si="39"/>
        <v>〇</v>
      </c>
      <c r="BH165" s="32" t="str">
        <f t="shared" si="39"/>
        <v>〇</v>
      </c>
      <c r="BI165" s="32" t="str">
        <f t="shared" si="39"/>
        <v>〇</v>
      </c>
      <c r="BJ165" s="32" t="str">
        <f t="shared" si="39"/>
        <v>〇</v>
      </c>
      <c r="BK165" s="32" t="str">
        <f t="shared" si="39"/>
        <v>〇</v>
      </c>
      <c r="BL165" s="32" t="str">
        <f t="shared" si="39"/>
        <v>〇</v>
      </c>
      <c r="BM165" s="32" t="str">
        <f t="shared" si="39"/>
        <v>〇</v>
      </c>
      <c r="BN165" s="32" t="str">
        <f t="shared" si="39"/>
        <v>〇</v>
      </c>
      <c r="BO165" s="32" t="str">
        <f t="shared" si="39"/>
        <v>〇</v>
      </c>
      <c r="BP165" s="32" t="str">
        <f t="shared" si="39"/>
        <v>〇</v>
      </c>
      <c r="BQ165" s="32" t="str">
        <f t="shared" si="39"/>
        <v>〇</v>
      </c>
      <c r="BR165" s="32" t="str">
        <f t="shared" si="39"/>
        <v>〇</v>
      </c>
      <c r="BS165" s="32" t="str">
        <f t="shared" si="39"/>
        <v>〇</v>
      </c>
      <c r="BT165" s="32" t="str">
        <f t="shared" si="39"/>
        <v>〇</v>
      </c>
      <c r="BU165" s="32" t="str">
        <f t="shared" si="39"/>
        <v>〇</v>
      </c>
      <c r="BV165" s="32" t="str">
        <f t="shared" si="39"/>
        <v>〇</v>
      </c>
      <c r="BW165" s="32" t="str">
        <f t="shared" si="39"/>
        <v>〇</v>
      </c>
      <c r="BX165" s="32" t="str">
        <f t="shared" si="39"/>
        <v>〇</v>
      </c>
    </row>
    <row r="166" spans="48:76" ht="21" customHeight="1">
      <c r="AV166" s="32" t="str">
        <f t="shared" si="39"/>
        <v>〇</v>
      </c>
      <c r="AW166" s="32" t="str">
        <f t="shared" si="39"/>
        <v>〇</v>
      </c>
      <c r="AX166" s="32" t="str">
        <f t="shared" si="39"/>
        <v>〇</v>
      </c>
      <c r="AY166" s="32" t="str">
        <f t="shared" si="39"/>
        <v>〇</v>
      </c>
      <c r="AZ166" s="32" t="str">
        <f t="shared" si="39"/>
        <v>〇</v>
      </c>
      <c r="BA166" s="32" t="str">
        <f t="shared" si="39"/>
        <v>〇</v>
      </c>
      <c r="BB166" s="32" t="str">
        <f t="shared" si="39"/>
        <v>〇</v>
      </c>
      <c r="BC166" s="32" t="str">
        <f t="shared" si="39"/>
        <v>〇</v>
      </c>
      <c r="BD166" s="32" t="str">
        <f t="shared" si="39"/>
        <v>〇</v>
      </c>
      <c r="BE166" s="32" t="str">
        <f t="shared" si="39"/>
        <v>〇</v>
      </c>
      <c r="BF166" s="32" t="str">
        <f t="shared" si="39"/>
        <v>〇</v>
      </c>
      <c r="BG166" s="32" t="str">
        <f t="shared" si="39"/>
        <v>〇</v>
      </c>
      <c r="BH166" s="32" t="str">
        <f t="shared" si="39"/>
        <v>〇</v>
      </c>
      <c r="BI166" s="32" t="str">
        <f t="shared" si="39"/>
        <v>〇</v>
      </c>
      <c r="BJ166" s="32" t="str">
        <f t="shared" si="39"/>
        <v>〇</v>
      </c>
      <c r="BK166" s="32" t="str">
        <f t="shared" si="39"/>
        <v>〇</v>
      </c>
      <c r="BL166" s="32" t="str">
        <f t="shared" si="39"/>
        <v>〇</v>
      </c>
      <c r="BM166" s="32" t="str">
        <f t="shared" si="39"/>
        <v>〇</v>
      </c>
      <c r="BN166" s="32" t="str">
        <f t="shared" si="39"/>
        <v>〇</v>
      </c>
      <c r="BO166" s="32" t="str">
        <f t="shared" si="39"/>
        <v>〇</v>
      </c>
      <c r="BP166" s="32" t="str">
        <f t="shared" si="39"/>
        <v>〇</v>
      </c>
      <c r="BQ166" s="32" t="str">
        <f t="shared" si="39"/>
        <v>〇</v>
      </c>
      <c r="BR166" s="32" t="str">
        <f t="shared" si="39"/>
        <v>〇</v>
      </c>
      <c r="BS166" s="32" t="str">
        <f t="shared" si="39"/>
        <v>〇</v>
      </c>
      <c r="BT166" s="32" t="str">
        <f t="shared" si="39"/>
        <v>〇</v>
      </c>
      <c r="BU166" s="32" t="str">
        <f t="shared" si="39"/>
        <v>〇</v>
      </c>
      <c r="BV166" s="32" t="str">
        <f t="shared" si="39"/>
        <v>〇</v>
      </c>
      <c r="BW166" s="32" t="str">
        <f t="shared" si="39"/>
        <v>〇</v>
      </c>
      <c r="BX166" s="32" t="str">
        <f t="shared" si="39"/>
        <v>〇</v>
      </c>
    </row>
    <row r="167" spans="48:76" ht="21" customHeight="1">
      <c r="AV167" s="32" t="str">
        <f t="shared" si="39"/>
        <v>〇</v>
      </c>
      <c r="AW167" s="32" t="str">
        <f t="shared" si="39"/>
        <v>〇</v>
      </c>
      <c r="AX167" s="32" t="str">
        <f t="shared" si="39"/>
        <v>〇</v>
      </c>
      <c r="AY167" s="32" t="str">
        <f t="shared" si="39"/>
        <v>〇</v>
      </c>
      <c r="AZ167" s="32" t="str">
        <f t="shared" si="39"/>
        <v>〇</v>
      </c>
      <c r="BA167" s="32" t="str">
        <f t="shared" si="39"/>
        <v>〇</v>
      </c>
      <c r="BB167" s="32" t="str">
        <f t="shared" si="39"/>
        <v>〇</v>
      </c>
      <c r="BC167" s="32" t="str">
        <f t="shared" si="39"/>
        <v>〇</v>
      </c>
      <c r="BD167" s="32" t="str">
        <f t="shared" si="39"/>
        <v>〇</v>
      </c>
      <c r="BE167" s="32" t="str">
        <f t="shared" si="39"/>
        <v>〇</v>
      </c>
      <c r="BF167" s="32" t="str">
        <f t="shared" si="39"/>
        <v>〇</v>
      </c>
      <c r="BG167" s="32" t="str">
        <f t="shared" si="39"/>
        <v>〇</v>
      </c>
      <c r="BH167" s="32" t="str">
        <f t="shared" si="39"/>
        <v>〇</v>
      </c>
      <c r="BI167" s="32" t="str">
        <f t="shared" si="39"/>
        <v>〇</v>
      </c>
      <c r="BJ167" s="32" t="str">
        <f t="shared" si="39"/>
        <v>〇</v>
      </c>
      <c r="BK167" s="32" t="str">
        <f t="shared" si="39"/>
        <v>〇</v>
      </c>
      <c r="BL167" s="32" t="str">
        <f t="shared" si="39"/>
        <v>〇</v>
      </c>
      <c r="BM167" s="32" t="str">
        <f t="shared" si="39"/>
        <v>〇</v>
      </c>
      <c r="BN167" s="32" t="str">
        <f t="shared" si="39"/>
        <v>〇</v>
      </c>
      <c r="BO167" s="32" t="str">
        <f t="shared" si="39"/>
        <v>〇</v>
      </c>
      <c r="BP167" s="32" t="str">
        <f t="shared" si="39"/>
        <v>〇</v>
      </c>
      <c r="BQ167" s="32" t="str">
        <f t="shared" si="39"/>
        <v>〇</v>
      </c>
      <c r="BR167" s="32" t="str">
        <f t="shared" si="39"/>
        <v>〇</v>
      </c>
      <c r="BS167" s="32" t="str">
        <f t="shared" si="39"/>
        <v>〇</v>
      </c>
      <c r="BT167" s="32" t="str">
        <f t="shared" si="39"/>
        <v>〇</v>
      </c>
      <c r="BU167" s="32" t="str">
        <f t="shared" si="39"/>
        <v>〇</v>
      </c>
      <c r="BV167" s="32" t="str">
        <f t="shared" si="39"/>
        <v>〇</v>
      </c>
      <c r="BW167" s="32" t="str">
        <f t="shared" si="39"/>
        <v>〇</v>
      </c>
      <c r="BX167" s="32" t="str">
        <f t="shared" si="39"/>
        <v>〇</v>
      </c>
    </row>
    <row r="168" spans="48:76" ht="21" customHeight="1">
      <c r="AV168" s="32" t="str">
        <f t="shared" si="39"/>
        <v>〇</v>
      </c>
      <c r="AW168" s="32" t="str">
        <f t="shared" si="39"/>
        <v>〇</v>
      </c>
      <c r="AX168" s="32" t="str">
        <f t="shared" si="39"/>
        <v>〇</v>
      </c>
      <c r="AY168" s="32" t="str">
        <f t="shared" si="39"/>
        <v>〇</v>
      </c>
      <c r="AZ168" s="32" t="str">
        <f t="shared" si="39"/>
        <v>〇</v>
      </c>
      <c r="BA168" s="32" t="str">
        <f t="shared" si="39"/>
        <v>〇</v>
      </c>
      <c r="BB168" s="32" t="str">
        <f t="shared" si="39"/>
        <v>〇</v>
      </c>
      <c r="BC168" s="32" t="str">
        <f t="shared" si="39"/>
        <v>〇</v>
      </c>
      <c r="BD168" s="32" t="str">
        <f t="shared" si="39"/>
        <v>〇</v>
      </c>
      <c r="BE168" s="32" t="str">
        <f t="shared" si="39"/>
        <v>〇</v>
      </c>
      <c r="BF168" s="32" t="str">
        <f t="shared" si="39"/>
        <v>〇</v>
      </c>
      <c r="BG168" s="32" t="str">
        <f t="shared" si="39"/>
        <v>〇</v>
      </c>
      <c r="BH168" s="32" t="str">
        <f t="shared" si="39"/>
        <v>〇</v>
      </c>
      <c r="BI168" s="32" t="str">
        <f t="shared" si="39"/>
        <v>〇</v>
      </c>
      <c r="BJ168" s="32" t="str">
        <f t="shared" si="39"/>
        <v>〇</v>
      </c>
      <c r="BK168" s="32" t="str">
        <f t="shared" si="39"/>
        <v>〇</v>
      </c>
      <c r="BL168" s="32" t="str">
        <f t="shared" si="39"/>
        <v>〇</v>
      </c>
      <c r="BM168" s="32" t="str">
        <f t="shared" si="39"/>
        <v>〇</v>
      </c>
      <c r="BN168" s="32" t="str">
        <f t="shared" si="39"/>
        <v>〇</v>
      </c>
      <c r="BO168" s="32" t="str">
        <f t="shared" si="39"/>
        <v>〇</v>
      </c>
      <c r="BP168" s="32" t="str">
        <f t="shared" si="39"/>
        <v>〇</v>
      </c>
      <c r="BQ168" s="32" t="str">
        <f t="shared" si="39"/>
        <v>〇</v>
      </c>
      <c r="BR168" s="32" t="str">
        <f t="shared" si="39"/>
        <v>〇</v>
      </c>
      <c r="BS168" s="32" t="str">
        <f t="shared" ref="BS168:BX168" si="40">IF(EXACT(BS62,BS115),"〇","NG")</f>
        <v>〇</v>
      </c>
      <c r="BT168" s="32" t="str">
        <f t="shared" si="40"/>
        <v>〇</v>
      </c>
      <c r="BU168" s="32" t="str">
        <f t="shared" si="40"/>
        <v>〇</v>
      </c>
      <c r="BV168" s="32" t="str">
        <f t="shared" si="40"/>
        <v>〇</v>
      </c>
      <c r="BW168" s="32" t="str">
        <f t="shared" si="40"/>
        <v>〇</v>
      </c>
      <c r="BX168" s="32" t="str">
        <f t="shared" si="40"/>
        <v>〇</v>
      </c>
    </row>
    <row r="169" spans="48:76" ht="21" customHeight="1">
      <c r="AV169" s="32" t="str">
        <f t="shared" ref="AV169:BX169" si="41">IF(EXACT(AV63,AV116),"〇","NG")</f>
        <v>〇</v>
      </c>
      <c r="AW169" s="32" t="str">
        <f t="shared" si="41"/>
        <v>〇</v>
      </c>
      <c r="AX169" s="32" t="str">
        <f t="shared" si="41"/>
        <v>〇</v>
      </c>
      <c r="AY169" s="32" t="str">
        <f t="shared" si="41"/>
        <v>〇</v>
      </c>
      <c r="AZ169" s="32" t="str">
        <f t="shared" si="41"/>
        <v>〇</v>
      </c>
      <c r="BA169" s="32" t="str">
        <f t="shared" si="41"/>
        <v>〇</v>
      </c>
      <c r="BB169" s="32" t="str">
        <f t="shared" si="41"/>
        <v>〇</v>
      </c>
      <c r="BC169" s="32" t="str">
        <f t="shared" si="41"/>
        <v>〇</v>
      </c>
      <c r="BD169" s="32" t="str">
        <f t="shared" si="41"/>
        <v>〇</v>
      </c>
      <c r="BE169" s="32" t="str">
        <f t="shared" si="41"/>
        <v>〇</v>
      </c>
      <c r="BF169" s="32" t="str">
        <f t="shared" si="41"/>
        <v>〇</v>
      </c>
      <c r="BG169" s="32" t="str">
        <f t="shared" si="41"/>
        <v>〇</v>
      </c>
      <c r="BH169" s="32" t="str">
        <f t="shared" si="41"/>
        <v>〇</v>
      </c>
      <c r="BI169" s="32" t="str">
        <f t="shared" si="41"/>
        <v>〇</v>
      </c>
      <c r="BJ169" s="32" t="str">
        <f t="shared" si="41"/>
        <v>〇</v>
      </c>
      <c r="BK169" s="32" t="str">
        <f t="shared" si="41"/>
        <v>〇</v>
      </c>
      <c r="BL169" s="32" t="str">
        <f t="shared" si="41"/>
        <v>〇</v>
      </c>
      <c r="BM169" s="32" t="str">
        <f t="shared" si="41"/>
        <v>〇</v>
      </c>
      <c r="BN169" s="32" t="str">
        <f t="shared" si="41"/>
        <v>〇</v>
      </c>
      <c r="BO169" s="32" t="str">
        <f t="shared" si="41"/>
        <v>〇</v>
      </c>
      <c r="BP169" s="32" t="str">
        <f t="shared" si="41"/>
        <v>〇</v>
      </c>
      <c r="BQ169" s="32" t="str">
        <f t="shared" si="41"/>
        <v>〇</v>
      </c>
      <c r="BR169" s="32" t="str">
        <f t="shared" si="41"/>
        <v>〇</v>
      </c>
      <c r="BS169" s="32" t="str">
        <f t="shared" si="41"/>
        <v>〇</v>
      </c>
      <c r="BT169" s="32" t="str">
        <f t="shared" si="41"/>
        <v>〇</v>
      </c>
      <c r="BU169" s="32" t="str">
        <f t="shared" si="41"/>
        <v>〇</v>
      </c>
      <c r="BV169" s="32" t="str">
        <f t="shared" si="41"/>
        <v>〇</v>
      </c>
      <c r="BW169" s="32" t="str">
        <f t="shared" si="41"/>
        <v>〇</v>
      </c>
      <c r="BX169" s="32" t="str">
        <f t="shared" si="41"/>
        <v>〇</v>
      </c>
    </row>
  </sheetData>
  <mergeCells count="53">
    <mergeCell ref="AE8:AE9"/>
    <mergeCell ref="AF8:AF9"/>
    <mergeCell ref="AG8:AG9"/>
    <mergeCell ref="AI8:AI9"/>
    <mergeCell ref="AK8:AK9"/>
    <mergeCell ref="P8:P9"/>
    <mergeCell ref="Q8:Q9"/>
    <mergeCell ref="R8:R9"/>
    <mergeCell ref="Y8:AC8"/>
    <mergeCell ref="AD8:AD9"/>
    <mergeCell ref="AN1:AP1"/>
    <mergeCell ref="AR1:AT1"/>
    <mergeCell ref="A5:A9"/>
    <mergeCell ref="E5:E9"/>
    <mergeCell ref="G5:AM5"/>
    <mergeCell ref="AN5:AN8"/>
    <mergeCell ref="AO5:AO8"/>
    <mergeCell ref="AP5:AP8"/>
    <mergeCell ref="AQ5:AR6"/>
    <mergeCell ref="AT5:AT6"/>
    <mergeCell ref="F6:F9"/>
    <mergeCell ref="G6:G8"/>
    <mergeCell ref="H6:AG6"/>
    <mergeCell ref="AH6:AM6"/>
    <mergeCell ref="L7:L9"/>
    <mergeCell ref="AM8:AM9"/>
    <mergeCell ref="M7:M9"/>
    <mergeCell ref="N7:N9"/>
    <mergeCell ref="O7:AC7"/>
    <mergeCell ref="H7:H9"/>
    <mergeCell ref="AV119:BX120"/>
    <mergeCell ref="AQ7:AQ9"/>
    <mergeCell ref="AD7:AG7"/>
    <mergeCell ref="AH7:AH9"/>
    <mergeCell ref="AJ7:AJ9"/>
    <mergeCell ref="AL7:AL9"/>
    <mergeCell ref="AT8:AT9"/>
    <mergeCell ref="AR7:AR9"/>
    <mergeCell ref="I8:I9"/>
    <mergeCell ref="J8:J9"/>
    <mergeCell ref="K8:K9"/>
    <mergeCell ref="O8:O9"/>
    <mergeCell ref="AV121:BD122"/>
    <mergeCell ref="BF121:BN122"/>
    <mergeCell ref="BP121:BX122"/>
    <mergeCell ref="AV13:BX14"/>
    <mergeCell ref="AV15:BD16"/>
    <mergeCell ref="BF15:BN16"/>
    <mergeCell ref="BP15:BX16"/>
    <mergeCell ref="AV66:BX67"/>
    <mergeCell ref="AV68:BD69"/>
    <mergeCell ref="BF68:BN69"/>
    <mergeCell ref="BP68:BX69"/>
  </mergeCells>
  <phoneticPr fontId="4"/>
  <hyperlinks>
    <hyperlink ref="AR1" location="目次!A1" display="目次へ戻る" xr:uid="{8DF7BD38-14AB-48D6-AC26-8AF8DA840F9E}"/>
  </hyperlinks>
  <pageMargins left="0.47244094488188981" right="0.39370078740157483" top="0.27559055118110237" bottom="0.39370078740157483" header="0" footer="0.27559055118110237"/>
  <pageSetup paperSize="9" scale="79" firstPageNumber="32" orientation="portrait" r:id="rId1"/>
  <headerFooter alignWithMargins="0">
    <oddFooter>&amp;C&amp;"ＭＳ 明朝,標準"&amp;12- &amp;P -</oddFooter>
  </headerFooter>
  <ignoredErrors>
    <ignoredError sqref="C4" numberStoredAsText="1"/>
  </ignoredError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345EE-490C-425E-A5A3-646FAEB6B6BE}">
  <sheetPr>
    <tabColor theme="5" tint="0.79998168889431442"/>
  </sheetPr>
  <dimension ref="A2:AW210"/>
  <sheetViews>
    <sheetView zoomScaleNormal="100" zoomScaleSheetLayoutView="100" workbookViewId="0">
      <pane xSplit="5" ySplit="14" topLeftCell="X15" activePane="bottomRight" state="frozen"/>
      <selection activeCell="B5" sqref="B5:D5"/>
      <selection pane="topRight" activeCell="B5" sqref="B5:D5"/>
      <selection pane="bottomLeft" activeCell="B5" sqref="B5:D5"/>
      <selection pane="bottomRight" activeCell="B5" sqref="B5:D5"/>
    </sheetView>
  </sheetViews>
  <sheetFormatPr defaultColWidth="8.75" defaultRowHeight="13.5"/>
  <cols>
    <col min="1" max="1" width="1.75" style="54" customWidth="1"/>
    <col min="2" max="2" width="1.625" style="53" customWidth="1"/>
    <col min="3" max="3" width="6.25" style="80" customWidth="1"/>
    <col min="4" max="4" width="7" style="81" customWidth="1"/>
    <col min="5" max="5" width="4.75" style="80" customWidth="1"/>
    <col min="6" max="10" width="16.75" style="54" customWidth="1"/>
    <col min="11" max="17" width="13.625" style="54" customWidth="1"/>
    <col min="18" max="18" width="4.625" style="109" customWidth="1"/>
    <col min="19" max="19" width="2" style="53" customWidth="1"/>
    <col min="20" max="20" width="8.75" style="53"/>
    <col min="21" max="21" width="11.125" style="53" bestFit="1" customWidth="1"/>
    <col min="22" max="22" width="9.25" style="53" customWidth="1"/>
    <col min="23" max="24" width="8.75" style="53"/>
    <col min="25" max="25" width="3.75" style="53" customWidth="1"/>
    <col min="26" max="27" width="8.75" style="53"/>
    <col min="28" max="28" width="9.5" style="53" bestFit="1" customWidth="1"/>
    <col min="29" max="29" width="8.75" style="53"/>
    <col min="30" max="30" width="3.75" style="53" customWidth="1"/>
    <col min="31" max="34" width="8.75" style="53"/>
    <col min="35" max="35" width="3.75" style="53" customWidth="1"/>
    <col min="36" max="37" width="8.75" style="53"/>
    <col min="38" max="38" width="9.5" style="53" bestFit="1" customWidth="1"/>
    <col min="39" max="39" width="8.75" style="53"/>
    <col min="40" max="40" width="3.75" style="53" customWidth="1"/>
    <col min="41" max="44" width="8.75" style="53"/>
    <col min="45" max="45" width="3.75" style="53" customWidth="1"/>
    <col min="46" max="16384" width="8.75" style="53"/>
  </cols>
  <sheetData>
    <row r="2" spans="1:49" s="141" customFormat="1" ht="9" customHeight="1">
      <c r="A2" s="146"/>
      <c r="B2" s="108"/>
      <c r="C2" s="107"/>
      <c r="D2" s="106"/>
      <c r="E2" s="80"/>
      <c r="F2" s="143"/>
      <c r="G2" s="143"/>
      <c r="H2" s="143"/>
      <c r="I2" s="143"/>
      <c r="J2" s="145"/>
      <c r="K2" s="143"/>
      <c r="L2" s="143"/>
      <c r="M2" s="143"/>
      <c r="N2" s="143"/>
      <c r="O2" s="143"/>
      <c r="P2" s="143"/>
      <c r="Q2" s="143"/>
      <c r="R2" s="142"/>
    </row>
    <row r="3" spans="1:49" ht="24" customHeight="1">
      <c r="A3" s="80"/>
      <c r="B3" s="140" t="s">
        <v>294</v>
      </c>
      <c r="J3" s="139"/>
      <c r="K3" s="138"/>
    </row>
    <row r="4" spans="1:49" ht="7.5" customHeight="1">
      <c r="A4" s="80"/>
      <c r="B4" s="140"/>
      <c r="J4" s="139"/>
      <c r="K4" s="138"/>
    </row>
    <row r="5" spans="1:49" s="134" customFormat="1" ht="15" customHeight="1">
      <c r="B5" s="105" t="s">
        <v>271</v>
      </c>
      <c r="C5" s="80"/>
      <c r="D5" s="53"/>
      <c r="E5" s="80"/>
      <c r="G5" s="137"/>
      <c r="H5" s="137"/>
      <c r="I5" s="137"/>
      <c r="J5" s="137"/>
      <c r="K5" s="137"/>
      <c r="L5" s="136"/>
      <c r="M5" s="136"/>
      <c r="N5" s="136"/>
      <c r="O5" s="136"/>
      <c r="P5" s="136"/>
      <c r="R5" s="135"/>
    </row>
    <row r="6" spans="1:49" ht="15" customHeight="1">
      <c r="D6" s="104"/>
      <c r="G6" s="133"/>
      <c r="H6" s="133"/>
      <c r="I6" s="133"/>
      <c r="L6" s="133"/>
      <c r="M6" s="133"/>
      <c r="N6" s="133"/>
      <c r="O6" s="133"/>
      <c r="P6" s="133"/>
      <c r="Q6" s="103"/>
    </row>
    <row r="7" spans="1:49" ht="15" customHeight="1" thickBot="1">
      <c r="B7" s="78"/>
      <c r="C7" s="77">
        <v>1</v>
      </c>
      <c r="D7" s="77">
        <v>2</v>
      </c>
      <c r="E7" s="77">
        <v>3</v>
      </c>
      <c r="F7" s="77">
        <v>4</v>
      </c>
      <c r="G7" s="77">
        <v>5</v>
      </c>
      <c r="H7" s="77">
        <v>6</v>
      </c>
      <c r="I7" s="77">
        <v>7</v>
      </c>
      <c r="J7" s="77">
        <v>8</v>
      </c>
      <c r="K7" s="77">
        <v>9</v>
      </c>
      <c r="L7" s="77">
        <v>10</v>
      </c>
      <c r="M7" s="77">
        <v>11</v>
      </c>
      <c r="N7" s="77">
        <v>12</v>
      </c>
      <c r="O7" s="77">
        <v>13</v>
      </c>
      <c r="P7" s="77">
        <v>14</v>
      </c>
      <c r="Q7" s="77">
        <v>15</v>
      </c>
      <c r="R7" s="77"/>
    </row>
    <row r="8" spans="1:49" s="54" customFormat="1" ht="18.75" customHeight="1" thickTop="1">
      <c r="B8" s="887" t="s">
        <v>270</v>
      </c>
      <c r="C8" s="888"/>
      <c r="D8" s="888"/>
      <c r="E8" s="889"/>
      <c r="F8" s="892" t="s">
        <v>268</v>
      </c>
      <c r="G8" s="132"/>
      <c r="H8" s="927" t="s">
        <v>293</v>
      </c>
      <c r="I8" s="928"/>
      <c r="J8" s="928"/>
      <c r="K8" s="916" t="s">
        <v>292</v>
      </c>
      <c r="L8" s="917"/>
      <c r="M8" s="924" t="s">
        <v>291</v>
      </c>
      <c r="N8" s="925" t="s">
        <v>290</v>
      </c>
      <c r="O8" s="131"/>
      <c r="P8" s="920" t="s">
        <v>269</v>
      </c>
      <c r="Q8" s="921"/>
      <c r="R8" s="904"/>
    </row>
    <row r="9" spans="1:49" s="54" customFormat="1" ht="18" customHeight="1">
      <c r="B9" s="888"/>
      <c r="C9" s="888"/>
      <c r="D9" s="888"/>
      <c r="E9" s="889"/>
      <c r="F9" s="893"/>
      <c r="G9" s="130"/>
      <c r="H9" s="929"/>
      <c r="I9" s="930"/>
      <c r="J9" s="930"/>
      <c r="K9" s="918"/>
      <c r="L9" s="919"/>
      <c r="M9" s="911"/>
      <c r="N9" s="926"/>
      <c r="O9" s="129"/>
      <c r="P9" s="922"/>
      <c r="Q9" s="923"/>
      <c r="R9" s="905"/>
    </row>
    <row r="10" spans="1:49" s="54" customFormat="1" ht="22.5" customHeight="1">
      <c r="B10" s="888"/>
      <c r="C10" s="888"/>
      <c r="D10" s="888"/>
      <c r="E10" s="889"/>
      <c r="F10" s="893"/>
      <c r="G10" s="910" t="s">
        <v>289</v>
      </c>
      <c r="H10" s="910" t="s">
        <v>288</v>
      </c>
      <c r="I10" s="910" t="s">
        <v>287</v>
      </c>
      <c r="J10" s="913" t="s">
        <v>286</v>
      </c>
      <c r="K10" s="895" t="s">
        <v>285</v>
      </c>
      <c r="L10" s="898" t="s">
        <v>284</v>
      </c>
      <c r="M10" s="911"/>
      <c r="N10" s="926"/>
      <c r="O10" s="901" t="s">
        <v>283</v>
      </c>
      <c r="P10" s="907" t="s">
        <v>268</v>
      </c>
      <c r="Q10" s="907" t="s">
        <v>267</v>
      </c>
      <c r="R10" s="905"/>
    </row>
    <row r="11" spans="1:49" s="54" customFormat="1" ht="7.5" customHeight="1">
      <c r="B11" s="888"/>
      <c r="C11" s="888"/>
      <c r="D11" s="888"/>
      <c r="E11" s="889"/>
      <c r="F11" s="893"/>
      <c r="G11" s="911"/>
      <c r="H11" s="911"/>
      <c r="I11" s="911"/>
      <c r="J11" s="914"/>
      <c r="K11" s="896"/>
      <c r="L11" s="899"/>
      <c r="M11" s="911"/>
      <c r="N11" s="926"/>
      <c r="O11" s="902"/>
      <c r="P11" s="908"/>
      <c r="Q11" s="908"/>
      <c r="R11" s="905"/>
    </row>
    <row r="12" spans="1:49" s="128" customFormat="1" ht="18.75" customHeight="1">
      <c r="B12" s="890"/>
      <c r="C12" s="890"/>
      <c r="D12" s="890"/>
      <c r="E12" s="891"/>
      <c r="F12" s="894"/>
      <c r="G12" s="912"/>
      <c r="H12" s="912"/>
      <c r="I12" s="912"/>
      <c r="J12" s="915"/>
      <c r="K12" s="897"/>
      <c r="L12" s="900"/>
      <c r="M12" s="101" t="s">
        <v>282</v>
      </c>
      <c r="N12" s="101" t="s">
        <v>281</v>
      </c>
      <c r="O12" s="903"/>
      <c r="P12" s="909"/>
      <c r="Q12" s="909"/>
      <c r="R12" s="906"/>
    </row>
    <row r="13" spans="1:49" s="123" customFormat="1" ht="13.5" customHeight="1">
      <c r="A13" s="126"/>
      <c r="B13" s="100"/>
      <c r="C13" s="99"/>
      <c r="D13" s="99"/>
      <c r="E13" s="95"/>
      <c r="F13" s="127" t="s">
        <v>260</v>
      </c>
      <c r="G13" s="126" t="s">
        <v>257</v>
      </c>
      <c r="H13" s="126" t="s">
        <v>255</v>
      </c>
      <c r="I13" s="126" t="s">
        <v>253</v>
      </c>
      <c r="J13" s="126" t="s">
        <v>251</v>
      </c>
      <c r="K13" s="126" t="s">
        <v>280</v>
      </c>
      <c r="L13" s="126" t="s">
        <v>247</v>
      </c>
      <c r="M13" s="126" t="s">
        <v>245</v>
      </c>
      <c r="N13" s="126" t="s">
        <v>243</v>
      </c>
      <c r="O13" s="126" t="s">
        <v>241</v>
      </c>
      <c r="P13" s="126" t="s">
        <v>239</v>
      </c>
      <c r="Q13" s="126" t="s">
        <v>238</v>
      </c>
      <c r="R13" s="127"/>
    </row>
    <row r="14" spans="1:49" s="123" customFormat="1" ht="13.5" customHeight="1">
      <c r="A14" s="126"/>
      <c r="B14" s="97"/>
      <c r="C14" s="96"/>
      <c r="D14" s="96"/>
      <c r="E14" s="95"/>
      <c r="F14" s="125" t="s">
        <v>263</v>
      </c>
      <c r="G14" s="76" t="s">
        <v>263</v>
      </c>
      <c r="H14" s="76" t="s">
        <v>262</v>
      </c>
      <c r="I14" s="76" t="s">
        <v>262</v>
      </c>
      <c r="J14" s="76" t="s">
        <v>262</v>
      </c>
      <c r="K14" s="76" t="s">
        <v>262</v>
      </c>
      <c r="L14" s="76" t="s">
        <v>262</v>
      </c>
      <c r="M14" s="76" t="s">
        <v>18</v>
      </c>
      <c r="N14" s="76" t="s">
        <v>262</v>
      </c>
      <c r="O14" s="76" t="s">
        <v>262</v>
      </c>
      <c r="P14" s="76" t="s">
        <v>18</v>
      </c>
      <c r="Q14" s="76" t="s">
        <v>18</v>
      </c>
      <c r="R14" s="124"/>
    </row>
    <row r="15" spans="1:49" ht="16.5" customHeight="1">
      <c r="B15" s="75"/>
      <c r="C15" s="75" t="s">
        <v>261</v>
      </c>
      <c r="D15" s="75"/>
      <c r="E15" s="92" t="s">
        <v>260</v>
      </c>
      <c r="F15" s="163">
        <v>3130</v>
      </c>
      <c r="G15" s="163">
        <v>2390</v>
      </c>
      <c r="H15" s="163">
        <v>8798000</v>
      </c>
      <c r="I15" s="163">
        <v>758300</v>
      </c>
      <c r="J15" s="163">
        <v>24800</v>
      </c>
      <c r="K15" s="163">
        <v>7362000</v>
      </c>
      <c r="L15" s="163">
        <v>653100</v>
      </c>
      <c r="M15" s="164">
        <v>8.6</v>
      </c>
      <c r="N15" s="164">
        <v>2810.9</v>
      </c>
      <c r="O15" s="164">
        <v>317.3</v>
      </c>
      <c r="P15" s="164">
        <v>92.9</v>
      </c>
      <c r="Q15" s="368">
        <v>98.2</v>
      </c>
      <c r="R15" s="122" t="s">
        <v>260</v>
      </c>
      <c r="U15" s="780" t="s">
        <v>331</v>
      </c>
      <c r="V15" s="780"/>
      <c r="W15" s="780"/>
      <c r="X15" s="780"/>
      <c r="Y15" s="780"/>
      <c r="Z15" s="780"/>
      <c r="AA15" s="780"/>
      <c r="AB15" s="780"/>
      <c r="AC15" s="780"/>
      <c r="AD15" s="780"/>
      <c r="AE15" s="780"/>
      <c r="AF15" s="780"/>
      <c r="AG15" s="780"/>
      <c r="AH15" s="780"/>
      <c r="AI15" s="780"/>
      <c r="AJ15" s="780"/>
      <c r="AK15" s="780"/>
      <c r="AL15" s="780"/>
      <c r="AM15" s="780"/>
      <c r="AN15" s="780"/>
      <c r="AO15" s="780"/>
      <c r="AP15" s="780"/>
      <c r="AQ15" s="780"/>
      <c r="AR15" s="780"/>
      <c r="AS15" s="780"/>
      <c r="AT15" s="780"/>
      <c r="AU15" s="780"/>
      <c r="AV15" s="780"/>
      <c r="AW15" s="780"/>
    </row>
    <row r="16" spans="1:49" ht="14.25" customHeight="1">
      <c r="C16" s="57" t="s">
        <v>259</v>
      </c>
      <c r="D16" s="57"/>
      <c r="E16" s="89"/>
      <c r="F16" s="163"/>
      <c r="G16" s="163"/>
      <c r="H16" s="163"/>
      <c r="I16" s="163"/>
      <c r="J16" s="163"/>
      <c r="K16" s="163"/>
      <c r="L16" s="163"/>
      <c r="M16" s="164"/>
      <c r="N16" s="164"/>
      <c r="O16" s="164"/>
      <c r="P16" s="164"/>
      <c r="Q16" s="368"/>
      <c r="R16" s="121"/>
      <c r="U16" s="780"/>
      <c r="V16" s="780"/>
      <c r="W16" s="780"/>
      <c r="X16" s="780"/>
      <c r="Y16" s="780"/>
      <c r="Z16" s="780"/>
      <c r="AA16" s="780"/>
      <c r="AB16" s="780"/>
      <c r="AC16" s="780"/>
      <c r="AD16" s="780"/>
      <c r="AE16" s="780"/>
      <c r="AF16" s="780"/>
      <c r="AG16" s="780"/>
      <c r="AH16" s="780"/>
      <c r="AI16" s="780"/>
      <c r="AJ16" s="780"/>
      <c r="AK16" s="780"/>
      <c r="AL16" s="780"/>
      <c r="AM16" s="780"/>
      <c r="AN16" s="780"/>
      <c r="AO16" s="780"/>
      <c r="AP16" s="780"/>
      <c r="AQ16" s="780"/>
      <c r="AR16" s="780"/>
      <c r="AS16" s="780"/>
      <c r="AT16" s="780"/>
      <c r="AU16" s="780"/>
      <c r="AV16" s="780"/>
      <c r="AW16" s="780"/>
    </row>
    <row r="17" spans="2:49" ht="14.25" customHeight="1">
      <c r="B17" s="73"/>
      <c r="C17" s="168" t="s">
        <v>258</v>
      </c>
      <c r="D17" s="168"/>
      <c r="E17" s="87" t="s">
        <v>257</v>
      </c>
      <c r="F17" s="163">
        <v>186</v>
      </c>
      <c r="G17" s="163">
        <v>163</v>
      </c>
      <c r="H17" s="163">
        <v>752200</v>
      </c>
      <c r="I17" s="163">
        <v>66200</v>
      </c>
      <c r="J17" s="163">
        <v>1880</v>
      </c>
      <c r="K17" s="163">
        <v>625400</v>
      </c>
      <c r="L17" s="163">
        <v>58700</v>
      </c>
      <c r="M17" s="164">
        <v>8.8000000000000007</v>
      </c>
      <c r="N17" s="590">
        <v>4044.1</v>
      </c>
      <c r="O17" s="164">
        <v>406.1</v>
      </c>
      <c r="P17" s="164">
        <v>97.4</v>
      </c>
      <c r="Q17" s="368">
        <v>99</v>
      </c>
      <c r="R17" s="73" t="s">
        <v>257</v>
      </c>
      <c r="U17" s="779" t="s">
        <v>323</v>
      </c>
      <c r="V17" s="779"/>
      <c r="W17" s="779"/>
      <c r="X17" s="779"/>
      <c r="Y17" s="779"/>
      <c r="Z17" s="779"/>
      <c r="AA17" s="779"/>
      <c r="AB17" s="779"/>
      <c r="AC17" s="779"/>
      <c r="AD17" s="20"/>
      <c r="AE17" s="779" t="s">
        <v>101</v>
      </c>
      <c r="AF17" s="779"/>
      <c r="AG17" s="779"/>
      <c r="AH17" s="779"/>
      <c r="AI17" s="779"/>
      <c r="AJ17" s="779"/>
      <c r="AK17" s="779"/>
      <c r="AL17" s="779"/>
      <c r="AM17" s="779"/>
      <c r="AN17" s="20"/>
      <c r="AO17" s="779" t="s">
        <v>324</v>
      </c>
      <c r="AP17" s="779"/>
      <c r="AQ17" s="779"/>
      <c r="AR17" s="779"/>
      <c r="AS17" s="779"/>
      <c r="AT17" s="779"/>
      <c r="AU17" s="779"/>
      <c r="AV17" s="779"/>
      <c r="AW17" s="779"/>
    </row>
    <row r="18" spans="2:49" ht="14.25" customHeight="1">
      <c r="B18" s="75"/>
      <c r="C18" s="75" t="s">
        <v>256</v>
      </c>
      <c r="D18" s="75"/>
      <c r="E18" s="88" t="s">
        <v>255</v>
      </c>
      <c r="F18" s="163">
        <v>2950</v>
      </c>
      <c r="G18" s="163">
        <v>2230</v>
      </c>
      <c r="H18" s="163">
        <v>8045000</v>
      </c>
      <c r="I18" s="163">
        <v>692100</v>
      </c>
      <c r="J18" s="163">
        <v>22900</v>
      </c>
      <c r="K18" s="163">
        <v>6736000</v>
      </c>
      <c r="L18" s="163">
        <v>594400</v>
      </c>
      <c r="M18" s="164">
        <v>8.6</v>
      </c>
      <c r="N18" s="590">
        <v>2727.1</v>
      </c>
      <c r="O18" s="164">
        <v>310.39999999999998</v>
      </c>
      <c r="P18" s="164">
        <v>92.8</v>
      </c>
      <c r="Q18" s="368">
        <v>98.1</v>
      </c>
      <c r="R18" s="74" t="s">
        <v>279</v>
      </c>
      <c r="U18" s="779"/>
      <c r="V18" s="779"/>
      <c r="W18" s="779"/>
      <c r="X18" s="779"/>
      <c r="Y18" s="779"/>
      <c r="Z18" s="779"/>
      <c r="AA18" s="779"/>
      <c r="AB18" s="779"/>
      <c r="AC18" s="779"/>
      <c r="AD18" s="20"/>
      <c r="AE18" s="779"/>
      <c r="AF18" s="779"/>
      <c r="AG18" s="779"/>
      <c r="AH18" s="779"/>
      <c r="AI18" s="779"/>
      <c r="AJ18" s="779"/>
      <c r="AK18" s="779"/>
      <c r="AL18" s="779"/>
      <c r="AM18" s="779"/>
      <c r="AN18" s="20"/>
      <c r="AO18" s="779"/>
      <c r="AP18" s="779"/>
      <c r="AQ18" s="779"/>
      <c r="AR18" s="779"/>
      <c r="AS18" s="779"/>
      <c r="AT18" s="779"/>
      <c r="AU18" s="779"/>
      <c r="AV18" s="779"/>
      <c r="AW18" s="779"/>
    </row>
    <row r="19" spans="2:49" ht="14.25" customHeight="1">
      <c r="B19" s="73"/>
      <c r="C19" s="168" t="s">
        <v>254</v>
      </c>
      <c r="D19" s="168"/>
      <c r="E19" s="87" t="s">
        <v>253</v>
      </c>
      <c r="F19" s="163">
        <v>389</v>
      </c>
      <c r="G19" s="163">
        <v>301</v>
      </c>
      <c r="H19" s="163">
        <v>1554000</v>
      </c>
      <c r="I19" s="163">
        <v>136500</v>
      </c>
      <c r="J19" s="163">
        <v>3720</v>
      </c>
      <c r="K19" s="163">
        <v>1285000</v>
      </c>
      <c r="L19" s="163">
        <v>129200</v>
      </c>
      <c r="M19" s="164">
        <v>8.8000000000000007</v>
      </c>
      <c r="N19" s="590">
        <v>3994.9</v>
      </c>
      <c r="O19" s="164">
        <v>453.5</v>
      </c>
      <c r="P19" s="164">
        <v>94.2</v>
      </c>
      <c r="Q19" s="368">
        <v>98.7</v>
      </c>
      <c r="R19" s="73" t="s">
        <v>253</v>
      </c>
      <c r="U19" s="32">
        <v>1</v>
      </c>
      <c r="V19" s="5" t="s">
        <v>20</v>
      </c>
      <c r="W19" s="33">
        <f>IFERROR(_xlfn.XLOOKUP(V19,$C$29:$C$75,$F$29:$F$75),"-")</f>
        <v>186</v>
      </c>
      <c r="X19" s="34">
        <f>IFERROR(_xlfn.RANK.EQ(W19,$W$19:$W$65,0)+COUNTIF(W19:$W$19,W19)-1,"-")</f>
        <v>5</v>
      </c>
      <c r="Y19" s="32"/>
      <c r="Z19" s="35">
        <f>IFERROR(RANK(AB19,$AB$19:$AB$65,0),"-")</f>
        <v>1</v>
      </c>
      <c r="AA19" s="35" t="str">
        <f>IFERROR(INDEX($V$19:$V$65,MATCH(U19,$X$19:$X$65,0)),"-")</f>
        <v>鹿児島</v>
      </c>
      <c r="AB19" s="35">
        <f>IFERROR(LARGE($W$19:$W$65,U19),"-")</f>
        <v>387</v>
      </c>
      <c r="AC19" s="36">
        <f>IFERROR(ROUND(AB19/$F$15*100,1),"-")</f>
        <v>12.4</v>
      </c>
      <c r="AD19" s="32"/>
      <c r="AE19" s="32">
        <v>1</v>
      </c>
      <c r="AF19" s="5" t="s">
        <v>20</v>
      </c>
      <c r="AG19" s="33">
        <f>IFERROR(_xlfn.XLOOKUP(AF19,$C$29:$C$75,$H$29:$H$75),"-")</f>
        <v>752200</v>
      </c>
      <c r="AH19" s="34">
        <f>IFERROR(_xlfn.RANK.EQ(AG19,$AG$19:$AG$65,0)+COUNTIF($AG19:AG$19,AG19)-1,"-")</f>
        <v>2</v>
      </c>
      <c r="AI19" s="32"/>
      <c r="AJ19" s="35">
        <f>IFERROR(RANK(AL19,$AL$19:$AL$65,0),"-")</f>
        <v>1</v>
      </c>
      <c r="AK19" s="35" t="str">
        <f>IFERROR(INDEX($AF$19:$AF$65,MATCH(AE19,$AH$19:$AH$65,0)),"-")</f>
        <v>鹿児島</v>
      </c>
      <c r="AL19" s="35">
        <f>IFERROR(LARGE($AG$19:$AG$65,AE19),"-")</f>
        <v>1200000</v>
      </c>
      <c r="AM19" s="36">
        <f>IFERROR(ROUND(AL19/$H$15*100,1),"-")</f>
        <v>13.6</v>
      </c>
      <c r="AN19" s="37"/>
      <c r="AO19" s="32">
        <v>1</v>
      </c>
      <c r="AP19" s="5" t="s">
        <v>20</v>
      </c>
      <c r="AQ19" s="33">
        <f t="shared" ref="AQ19:AQ65" si="0">IFERROR(_xlfn.XLOOKUP(AP19,$C$29:$C$75,$N$29:$N$75),"-")</f>
        <v>4044.1</v>
      </c>
      <c r="AR19" s="34">
        <f>IFERROR(_xlfn.RANK.EQ(AQ19,$AQ$19:$AQ$65,0)+COUNTIF($AQ19:AQ$19,AQ19)-1,"-")</f>
        <v>9</v>
      </c>
      <c r="AS19" s="32"/>
      <c r="AT19" s="35">
        <f>IFERROR(RANK(AV19,$AV$19:$AV$65,0),"-")</f>
        <v>1</v>
      </c>
      <c r="AU19" s="35" t="str">
        <f>IFERROR(INDEX($AP$19:$AP$65,MATCH(AO19,$AR$19:$AR$65,0)),"-")</f>
        <v>島根</v>
      </c>
      <c r="AV19" s="474">
        <f>IFERROR(LARGE($AQ$19:$AQ$65,AO19),"-")</f>
        <v>7840</v>
      </c>
      <c r="AW19" s="36">
        <f>IFERROR(ROUND(AV19/$N$15*100,1),"-")</f>
        <v>278.89999999999998</v>
      </c>
    </row>
    <row r="20" spans="2:49" ht="14.25" customHeight="1">
      <c r="B20" s="56"/>
      <c r="C20" s="75" t="s">
        <v>252</v>
      </c>
      <c r="D20" s="75"/>
      <c r="E20" s="88" t="s">
        <v>251</v>
      </c>
      <c r="F20" s="163">
        <v>97</v>
      </c>
      <c r="G20" s="163">
        <v>78</v>
      </c>
      <c r="H20" s="163">
        <v>171300</v>
      </c>
      <c r="I20" s="163">
        <v>15400</v>
      </c>
      <c r="J20" s="163">
        <v>660</v>
      </c>
      <c r="K20" s="163">
        <v>137100</v>
      </c>
      <c r="L20" s="163">
        <v>18100</v>
      </c>
      <c r="M20" s="164">
        <v>9</v>
      </c>
      <c r="N20" s="590">
        <v>1766</v>
      </c>
      <c r="O20" s="164">
        <v>197.4</v>
      </c>
      <c r="P20" s="164">
        <v>89.8</v>
      </c>
      <c r="Q20" s="368">
        <v>85.3</v>
      </c>
      <c r="R20" s="74" t="s">
        <v>251</v>
      </c>
      <c r="U20" s="32">
        <v>2</v>
      </c>
      <c r="V20" s="5" t="s">
        <v>21</v>
      </c>
      <c r="W20" s="33">
        <f t="shared" ref="W20:W65" si="1">IFERROR(_xlfn.XLOOKUP(V20,$C$29:$C$75,$F$29:$F$75),"-")</f>
        <v>48</v>
      </c>
      <c r="X20" s="34">
        <f>IFERROR(_xlfn.RANK.EQ(W20,$W$19:$W$65,0)+COUNTIF(W$19:$W20,W20)-1,"-")</f>
        <v>21</v>
      </c>
      <c r="Y20" s="5"/>
      <c r="Z20" s="35">
        <f t="shared" ref="Z20:Z65" si="2">IFERROR(RANK(AB20,$AB$19:$AB$65,0),"-")</f>
        <v>2</v>
      </c>
      <c r="AA20" s="35" t="str">
        <f t="shared" ref="AA20:AA65" si="3">IFERROR(INDEX($V$19:$V$65,MATCH(U20,$X$19:$X$65,0)),"-")</f>
        <v>宮崎</v>
      </c>
      <c r="AB20" s="35">
        <f t="shared" ref="AB20:AB65" si="4">IFERROR(LARGE($W$19:$W$65,U20),"-")</f>
        <v>261</v>
      </c>
      <c r="AC20" s="36">
        <f t="shared" ref="AC20:AC65" si="5">IFERROR(ROUND(AB20/$F$15*100,1),"-")</f>
        <v>8.3000000000000007</v>
      </c>
      <c r="AD20" s="5"/>
      <c r="AE20" s="32">
        <v>2</v>
      </c>
      <c r="AF20" s="5" t="s">
        <v>21</v>
      </c>
      <c r="AG20" s="33">
        <f t="shared" ref="AG20:AG65" si="6">IFERROR(_xlfn.XLOOKUP(AF20,$C$29:$C$75,$H$29:$H$75),"-")</f>
        <v>334800</v>
      </c>
      <c r="AH20" s="34">
        <f>IFERROR(_xlfn.RANK.EQ(AG20,$AG$19:$AG$65,0)+COUNTIF($AG$19:AG20,AG20)-1,"-")</f>
        <v>9</v>
      </c>
      <c r="AI20" s="5"/>
      <c r="AJ20" s="35">
        <f t="shared" ref="AJ20:AJ65" si="7">IFERROR(RANK(AL20,$AL$19:$AL$65,0),"-")</f>
        <v>2</v>
      </c>
      <c r="AK20" s="35" t="str">
        <f t="shared" ref="AK20:AK65" si="8">IFERROR(INDEX($AF$19:$AF$65,MATCH(AE20,$AH$19:$AH$65,0)),"-")</f>
        <v>北海道</v>
      </c>
      <c r="AL20" s="35">
        <f t="shared" ref="AL20:AL65" si="9">IFERROR(LARGE($AG$19:$AG$65,AE20),"-")</f>
        <v>752200</v>
      </c>
      <c r="AM20" s="36">
        <f t="shared" ref="AM20:AM65" si="10">IFERROR(ROUND(AL20/$H$15*100,1),"-")</f>
        <v>8.5</v>
      </c>
      <c r="AN20" s="37"/>
      <c r="AO20" s="32">
        <v>2</v>
      </c>
      <c r="AP20" s="5" t="s">
        <v>21</v>
      </c>
      <c r="AQ20" s="33">
        <f t="shared" si="0"/>
        <v>6975</v>
      </c>
      <c r="AR20" s="34">
        <f>IFERROR(_xlfn.RANK.EQ(AQ20,$AQ$19:$AQ$65,0)+COUNTIF($AQ$19:AQ20,AQ20)-1,"-")</f>
        <v>2</v>
      </c>
      <c r="AS20" s="5"/>
      <c r="AT20" s="35">
        <f t="shared" ref="AT20:AT65" si="11">IFERROR(RANK(AV20,$AV$19:$AV$65,0),"-")</f>
        <v>2</v>
      </c>
      <c r="AU20" s="35" t="str">
        <f t="shared" ref="AU20:AU65" si="12">IFERROR(INDEX($AP$19:$AP$65,MATCH(AO20,$AR$19:$AR$65,0)),"-")</f>
        <v>青森</v>
      </c>
      <c r="AV20" s="474">
        <f t="shared" ref="AV20:AV65" si="13">IFERROR(LARGE($AQ$19:$AQ$65,AO20),"-")</f>
        <v>6975</v>
      </c>
      <c r="AW20" s="36">
        <f t="shared" ref="AW20:AW65" si="14">IFERROR(ROUND(AV20/$N$15*100,1),"-")</f>
        <v>248.1</v>
      </c>
    </row>
    <row r="21" spans="2:49" ht="14.25" customHeight="1">
      <c r="B21" s="73"/>
      <c r="C21" s="168" t="s">
        <v>250</v>
      </c>
      <c r="D21" s="168"/>
      <c r="E21" s="87" t="s">
        <v>249</v>
      </c>
      <c r="F21" s="163">
        <v>837</v>
      </c>
      <c r="G21" s="163">
        <v>635</v>
      </c>
      <c r="H21" s="163">
        <v>2149000</v>
      </c>
      <c r="I21" s="163">
        <v>176400</v>
      </c>
      <c r="J21" s="163">
        <v>6050</v>
      </c>
      <c r="K21" s="163">
        <v>1931000</v>
      </c>
      <c r="L21" s="163">
        <v>35800</v>
      </c>
      <c r="M21" s="164">
        <v>8.1999999999999993</v>
      </c>
      <c r="N21" s="590">
        <v>2567.5</v>
      </c>
      <c r="O21" s="164">
        <v>277.8</v>
      </c>
      <c r="P21" s="164">
        <v>94.7</v>
      </c>
      <c r="Q21" s="368">
        <v>99.8</v>
      </c>
      <c r="R21" s="73" t="s">
        <v>249</v>
      </c>
      <c r="U21" s="32">
        <v>3</v>
      </c>
      <c r="V21" s="5" t="s">
        <v>23</v>
      </c>
      <c r="W21" s="33">
        <f t="shared" si="1"/>
        <v>83</v>
      </c>
      <c r="X21" s="34">
        <f>IFERROR(_xlfn.RANK.EQ(W21,$W$19:$W$65,0)+COUNTIF(W$19:$W21,W21)-1,"-")</f>
        <v>11</v>
      </c>
      <c r="Y21" s="5"/>
      <c r="Z21" s="35">
        <f t="shared" si="2"/>
        <v>3</v>
      </c>
      <c r="AA21" s="35" t="str">
        <f t="shared" si="3"/>
        <v>千葉</v>
      </c>
      <c r="AB21" s="35">
        <f t="shared" si="4"/>
        <v>216</v>
      </c>
      <c r="AC21" s="36">
        <f t="shared" si="5"/>
        <v>6.9</v>
      </c>
      <c r="AD21" s="5"/>
      <c r="AE21" s="32">
        <v>3</v>
      </c>
      <c r="AF21" s="5" t="s">
        <v>23</v>
      </c>
      <c r="AG21" s="33">
        <f t="shared" si="6"/>
        <v>459100</v>
      </c>
      <c r="AH21" s="34">
        <f>IFERROR(_xlfn.RANK.EQ(AG21,$AG$19:$AG$65,0)+COUNTIF($AG$19:AG21,AG21)-1,"-")</f>
        <v>6</v>
      </c>
      <c r="AI21" s="5"/>
      <c r="AJ21" s="35">
        <f t="shared" si="7"/>
        <v>3</v>
      </c>
      <c r="AK21" s="35" t="str">
        <f t="shared" si="8"/>
        <v>宮崎</v>
      </c>
      <c r="AL21" s="35">
        <f t="shared" si="9"/>
        <v>721900</v>
      </c>
      <c r="AM21" s="36">
        <f t="shared" si="10"/>
        <v>8.1999999999999993</v>
      </c>
      <c r="AN21" s="37"/>
      <c r="AO21" s="32">
        <v>3</v>
      </c>
      <c r="AP21" s="5" t="s">
        <v>23</v>
      </c>
      <c r="AQ21" s="33">
        <f t="shared" si="0"/>
        <v>5531.3</v>
      </c>
      <c r="AR21" s="34">
        <f>IFERROR(_xlfn.RANK.EQ(AQ21,$AQ$19:$AQ$65,0)+COUNTIF($AQ$19:AQ21,AQ21)-1,"-")</f>
        <v>4</v>
      </c>
      <c r="AS21" s="5"/>
      <c r="AT21" s="35">
        <f t="shared" si="11"/>
        <v>3</v>
      </c>
      <c r="AU21" s="35" t="str">
        <f t="shared" si="12"/>
        <v>広島</v>
      </c>
      <c r="AV21" s="474">
        <f t="shared" si="13"/>
        <v>6150</v>
      </c>
      <c r="AW21" s="36">
        <f t="shared" si="14"/>
        <v>218.8</v>
      </c>
    </row>
    <row r="22" spans="2:49" ht="14.25" customHeight="1">
      <c r="B22" s="56"/>
      <c r="C22" s="75" t="s">
        <v>248</v>
      </c>
      <c r="D22" s="75"/>
      <c r="E22" s="88" t="s">
        <v>247</v>
      </c>
      <c r="F22" s="163">
        <v>273</v>
      </c>
      <c r="G22" s="163">
        <v>225</v>
      </c>
      <c r="H22" s="163">
        <v>574600</v>
      </c>
      <c r="I22" s="163">
        <v>48300</v>
      </c>
      <c r="J22" s="163">
        <v>2260</v>
      </c>
      <c r="K22" s="163">
        <v>506800</v>
      </c>
      <c r="L22" s="163">
        <v>17300</v>
      </c>
      <c r="M22" s="164">
        <v>8.4</v>
      </c>
      <c r="N22" s="590">
        <v>2104.8000000000002</v>
      </c>
      <c r="O22" s="164">
        <v>214.7</v>
      </c>
      <c r="P22" s="164">
        <v>97.2</v>
      </c>
      <c r="Q22" s="368">
        <v>97.9</v>
      </c>
      <c r="R22" s="74" t="s">
        <v>247</v>
      </c>
      <c r="U22" s="32">
        <v>4</v>
      </c>
      <c r="V22" s="5" t="s">
        <v>24</v>
      </c>
      <c r="W22" s="33">
        <f t="shared" si="1"/>
        <v>88</v>
      </c>
      <c r="X22" s="34">
        <f>IFERROR(_xlfn.RANK.EQ(W22,$W$19:$W$65,0)+COUNTIF(W$19:$W22,W22)-1,"-")</f>
        <v>10</v>
      </c>
      <c r="Y22" s="5"/>
      <c r="Z22" s="35">
        <f t="shared" si="2"/>
        <v>4</v>
      </c>
      <c r="AA22" s="35" t="str">
        <f t="shared" si="3"/>
        <v>茨城</v>
      </c>
      <c r="AB22" s="35">
        <f t="shared" si="4"/>
        <v>208</v>
      </c>
      <c r="AC22" s="36">
        <f t="shared" si="5"/>
        <v>6.6</v>
      </c>
      <c r="AD22" s="5"/>
      <c r="AE22" s="32">
        <v>4</v>
      </c>
      <c r="AF22" s="5" t="s">
        <v>24</v>
      </c>
      <c r="AG22" s="33">
        <f t="shared" si="6"/>
        <v>180000</v>
      </c>
      <c r="AH22" s="34">
        <f>IFERROR(_xlfn.RANK.EQ(AG22,$AG$19:$AG$65,0)+COUNTIF($AG$19:AG22,AG22)-1,"-")</f>
        <v>16</v>
      </c>
      <c r="AI22" s="5"/>
      <c r="AJ22" s="35">
        <f t="shared" si="7"/>
        <v>4</v>
      </c>
      <c r="AK22" s="35" t="str">
        <f t="shared" si="8"/>
        <v>群馬</v>
      </c>
      <c r="AL22" s="35">
        <f t="shared" si="9"/>
        <v>610800</v>
      </c>
      <c r="AM22" s="36">
        <f t="shared" si="10"/>
        <v>6.9</v>
      </c>
      <c r="AN22" s="37"/>
      <c r="AO22" s="32">
        <v>4</v>
      </c>
      <c r="AP22" s="5" t="s">
        <v>24</v>
      </c>
      <c r="AQ22" s="33">
        <f t="shared" si="0"/>
        <v>2045.5</v>
      </c>
      <c r="AR22" s="34">
        <f>IFERROR(_xlfn.RANK.EQ(AQ22,$AQ$19:$AQ$65,0)+COUNTIF($AQ$19:AQ22,AQ22)-1,"-")</f>
        <v>27</v>
      </c>
      <c r="AS22" s="5"/>
      <c r="AT22" s="35">
        <f t="shared" si="11"/>
        <v>4</v>
      </c>
      <c r="AU22" s="35" t="str">
        <f t="shared" si="12"/>
        <v>岩手</v>
      </c>
      <c r="AV22" s="474">
        <f t="shared" si="13"/>
        <v>5531.3</v>
      </c>
      <c r="AW22" s="36">
        <f t="shared" si="14"/>
        <v>196.8</v>
      </c>
    </row>
    <row r="23" spans="2:49" ht="14.25" customHeight="1">
      <c r="B23" s="73"/>
      <c r="C23" s="168" t="s">
        <v>246</v>
      </c>
      <c r="D23" s="168"/>
      <c r="E23" s="87" t="s">
        <v>245</v>
      </c>
      <c r="F23" s="163">
        <v>45</v>
      </c>
      <c r="G23" s="163">
        <v>29</v>
      </c>
      <c r="H23" s="163">
        <v>40500</v>
      </c>
      <c r="I23" s="163">
        <v>2000</v>
      </c>
      <c r="J23" s="163">
        <v>120</v>
      </c>
      <c r="K23" s="163">
        <v>35100</v>
      </c>
      <c r="L23" s="163">
        <v>3320</v>
      </c>
      <c r="M23" s="164">
        <v>4.9000000000000004</v>
      </c>
      <c r="N23" s="164">
        <v>900</v>
      </c>
      <c r="O23" s="164">
        <v>69</v>
      </c>
      <c r="P23" s="164">
        <v>93.8</v>
      </c>
      <c r="Q23" s="368">
        <v>97.4</v>
      </c>
      <c r="R23" s="73" t="s">
        <v>245</v>
      </c>
      <c r="U23" s="32">
        <v>5</v>
      </c>
      <c r="V23" s="5" t="s">
        <v>27</v>
      </c>
      <c r="W23" s="33">
        <f t="shared" si="1"/>
        <v>67</v>
      </c>
      <c r="X23" s="34">
        <f>IFERROR(_xlfn.RANK.EQ(W23,$W$19:$W$65,0)+COUNTIF(W$19:$W23,W23)-1,"-")</f>
        <v>15</v>
      </c>
      <c r="Y23" s="5"/>
      <c r="Z23" s="35">
        <f t="shared" si="2"/>
        <v>5</v>
      </c>
      <c r="AA23" s="35" t="str">
        <f t="shared" si="3"/>
        <v>北海道</v>
      </c>
      <c r="AB23" s="35">
        <f t="shared" si="4"/>
        <v>186</v>
      </c>
      <c r="AC23" s="36">
        <f t="shared" si="5"/>
        <v>5.9</v>
      </c>
      <c r="AD23" s="5"/>
      <c r="AE23" s="32">
        <v>5</v>
      </c>
      <c r="AF23" s="5" t="s">
        <v>27</v>
      </c>
      <c r="AG23" s="33">
        <f t="shared" si="6"/>
        <v>308500</v>
      </c>
      <c r="AH23" s="34">
        <f>IFERROR(_xlfn.RANK.EQ(AG23,$AG$19:$AG$65,0)+COUNTIF($AG$19:AG23,AG23)-1,"-")</f>
        <v>11</v>
      </c>
      <c r="AI23" s="5"/>
      <c r="AJ23" s="35">
        <f t="shared" si="7"/>
        <v>5</v>
      </c>
      <c r="AK23" s="35" t="str">
        <f t="shared" si="8"/>
        <v>千葉</v>
      </c>
      <c r="AL23" s="35">
        <f t="shared" si="9"/>
        <v>580700</v>
      </c>
      <c r="AM23" s="36">
        <f t="shared" si="10"/>
        <v>6.6</v>
      </c>
      <c r="AN23" s="37"/>
      <c r="AO23" s="32">
        <v>5</v>
      </c>
      <c r="AP23" s="5" t="s">
        <v>27</v>
      </c>
      <c r="AQ23" s="33">
        <f t="shared" si="0"/>
        <v>4604.5</v>
      </c>
      <c r="AR23" s="34">
        <f>IFERROR(_xlfn.RANK.EQ(AQ23,$AQ$19:$AQ$65,0)+COUNTIF($AQ$19:AQ23,AQ23)-1,"-")</f>
        <v>6</v>
      </c>
      <c r="AS23" s="5"/>
      <c r="AT23" s="42">
        <f t="shared" si="11"/>
        <v>5</v>
      </c>
      <c r="AU23" s="42" t="str">
        <f t="shared" si="12"/>
        <v>山口</v>
      </c>
      <c r="AV23" s="589">
        <f t="shared" si="13"/>
        <v>5350</v>
      </c>
      <c r="AW23" s="37">
        <f t="shared" si="14"/>
        <v>190.3</v>
      </c>
    </row>
    <row r="24" spans="2:49" ht="14.25" customHeight="1">
      <c r="B24" s="56"/>
      <c r="C24" s="75" t="s">
        <v>244</v>
      </c>
      <c r="D24" s="75"/>
      <c r="E24" s="88" t="s">
        <v>243</v>
      </c>
      <c r="F24" s="163">
        <v>68</v>
      </c>
      <c r="G24" s="163">
        <v>52</v>
      </c>
      <c r="H24" s="163">
        <v>326300</v>
      </c>
      <c r="I24" s="163">
        <v>26900</v>
      </c>
      <c r="J24" s="163">
        <v>750</v>
      </c>
      <c r="K24" s="163">
        <v>278200</v>
      </c>
      <c r="L24" s="163">
        <v>20500</v>
      </c>
      <c r="M24" s="164">
        <v>8.1999999999999993</v>
      </c>
      <c r="N24" s="164">
        <v>4798.5</v>
      </c>
      <c r="O24" s="164">
        <v>517.29999999999995</v>
      </c>
      <c r="P24" s="164">
        <v>97.1</v>
      </c>
      <c r="Q24" s="368">
        <v>100.4</v>
      </c>
      <c r="R24" s="74" t="s">
        <v>243</v>
      </c>
      <c r="U24" s="32">
        <v>6</v>
      </c>
      <c r="V24" s="5" t="s">
        <v>29</v>
      </c>
      <c r="W24" s="33">
        <f t="shared" si="1"/>
        <v>54</v>
      </c>
      <c r="X24" s="34">
        <f>IFERROR(_xlfn.RANK.EQ(W24,$W$19:$W$65,0)+COUNTIF(W$19:$W24,W24)-1,"-")</f>
        <v>19</v>
      </c>
      <c r="Y24" s="5"/>
      <c r="Z24" s="42">
        <f t="shared" si="2"/>
        <v>6</v>
      </c>
      <c r="AA24" s="42" t="str">
        <f t="shared" si="3"/>
        <v>沖縄</v>
      </c>
      <c r="AB24" s="42">
        <f t="shared" si="4"/>
        <v>174</v>
      </c>
      <c r="AC24" s="37">
        <f t="shared" si="5"/>
        <v>5.6</v>
      </c>
      <c r="AD24" s="5"/>
      <c r="AE24" s="32">
        <v>6</v>
      </c>
      <c r="AF24" s="5" t="s">
        <v>29</v>
      </c>
      <c r="AG24" s="33">
        <f t="shared" si="6"/>
        <v>159900</v>
      </c>
      <c r="AH24" s="34">
        <f>IFERROR(_xlfn.RANK.EQ(AG24,$AG$19:$AG$65,0)+COUNTIF($AG$19:AG24,AG24)-1,"-")</f>
        <v>17</v>
      </c>
      <c r="AI24" s="5"/>
      <c r="AJ24" s="42">
        <f t="shared" si="7"/>
        <v>6</v>
      </c>
      <c r="AK24" s="42" t="str">
        <f t="shared" si="8"/>
        <v>岩手</v>
      </c>
      <c r="AL24" s="42">
        <f t="shared" si="9"/>
        <v>459100</v>
      </c>
      <c r="AM24" s="37">
        <f t="shared" si="10"/>
        <v>5.2</v>
      </c>
      <c r="AN24" s="37"/>
      <c r="AO24" s="32">
        <v>6</v>
      </c>
      <c r="AP24" s="5" t="s">
        <v>29</v>
      </c>
      <c r="AQ24" s="33">
        <f t="shared" si="0"/>
        <v>2961.1</v>
      </c>
      <c r="AR24" s="34">
        <f>IFERROR(_xlfn.RANK.EQ(AQ24,$AQ$19:$AQ$65,0)+COUNTIF($AQ$19:AQ24,AQ24)-1,"-")</f>
        <v>14</v>
      </c>
      <c r="AS24" s="5"/>
      <c r="AT24" s="42">
        <f t="shared" si="11"/>
        <v>6</v>
      </c>
      <c r="AU24" s="42" t="str">
        <f t="shared" si="12"/>
        <v>秋田</v>
      </c>
      <c r="AV24" s="589">
        <f t="shared" si="13"/>
        <v>4604.5</v>
      </c>
      <c r="AW24" s="37">
        <f t="shared" si="14"/>
        <v>163.80000000000001</v>
      </c>
    </row>
    <row r="25" spans="2:49" ht="14.25" customHeight="1">
      <c r="B25" s="73"/>
      <c r="C25" s="168" t="s">
        <v>242</v>
      </c>
      <c r="D25" s="168"/>
      <c r="E25" s="87" t="s">
        <v>241</v>
      </c>
      <c r="F25" s="163">
        <v>120</v>
      </c>
      <c r="G25" s="163">
        <v>92</v>
      </c>
      <c r="H25" s="163">
        <v>291700</v>
      </c>
      <c r="I25" s="163">
        <v>24900</v>
      </c>
      <c r="J25" s="163">
        <v>800</v>
      </c>
      <c r="K25" s="163">
        <v>235500</v>
      </c>
      <c r="L25" s="163">
        <v>30500</v>
      </c>
      <c r="M25" s="164">
        <v>8.5</v>
      </c>
      <c r="N25" s="164">
        <v>2430.8000000000002</v>
      </c>
      <c r="O25" s="164">
        <v>270.7</v>
      </c>
      <c r="P25" s="164">
        <v>100</v>
      </c>
      <c r="Q25" s="368">
        <v>96.9</v>
      </c>
      <c r="R25" s="73" t="s">
        <v>241</v>
      </c>
      <c r="U25" s="32">
        <v>7</v>
      </c>
      <c r="V25" s="5" t="s">
        <v>31</v>
      </c>
      <c r="W25" s="33">
        <f t="shared" si="1"/>
        <v>49</v>
      </c>
      <c r="X25" s="34">
        <f>IFERROR(_xlfn.RANK.EQ(W25,$W$19:$W$65,0)+COUNTIF(W$19:$W25,W25)-1,"-")</f>
        <v>20</v>
      </c>
      <c r="Y25" s="5"/>
      <c r="Z25" s="42">
        <f t="shared" si="2"/>
        <v>7</v>
      </c>
      <c r="AA25" s="42" t="str">
        <f t="shared" si="3"/>
        <v>群馬</v>
      </c>
      <c r="AB25" s="42">
        <f t="shared" si="4"/>
        <v>163</v>
      </c>
      <c r="AC25" s="37">
        <f t="shared" si="5"/>
        <v>5.2</v>
      </c>
      <c r="AD25" s="5"/>
      <c r="AE25" s="32">
        <v>7</v>
      </c>
      <c r="AF25" s="5" t="s">
        <v>31</v>
      </c>
      <c r="AG25" s="33">
        <f t="shared" si="6"/>
        <v>111600</v>
      </c>
      <c r="AH25" s="34">
        <f>IFERROR(_xlfn.RANK.EQ(AG25,$AG$19:$AG$65,0)+COUNTIF($AG$19:AG25,AG25)-1,"-")</f>
        <v>21</v>
      </c>
      <c r="AI25" s="5"/>
      <c r="AJ25" s="42">
        <f t="shared" si="7"/>
        <v>7</v>
      </c>
      <c r="AK25" s="42" t="str">
        <f t="shared" si="8"/>
        <v>茨城</v>
      </c>
      <c r="AL25" s="42">
        <f t="shared" si="9"/>
        <v>424000</v>
      </c>
      <c r="AM25" s="37">
        <f t="shared" si="10"/>
        <v>4.8</v>
      </c>
      <c r="AN25" s="37"/>
      <c r="AO25" s="32">
        <v>7</v>
      </c>
      <c r="AP25" s="5" t="s">
        <v>31</v>
      </c>
      <c r="AQ25" s="33">
        <f t="shared" si="0"/>
        <v>2277.6</v>
      </c>
      <c r="AR25" s="34">
        <f>IFERROR(_xlfn.RANK.EQ(AQ25,$AQ$19:$AQ$65,0)+COUNTIF($AQ$19:AQ25,AQ25)-1,"-")</f>
        <v>24</v>
      </c>
      <c r="AS25" s="5"/>
      <c r="AT25" s="42">
        <f t="shared" si="11"/>
        <v>7</v>
      </c>
      <c r="AU25" s="42" t="str">
        <f t="shared" si="12"/>
        <v>鳥取</v>
      </c>
      <c r="AV25" s="589">
        <f t="shared" si="13"/>
        <v>4414.3</v>
      </c>
      <c r="AW25" s="37">
        <f t="shared" si="14"/>
        <v>157</v>
      </c>
    </row>
    <row r="26" spans="2:49" ht="14.25" customHeight="1">
      <c r="B26" s="56"/>
      <c r="C26" s="75" t="s">
        <v>240</v>
      </c>
      <c r="D26" s="75"/>
      <c r="E26" s="88" t="s">
        <v>239</v>
      </c>
      <c r="F26" s="163">
        <v>945</v>
      </c>
      <c r="G26" s="163">
        <v>690</v>
      </c>
      <c r="H26" s="163">
        <v>2753000</v>
      </c>
      <c r="I26" s="163">
        <v>246000</v>
      </c>
      <c r="J26" s="163">
        <v>7640</v>
      </c>
      <c r="K26" s="163">
        <v>2172000</v>
      </c>
      <c r="L26" s="163">
        <v>327500</v>
      </c>
      <c r="M26" s="164">
        <v>8.9</v>
      </c>
      <c r="N26" s="164">
        <v>2913.2</v>
      </c>
      <c r="O26" s="164">
        <v>356.5</v>
      </c>
      <c r="P26" s="164">
        <v>89.2</v>
      </c>
      <c r="Q26" s="368">
        <v>97.7</v>
      </c>
      <c r="R26" s="74" t="s">
        <v>239</v>
      </c>
      <c r="U26" s="32">
        <v>8</v>
      </c>
      <c r="V26" s="5" t="s">
        <v>33</v>
      </c>
      <c r="W26" s="33">
        <f t="shared" si="1"/>
        <v>208</v>
      </c>
      <c r="X26" s="34">
        <f>IFERROR(_xlfn.RANK.EQ(W26,$W$19:$W$65,0)+COUNTIF(W$19:$W26,W26)-1,"-")</f>
        <v>4</v>
      </c>
      <c r="Y26" s="5"/>
      <c r="Z26" s="42">
        <f t="shared" si="2"/>
        <v>8</v>
      </c>
      <c r="AA26" s="42" t="str">
        <f t="shared" si="3"/>
        <v>愛知</v>
      </c>
      <c r="AB26" s="42">
        <f t="shared" si="4"/>
        <v>138</v>
      </c>
      <c r="AC26" s="37">
        <f t="shared" si="5"/>
        <v>4.4000000000000004</v>
      </c>
      <c r="AD26" s="5"/>
      <c r="AE26" s="32">
        <v>8</v>
      </c>
      <c r="AF26" s="5" t="s">
        <v>33</v>
      </c>
      <c r="AG26" s="33">
        <f t="shared" si="6"/>
        <v>424000</v>
      </c>
      <c r="AH26" s="34">
        <f>IFERROR(_xlfn.RANK.EQ(AG26,$AG$19:$AG$65,0)+COUNTIF($AG$19:AG26,AG26)-1,"-")</f>
        <v>7</v>
      </c>
      <c r="AI26" s="5"/>
      <c r="AJ26" s="42">
        <f t="shared" si="7"/>
        <v>8</v>
      </c>
      <c r="AK26" s="42" t="str">
        <f t="shared" si="8"/>
        <v>熊本</v>
      </c>
      <c r="AL26" s="42">
        <f t="shared" si="9"/>
        <v>347900</v>
      </c>
      <c r="AM26" s="37">
        <f t="shared" si="10"/>
        <v>4</v>
      </c>
      <c r="AN26" s="37"/>
      <c r="AO26" s="32">
        <v>8</v>
      </c>
      <c r="AP26" s="5" t="s">
        <v>33</v>
      </c>
      <c r="AQ26" s="33">
        <f t="shared" si="0"/>
        <v>2038.5</v>
      </c>
      <c r="AR26" s="34">
        <f>IFERROR(_xlfn.RANK.EQ(AQ26,$AQ$19:$AQ$65,0)+COUNTIF($AQ$19:AQ26,AQ26)-1,"-")</f>
        <v>28</v>
      </c>
      <c r="AS26" s="5"/>
      <c r="AT26" s="42">
        <f t="shared" si="11"/>
        <v>8</v>
      </c>
      <c r="AU26" s="42" t="str">
        <f t="shared" si="12"/>
        <v>大分</v>
      </c>
      <c r="AV26" s="589">
        <f t="shared" si="13"/>
        <v>4140.5</v>
      </c>
      <c r="AW26" s="37">
        <f t="shared" si="14"/>
        <v>147.30000000000001</v>
      </c>
    </row>
    <row r="27" spans="2:49" ht="14.25" customHeight="1">
      <c r="B27" s="73"/>
      <c r="C27" s="168" t="s">
        <v>145</v>
      </c>
      <c r="D27" s="168"/>
      <c r="E27" s="87" t="s">
        <v>238</v>
      </c>
      <c r="F27" s="163">
        <v>174</v>
      </c>
      <c r="G27" s="163">
        <v>125</v>
      </c>
      <c r="H27" s="163">
        <v>184500</v>
      </c>
      <c r="I27" s="163">
        <v>15800</v>
      </c>
      <c r="J27" s="163">
        <v>890</v>
      </c>
      <c r="K27" s="163">
        <v>155500</v>
      </c>
      <c r="L27" s="163">
        <v>12200</v>
      </c>
      <c r="M27" s="164">
        <v>8.6</v>
      </c>
      <c r="N27" s="164">
        <v>1060.3</v>
      </c>
      <c r="O27" s="164">
        <v>126.4</v>
      </c>
      <c r="P27" s="164">
        <v>89.2</v>
      </c>
      <c r="Q27" s="368">
        <v>94.2</v>
      </c>
      <c r="R27" s="73" t="s">
        <v>238</v>
      </c>
      <c r="U27" s="32">
        <v>9</v>
      </c>
      <c r="V27" s="5" t="s">
        <v>35</v>
      </c>
      <c r="W27" s="33">
        <f t="shared" si="1"/>
        <v>82</v>
      </c>
      <c r="X27" s="34">
        <f>IFERROR(_xlfn.RANK.EQ(W27,$W$19:$W$65,0)+COUNTIF(W$19:$W27,W27)-1,"-")</f>
        <v>12</v>
      </c>
      <c r="Y27" s="5"/>
      <c r="Z27" s="42">
        <f t="shared" si="2"/>
        <v>9</v>
      </c>
      <c r="AA27" s="42" t="str">
        <f t="shared" si="3"/>
        <v>熊本</v>
      </c>
      <c r="AB27" s="42">
        <f t="shared" si="4"/>
        <v>126</v>
      </c>
      <c r="AC27" s="37">
        <f t="shared" si="5"/>
        <v>4</v>
      </c>
      <c r="AD27" s="5"/>
      <c r="AE27" s="32">
        <v>9</v>
      </c>
      <c r="AF27" s="5" t="s">
        <v>35</v>
      </c>
      <c r="AG27" s="33">
        <f t="shared" si="6"/>
        <v>324900</v>
      </c>
      <c r="AH27" s="34">
        <f>IFERROR(_xlfn.RANK.EQ(AG27,$AG$19:$AG$65,0)+COUNTIF($AG$19:AG27,AG27)-1,"-")</f>
        <v>10</v>
      </c>
      <c r="AI27" s="5"/>
      <c r="AJ27" s="42">
        <f t="shared" si="7"/>
        <v>9</v>
      </c>
      <c r="AK27" s="42" t="str">
        <f t="shared" si="8"/>
        <v>青森</v>
      </c>
      <c r="AL27" s="42">
        <f t="shared" si="9"/>
        <v>334800</v>
      </c>
      <c r="AM27" s="37">
        <f t="shared" si="10"/>
        <v>3.8</v>
      </c>
      <c r="AN27" s="37"/>
      <c r="AO27" s="32">
        <v>9</v>
      </c>
      <c r="AP27" s="5" t="s">
        <v>35</v>
      </c>
      <c r="AQ27" s="33">
        <f t="shared" si="0"/>
        <v>3962.2</v>
      </c>
      <c r="AR27" s="34">
        <f>IFERROR(_xlfn.RANK.EQ(AQ27,$AQ$19:$AQ$65,0)+COUNTIF($AQ$19:AQ27,AQ27)-1,"-")</f>
        <v>10</v>
      </c>
      <c r="AS27" s="5"/>
      <c r="AT27" s="35">
        <f t="shared" si="11"/>
        <v>9</v>
      </c>
      <c r="AU27" s="35" t="str">
        <f t="shared" si="12"/>
        <v>北海道</v>
      </c>
      <c r="AV27" s="474">
        <f t="shared" si="13"/>
        <v>4044.1</v>
      </c>
      <c r="AW27" s="36">
        <f t="shared" si="14"/>
        <v>143.9</v>
      </c>
    </row>
    <row r="28" spans="2:49" ht="14.25" customHeight="1">
      <c r="C28" s="166" t="s">
        <v>237</v>
      </c>
      <c r="D28" s="166"/>
      <c r="E28" s="89"/>
      <c r="F28" s="163"/>
      <c r="G28" s="163"/>
      <c r="H28" s="163"/>
      <c r="I28" s="163"/>
      <c r="J28" s="163"/>
      <c r="K28" s="163"/>
      <c r="L28" s="163"/>
      <c r="M28" s="164"/>
      <c r="N28" s="164"/>
      <c r="O28" s="164"/>
      <c r="P28" s="164"/>
      <c r="Q28" s="368"/>
      <c r="R28" s="120"/>
      <c r="U28" s="32">
        <v>10</v>
      </c>
      <c r="V28" s="5" t="s">
        <v>37</v>
      </c>
      <c r="W28" s="33">
        <f t="shared" si="1"/>
        <v>163</v>
      </c>
      <c r="X28" s="34">
        <f>IFERROR(_xlfn.RANK.EQ(W28,$W$19:$W$65,0)+COUNTIF(W$19:$W28,W28)-1,"-")</f>
        <v>7</v>
      </c>
      <c r="Y28" s="5"/>
      <c r="Z28" s="42">
        <f t="shared" si="2"/>
        <v>10</v>
      </c>
      <c r="AA28" s="42" t="str">
        <f t="shared" si="3"/>
        <v>宮城</v>
      </c>
      <c r="AB28" s="42">
        <f t="shared" si="4"/>
        <v>88</v>
      </c>
      <c r="AC28" s="37">
        <f t="shared" si="5"/>
        <v>2.8</v>
      </c>
      <c r="AD28" s="5"/>
      <c r="AE28" s="32">
        <v>10</v>
      </c>
      <c r="AF28" s="5" t="s">
        <v>37</v>
      </c>
      <c r="AG28" s="33">
        <f t="shared" si="6"/>
        <v>610800</v>
      </c>
      <c r="AH28" s="34">
        <f>IFERROR(_xlfn.RANK.EQ(AG28,$AG$19:$AG$65,0)+COUNTIF($AG$19:AG28,AG28)-1,"-")</f>
        <v>4</v>
      </c>
      <c r="AI28" s="5"/>
      <c r="AJ28" s="42">
        <f t="shared" si="7"/>
        <v>10</v>
      </c>
      <c r="AK28" s="42" t="str">
        <f t="shared" si="8"/>
        <v>栃木</v>
      </c>
      <c r="AL28" s="42">
        <f t="shared" si="9"/>
        <v>324900</v>
      </c>
      <c r="AM28" s="37">
        <f t="shared" si="10"/>
        <v>3.7</v>
      </c>
      <c r="AN28" s="37"/>
      <c r="AO28" s="32">
        <v>10</v>
      </c>
      <c r="AP28" s="5" t="s">
        <v>37</v>
      </c>
      <c r="AQ28" s="33">
        <f t="shared" si="0"/>
        <v>3747.2</v>
      </c>
      <c r="AR28" s="34">
        <f>IFERROR(_xlfn.RANK.EQ(AQ28,$AQ$19:$AQ$65,0)+COUNTIF($AQ$19:AQ28,AQ28)-1,"-")</f>
        <v>11</v>
      </c>
      <c r="AS28" s="5"/>
      <c r="AT28" s="42">
        <f t="shared" si="11"/>
        <v>10</v>
      </c>
      <c r="AU28" s="42" t="str">
        <f t="shared" si="12"/>
        <v>栃木</v>
      </c>
      <c r="AV28" s="589">
        <f t="shared" si="13"/>
        <v>3962.2</v>
      </c>
      <c r="AW28" s="37">
        <f t="shared" si="14"/>
        <v>141</v>
      </c>
    </row>
    <row r="29" spans="2:49" ht="14.25" customHeight="1">
      <c r="B29" s="73"/>
      <c r="C29" s="165" t="s">
        <v>83</v>
      </c>
      <c r="D29" s="165"/>
      <c r="E29" s="87" t="s">
        <v>236</v>
      </c>
      <c r="F29" s="163">
        <v>186</v>
      </c>
      <c r="G29" s="163">
        <v>163</v>
      </c>
      <c r="H29" s="163">
        <v>752200</v>
      </c>
      <c r="I29" s="163">
        <v>66200</v>
      </c>
      <c r="J29" s="163">
        <v>1880</v>
      </c>
      <c r="K29" s="163">
        <v>625400</v>
      </c>
      <c r="L29" s="163">
        <v>58700</v>
      </c>
      <c r="M29" s="164">
        <v>8.8000000000000007</v>
      </c>
      <c r="N29" s="164">
        <v>4044.1</v>
      </c>
      <c r="O29" s="164">
        <v>406.1</v>
      </c>
      <c r="P29" s="164">
        <v>97.4</v>
      </c>
      <c r="Q29" s="368">
        <v>99</v>
      </c>
      <c r="R29" s="73" t="s">
        <v>236</v>
      </c>
      <c r="U29" s="32">
        <v>11</v>
      </c>
      <c r="V29" s="5" t="s">
        <v>39</v>
      </c>
      <c r="W29" s="33">
        <f t="shared" si="1"/>
        <v>57</v>
      </c>
      <c r="X29" s="34">
        <f>IFERROR(_xlfn.RANK.EQ(W29,$W$19:$W$65,0)+COUNTIF(W$19:$W29,W29)-1,"-")</f>
        <v>18</v>
      </c>
      <c r="Y29" s="5"/>
      <c r="Z29" s="42">
        <f t="shared" si="2"/>
        <v>11</v>
      </c>
      <c r="AA29" s="42" t="str">
        <f t="shared" si="3"/>
        <v>岩手</v>
      </c>
      <c r="AB29" s="42">
        <f t="shared" si="4"/>
        <v>83</v>
      </c>
      <c r="AC29" s="37">
        <f t="shared" si="5"/>
        <v>2.7</v>
      </c>
      <c r="AD29" s="5"/>
      <c r="AE29" s="32">
        <v>11</v>
      </c>
      <c r="AF29" s="5" t="s">
        <v>39</v>
      </c>
      <c r="AG29" s="33">
        <f t="shared" si="6"/>
        <v>75600</v>
      </c>
      <c r="AH29" s="34">
        <f>IFERROR(_xlfn.RANK.EQ(AG29,$AG$19:$AG$65,0)+COUNTIF($AG$19:AG29,AG29)-1,"-")</f>
        <v>26</v>
      </c>
      <c r="AI29" s="5"/>
      <c r="AJ29" s="42">
        <f t="shared" si="7"/>
        <v>11</v>
      </c>
      <c r="AK29" s="42" t="str">
        <f t="shared" si="8"/>
        <v>秋田</v>
      </c>
      <c r="AL29" s="42">
        <f t="shared" si="9"/>
        <v>308500</v>
      </c>
      <c r="AM29" s="37">
        <f t="shared" si="10"/>
        <v>3.5</v>
      </c>
      <c r="AN29" s="37"/>
      <c r="AO29" s="32">
        <v>11</v>
      </c>
      <c r="AP29" s="5" t="s">
        <v>39</v>
      </c>
      <c r="AQ29" s="33">
        <f t="shared" si="0"/>
        <v>1326.3</v>
      </c>
      <c r="AR29" s="34">
        <f>IFERROR(_xlfn.RANK.EQ(AQ29,$AQ$19:$AQ$65,0)+COUNTIF($AQ$19:AQ29,AQ29)-1,"-")</f>
        <v>37</v>
      </c>
      <c r="AS29" s="5"/>
      <c r="AT29" s="42">
        <f t="shared" si="11"/>
        <v>11</v>
      </c>
      <c r="AU29" s="42" t="str">
        <f t="shared" si="12"/>
        <v>群馬</v>
      </c>
      <c r="AV29" s="589">
        <f t="shared" si="13"/>
        <v>3747.2</v>
      </c>
      <c r="AW29" s="37">
        <f t="shared" si="14"/>
        <v>133.30000000000001</v>
      </c>
    </row>
    <row r="30" spans="2:49" ht="14.25" customHeight="1">
      <c r="B30" s="56"/>
      <c r="C30" s="166" t="s">
        <v>235</v>
      </c>
      <c r="D30" s="166"/>
      <c r="E30" s="88" t="s">
        <v>234</v>
      </c>
      <c r="F30" s="163">
        <v>48</v>
      </c>
      <c r="G30" s="163">
        <v>34</v>
      </c>
      <c r="H30" s="163">
        <v>334800</v>
      </c>
      <c r="I30" s="163">
        <v>23400</v>
      </c>
      <c r="J30" s="163">
        <v>430</v>
      </c>
      <c r="K30" s="163">
        <v>297600</v>
      </c>
      <c r="L30" s="163">
        <v>13400</v>
      </c>
      <c r="M30" s="164">
        <v>7</v>
      </c>
      <c r="N30" s="164">
        <v>6975</v>
      </c>
      <c r="O30" s="164">
        <v>688.2</v>
      </c>
      <c r="P30" s="164">
        <v>92.3</v>
      </c>
      <c r="Q30" s="368">
        <v>94</v>
      </c>
      <c r="R30" s="74" t="s">
        <v>234</v>
      </c>
      <c r="U30" s="32">
        <v>12</v>
      </c>
      <c r="V30" s="5" t="s">
        <v>41</v>
      </c>
      <c r="W30" s="33">
        <f t="shared" si="1"/>
        <v>216</v>
      </c>
      <c r="X30" s="34">
        <f>IFERROR(_xlfn.RANK.EQ(W30,$W$19:$W$65,0)+COUNTIF(W$19:$W30,W30)-1,"-")</f>
        <v>3</v>
      </c>
      <c r="Y30" s="5"/>
      <c r="Z30" s="42">
        <f t="shared" si="2"/>
        <v>12</v>
      </c>
      <c r="AA30" s="42" t="str">
        <f t="shared" si="3"/>
        <v>栃木</v>
      </c>
      <c r="AB30" s="42">
        <f t="shared" si="4"/>
        <v>82</v>
      </c>
      <c r="AC30" s="37">
        <f t="shared" si="5"/>
        <v>2.6</v>
      </c>
      <c r="AD30" s="5"/>
      <c r="AE30" s="32">
        <v>12</v>
      </c>
      <c r="AF30" s="5" t="s">
        <v>41</v>
      </c>
      <c r="AG30" s="33">
        <f t="shared" si="6"/>
        <v>580700</v>
      </c>
      <c r="AH30" s="34">
        <f>IFERROR(_xlfn.RANK.EQ(AG30,$AG$19:$AG$65,0)+COUNTIF($AG$19:AG30,AG30)-1,"-")</f>
        <v>5</v>
      </c>
      <c r="AI30" s="5"/>
      <c r="AJ30" s="42">
        <f t="shared" si="7"/>
        <v>12</v>
      </c>
      <c r="AK30" s="42" t="str">
        <f t="shared" si="8"/>
        <v>愛知</v>
      </c>
      <c r="AL30" s="42">
        <f t="shared" si="9"/>
        <v>287400</v>
      </c>
      <c r="AM30" s="37">
        <f t="shared" si="10"/>
        <v>3.3</v>
      </c>
      <c r="AN30" s="37"/>
      <c r="AO30" s="32">
        <v>12</v>
      </c>
      <c r="AP30" s="5" t="s">
        <v>41</v>
      </c>
      <c r="AQ30" s="33">
        <f t="shared" si="0"/>
        <v>2688.4</v>
      </c>
      <c r="AR30" s="34">
        <f>IFERROR(_xlfn.RANK.EQ(AQ30,$AQ$19:$AQ$65,0)+COUNTIF($AQ$19:AQ30,AQ30)-1,"-")</f>
        <v>19</v>
      </c>
      <c r="AS30" s="5"/>
      <c r="AT30" s="42">
        <f t="shared" si="11"/>
        <v>12</v>
      </c>
      <c r="AU30" s="42" t="str">
        <f t="shared" si="12"/>
        <v>岐阜</v>
      </c>
      <c r="AV30" s="589">
        <f t="shared" si="13"/>
        <v>3511.5</v>
      </c>
      <c r="AW30" s="37">
        <f t="shared" si="14"/>
        <v>124.9</v>
      </c>
    </row>
    <row r="31" spans="2:49" ht="14.25" customHeight="1">
      <c r="B31" s="73"/>
      <c r="C31" s="165" t="s">
        <v>233</v>
      </c>
      <c r="D31" s="165"/>
      <c r="E31" s="87" t="s">
        <v>232</v>
      </c>
      <c r="F31" s="163">
        <v>83</v>
      </c>
      <c r="G31" s="163">
        <v>65</v>
      </c>
      <c r="H31" s="163">
        <v>459100</v>
      </c>
      <c r="I31" s="163">
        <v>43500</v>
      </c>
      <c r="J31" s="163">
        <v>1460</v>
      </c>
      <c r="K31" s="163">
        <v>385600</v>
      </c>
      <c r="L31" s="163">
        <v>28500</v>
      </c>
      <c r="M31" s="164">
        <v>9.5</v>
      </c>
      <c r="N31" s="164">
        <v>5531.3</v>
      </c>
      <c r="O31" s="164">
        <v>669.2</v>
      </c>
      <c r="P31" s="164">
        <v>97.6</v>
      </c>
      <c r="Q31" s="368">
        <v>96.9</v>
      </c>
      <c r="R31" s="73" t="s">
        <v>232</v>
      </c>
      <c r="U31" s="32">
        <v>13</v>
      </c>
      <c r="V31" s="5" t="s">
        <v>43</v>
      </c>
      <c r="W31" s="33">
        <f t="shared" si="1"/>
        <v>10</v>
      </c>
      <c r="X31" s="34">
        <f>IFERROR(_xlfn.RANK.EQ(W31,$W$19:$W$65,0)+COUNTIF(W$19:$W31,W31)-1,"-")</f>
        <v>39</v>
      </c>
      <c r="Y31" s="5"/>
      <c r="Z31" s="42">
        <f t="shared" si="2"/>
        <v>13</v>
      </c>
      <c r="AA31" s="42" t="str">
        <f t="shared" si="3"/>
        <v>新潟</v>
      </c>
      <c r="AB31" s="42">
        <f t="shared" si="4"/>
        <v>71</v>
      </c>
      <c r="AC31" s="37">
        <f t="shared" si="5"/>
        <v>2.2999999999999998</v>
      </c>
      <c r="AD31" s="5"/>
      <c r="AE31" s="32">
        <v>13</v>
      </c>
      <c r="AF31" s="5" t="s">
        <v>43</v>
      </c>
      <c r="AG31" s="33">
        <f t="shared" si="6"/>
        <v>2030</v>
      </c>
      <c r="AH31" s="34">
        <f>IFERROR(_xlfn.RANK.EQ(AG31,$AG$19:$AG$65,0)+COUNTIF($AG$19:AG31,AG31)-1,"-")</f>
        <v>44</v>
      </c>
      <c r="AI31" s="5"/>
      <c r="AJ31" s="42">
        <f t="shared" si="7"/>
        <v>13</v>
      </c>
      <c r="AK31" s="42" t="str">
        <f t="shared" si="8"/>
        <v>愛媛</v>
      </c>
      <c r="AL31" s="42">
        <f t="shared" si="9"/>
        <v>196500</v>
      </c>
      <c r="AM31" s="37">
        <f t="shared" si="10"/>
        <v>2.2000000000000002</v>
      </c>
      <c r="AN31" s="37"/>
      <c r="AO31" s="32">
        <v>13</v>
      </c>
      <c r="AP31" s="5" t="s">
        <v>43</v>
      </c>
      <c r="AQ31" s="33">
        <f t="shared" si="0"/>
        <v>203</v>
      </c>
      <c r="AR31" s="34">
        <f>IFERROR(_xlfn.RANK.EQ(AQ31,$AQ$19:$AQ$65,0)+COUNTIF($AQ$19:AQ31,AQ31)-1,"-")</f>
        <v>47</v>
      </c>
      <c r="AS31" s="5"/>
      <c r="AT31" s="42">
        <f t="shared" si="11"/>
        <v>13</v>
      </c>
      <c r="AU31" s="42" t="str">
        <f t="shared" si="12"/>
        <v>鹿児島</v>
      </c>
      <c r="AV31" s="589">
        <f t="shared" si="13"/>
        <v>3100.8</v>
      </c>
      <c r="AW31" s="37">
        <f t="shared" si="14"/>
        <v>110.3</v>
      </c>
    </row>
    <row r="32" spans="2:49" ht="14.25" customHeight="1">
      <c r="B32" s="56"/>
      <c r="C32" s="166" t="s">
        <v>231</v>
      </c>
      <c r="D32" s="166"/>
      <c r="E32" s="88" t="s">
        <v>230</v>
      </c>
      <c r="F32" s="163">
        <v>88</v>
      </c>
      <c r="G32" s="163">
        <v>69</v>
      </c>
      <c r="H32" s="163">
        <v>180000</v>
      </c>
      <c r="I32" s="163">
        <v>18100</v>
      </c>
      <c r="J32" s="163">
        <v>740</v>
      </c>
      <c r="K32" s="163">
        <v>146600</v>
      </c>
      <c r="L32" s="163">
        <v>14500</v>
      </c>
      <c r="M32" s="164">
        <v>10.1</v>
      </c>
      <c r="N32" s="164">
        <v>2045.5</v>
      </c>
      <c r="O32" s="164">
        <v>262.3</v>
      </c>
      <c r="P32" s="164">
        <v>93.6</v>
      </c>
      <c r="Q32" s="368">
        <v>99.8</v>
      </c>
      <c r="R32" s="74" t="s">
        <v>230</v>
      </c>
      <c r="U32" s="32">
        <v>14</v>
      </c>
      <c r="V32" s="5" t="s">
        <v>45</v>
      </c>
      <c r="W32" s="33">
        <f t="shared" si="1"/>
        <v>41</v>
      </c>
      <c r="X32" s="34">
        <f>IFERROR(_xlfn.RANK.EQ(W32,$W$19:$W$65,0)+COUNTIF(W$19:$W32,W32)-1,"-")</f>
        <v>23</v>
      </c>
      <c r="Y32" s="5"/>
      <c r="Z32" s="42">
        <f t="shared" si="2"/>
        <v>14</v>
      </c>
      <c r="AA32" s="42" t="str">
        <f t="shared" si="3"/>
        <v>静岡</v>
      </c>
      <c r="AB32" s="42">
        <f t="shared" si="4"/>
        <v>69</v>
      </c>
      <c r="AC32" s="37">
        <f t="shared" si="5"/>
        <v>2.2000000000000002</v>
      </c>
      <c r="AD32" s="5"/>
      <c r="AE32" s="32">
        <v>14</v>
      </c>
      <c r="AF32" s="5" t="s">
        <v>45</v>
      </c>
      <c r="AG32" s="33">
        <f t="shared" si="6"/>
        <v>67200</v>
      </c>
      <c r="AH32" s="34">
        <f>IFERROR(_xlfn.RANK.EQ(AG32,$AG$19:$AG$65,0)+COUNTIF($AG$19:AG32,AG32)-1,"-")</f>
        <v>28</v>
      </c>
      <c r="AI32" s="5"/>
      <c r="AJ32" s="42">
        <f t="shared" si="7"/>
        <v>14</v>
      </c>
      <c r="AK32" s="42" t="str">
        <f t="shared" si="8"/>
        <v>沖縄</v>
      </c>
      <c r="AL32" s="42">
        <f t="shared" si="9"/>
        <v>184500</v>
      </c>
      <c r="AM32" s="37">
        <f t="shared" si="10"/>
        <v>2.1</v>
      </c>
      <c r="AN32" s="37"/>
      <c r="AO32" s="32">
        <v>14</v>
      </c>
      <c r="AP32" s="5" t="s">
        <v>45</v>
      </c>
      <c r="AQ32" s="33">
        <f t="shared" si="0"/>
        <v>1639</v>
      </c>
      <c r="AR32" s="34">
        <f>IFERROR(_xlfn.RANK.EQ(AQ32,$AQ$19:$AQ$65,0)+COUNTIF($AQ$19:AQ32,AQ32)-1,"-")</f>
        <v>31</v>
      </c>
      <c r="AS32" s="5"/>
      <c r="AT32" s="42">
        <f t="shared" si="11"/>
        <v>14</v>
      </c>
      <c r="AU32" s="42" t="str">
        <f t="shared" si="12"/>
        <v>山形</v>
      </c>
      <c r="AV32" s="589">
        <f t="shared" si="13"/>
        <v>2961.1</v>
      </c>
      <c r="AW32" s="37">
        <f t="shared" si="14"/>
        <v>105.3</v>
      </c>
    </row>
    <row r="33" spans="2:49" ht="14.25" customHeight="1">
      <c r="B33" s="73"/>
      <c r="C33" s="165" t="s">
        <v>229</v>
      </c>
      <c r="D33" s="165"/>
      <c r="E33" s="87" t="s">
        <v>228</v>
      </c>
      <c r="F33" s="163">
        <v>67</v>
      </c>
      <c r="G33" s="163">
        <v>54</v>
      </c>
      <c r="H33" s="163">
        <v>308500</v>
      </c>
      <c r="I33" s="163">
        <v>29200</v>
      </c>
      <c r="J33" s="163">
        <v>520</v>
      </c>
      <c r="K33" s="163">
        <v>238200</v>
      </c>
      <c r="L33" s="163">
        <v>40600</v>
      </c>
      <c r="M33" s="164">
        <v>9.5</v>
      </c>
      <c r="N33" s="164">
        <v>4604.5</v>
      </c>
      <c r="O33" s="164">
        <v>540.70000000000005</v>
      </c>
      <c r="P33" s="164">
        <v>104.7</v>
      </c>
      <c r="Q33" s="368">
        <v>114.2</v>
      </c>
      <c r="R33" s="73" t="s">
        <v>228</v>
      </c>
      <c r="U33" s="32">
        <v>15</v>
      </c>
      <c r="V33" s="5" t="s">
        <v>46</v>
      </c>
      <c r="W33" s="33">
        <f t="shared" si="1"/>
        <v>71</v>
      </c>
      <c r="X33" s="34">
        <f>IFERROR(_xlfn.RANK.EQ(W33,$W$19:$W$65,0)+COUNTIF(W$19:$W33,W33)-1,"-")</f>
        <v>13</v>
      </c>
      <c r="Y33" s="5"/>
      <c r="Z33" s="42">
        <f t="shared" si="2"/>
        <v>15</v>
      </c>
      <c r="AA33" s="42" t="str">
        <f t="shared" si="3"/>
        <v>秋田</v>
      </c>
      <c r="AB33" s="42">
        <f t="shared" si="4"/>
        <v>67</v>
      </c>
      <c r="AC33" s="37">
        <f t="shared" si="5"/>
        <v>2.1</v>
      </c>
      <c r="AD33" s="5"/>
      <c r="AE33" s="32">
        <v>15</v>
      </c>
      <c r="AF33" s="5" t="s">
        <v>46</v>
      </c>
      <c r="AG33" s="33">
        <f t="shared" si="6"/>
        <v>133400</v>
      </c>
      <c r="AH33" s="34">
        <f>IFERROR(_xlfn.RANK.EQ(AG33,$AG$19:$AG$65,0)+COUNTIF($AG$19:AG33,AG33)-1,"-")</f>
        <v>20</v>
      </c>
      <c r="AI33" s="5"/>
      <c r="AJ33" s="42">
        <f t="shared" si="7"/>
        <v>15</v>
      </c>
      <c r="AK33" s="42" t="str">
        <f t="shared" si="8"/>
        <v>長崎</v>
      </c>
      <c r="AL33" s="42">
        <f t="shared" si="9"/>
        <v>181200</v>
      </c>
      <c r="AM33" s="37">
        <f t="shared" si="10"/>
        <v>2.1</v>
      </c>
      <c r="AN33" s="37"/>
      <c r="AO33" s="32">
        <v>15</v>
      </c>
      <c r="AP33" s="5" t="s">
        <v>46</v>
      </c>
      <c r="AQ33" s="33">
        <f t="shared" si="0"/>
        <v>1878.9</v>
      </c>
      <c r="AR33" s="34">
        <f>IFERROR(_xlfn.RANK.EQ(AQ33,$AQ$19:$AQ$65,0)+COUNTIF($AQ$19:AQ33,AQ33)-1,"-")</f>
        <v>29</v>
      </c>
      <c r="AS33" s="5"/>
      <c r="AT33" s="42">
        <f t="shared" si="11"/>
        <v>15</v>
      </c>
      <c r="AU33" s="42" t="str">
        <f t="shared" si="12"/>
        <v>愛媛</v>
      </c>
      <c r="AV33" s="589">
        <f t="shared" si="13"/>
        <v>2932.8</v>
      </c>
      <c r="AW33" s="37">
        <f t="shared" si="14"/>
        <v>104.3</v>
      </c>
    </row>
    <row r="34" spans="2:49" ht="14.25" customHeight="1">
      <c r="B34" s="56"/>
      <c r="C34" s="166" t="s">
        <v>227</v>
      </c>
      <c r="D34" s="166"/>
      <c r="E34" s="88" t="s">
        <v>226</v>
      </c>
      <c r="F34" s="163">
        <v>54</v>
      </c>
      <c r="G34" s="163">
        <v>40</v>
      </c>
      <c r="H34" s="163">
        <v>159900</v>
      </c>
      <c r="I34" s="163">
        <v>13200</v>
      </c>
      <c r="J34" s="163">
        <v>290</v>
      </c>
      <c r="K34" s="163">
        <v>135600</v>
      </c>
      <c r="L34" s="163">
        <v>10900</v>
      </c>
      <c r="M34" s="164">
        <v>8.3000000000000007</v>
      </c>
      <c r="N34" s="164">
        <v>2961.1</v>
      </c>
      <c r="O34" s="164">
        <v>330</v>
      </c>
      <c r="P34" s="164">
        <v>81.8</v>
      </c>
      <c r="Q34" s="368">
        <v>94.3</v>
      </c>
      <c r="R34" s="74" t="s">
        <v>226</v>
      </c>
      <c r="U34" s="32">
        <v>16</v>
      </c>
      <c r="V34" s="5" t="s">
        <v>48</v>
      </c>
      <c r="W34" s="33">
        <f t="shared" si="1"/>
        <v>12</v>
      </c>
      <c r="X34" s="34">
        <f>IFERROR(_xlfn.RANK.EQ(W34,$W$19:$W$65,0)+COUNTIF(W$19:$W34,W34)-1,"-")</f>
        <v>37</v>
      </c>
      <c r="Y34" s="5"/>
      <c r="Z34" s="42">
        <f t="shared" si="2"/>
        <v>15</v>
      </c>
      <c r="AA34" s="42" t="str">
        <f t="shared" si="3"/>
        <v>愛媛</v>
      </c>
      <c r="AB34" s="42">
        <f t="shared" si="4"/>
        <v>67</v>
      </c>
      <c r="AC34" s="37">
        <f t="shared" si="5"/>
        <v>2.1</v>
      </c>
      <c r="AD34" s="5"/>
      <c r="AE34" s="32">
        <v>16</v>
      </c>
      <c r="AF34" s="5" t="s">
        <v>48</v>
      </c>
      <c r="AG34" s="33">
        <f t="shared" si="6"/>
        <v>19700</v>
      </c>
      <c r="AH34" s="34">
        <f>IFERROR(_xlfn.RANK.EQ(AG34,$AG$19:$AG$65,0)+COUNTIF($AG$19:AG34,AG34)-1,"-")</f>
        <v>38</v>
      </c>
      <c r="AI34" s="5"/>
      <c r="AJ34" s="42">
        <f t="shared" si="7"/>
        <v>16</v>
      </c>
      <c r="AK34" s="42" t="str">
        <f t="shared" si="8"/>
        <v>宮城</v>
      </c>
      <c r="AL34" s="42">
        <f t="shared" si="9"/>
        <v>180000</v>
      </c>
      <c r="AM34" s="37">
        <f t="shared" si="10"/>
        <v>2</v>
      </c>
      <c r="AN34" s="37"/>
      <c r="AO34" s="32">
        <v>16</v>
      </c>
      <c r="AP34" s="5" t="s">
        <v>48</v>
      </c>
      <c r="AQ34" s="33">
        <f t="shared" si="0"/>
        <v>1641.7</v>
      </c>
      <c r="AR34" s="34">
        <f>IFERROR(_xlfn.RANK.EQ(AQ34,$AQ$19:$AQ$65,0)+COUNTIF($AQ$19:AQ34,AQ34)-1,"-")</f>
        <v>30</v>
      </c>
      <c r="AS34" s="5"/>
      <c r="AT34" s="42">
        <f t="shared" si="11"/>
        <v>16</v>
      </c>
      <c r="AU34" s="42" t="str">
        <f t="shared" si="12"/>
        <v>宮崎</v>
      </c>
      <c r="AV34" s="589">
        <f t="shared" si="13"/>
        <v>2765.9</v>
      </c>
      <c r="AW34" s="37">
        <f t="shared" si="14"/>
        <v>98.4</v>
      </c>
    </row>
    <row r="35" spans="2:49" ht="14.25" customHeight="1">
      <c r="B35" s="73"/>
      <c r="C35" s="165" t="s">
        <v>225</v>
      </c>
      <c r="D35" s="165"/>
      <c r="E35" s="87" t="s">
        <v>224</v>
      </c>
      <c r="F35" s="163">
        <v>49</v>
      </c>
      <c r="G35" s="163">
        <v>39</v>
      </c>
      <c r="H35" s="163">
        <v>111600</v>
      </c>
      <c r="I35" s="163">
        <v>9130</v>
      </c>
      <c r="J35" s="163">
        <v>290</v>
      </c>
      <c r="K35" s="163">
        <v>80900</v>
      </c>
      <c r="L35" s="163">
        <v>21200</v>
      </c>
      <c r="M35" s="164">
        <v>8.1999999999999993</v>
      </c>
      <c r="N35" s="164">
        <v>2277.6</v>
      </c>
      <c r="O35" s="164">
        <v>234.1</v>
      </c>
      <c r="P35" s="164">
        <v>94.2</v>
      </c>
      <c r="Q35" s="368">
        <v>90.2</v>
      </c>
      <c r="R35" s="73" t="s">
        <v>224</v>
      </c>
      <c r="U35" s="32">
        <v>17</v>
      </c>
      <c r="V35" s="5" t="s">
        <v>49</v>
      </c>
      <c r="W35" s="33">
        <f t="shared" si="1"/>
        <v>11</v>
      </c>
      <c r="X35" s="34">
        <f>IFERROR(_xlfn.RANK.EQ(W35,$W$19:$W$65,0)+COUNTIF(W$19:$W35,W35)-1,"-")</f>
        <v>38</v>
      </c>
      <c r="Y35" s="5"/>
      <c r="Z35" s="42">
        <f t="shared" si="2"/>
        <v>15</v>
      </c>
      <c r="AA35" s="42" t="str">
        <f t="shared" si="3"/>
        <v>長崎</v>
      </c>
      <c r="AB35" s="42">
        <f t="shared" si="4"/>
        <v>67</v>
      </c>
      <c r="AC35" s="37">
        <f t="shared" si="5"/>
        <v>2.1</v>
      </c>
      <c r="AD35" s="5"/>
      <c r="AE35" s="32">
        <v>17</v>
      </c>
      <c r="AF35" s="5" t="s">
        <v>49</v>
      </c>
      <c r="AG35" s="33">
        <f t="shared" si="6"/>
        <v>15800</v>
      </c>
      <c r="AH35" s="34">
        <f>IFERROR(_xlfn.RANK.EQ(AG35,$AG$19:$AG$65,0)+COUNTIF($AG$19:AG35,AG35)-1,"-")</f>
        <v>39</v>
      </c>
      <c r="AI35" s="5"/>
      <c r="AJ35" s="42">
        <f t="shared" si="7"/>
        <v>17</v>
      </c>
      <c r="AK35" s="42" t="str">
        <f t="shared" si="8"/>
        <v>山形</v>
      </c>
      <c r="AL35" s="42">
        <f t="shared" si="9"/>
        <v>159900</v>
      </c>
      <c r="AM35" s="37">
        <f t="shared" si="10"/>
        <v>1.8</v>
      </c>
      <c r="AN35" s="37"/>
      <c r="AO35" s="32">
        <v>17</v>
      </c>
      <c r="AP35" s="5" t="s">
        <v>49</v>
      </c>
      <c r="AQ35" s="33">
        <f t="shared" si="0"/>
        <v>1436.4</v>
      </c>
      <c r="AR35" s="34">
        <f>IFERROR(_xlfn.RANK.EQ(AQ35,$AQ$19:$AQ$65,0)+COUNTIF($AQ$19:AQ35,AQ35)-1,"-")</f>
        <v>33</v>
      </c>
      <c r="AS35" s="5"/>
      <c r="AT35" s="42">
        <f t="shared" si="11"/>
        <v>17</v>
      </c>
      <c r="AU35" s="42" t="str">
        <f t="shared" si="12"/>
        <v>熊本</v>
      </c>
      <c r="AV35" s="589">
        <f t="shared" si="13"/>
        <v>2761.1</v>
      </c>
      <c r="AW35" s="37">
        <f t="shared" si="14"/>
        <v>98.2</v>
      </c>
    </row>
    <row r="36" spans="2:49" ht="14.25" customHeight="1">
      <c r="B36" s="56"/>
      <c r="C36" s="166" t="s">
        <v>223</v>
      </c>
      <c r="D36" s="166"/>
      <c r="E36" s="88" t="s">
        <v>222</v>
      </c>
      <c r="F36" s="163">
        <v>208</v>
      </c>
      <c r="G36" s="163">
        <v>156</v>
      </c>
      <c r="H36" s="163">
        <v>424000</v>
      </c>
      <c r="I36" s="163">
        <v>34700</v>
      </c>
      <c r="J36" s="163">
        <v>1780</v>
      </c>
      <c r="K36" s="163">
        <v>385200</v>
      </c>
      <c r="L36" s="163">
        <v>2320</v>
      </c>
      <c r="M36" s="164">
        <v>8.1999999999999993</v>
      </c>
      <c r="N36" s="164">
        <v>2038.5</v>
      </c>
      <c r="O36" s="164">
        <v>222.4</v>
      </c>
      <c r="P36" s="164">
        <v>92</v>
      </c>
      <c r="Q36" s="368">
        <v>92.5</v>
      </c>
      <c r="R36" s="74" t="s">
        <v>222</v>
      </c>
      <c r="U36" s="32">
        <v>18</v>
      </c>
      <c r="V36" s="5" t="s">
        <v>50</v>
      </c>
      <c r="W36" s="33">
        <f t="shared" si="1"/>
        <v>3</v>
      </c>
      <c r="X36" s="34">
        <f>IFERROR(_xlfn.RANK.EQ(W36,$W$19:$W$65,0)+COUNTIF(W$19:$W36,W36)-1,"-")</f>
        <v>46</v>
      </c>
      <c r="Y36" s="5"/>
      <c r="Z36" s="42">
        <f t="shared" si="2"/>
        <v>18</v>
      </c>
      <c r="AA36" s="42" t="str">
        <f t="shared" si="3"/>
        <v>埼玉</v>
      </c>
      <c r="AB36" s="42">
        <f t="shared" si="4"/>
        <v>57</v>
      </c>
      <c r="AC36" s="37">
        <f t="shared" si="5"/>
        <v>1.8</v>
      </c>
      <c r="AD36" s="5"/>
      <c r="AE36" s="32">
        <v>18</v>
      </c>
      <c r="AF36" s="5" t="s">
        <v>50</v>
      </c>
      <c r="AG36" s="33">
        <f t="shared" si="6"/>
        <v>2390</v>
      </c>
      <c r="AH36" s="34">
        <f>IFERROR(_xlfn.RANK.EQ(AG36,$AG$19:$AG$65,0)+COUNTIF($AG$19:AG36,AG36)-1,"-")</f>
        <v>43</v>
      </c>
      <c r="AI36" s="5"/>
      <c r="AJ36" s="42">
        <f t="shared" si="7"/>
        <v>18</v>
      </c>
      <c r="AK36" s="42" t="str">
        <f t="shared" si="8"/>
        <v>大分</v>
      </c>
      <c r="AL36" s="42">
        <f t="shared" si="9"/>
        <v>153200</v>
      </c>
      <c r="AM36" s="37">
        <f t="shared" si="10"/>
        <v>1.7</v>
      </c>
      <c r="AN36" s="37"/>
      <c r="AO36" s="32">
        <v>18</v>
      </c>
      <c r="AP36" s="5" t="s">
        <v>50</v>
      </c>
      <c r="AQ36" s="33">
        <f t="shared" si="0"/>
        <v>796.7</v>
      </c>
      <c r="AR36" s="34">
        <f>IFERROR(_xlfn.RANK.EQ(AQ36,$AQ$19:$AQ$65,0)+COUNTIF($AQ$19:AQ36,AQ36)-1,"-")</f>
        <v>41</v>
      </c>
      <c r="AS36" s="5"/>
      <c r="AT36" s="42">
        <f t="shared" si="11"/>
        <v>18</v>
      </c>
      <c r="AU36" s="42" t="str">
        <f t="shared" si="12"/>
        <v>長崎</v>
      </c>
      <c r="AV36" s="589">
        <f t="shared" si="13"/>
        <v>2704.5</v>
      </c>
      <c r="AW36" s="37">
        <f t="shared" si="14"/>
        <v>96.2</v>
      </c>
    </row>
    <row r="37" spans="2:49" ht="14.25" customHeight="1">
      <c r="B37" s="73"/>
      <c r="C37" s="165" t="s">
        <v>221</v>
      </c>
      <c r="D37" s="165"/>
      <c r="E37" s="87" t="s">
        <v>220</v>
      </c>
      <c r="F37" s="163">
        <v>82</v>
      </c>
      <c r="G37" s="163">
        <v>69</v>
      </c>
      <c r="H37" s="163">
        <v>324900</v>
      </c>
      <c r="I37" s="163">
        <v>26400</v>
      </c>
      <c r="J37" s="163">
        <v>680</v>
      </c>
      <c r="K37" s="163">
        <v>290700</v>
      </c>
      <c r="L37" s="163">
        <v>7140</v>
      </c>
      <c r="M37" s="164">
        <v>8.1</v>
      </c>
      <c r="N37" s="164">
        <v>3962.2</v>
      </c>
      <c r="O37" s="164">
        <v>382.6</v>
      </c>
      <c r="P37" s="164">
        <v>92.1</v>
      </c>
      <c r="Q37" s="368">
        <v>108.4</v>
      </c>
      <c r="R37" s="73" t="s">
        <v>220</v>
      </c>
      <c r="U37" s="32">
        <v>19</v>
      </c>
      <c r="V37" s="5" t="s">
        <v>51</v>
      </c>
      <c r="W37" s="33">
        <f t="shared" si="1"/>
        <v>14</v>
      </c>
      <c r="X37" s="34">
        <f>IFERROR(_xlfn.RANK.EQ(W37,$W$19:$W$65,0)+COUNTIF(W$19:$W37,W37)-1,"-")</f>
        <v>35</v>
      </c>
      <c r="Y37" s="5"/>
      <c r="Z37" s="42">
        <f t="shared" si="2"/>
        <v>19</v>
      </c>
      <c r="AA37" s="42" t="str">
        <f t="shared" si="3"/>
        <v>山形</v>
      </c>
      <c r="AB37" s="42">
        <f t="shared" si="4"/>
        <v>54</v>
      </c>
      <c r="AC37" s="37">
        <f t="shared" si="5"/>
        <v>1.7</v>
      </c>
      <c r="AD37" s="5"/>
      <c r="AE37" s="32">
        <v>19</v>
      </c>
      <c r="AF37" s="5" t="s">
        <v>51</v>
      </c>
      <c r="AG37" s="33">
        <f t="shared" si="6"/>
        <v>11000</v>
      </c>
      <c r="AH37" s="34">
        <f>IFERROR(_xlfn.RANK.EQ(AG37,$AG$19:$AG$65,0)+COUNTIF($AG$19:AG37,AG37)-1,"-")</f>
        <v>41</v>
      </c>
      <c r="AI37" s="5"/>
      <c r="AJ37" s="42">
        <f t="shared" si="7"/>
        <v>19</v>
      </c>
      <c r="AK37" s="42" t="str">
        <f t="shared" si="8"/>
        <v>広島</v>
      </c>
      <c r="AL37" s="42">
        <f t="shared" si="9"/>
        <v>147600</v>
      </c>
      <c r="AM37" s="37">
        <f t="shared" si="10"/>
        <v>1.7</v>
      </c>
      <c r="AN37" s="37"/>
      <c r="AO37" s="32">
        <v>19</v>
      </c>
      <c r="AP37" s="5" t="s">
        <v>51</v>
      </c>
      <c r="AQ37" s="33">
        <f t="shared" si="0"/>
        <v>785.7</v>
      </c>
      <c r="AR37" s="34">
        <f>IFERROR(_xlfn.RANK.EQ(AQ37,$AQ$19:$AQ$65,0)+COUNTIF($AQ$19:AQ37,AQ37)-1,"-")</f>
        <v>42</v>
      </c>
      <c r="AS37" s="5"/>
      <c r="AT37" s="42">
        <f t="shared" si="11"/>
        <v>19</v>
      </c>
      <c r="AU37" s="42" t="str">
        <f t="shared" si="12"/>
        <v>千葉</v>
      </c>
      <c r="AV37" s="589">
        <f t="shared" si="13"/>
        <v>2688.4</v>
      </c>
      <c r="AW37" s="37">
        <f t="shared" si="14"/>
        <v>95.6</v>
      </c>
    </row>
    <row r="38" spans="2:49" ht="14.25" customHeight="1">
      <c r="B38" s="56"/>
      <c r="C38" s="166" t="s">
        <v>219</v>
      </c>
      <c r="D38" s="166"/>
      <c r="E38" s="88" t="s">
        <v>218</v>
      </c>
      <c r="F38" s="163">
        <v>163</v>
      </c>
      <c r="G38" s="163">
        <v>137</v>
      </c>
      <c r="H38" s="163">
        <v>610800</v>
      </c>
      <c r="I38" s="163">
        <v>51300</v>
      </c>
      <c r="J38" s="163">
        <v>1550</v>
      </c>
      <c r="K38" s="163">
        <v>544700</v>
      </c>
      <c r="L38" s="163">
        <v>13300</v>
      </c>
      <c r="M38" s="164">
        <v>8.4</v>
      </c>
      <c r="N38" s="164">
        <v>3747.2</v>
      </c>
      <c r="O38" s="164">
        <v>374.5</v>
      </c>
      <c r="P38" s="164">
        <v>94.8</v>
      </c>
      <c r="Q38" s="368">
        <v>102.9</v>
      </c>
      <c r="R38" s="74" t="s">
        <v>218</v>
      </c>
      <c r="U38" s="32">
        <v>20</v>
      </c>
      <c r="V38" s="5" t="s">
        <v>52</v>
      </c>
      <c r="W38" s="33">
        <f t="shared" si="1"/>
        <v>46</v>
      </c>
      <c r="X38" s="34">
        <f>IFERROR(_xlfn.RANK.EQ(W38,$W$19:$W$65,0)+COUNTIF(W$19:$W38,W38)-1,"-")</f>
        <v>22</v>
      </c>
      <c r="Y38" s="5"/>
      <c r="Z38" s="42">
        <f t="shared" si="2"/>
        <v>20</v>
      </c>
      <c r="AA38" s="42" t="str">
        <f t="shared" si="3"/>
        <v>福島</v>
      </c>
      <c r="AB38" s="42">
        <f t="shared" si="4"/>
        <v>49</v>
      </c>
      <c r="AC38" s="37">
        <f t="shared" si="5"/>
        <v>1.6</v>
      </c>
      <c r="AD38" s="5"/>
      <c r="AE38" s="32">
        <v>20</v>
      </c>
      <c r="AF38" s="5" t="s">
        <v>52</v>
      </c>
      <c r="AG38" s="33">
        <f t="shared" si="6"/>
        <v>53000</v>
      </c>
      <c r="AH38" s="34">
        <f>IFERROR(_xlfn.RANK.EQ(AG38,$AG$19:$AG$65,0)+COUNTIF($AG$19:AG38,AG38)-1,"-")</f>
        <v>30</v>
      </c>
      <c r="AI38" s="5"/>
      <c r="AJ38" s="42">
        <f t="shared" si="7"/>
        <v>20</v>
      </c>
      <c r="AK38" s="42" t="str">
        <f t="shared" si="8"/>
        <v>新潟</v>
      </c>
      <c r="AL38" s="42">
        <f t="shared" si="9"/>
        <v>133400</v>
      </c>
      <c r="AM38" s="37">
        <f t="shared" si="10"/>
        <v>1.5</v>
      </c>
      <c r="AN38" s="37"/>
      <c r="AO38" s="32">
        <v>20</v>
      </c>
      <c r="AP38" s="5" t="s">
        <v>52</v>
      </c>
      <c r="AQ38" s="33">
        <f t="shared" si="0"/>
        <v>1152.2</v>
      </c>
      <c r="AR38" s="34">
        <f>IFERROR(_xlfn.RANK.EQ(AQ38,$AQ$19:$AQ$65,0)+COUNTIF($AQ$19:AQ38,AQ38)-1,"-")</f>
        <v>39</v>
      </c>
      <c r="AS38" s="5"/>
      <c r="AT38" s="42">
        <f t="shared" si="11"/>
        <v>20</v>
      </c>
      <c r="AU38" s="42" t="str">
        <f t="shared" si="12"/>
        <v>徳島</v>
      </c>
      <c r="AV38" s="589">
        <f t="shared" si="13"/>
        <v>2516.6999999999998</v>
      </c>
      <c r="AW38" s="37">
        <f t="shared" si="14"/>
        <v>89.5</v>
      </c>
    </row>
    <row r="39" spans="2:49" ht="14.25" customHeight="1">
      <c r="B39" s="73"/>
      <c r="C39" s="165" t="s">
        <v>217</v>
      </c>
      <c r="D39" s="165"/>
      <c r="E39" s="87" t="s">
        <v>216</v>
      </c>
      <c r="F39" s="163">
        <v>57</v>
      </c>
      <c r="G39" s="163">
        <v>48</v>
      </c>
      <c r="H39" s="163">
        <v>75600</v>
      </c>
      <c r="I39" s="163">
        <v>5470</v>
      </c>
      <c r="J39" s="163">
        <v>300</v>
      </c>
      <c r="K39" s="163">
        <v>67600</v>
      </c>
      <c r="L39" s="163">
        <v>2250</v>
      </c>
      <c r="M39" s="164">
        <v>7.2</v>
      </c>
      <c r="N39" s="164">
        <v>1326.3</v>
      </c>
      <c r="O39" s="164">
        <v>114</v>
      </c>
      <c r="P39" s="164">
        <v>91.9</v>
      </c>
      <c r="Q39" s="368">
        <v>91.6</v>
      </c>
      <c r="R39" s="73" t="s">
        <v>216</v>
      </c>
      <c r="U39" s="32">
        <v>21</v>
      </c>
      <c r="V39" s="5" t="s">
        <v>53</v>
      </c>
      <c r="W39" s="33">
        <f t="shared" si="1"/>
        <v>26</v>
      </c>
      <c r="X39" s="34">
        <f>IFERROR(_xlfn.RANK.EQ(W39,$W$19:$W$65,0)+COUNTIF(W$19:$W39,W39)-1,"-")</f>
        <v>28</v>
      </c>
      <c r="Y39" s="5"/>
      <c r="Z39" s="42">
        <f t="shared" si="2"/>
        <v>21</v>
      </c>
      <c r="AA39" s="42" t="str">
        <f t="shared" si="3"/>
        <v>青森</v>
      </c>
      <c r="AB39" s="42">
        <f t="shared" si="4"/>
        <v>48</v>
      </c>
      <c r="AC39" s="37">
        <f t="shared" si="5"/>
        <v>1.5</v>
      </c>
      <c r="AD39" s="5"/>
      <c r="AE39" s="32">
        <v>21</v>
      </c>
      <c r="AF39" s="5" t="s">
        <v>53</v>
      </c>
      <c r="AG39" s="33">
        <f t="shared" si="6"/>
        <v>91300</v>
      </c>
      <c r="AH39" s="34">
        <f>IFERROR(_xlfn.RANK.EQ(AG39,$AG$19:$AG$65,0)+COUNTIF($AG$19:AG39,AG39)-1,"-")</f>
        <v>24</v>
      </c>
      <c r="AI39" s="5"/>
      <c r="AJ39" s="42">
        <f t="shared" si="7"/>
        <v>21</v>
      </c>
      <c r="AK39" s="42" t="str">
        <f t="shared" si="8"/>
        <v>福島</v>
      </c>
      <c r="AL39" s="42">
        <f t="shared" si="9"/>
        <v>111600</v>
      </c>
      <c r="AM39" s="37">
        <f t="shared" si="10"/>
        <v>1.3</v>
      </c>
      <c r="AN39" s="37"/>
      <c r="AO39" s="32">
        <v>21</v>
      </c>
      <c r="AP39" s="5" t="s">
        <v>53</v>
      </c>
      <c r="AQ39" s="33">
        <f t="shared" si="0"/>
        <v>3511.5</v>
      </c>
      <c r="AR39" s="34">
        <f>IFERROR(_xlfn.RANK.EQ(AQ39,$AQ$19:$AQ$65,0)+COUNTIF($AQ$19:AQ39,AQ39)-1,"-")</f>
        <v>12</v>
      </c>
      <c r="AS39" s="5"/>
      <c r="AT39" s="42">
        <f t="shared" si="11"/>
        <v>21</v>
      </c>
      <c r="AU39" s="42" t="str">
        <f t="shared" si="12"/>
        <v>佐賀</v>
      </c>
      <c r="AV39" s="589">
        <f t="shared" si="13"/>
        <v>2482.1</v>
      </c>
      <c r="AW39" s="37">
        <f t="shared" si="14"/>
        <v>88.3</v>
      </c>
    </row>
    <row r="40" spans="2:49" ht="14.25" customHeight="1">
      <c r="B40" s="56"/>
      <c r="C40" s="166" t="s">
        <v>215</v>
      </c>
      <c r="D40" s="166"/>
      <c r="E40" s="88" t="s">
        <v>214</v>
      </c>
      <c r="F40" s="163">
        <v>216</v>
      </c>
      <c r="G40" s="163">
        <v>147</v>
      </c>
      <c r="H40" s="163">
        <v>580700</v>
      </c>
      <c r="I40" s="163">
        <v>46500</v>
      </c>
      <c r="J40" s="163">
        <v>1130</v>
      </c>
      <c r="K40" s="163">
        <v>527400</v>
      </c>
      <c r="L40" s="163">
        <v>5680</v>
      </c>
      <c r="M40" s="164">
        <v>8</v>
      </c>
      <c r="N40" s="164">
        <v>2688.4</v>
      </c>
      <c r="O40" s="164">
        <v>316.3</v>
      </c>
      <c r="P40" s="164">
        <v>96.9</v>
      </c>
      <c r="Q40" s="368">
        <v>98.7</v>
      </c>
      <c r="R40" s="74" t="s">
        <v>214</v>
      </c>
      <c r="U40" s="32">
        <v>22</v>
      </c>
      <c r="V40" s="5" t="s">
        <v>54</v>
      </c>
      <c r="W40" s="33">
        <f t="shared" si="1"/>
        <v>69</v>
      </c>
      <c r="X40" s="34">
        <f>IFERROR(_xlfn.RANK.EQ(W40,$W$19:$W$65,0)+COUNTIF(W$19:$W40,W40)-1,"-")</f>
        <v>14</v>
      </c>
      <c r="Y40" s="5"/>
      <c r="Z40" s="42">
        <f t="shared" si="2"/>
        <v>22</v>
      </c>
      <c r="AA40" s="42" t="str">
        <f t="shared" si="3"/>
        <v>長野</v>
      </c>
      <c r="AB40" s="42">
        <f t="shared" si="4"/>
        <v>46</v>
      </c>
      <c r="AC40" s="37">
        <f t="shared" si="5"/>
        <v>1.5</v>
      </c>
      <c r="AD40" s="5"/>
      <c r="AE40" s="32">
        <v>22</v>
      </c>
      <c r="AF40" s="5" t="s">
        <v>54</v>
      </c>
      <c r="AG40" s="33">
        <f t="shared" si="6"/>
        <v>97100</v>
      </c>
      <c r="AH40" s="34">
        <f>IFERROR(_xlfn.RANK.EQ(AG40,$AG$19:$AG$65,0)+COUNTIF($AG$19:AG40,AG40)-1,"-")</f>
        <v>23</v>
      </c>
      <c r="AI40" s="5"/>
      <c r="AJ40" s="42">
        <f t="shared" si="7"/>
        <v>22</v>
      </c>
      <c r="AK40" s="42" t="str">
        <f t="shared" si="8"/>
        <v>三重</v>
      </c>
      <c r="AL40" s="42">
        <f t="shared" si="9"/>
        <v>98900</v>
      </c>
      <c r="AM40" s="37">
        <f t="shared" si="10"/>
        <v>1.1000000000000001</v>
      </c>
      <c r="AN40" s="37"/>
      <c r="AO40" s="32">
        <v>22</v>
      </c>
      <c r="AP40" s="5" t="s">
        <v>54</v>
      </c>
      <c r="AQ40" s="33">
        <f t="shared" si="0"/>
        <v>1407.2</v>
      </c>
      <c r="AR40" s="34">
        <f>IFERROR(_xlfn.RANK.EQ(AQ40,$AQ$19:$AQ$65,0)+COUNTIF($AQ$19:AQ40,AQ40)-1,"-")</f>
        <v>34</v>
      </c>
      <c r="AS40" s="5"/>
      <c r="AT40" s="42">
        <f t="shared" si="11"/>
        <v>22</v>
      </c>
      <c r="AU40" s="42" t="str">
        <f t="shared" si="12"/>
        <v>三重</v>
      </c>
      <c r="AV40" s="589">
        <f t="shared" si="13"/>
        <v>2472.5</v>
      </c>
      <c r="AW40" s="37">
        <f t="shared" si="14"/>
        <v>88</v>
      </c>
    </row>
    <row r="41" spans="2:49" ht="14.25" customHeight="1">
      <c r="B41" s="73"/>
      <c r="C41" s="165" t="s">
        <v>213</v>
      </c>
      <c r="D41" s="165"/>
      <c r="E41" s="87" t="s">
        <v>212</v>
      </c>
      <c r="F41" s="163">
        <v>10</v>
      </c>
      <c r="G41" s="163">
        <v>5</v>
      </c>
      <c r="H41" s="163">
        <v>2030</v>
      </c>
      <c r="I41" s="163">
        <v>110</v>
      </c>
      <c r="J41" s="163">
        <v>30</v>
      </c>
      <c r="K41" s="163">
        <v>1540</v>
      </c>
      <c r="L41" s="163">
        <v>350</v>
      </c>
      <c r="M41" s="164">
        <v>5.4</v>
      </c>
      <c r="N41" s="164">
        <v>203</v>
      </c>
      <c r="O41" s="164">
        <v>22</v>
      </c>
      <c r="P41" s="164">
        <v>125</v>
      </c>
      <c r="Q41" s="368">
        <v>108</v>
      </c>
      <c r="R41" s="73" t="s">
        <v>212</v>
      </c>
      <c r="U41" s="32">
        <v>23</v>
      </c>
      <c r="V41" s="5" t="s">
        <v>55</v>
      </c>
      <c r="W41" s="33">
        <f t="shared" si="1"/>
        <v>138</v>
      </c>
      <c r="X41" s="34">
        <f>IFERROR(_xlfn.RANK.EQ(W41,$W$19:$W$65,0)+COUNTIF(W$19:$W41,W41)-1,"-")</f>
        <v>8</v>
      </c>
      <c r="Y41" s="5"/>
      <c r="Z41" s="42">
        <f t="shared" si="2"/>
        <v>23</v>
      </c>
      <c r="AA41" s="42" t="str">
        <f t="shared" si="3"/>
        <v>神奈川</v>
      </c>
      <c r="AB41" s="42">
        <f t="shared" si="4"/>
        <v>41</v>
      </c>
      <c r="AC41" s="37">
        <f t="shared" si="5"/>
        <v>1.3</v>
      </c>
      <c r="AD41" s="5"/>
      <c r="AE41" s="32">
        <v>23</v>
      </c>
      <c r="AF41" s="5" t="s">
        <v>55</v>
      </c>
      <c r="AG41" s="33">
        <f t="shared" si="6"/>
        <v>287400</v>
      </c>
      <c r="AH41" s="34">
        <f>IFERROR(_xlfn.RANK.EQ(AG41,$AG$19:$AG$65,0)+COUNTIF($AG$19:AG41,AG41)-1,"-")</f>
        <v>12</v>
      </c>
      <c r="AI41" s="5"/>
      <c r="AJ41" s="42">
        <f t="shared" si="7"/>
        <v>23</v>
      </c>
      <c r="AK41" s="42" t="str">
        <f t="shared" si="8"/>
        <v>静岡</v>
      </c>
      <c r="AL41" s="42">
        <f t="shared" si="9"/>
        <v>97100</v>
      </c>
      <c r="AM41" s="37">
        <f t="shared" si="10"/>
        <v>1.1000000000000001</v>
      </c>
      <c r="AN41" s="37"/>
      <c r="AO41" s="32">
        <v>23</v>
      </c>
      <c r="AP41" s="5" t="s">
        <v>55</v>
      </c>
      <c r="AQ41" s="33">
        <f t="shared" si="0"/>
        <v>2082.6</v>
      </c>
      <c r="AR41" s="34">
        <f>IFERROR(_xlfn.RANK.EQ(AQ41,$AQ$19:$AQ$65,0)+COUNTIF($AQ$19:AQ41,AQ41)-1,"-")</f>
        <v>25</v>
      </c>
      <c r="AS41" s="5"/>
      <c r="AT41" s="42">
        <f t="shared" si="11"/>
        <v>23</v>
      </c>
      <c r="AU41" s="42" t="str">
        <f t="shared" si="12"/>
        <v>岡山</v>
      </c>
      <c r="AV41" s="589">
        <f t="shared" si="13"/>
        <v>2400</v>
      </c>
      <c r="AW41" s="37">
        <f t="shared" si="14"/>
        <v>85.4</v>
      </c>
    </row>
    <row r="42" spans="2:49" ht="14.25" customHeight="1">
      <c r="B42" s="56"/>
      <c r="C42" s="166" t="s">
        <v>211</v>
      </c>
      <c r="D42" s="166"/>
      <c r="E42" s="88" t="s">
        <v>210</v>
      </c>
      <c r="F42" s="163">
        <v>41</v>
      </c>
      <c r="G42" s="163">
        <v>32</v>
      </c>
      <c r="H42" s="163">
        <v>67200</v>
      </c>
      <c r="I42" s="163">
        <v>5720</v>
      </c>
      <c r="J42" s="163">
        <v>280</v>
      </c>
      <c r="K42" s="163">
        <v>60600</v>
      </c>
      <c r="L42" s="163">
        <v>630</v>
      </c>
      <c r="M42" s="164">
        <v>8.5</v>
      </c>
      <c r="N42" s="164">
        <v>1639</v>
      </c>
      <c r="O42" s="164">
        <v>178.8</v>
      </c>
      <c r="P42" s="164">
        <v>102.5</v>
      </c>
      <c r="Q42" s="368">
        <v>104</v>
      </c>
      <c r="R42" s="74" t="s">
        <v>210</v>
      </c>
      <c r="U42" s="32">
        <v>24</v>
      </c>
      <c r="V42" s="5" t="s">
        <v>56</v>
      </c>
      <c r="W42" s="33">
        <f t="shared" si="1"/>
        <v>40</v>
      </c>
      <c r="X42" s="34">
        <f>IFERROR(_xlfn.RANK.EQ(W42,$W$19:$W$65,0)+COUNTIF(W$19:$W42,W42)-1,"-")</f>
        <v>24</v>
      </c>
      <c r="Y42" s="5"/>
      <c r="Z42" s="42">
        <f t="shared" si="2"/>
        <v>24</v>
      </c>
      <c r="AA42" s="42" t="str">
        <f t="shared" si="3"/>
        <v>三重</v>
      </c>
      <c r="AB42" s="42">
        <f t="shared" si="4"/>
        <v>40</v>
      </c>
      <c r="AC42" s="37">
        <f t="shared" si="5"/>
        <v>1.3</v>
      </c>
      <c r="AD42" s="5"/>
      <c r="AE42" s="32">
        <v>24</v>
      </c>
      <c r="AF42" s="5" t="s">
        <v>56</v>
      </c>
      <c r="AG42" s="33">
        <f t="shared" si="6"/>
        <v>98900</v>
      </c>
      <c r="AH42" s="34">
        <f>IFERROR(_xlfn.RANK.EQ(AG42,$AG$19:$AG$65,0)+COUNTIF($AG$19:AG42,AG42)-1,"-")</f>
        <v>22</v>
      </c>
      <c r="AI42" s="5"/>
      <c r="AJ42" s="42">
        <f t="shared" si="7"/>
        <v>24</v>
      </c>
      <c r="AK42" s="42" t="str">
        <f t="shared" si="8"/>
        <v>岐阜</v>
      </c>
      <c r="AL42" s="42">
        <f t="shared" si="9"/>
        <v>91300</v>
      </c>
      <c r="AM42" s="37">
        <f t="shared" si="10"/>
        <v>1</v>
      </c>
      <c r="AN42" s="37"/>
      <c r="AO42" s="32">
        <v>24</v>
      </c>
      <c r="AP42" s="5" t="s">
        <v>56</v>
      </c>
      <c r="AQ42" s="33">
        <f t="shared" si="0"/>
        <v>2472.5</v>
      </c>
      <c r="AR42" s="34">
        <f>IFERROR(_xlfn.RANK.EQ(AQ42,$AQ$19:$AQ$65,0)+COUNTIF($AQ$19:AQ42,AQ42)-1,"-")</f>
        <v>22</v>
      </c>
      <c r="AS42" s="5"/>
      <c r="AT42" s="42">
        <f t="shared" si="11"/>
        <v>24</v>
      </c>
      <c r="AU42" s="42" t="str">
        <f t="shared" si="12"/>
        <v>福島</v>
      </c>
      <c r="AV42" s="589">
        <f t="shared" si="13"/>
        <v>2277.6</v>
      </c>
      <c r="AW42" s="37">
        <f t="shared" si="14"/>
        <v>81</v>
      </c>
    </row>
    <row r="43" spans="2:49" ht="14.25" customHeight="1">
      <c r="B43" s="73"/>
      <c r="C43" s="165" t="s">
        <v>209</v>
      </c>
      <c r="D43" s="165"/>
      <c r="E43" s="87" t="s">
        <v>208</v>
      </c>
      <c r="F43" s="163">
        <v>71</v>
      </c>
      <c r="G43" s="163">
        <v>59</v>
      </c>
      <c r="H43" s="163">
        <v>133400</v>
      </c>
      <c r="I43" s="163">
        <v>12200</v>
      </c>
      <c r="J43" s="163">
        <v>470</v>
      </c>
      <c r="K43" s="163">
        <v>107900</v>
      </c>
      <c r="L43" s="163">
        <v>12800</v>
      </c>
      <c r="M43" s="164">
        <v>9.1</v>
      </c>
      <c r="N43" s="164">
        <v>1878.9</v>
      </c>
      <c r="O43" s="164">
        <v>206.8</v>
      </c>
      <c r="P43" s="164">
        <v>87.7</v>
      </c>
      <c r="Q43" s="368">
        <v>84.5</v>
      </c>
      <c r="R43" s="73" t="s">
        <v>208</v>
      </c>
      <c r="U43" s="32">
        <v>25</v>
      </c>
      <c r="V43" s="5" t="s">
        <v>57</v>
      </c>
      <c r="W43" s="33">
        <f t="shared" si="1"/>
        <v>3</v>
      </c>
      <c r="X43" s="34">
        <f>IFERROR(_xlfn.RANK.EQ(W43,$W$19:$W$65,0)+COUNTIF(W$19:$W43,W43)-1,"-")</f>
        <v>47</v>
      </c>
      <c r="Y43" s="5"/>
      <c r="Z43" s="42">
        <f t="shared" si="2"/>
        <v>25</v>
      </c>
      <c r="AA43" s="42" t="str">
        <f t="shared" si="3"/>
        <v>福岡</v>
      </c>
      <c r="AB43" s="42">
        <f t="shared" si="4"/>
        <v>39</v>
      </c>
      <c r="AC43" s="37">
        <f t="shared" si="5"/>
        <v>1.2</v>
      </c>
      <c r="AD43" s="5"/>
      <c r="AE43" s="32">
        <v>25</v>
      </c>
      <c r="AF43" s="5" t="s">
        <v>57</v>
      </c>
      <c r="AG43" s="33">
        <f t="shared" si="6"/>
        <v>1480</v>
      </c>
      <c r="AH43" s="34">
        <f>IFERROR(_xlfn.RANK.EQ(AG43,$AG$19:$AG$65,0)+COUNTIF($AG$19:AG43,AG43)-1,"-")</f>
        <v>46</v>
      </c>
      <c r="AI43" s="5"/>
      <c r="AJ43" s="42">
        <f t="shared" si="7"/>
        <v>25</v>
      </c>
      <c r="AK43" s="42" t="str">
        <f t="shared" si="8"/>
        <v>福岡</v>
      </c>
      <c r="AL43" s="42">
        <f t="shared" si="9"/>
        <v>79800</v>
      </c>
      <c r="AM43" s="37">
        <f t="shared" si="10"/>
        <v>0.9</v>
      </c>
      <c r="AN43" s="37"/>
      <c r="AO43" s="32">
        <v>25</v>
      </c>
      <c r="AP43" s="5" t="s">
        <v>57</v>
      </c>
      <c r="AQ43" s="33">
        <f t="shared" si="0"/>
        <v>493.3</v>
      </c>
      <c r="AR43" s="34">
        <f>IFERROR(_xlfn.RANK.EQ(AQ43,$AQ$19:$AQ$65,0)+COUNTIF($AQ$19:AQ43,AQ43)-1,"-")</f>
        <v>43</v>
      </c>
      <c r="AS43" s="5"/>
      <c r="AT43" s="42">
        <f t="shared" si="11"/>
        <v>25</v>
      </c>
      <c r="AU43" s="42" t="str">
        <f t="shared" si="12"/>
        <v>愛知</v>
      </c>
      <c r="AV43" s="589">
        <f t="shared" si="13"/>
        <v>2082.6</v>
      </c>
      <c r="AW43" s="37">
        <f t="shared" si="14"/>
        <v>74.099999999999994</v>
      </c>
    </row>
    <row r="44" spans="2:49" ht="14.25" customHeight="1">
      <c r="B44" s="56"/>
      <c r="C44" s="166" t="s">
        <v>207</v>
      </c>
      <c r="D44" s="166"/>
      <c r="E44" s="88" t="s">
        <v>206</v>
      </c>
      <c r="F44" s="163">
        <v>12</v>
      </c>
      <c r="G44" s="163">
        <v>7</v>
      </c>
      <c r="H44" s="163">
        <v>19700</v>
      </c>
      <c r="I44" s="163">
        <v>1380</v>
      </c>
      <c r="J44" s="163">
        <v>110</v>
      </c>
      <c r="K44" s="163">
        <v>14000</v>
      </c>
      <c r="L44" s="163">
        <v>4170</v>
      </c>
      <c r="M44" s="164">
        <v>7</v>
      </c>
      <c r="N44" s="164">
        <v>1641.7</v>
      </c>
      <c r="O44" s="164">
        <v>197.1</v>
      </c>
      <c r="P44" s="164">
        <v>92.3</v>
      </c>
      <c r="Q44" s="368">
        <v>83.8</v>
      </c>
      <c r="R44" s="74" t="s">
        <v>206</v>
      </c>
      <c r="U44" s="32">
        <v>26</v>
      </c>
      <c r="V44" s="5" t="s">
        <v>58</v>
      </c>
      <c r="W44" s="33">
        <f t="shared" si="1"/>
        <v>9</v>
      </c>
      <c r="X44" s="34">
        <f>IFERROR(_xlfn.RANK.EQ(W44,$W$19:$W$65,0)+COUNTIF(W$19:$W44,W44)-1,"-")</f>
        <v>40</v>
      </c>
      <c r="Y44" s="5"/>
      <c r="Z44" s="42">
        <f t="shared" si="2"/>
        <v>26</v>
      </c>
      <c r="AA44" s="42" t="str">
        <f t="shared" si="3"/>
        <v>大分</v>
      </c>
      <c r="AB44" s="42">
        <f t="shared" si="4"/>
        <v>37</v>
      </c>
      <c r="AC44" s="37">
        <f t="shared" si="5"/>
        <v>1.2</v>
      </c>
      <c r="AD44" s="5"/>
      <c r="AE44" s="32">
        <v>26</v>
      </c>
      <c r="AF44" s="5" t="s">
        <v>58</v>
      </c>
      <c r="AG44" s="33">
        <f t="shared" si="6"/>
        <v>12600</v>
      </c>
      <c r="AH44" s="34">
        <f>IFERROR(_xlfn.RANK.EQ(AG44,$AG$19:$AG$65,0)+COUNTIF($AG$19:AG44,AG44)-1,"-")</f>
        <v>40</v>
      </c>
      <c r="AI44" s="5"/>
      <c r="AJ44" s="42">
        <f t="shared" si="7"/>
        <v>26</v>
      </c>
      <c r="AK44" s="42" t="str">
        <f t="shared" si="8"/>
        <v>埼玉</v>
      </c>
      <c r="AL44" s="42">
        <f t="shared" si="9"/>
        <v>75600</v>
      </c>
      <c r="AM44" s="37">
        <f t="shared" si="10"/>
        <v>0.9</v>
      </c>
      <c r="AN44" s="37"/>
      <c r="AO44" s="32">
        <v>26</v>
      </c>
      <c r="AP44" s="5" t="s">
        <v>58</v>
      </c>
      <c r="AQ44" s="33">
        <f t="shared" si="0"/>
        <v>1400</v>
      </c>
      <c r="AR44" s="34">
        <f>IFERROR(_xlfn.RANK.EQ(AQ44,$AQ$19:$AQ$65,0)+COUNTIF($AQ$19:AQ44,AQ44)-1,"-")</f>
        <v>35</v>
      </c>
      <c r="AS44" s="5"/>
      <c r="AT44" s="42">
        <f t="shared" si="11"/>
        <v>26</v>
      </c>
      <c r="AU44" s="42" t="str">
        <f t="shared" si="12"/>
        <v>福岡</v>
      </c>
      <c r="AV44" s="589">
        <f t="shared" si="13"/>
        <v>2046.2</v>
      </c>
      <c r="AW44" s="37">
        <f t="shared" si="14"/>
        <v>72.8</v>
      </c>
    </row>
    <row r="45" spans="2:49" ht="14.25" customHeight="1">
      <c r="B45" s="73"/>
      <c r="C45" s="165" t="s">
        <v>205</v>
      </c>
      <c r="D45" s="165"/>
      <c r="E45" s="87" t="s">
        <v>204</v>
      </c>
      <c r="F45" s="163">
        <v>11</v>
      </c>
      <c r="G45" s="163">
        <v>10</v>
      </c>
      <c r="H45" s="163">
        <v>15800</v>
      </c>
      <c r="I45" s="163">
        <v>1620</v>
      </c>
      <c r="J45" s="163">
        <v>80</v>
      </c>
      <c r="K45" s="163">
        <v>13000</v>
      </c>
      <c r="L45" s="163">
        <v>1180</v>
      </c>
      <c r="M45" s="164">
        <v>10.3</v>
      </c>
      <c r="N45" s="164">
        <v>1436.4</v>
      </c>
      <c r="O45" s="164">
        <v>162</v>
      </c>
      <c r="P45" s="164">
        <v>100</v>
      </c>
      <c r="Q45" s="368">
        <v>88.8</v>
      </c>
      <c r="R45" s="73" t="s">
        <v>204</v>
      </c>
      <c r="U45" s="32">
        <v>27</v>
      </c>
      <c r="V45" s="5" t="s">
        <v>59</v>
      </c>
      <c r="W45" s="33">
        <f t="shared" si="1"/>
        <v>5</v>
      </c>
      <c r="X45" s="34">
        <f>IFERROR(_xlfn.RANK.EQ(W45,$W$19:$W$65,0)+COUNTIF(W$19:$W45,W45)-1,"-")</f>
        <v>43</v>
      </c>
      <c r="Y45" s="5"/>
      <c r="Z45" s="42">
        <f t="shared" si="2"/>
        <v>27</v>
      </c>
      <c r="AA45" s="42" t="str">
        <f t="shared" si="3"/>
        <v>佐賀</v>
      </c>
      <c r="AB45" s="42">
        <f t="shared" si="4"/>
        <v>28</v>
      </c>
      <c r="AC45" s="37">
        <f t="shared" si="5"/>
        <v>0.9</v>
      </c>
      <c r="AD45" s="5"/>
      <c r="AE45" s="32">
        <v>27</v>
      </c>
      <c r="AF45" s="5" t="s">
        <v>59</v>
      </c>
      <c r="AG45" s="33">
        <f t="shared" si="6"/>
        <v>2030</v>
      </c>
      <c r="AH45" s="34">
        <f>IFERROR(_xlfn.RANK.EQ(AG45,$AG$19:$AG$65,0)+COUNTIF($AG$19:AG45,AG45)-1,"-")</f>
        <v>45</v>
      </c>
      <c r="AI45" s="5"/>
      <c r="AJ45" s="42">
        <f t="shared" si="7"/>
        <v>27</v>
      </c>
      <c r="AK45" s="42" t="str">
        <f t="shared" si="8"/>
        <v>佐賀</v>
      </c>
      <c r="AL45" s="42">
        <f t="shared" si="9"/>
        <v>69500</v>
      </c>
      <c r="AM45" s="37">
        <f t="shared" si="10"/>
        <v>0.8</v>
      </c>
      <c r="AN45" s="37"/>
      <c r="AO45" s="32">
        <v>27</v>
      </c>
      <c r="AP45" s="5" t="s">
        <v>59</v>
      </c>
      <c r="AQ45" s="33">
        <f t="shared" si="0"/>
        <v>406</v>
      </c>
      <c r="AR45" s="34">
        <f>IFERROR(_xlfn.RANK.EQ(AQ45,$AQ$19:$AQ$65,0)+COUNTIF($AQ$19:AQ45,AQ45)-1,"-")</f>
        <v>45</v>
      </c>
      <c r="AS45" s="5"/>
      <c r="AT45" s="42">
        <f t="shared" si="11"/>
        <v>27</v>
      </c>
      <c r="AU45" s="42" t="str">
        <f t="shared" si="12"/>
        <v>宮城</v>
      </c>
      <c r="AV45" s="589">
        <f t="shared" si="13"/>
        <v>2045.5</v>
      </c>
      <c r="AW45" s="37">
        <f t="shared" si="14"/>
        <v>72.8</v>
      </c>
    </row>
    <row r="46" spans="2:49" ht="14.25" customHeight="1">
      <c r="B46" s="56"/>
      <c r="C46" s="166" t="s">
        <v>203</v>
      </c>
      <c r="D46" s="166"/>
      <c r="E46" s="88" t="s">
        <v>202</v>
      </c>
      <c r="F46" s="163">
        <v>3</v>
      </c>
      <c r="G46" s="163">
        <v>2</v>
      </c>
      <c r="H46" s="163">
        <v>2390</v>
      </c>
      <c r="I46" s="163" t="s">
        <v>278</v>
      </c>
      <c r="J46" s="163">
        <v>0</v>
      </c>
      <c r="K46" s="163">
        <v>2190</v>
      </c>
      <c r="L46" s="163" t="s">
        <v>98</v>
      </c>
      <c r="M46" s="164" t="s">
        <v>278</v>
      </c>
      <c r="N46" s="164">
        <v>796.7</v>
      </c>
      <c r="O46" s="164" t="s">
        <v>278</v>
      </c>
      <c r="P46" s="164">
        <v>100</v>
      </c>
      <c r="Q46" s="368">
        <v>139.80000000000001</v>
      </c>
      <c r="R46" s="74" t="s">
        <v>202</v>
      </c>
      <c r="U46" s="32">
        <v>28</v>
      </c>
      <c r="V46" s="5" t="s">
        <v>60</v>
      </c>
      <c r="W46" s="33">
        <f t="shared" si="1"/>
        <v>16</v>
      </c>
      <c r="X46" s="34">
        <f>IFERROR(_xlfn.RANK.EQ(W46,$W$19:$W$65,0)+COUNTIF(W$19:$W46,W46)-1,"-")</f>
        <v>33</v>
      </c>
      <c r="Y46" s="5"/>
      <c r="Z46" s="42">
        <f t="shared" si="2"/>
        <v>28</v>
      </c>
      <c r="AA46" s="42" t="str">
        <f t="shared" si="3"/>
        <v>岐阜</v>
      </c>
      <c r="AB46" s="42">
        <f t="shared" si="4"/>
        <v>26</v>
      </c>
      <c r="AC46" s="37">
        <f t="shared" si="5"/>
        <v>0.8</v>
      </c>
      <c r="AD46" s="5"/>
      <c r="AE46" s="32">
        <v>28</v>
      </c>
      <c r="AF46" s="5" t="s">
        <v>60</v>
      </c>
      <c r="AG46" s="33">
        <f t="shared" si="6"/>
        <v>20000</v>
      </c>
      <c r="AH46" s="34">
        <f>IFERROR(_xlfn.RANK.EQ(AG46,$AG$19:$AG$65,0)+COUNTIF($AG$19:AG46,AG46)-1,"-")</f>
        <v>37</v>
      </c>
      <c r="AI46" s="5"/>
      <c r="AJ46" s="42">
        <f t="shared" si="7"/>
        <v>28</v>
      </c>
      <c r="AK46" s="42" t="str">
        <f t="shared" si="8"/>
        <v>神奈川</v>
      </c>
      <c r="AL46" s="42">
        <f t="shared" si="9"/>
        <v>67200</v>
      </c>
      <c r="AM46" s="37">
        <f t="shared" si="10"/>
        <v>0.8</v>
      </c>
      <c r="AN46" s="37"/>
      <c r="AO46" s="32">
        <v>28</v>
      </c>
      <c r="AP46" s="5" t="s">
        <v>60</v>
      </c>
      <c r="AQ46" s="33">
        <f t="shared" si="0"/>
        <v>1250</v>
      </c>
      <c r="AR46" s="34">
        <f>IFERROR(_xlfn.RANK.EQ(AQ46,$AQ$19:$AQ$65,0)+COUNTIF($AQ$19:AQ46,AQ46)-1,"-")</f>
        <v>38</v>
      </c>
      <c r="AS46" s="5"/>
      <c r="AT46" s="42">
        <f t="shared" si="11"/>
        <v>28</v>
      </c>
      <c r="AU46" s="42" t="str">
        <f t="shared" si="12"/>
        <v>茨城</v>
      </c>
      <c r="AV46" s="589">
        <f t="shared" si="13"/>
        <v>2038.5</v>
      </c>
      <c r="AW46" s="37">
        <f t="shared" si="14"/>
        <v>72.5</v>
      </c>
    </row>
    <row r="47" spans="2:49" ht="14.25" customHeight="1">
      <c r="B47" s="73"/>
      <c r="C47" s="165" t="s">
        <v>201</v>
      </c>
      <c r="D47" s="165"/>
      <c r="E47" s="87" t="s">
        <v>200</v>
      </c>
      <c r="F47" s="163">
        <v>14</v>
      </c>
      <c r="G47" s="163">
        <v>9</v>
      </c>
      <c r="H47" s="163">
        <v>11000</v>
      </c>
      <c r="I47" s="163">
        <v>970</v>
      </c>
      <c r="J47" s="163">
        <v>90</v>
      </c>
      <c r="K47" s="163">
        <v>9610</v>
      </c>
      <c r="L47" s="163">
        <v>320</v>
      </c>
      <c r="M47" s="164">
        <v>8.8000000000000007</v>
      </c>
      <c r="N47" s="164">
        <v>785.7</v>
      </c>
      <c r="O47" s="164">
        <v>107.8</v>
      </c>
      <c r="P47" s="164">
        <v>93.3</v>
      </c>
      <c r="Q47" s="368">
        <v>106.8</v>
      </c>
      <c r="R47" s="73" t="s">
        <v>200</v>
      </c>
      <c r="U47" s="32">
        <v>29</v>
      </c>
      <c r="V47" s="5" t="s">
        <v>61</v>
      </c>
      <c r="W47" s="33">
        <f t="shared" si="1"/>
        <v>7</v>
      </c>
      <c r="X47" s="34">
        <f>IFERROR(_xlfn.RANK.EQ(W47,$W$19:$W$65,0)+COUNTIF(W$19:$W47,W47)-1,"-")</f>
        <v>41</v>
      </c>
      <c r="Y47" s="5"/>
      <c r="Z47" s="42">
        <f t="shared" si="2"/>
        <v>29</v>
      </c>
      <c r="AA47" s="42" t="str">
        <f t="shared" si="3"/>
        <v>広島</v>
      </c>
      <c r="AB47" s="42">
        <f t="shared" si="4"/>
        <v>24</v>
      </c>
      <c r="AC47" s="37">
        <f t="shared" si="5"/>
        <v>0.8</v>
      </c>
      <c r="AD47" s="5"/>
      <c r="AE47" s="32">
        <v>29</v>
      </c>
      <c r="AF47" s="5" t="s">
        <v>61</v>
      </c>
      <c r="AG47" s="33">
        <f t="shared" si="6"/>
        <v>3190</v>
      </c>
      <c r="AH47" s="34">
        <f>IFERROR(_xlfn.RANK.EQ(AG47,$AG$19:$AG$65,0)+COUNTIF($AG$19:AG47,AG47)-1,"-")</f>
        <v>42</v>
      </c>
      <c r="AI47" s="5"/>
      <c r="AJ47" s="42">
        <f t="shared" si="7"/>
        <v>29</v>
      </c>
      <c r="AK47" s="42" t="str">
        <f t="shared" si="8"/>
        <v>鳥取</v>
      </c>
      <c r="AL47" s="42">
        <f t="shared" si="9"/>
        <v>61800</v>
      </c>
      <c r="AM47" s="37">
        <f t="shared" si="10"/>
        <v>0.7</v>
      </c>
      <c r="AN47" s="37"/>
      <c r="AO47" s="32">
        <v>29</v>
      </c>
      <c r="AP47" s="5" t="s">
        <v>61</v>
      </c>
      <c r="AQ47" s="33">
        <f t="shared" si="0"/>
        <v>455.7</v>
      </c>
      <c r="AR47" s="34">
        <f>IFERROR(_xlfn.RANK.EQ(AQ47,$AQ$19:$AQ$65,0)+COUNTIF($AQ$19:AQ47,AQ47)-1,"-")</f>
        <v>44</v>
      </c>
      <c r="AS47" s="5"/>
      <c r="AT47" s="42">
        <f t="shared" si="11"/>
        <v>29</v>
      </c>
      <c r="AU47" s="42" t="str">
        <f t="shared" si="12"/>
        <v>新潟</v>
      </c>
      <c r="AV47" s="589">
        <f t="shared" si="13"/>
        <v>1878.9</v>
      </c>
      <c r="AW47" s="37">
        <f t="shared" si="14"/>
        <v>66.8</v>
      </c>
    </row>
    <row r="48" spans="2:49" ht="14.25" customHeight="1">
      <c r="B48" s="56"/>
      <c r="C48" s="166" t="s">
        <v>199</v>
      </c>
      <c r="D48" s="166"/>
      <c r="E48" s="88" t="s">
        <v>198</v>
      </c>
      <c r="F48" s="163">
        <v>46</v>
      </c>
      <c r="G48" s="163">
        <v>32</v>
      </c>
      <c r="H48" s="163">
        <v>53000</v>
      </c>
      <c r="I48" s="163">
        <v>5270</v>
      </c>
      <c r="J48" s="163">
        <v>210</v>
      </c>
      <c r="K48" s="163">
        <v>43700</v>
      </c>
      <c r="L48" s="163">
        <v>3850</v>
      </c>
      <c r="M48" s="164">
        <v>9.9</v>
      </c>
      <c r="N48" s="164">
        <v>1152.2</v>
      </c>
      <c r="O48" s="164">
        <v>164.7</v>
      </c>
      <c r="P48" s="164">
        <v>93.9</v>
      </c>
      <c r="Q48" s="368">
        <v>98.7</v>
      </c>
      <c r="R48" s="74" t="s">
        <v>198</v>
      </c>
      <c r="U48" s="32">
        <v>30</v>
      </c>
      <c r="V48" s="5" t="s">
        <v>62</v>
      </c>
      <c r="W48" s="33">
        <f t="shared" si="1"/>
        <v>5</v>
      </c>
      <c r="X48" s="34">
        <f>IFERROR(_xlfn.RANK.EQ(W48,$W$19:$W$65,0)+COUNTIF(W$19:$W48,W48)-1,"-")</f>
        <v>44</v>
      </c>
      <c r="Y48" s="5"/>
      <c r="Z48" s="42">
        <f t="shared" si="2"/>
        <v>30</v>
      </c>
      <c r="AA48" s="42" t="str">
        <f t="shared" si="3"/>
        <v>香川</v>
      </c>
      <c r="AB48" s="42">
        <f t="shared" si="4"/>
        <v>20</v>
      </c>
      <c r="AC48" s="37">
        <f t="shared" si="5"/>
        <v>0.6</v>
      </c>
      <c r="AD48" s="5"/>
      <c r="AE48" s="32">
        <v>30</v>
      </c>
      <c r="AF48" s="5" t="s">
        <v>62</v>
      </c>
      <c r="AG48" s="33">
        <f t="shared" si="6"/>
        <v>1140</v>
      </c>
      <c r="AH48" s="34">
        <f>IFERROR(_xlfn.RANK.EQ(AG48,$AG$19:$AG$65,0)+COUNTIF($AG$19:AG48,AG48)-1,"-")</f>
        <v>47</v>
      </c>
      <c r="AI48" s="5"/>
      <c r="AJ48" s="42">
        <f t="shared" si="7"/>
        <v>30</v>
      </c>
      <c r="AK48" s="42" t="str">
        <f t="shared" si="8"/>
        <v>長野</v>
      </c>
      <c r="AL48" s="42">
        <f t="shared" si="9"/>
        <v>53000</v>
      </c>
      <c r="AM48" s="37">
        <f t="shared" si="10"/>
        <v>0.6</v>
      </c>
      <c r="AN48" s="37"/>
      <c r="AO48" s="32">
        <v>30</v>
      </c>
      <c r="AP48" s="5" t="s">
        <v>62</v>
      </c>
      <c r="AQ48" s="33">
        <f t="shared" si="0"/>
        <v>228</v>
      </c>
      <c r="AR48" s="34">
        <f>IFERROR(_xlfn.RANK.EQ(AQ48,$AQ$19:$AQ$65,0)+COUNTIF($AQ$19:AQ48,AQ48)-1,"-")</f>
        <v>46</v>
      </c>
      <c r="AS48" s="5"/>
      <c r="AT48" s="42">
        <f t="shared" si="11"/>
        <v>30</v>
      </c>
      <c r="AU48" s="42" t="str">
        <f t="shared" si="12"/>
        <v>富山</v>
      </c>
      <c r="AV48" s="589">
        <f t="shared" si="13"/>
        <v>1641.7</v>
      </c>
      <c r="AW48" s="37">
        <f t="shared" si="14"/>
        <v>58.4</v>
      </c>
    </row>
    <row r="49" spans="2:49" ht="14.25" customHeight="1">
      <c r="B49" s="73"/>
      <c r="C49" s="165" t="s">
        <v>197</v>
      </c>
      <c r="D49" s="165"/>
      <c r="E49" s="87" t="s">
        <v>196</v>
      </c>
      <c r="F49" s="163">
        <v>26</v>
      </c>
      <c r="G49" s="163">
        <v>18</v>
      </c>
      <c r="H49" s="163">
        <v>91300</v>
      </c>
      <c r="I49" s="163">
        <v>6010</v>
      </c>
      <c r="J49" s="163">
        <v>140</v>
      </c>
      <c r="K49" s="163">
        <v>84400</v>
      </c>
      <c r="L49" s="163">
        <v>760</v>
      </c>
      <c r="M49" s="164">
        <v>6.6</v>
      </c>
      <c r="N49" s="164">
        <v>3511.5</v>
      </c>
      <c r="O49" s="164">
        <v>333.9</v>
      </c>
      <c r="P49" s="164">
        <v>92.9</v>
      </c>
      <c r="Q49" s="368">
        <v>93.1</v>
      </c>
      <c r="R49" s="73" t="s">
        <v>196</v>
      </c>
      <c r="U49" s="32">
        <v>31</v>
      </c>
      <c r="V49" s="5" t="s">
        <v>63</v>
      </c>
      <c r="W49" s="33">
        <f t="shared" si="1"/>
        <v>14</v>
      </c>
      <c r="X49" s="34">
        <f>IFERROR(_xlfn.RANK.EQ(W49,$W$19:$W$65,0)+COUNTIF(W$19:$W49,W49)-1,"-")</f>
        <v>36</v>
      </c>
      <c r="Y49" s="5"/>
      <c r="Z49" s="42">
        <f t="shared" si="2"/>
        <v>31</v>
      </c>
      <c r="AA49" s="42" t="str">
        <f t="shared" si="3"/>
        <v>岡山</v>
      </c>
      <c r="AB49" s="42">
        <f t="shared" si="4"/>
        <v>19</v>
      </c>
      <c r="AC49" s="37">
        <f t="shared" si="5"/>
        <v>0.6</v>
      </c>
      <c r="AD49" s="5"/>
      <c r="AE49" s="32">
        <v>31</v>
      </c>
      <c r="AF49" s="5" t="s">
        <v>63</v>
      </c>
      <c r="AG49" s="33">
        <f t="shared" si="6"/>
        <v>61800</v>
      </c>
      <c r="AH49" s="34">
        <f>IFERROR(_xlfn.RANK.EQ(AG49,$AG$19:$AG$65,0)+COUNTIF($AG$19:AG49,AG49)-1,"-")</f>
        <v>29</v>
      </c>
      <c r="AI49" s="5"/>
      <c r="AJ49" s="42">
        <f t="shared" si="7"/>
        <v>31</v>
      </c>
      <c r="AK49" s="42" t="str">
        <f t="shared" si="8"/>
        <v>岡山</v>
      </c>
      <c r="AL49" s="42">
        <f t="shared" si="9"/>
        <v>45600</v>
      </c>
      <c r="AM49" s="37">
        <f t="shared" si="10"/>
        <v>0.5</v>
      </c>
      <c r="AN49" s="37"/>
      <c r="AO49" s="32">
        <v>31</v>
      </c>
      <c r="AP49" s="5" t="s">
        <v>63</v>
      </c>
      <c r="AQ49" s="33">
        <f t="shared" si="0"/>
        <v>4414.3</v>
      </c>
      <c r="AR49" s="34">
        <f>IFERROR(_xlfn.RANK.EQ(AQ49,$AQ$19:$AQ$65,0)+COUNTIF($AQ$19:AQ49,AQ49)-1,"-")</f>
        <v>7</v>
      </c>
      <c r="AS49" s="5"/>
      <c r="AT49" s="42">
        <f t="shared" si="11"/>
        <v>31</v>
      </c>
      <c r="AU49" s="42" t="str">
        <f t="shared" si="12"/>
        <v>神奈川</v>
      </c>
      <c r="AV49" s="589">
        <f t="shared" si="13"/>
        <v>1639</v>
      </c>
      <c r="AW49" s="37">
        <f t="shared" si="14"/>
        <v>58.3</v>
      </c>
    </row>
    <row r="50" spans="2:49" ht="14.25" customHeight="1">
      <c r="B50" s="56"/>
      <c r="C50" s="166" t="s">
        <v>195</v>
      </c>
      <c r="D50" s="166"/>
      <c r="E50" s="88" t="s">
        <v>194</v>
      </c>
      <c r="F50" s="163">
        <v>69</v>
      </c>
      <c r="G50" s="163">
        <v>57</v>
      </c>
      <c r="H50" s="163">
        <v>97100</v>
      </c>
      <c r="I50" s="163">
        <v>10100</v>
      </c>
      <c r="J50" s="163">
        <v>770</v>
      </c>
      <c r="K50" s="163">
        <v>75200</v>
      </c>
      <c r="L50" s="163">
        <v>11000</v>
      </c>
      <c r="M50" s="164">
        <v>10.4</v>
      </c>
      <c r="N50" s="164">
        <v>1407.2</v>
      </c>
      <c r="O50" s="164">
        <v>177.2</v>
      </c>
      <c r="P50" s="164">
        <v>95.8</v>
      </c>
      <c r="Q50" s="368">
        <v>107.2</v>
      </c>
      <c r="R50" s="74" t="s">
        <v>194</v>
      </c>
      <c r="U50" s="32">
        <v>32</v>
      </c>
      <c r="V50" s="5" t="s">
        <v>64</v>
      </c>
      <c r="W50" s="33">
        <f t="shared" si="1"/>
        <v>5</v>
      </c>
      <c r="X50" s="34">
        <f>IFERROR(_xlfn.RANK.EQ(W50,$W$19:$W$65,0)+COUNTIF(W$19:$W50,W50)-1,"-")</f>
        <v>45</v>
      </c>
      <c r="Y50" s="5"/>
      <c r="Z50" s="42">
        <f t="shared" si="2"/>
        <v>32</v>
      </c>
      <c r="AA50" s="42" t="str">
        <f t="shared" si="3"/>
        <v>徳島</v>
      </c>
      <c r="AB50" s="42">
        <f t="shared" si="4"/>
        <v>18</v>
      </c>
      <c r="AC50" s="37">
        <f t="shared" si="5"/>
        <v>0.6</v>
      </c>
      <c r="AD50" s="5"/>
      <c r="AE50" s="32">
        <v>32</v>
      </c>
      <c r="AF50" s="5" t="s">
        <v>64</v>
      </c>
      <c r="AG50" s="33">
        <f t="shared" si="6"/>
        <v>39200</v>
      </c>
      <c r="AH50" s="34">
        <f>IFERROR(_xlfn.RANK.EQ(AG50,$AG$19:$AG$65,0)+COUNTIF($AG$19:AG50,AG50)-1,"-")</f>
        <v>33</v>
      </c>
      <c r="AI50" s="5"/>
      <c r="AJ50" s="42">
        <f t="shared" si="7"/>
        <v>32</v>
      </c>
      <c r="AK50" s="42" t="str">
        <f t="shared" si="8"/>
        <v>徳島</v>
      </c>
      <c r="AL50" s="42">
        <f t="shared" si="9"/>
        <v>45300</v>
      </c>
      <c r="AM50" s="37">
        <f t="shared" si="10"/>
        <v>0.5</v>
      </c>
      <c r="AN50" s="37"/>
      <c r="AO50" s="32">
        <v>32</v>
      </c>
      <c r="AP50" s="5" t="s">
        <v>64</v>
      </c>
      <c r="AQ50" s="33">
        <f t="shared" si="0"/>
        <v>7840</v>
      </c>
      <c r="AR50" s="34">
        <f>IFERROR(_xlfn.RANK.EQ(AQ50,$AQ$19:$AQ$65,0)+COUNTIF($AQ$19:AQ50,AQ50)-1,"-")</f>
        <v>1</v>
      </c>
      <c r="AS50" s="5"/>
      <c r="AT50" s="42">
        <f t="shared" si="11"/>
        <v>32</v>
      </c>
      <c r="AU50" s="42" t="str">
        <f t="shared" si="12"/>
        <v>高知</v>
      </c>
      <c r="AV50" s="589">
        <f t="shared" si="13"/>
        <v>1460</v>
      </c>
      <c r="AW50" s="37">
        <f t="shared" si="14"/>
        <v>51.9</v>
      </c>
    </row>
    <row r="51" spans="2:49" ht="14.25" customHeight="1">
      <c r="B51" s="73"/>
      <c r="C51" s="165" t="s">
        <v>193</v>
      </c>
      <c r="D51" s="165"/>
      <c r="E51" s="87" t="s">
        <v>192</v>
      </c>
      <c r="F51" s="163">
        <v>138</v>
      </c>
      <c r="G51" s="163">
        <v>117</v>
      </c>
      <c r="H51" s="163">
        <v>287400</v>
      </c>
      <c r="I51" s="163">
        <v>25600</v>
      </c>
      <c r="J51" s="163">
        <v>1160</v>
      </c>
      <c r="K51" s="163">
        <v>258900</v>
      </c>
      <c r="L51" s="163">
        <v>1730</v>
      </c>
      <c r="M51" s="164">
        <v>8.9</v>
      </c>
      <c r="N51" s="164">
        <v>2082.6</v>
      </c>
      <c r="O51" s="164">
        <v>218.8</v>
      </c>
      <c r="P51" s="164">
        <v>100</v>
      </c>
      <c r="Q51" s="368">
        <v>93.1</v>
      </c>
      <c r="R51" s="73" t="s">
        <v>192</v>
      </c>
      <c r="U51" s="32">
        <v>33</v>
      </c>
      <c r="V51" s="5" t="s">
        <v>65</v>
      </c>
      <c r="W51" s="33">
        <f t="shared" si="1"/>
        <v>19</v>
      </c>
      <c r="X51" s="34">
        <f>IFERROR(_xlfn.RANK.EQ(W51,$W$19:$W$65,0)+COUNTIF(W$19:$W51,W51)-1,"-")</f>
        <v>31</v>
      </c>
      <c r="Y51" s="5"/>
      <c r="Z51" s="42">
        <f t="shared" si="2"/>
        <v>33</v>
      </c>
      <c r="AA51" s="42" t="str">
        <f t="shared" si="3"/>
        <v>兵庫</v>
      </c>
      <c r="AB51" s="42">
        <f t="shared" si="4"/>
        <v>16</v>
      </c>
      <c r="AC51" s="37">
        <f t="shared" si="5"/>
        <v>0.5</v>
      </c>
      <c r="AD51" s="5"/>
      <c r="AE51" s="32">
        <v>33</v>
      </c>
      <c r="AF51" s="5" t="s">
        <v>65</v>
      </c>
      <c r="AG51" s="33">
        <f t="shared" si="6"/>
        <v>45600</v>
      </c>
      <c r="AH51" s="34">
        <f>IFERROR(_xlfn.RANK.EQ(AG51,$AG$19:$AG$65,0)+COUNTIF($AG$19:AG51,AG51)-1,"-")</f>
        <v>31</v>
      </c>
      <c r="AI51" s="5"/>
      <c r="AJ51" s="42">
        <f t="shared" si="7"/>
        <v>33</v>
      </c>
      <c r="AK51" s="42" t="str">
        <f t="shared" si="8"/>
        <v>島根</v>
      </c>
      <c r="AL51" s="42">
        <f t="shared" si="9"/>
        <v>39200</v>
      </c>
      <c r="AM51" s="37">
        <f t="shared" si="10"/>
        <v>0.4</v>
      </c>
      <c r="AN51" s="37"/>
      <c r="AO51" s="32">
        <v>33</v>
      </c>
      <c r="AP51" s="5" t="s">
        <v>65</v>
      </c>
      <c r="AQ51" s="33">
        <f t="shared" si="0"/>
        <v>2400</v>
      </c>
      <c r="AR51" s="34">
        <f>IFERROR(_xlfn.RANK.EQ(AQ51,$AQ$19:$AQ$65,0)+COUNTIF($AQ$19:AQ51,AQ51)-1,"-")</f>
        <v>23</v>
      </c>
      <c r="AS51" s="5"/>
      <c r="AT51" s="42">
        <f t="shared" si="11"/>
        <v>33</v>
      </c>
      <c r="AU51" s="42" t="str">
        <f t="shared" si="12"/>
        <v>石川</v>
      </c>
      <c r="AV51" s="589">
        <f t="shared" si="13"/>
        <v>1436.4</v>
      </c>
      <c r="AW51" s="37">
        <f t="shared" si="14"/>
        <v>51.1</v>
      </c>
    </row>
    <row r="52" spans="2:49" ht="14.25" customHeight="1">
      <c r="B52" s="56"/>
      <c r="C52" s="166" t="s">
        <v>191</v>
      </c>
      <c r="D52" s="166"/>
      <c r="E52" s="88" t="s">
        <v>190</v>
      </c>
      <c r="F52" s="163">
        <v>40</v>
      </c>
      <c r="G52" s="163">
        <v>33</v>
      </c>
      <c r="H52" s="163">
        <v>98900</v>
      </c>
      <c r="I52" s="163">
        <v>6580</v>
      </c>
      <c r="J52" s="163">
        <v>190</v>
      </c>
      <c r="K52" s="163">
        <v>88300</v>
      </c>
      <c r="L52" s="163">
        <v>3800</v>
      </c>
      <c r="M52" s="164">
        <v>6.7</v>
      </c>
      <c r="N52" s="164">
        <v>2472.5</v>
      </c>
      <c r="O52" s="164">
        <v>199.4</v>
      </c>
      <c r="P52" s="164">
        <v>93</v>
      </c>
      <c r="Q52" s="368">
        <v>110.5</v>
      </c>
      <c r="R52" s="74" t="s">
        <v>190</v>
      </c>
      <c r="U52" s="32">
        <v>34</v>
      </c>
      <c r="V52" s="5" t="s">
        <v>66</v>
      </c>
      <c r="W52" s="33">
        <f t="shared" si="1"/>
        <v>24</v>
      </c>
      <c r="X52" s="34">
        <f>IFERROR(_xlfn.RANK.EQ(W52,$W$19:$W$65,0)+COUNTIF(W$19:$W52,W52)-1,"-")</f>
        <v>29</v>
      </c>
      <c r="Y52" s="5"/>
      <c r="Z52" s="42">
        <f t="shared" si="2"/>
        <v>34</v>
      </c>
      <c r="AA52" s="42" t="str">
        <f t="shared" si="3"/>
        <v>高知</v>
      </c>
      <c r="AB52" s="42">
        <f t="shared" si="4"/>
        <v>15</v>
      </c>
      <c r="AC52" s="37">
        <f t="shared" si="5"/>
        <v>0.5</v>
      </c>
      <c r="AD52" s="5"/>
      <c r="AE52" s="32">
        <v>34</v>
      </c>
      <c r="AF52" s="5" t="s">
        <v>66</v>
      </c>
      <c r="AG52" s="33">
        <f t="shared" si="6"/>
        <v>147600</v>
      </c>
      <c r="AH52" s="34">
        <f>IFERROR(_xlfn.RANK.EQ(AG52,$AG$19:$AG$65,0)+COUNTIF($AG$19:AG52,AG52)-1,"-")</f>
        <v>19</v>
      </c>
      <c r="AI52" s="5"/>
      <c r="AJ52" s="42">
        <f t="shared" si="7"/>
        <v>34</v>
      </c>
      <c r="AK52" s="42" t="str">
        <f t="shared" si="8"/>
        <v>山口</v>
      </c>
      <c r="AL52" s="42">
        <f t="shared" si="9"/>
        <v>32100</v>
      </c>
      <c r="AM52" s="37">
        <f t="shared" si="10"/>
        <v>0.4</v>
      </c>
      <c r="AN52" s="37"/>
      <c r="AO52" s="32">
        <v>34</v>
      </c>
      <c r="AP52" s="5" t="s">
        <v>66</v>
      </c>
      <c r="AQ52" s="33">
        <f t="shared" si="0"/>
        <v>6150</v>
      </c>
      <c r="AR52" s="34">
        <f>IFERROR(_xlfn.RANK.EQ(AQ52,$AQ$19:$AQ$65,0)+COUNTIF($AQ$19:AQ52,AQ52)-1,"-")</f>
        <v>3</v>
      </c>
      <c r="AS52" s="5"/>
      <c r="AT52" s="42">
        <f t="shared" si="11"/>
        <v>34</v>
      </c>
      <c r="AU52" s="42" t="str">
        <f t="shared" si="12"/>
        <v>静岡</v>
      </c>
      <c r="AV52" s="589">
        <f t="shared" si="13"/>
        <v>1407.2</v>
      </c>
      <c r="AW52" s="37">
        <f t="shared" si="14"/>
        <v>50.1</v>
      </c>
    </row>
    <row r="53" spans="2:49" ht="14.25" customHeight="1">
      <c r="B53" s="73"/>
      <c r="C53" s="165" t="s">
        <v>189</v>
      </c>
      <c r="D53" s="165"/>
      <c r="E53" s="87" t="s">
        <v>188</v>
      </c>
      <c r="F53" s="163">
        <v>3</v>
      </c>
      <c r="G53" s="163" t="s">
        <v>98</v>
      </c>
      <c r="H53" s="163">
        <v>1480</v>
      </c>
      <c r="I53" s="163" t="s">
        <v>98</v>
      </c>
      <c r="J53" s="163" t="s">
        <v>98</v>
      </c>
      <c r="K53" s="163">
        <v>1480</v>
      </c>
      <c r="L53" s="163" t="s">
        <v>98</v>
      </c>
      <c r="M53" s="164" t="s">
        <v>98</v>
      </c>
      <c r="N53" s="164">
        <v>493.3</v>
      </c>
      <c r="O53" s="164" t="s">
        <v>26</v>
      </c>
      <c r="P53" s="164">
        <v>100</v>
      </c>
      <c r="Q53" s="368">
        <v>113</v>
      </c>
      <c r="R53" s="73" t="s">
        <v>188</v>
      </c>
      <c r="U53" s="32">
        <v>35</v>
      </c>
      <c r="V53" s="5" t="s">
        <v>67</v>
      </c>
      <c r="W53" s="33">
        <f t="shared" si="1"/>
        <v>6</v>
      </c>
      <c r="X53" s="34">
        <f>IFERROR(_xlfn.RANK.EQ(W53,$W$19:$W$65,0)+COUNTIF(W$19:$W53,W53)-1,"-")</f>
        <v>42</v>
      </c>
      <c r="Y53" s="5"/>
      <c r="Z53" s="42">
        <f t="shared" si="2"/>
        <v>35</v>
      </c>
      <c r="AA53" s="42" t="str">
        <f t="shared" si="3"/>
        <v>山梨</v>
      </c>
      <c r="AB53" s="42">
        <f t="shared" si="4"/>
        <v>14</v>
      </c>
      <c r="AC53" s="37">
        <f t="shared" si="5"/>
        <v>0.4</v>
      </c>
      <c r="AD53" s="5"/>
      <c r="AE53" s="32">
        <v>35</v>
      </c>
      <c r="AF53" s="5" t="s">
        <v>67</v>
      </c>
      <c r="AG53" s="33">
        <f t="shared" si="6"/>
        <v>32100</v>
      </c>
      <c r="AH53" s="34">
        <f>IFERROR(_xlfn.RANK.EQ(AG53,$AG$19:$AG$65,0)+COUNTIF($AG$19:AG53,AG53)-1,"-")</f>
        <v>34</v>
      </c>
      <c r="AI53" s="5"/>
      <c r="AJ53" s="42">
        <f t="shared" si="7"/>
        <v>35</v>
      </c>
      <c r="AK53" s="42" t="str">
        <f t="shared" si="8"/>
        <v>香川</v>
      </c>
      <c r="AL53" s="42">
        <f t="shared" si="9"/>
        <v>27900</v>
      </c>
      <c r="AM53" s="37">
        <f t="shared" si="10"/>
        <v>0.3</v>
      </c>
      <c r="AN53" s="37"/>
      <c r="AO53" s="32">
        <v>35</v>
      </c>
      <c r="AP53" s="5" t="s">
        <v>67</v>
      </c>
      <c r="AQ53" s="33">
        <f t="shared" si="0"/>
        <v>5350</v>
      </c>
      <c r="AR53" s="34">
        <f>IFERROR(_xlfn.RANK.EQ(AQ53,$AQ$19:$AQ$65,0)+COUNTIF($AQ$19:AQ53,AQ53)-1,"-")</f>
        <v>5</v>
      </c>
      <c r="AS53" s="5"/>
      <c r="AT53" s="42">
        <f t="shared" si="11"/>
        <v>35</v>
      </c>
      <c r="AU53" s="42" t="str">
        <f t="shared" si="12"/>
        <v>京都</v>
      </c>
      <c r="AV53" s="589">
        <f t="shared" si="13"/>
        <v>1400</v>
      </c>
      <c r="AW53" s="37">
        <f t="shared" si="14"/>
        <v>49.8</v>
      </c>
    </row>
    <row r="54" spans="2:49" ht="14.25" customHeight="1">
      <c r="B54" s="56"/>
      <c r="C54" s="166" t="s">
        <v>187</v>
      </c>
      <c r="D54" s="166"/>
      <c r="E54" s="88" t="s">
        <v>186</v>
      </c>
      <c r="F54" s="163">
        <v>9</v>
      </c>
      <c r="G54" s="163">
        <v>6</v>
      </c>
      <c r="H54" s="163">
        <v>12600</v>
      </c>
      <c r="I54" s="163">
        <v>980</v>
      </c>
      <c r="J54" s="163">
        <v>60</v>
      </c>
      <c r="K54" s="163">
        <v>11000</v>
      </c>
      <c r="L54" s="163">
        <v>590</v>
      </c>
      <c r="M54" s="164">
        <v>7.8</v>
      </c>
      <c r="N54" s="164">
        <v>1400</v>
      </c>
      <c r="O54" s="164">
        <v>163.30000000000001</v>
      </c>
      <c r="P54" s="164">
        <v>128.6</v>
      </c>
      <c r="Q54" s="368">
        <v>100</v>
      </c>
      <c r="R54" s="74" t="s">
        <v>186</v>
      </c>
      <c r="U54" s="32">
        <v>36</v>
      </c>
      <c r="V54" s="5" t="s">
        <v>68</v>
      </c>
      <c r="W54" s="33">
        <f t="shared" si="1"/>
        <v>18</v>
      </c>
      <c r="X54" s="34">
        <f>IFERROR(_xlfn.RANK.EQ(W54,$W$19:$W$65,0)+COUNTIF(W$19:$W54,W54)-1,"-")</f>
        <v>32</v>
      </c>
      <c r="Y54" s="5"/>
      <c r="Z54" s="42">
        <f t="shared" si="2"/>
        <v>35</v>
      </c>
      <c r="AA54" s="42" t="str">
        <f t="shared" si="3"/>
        <v>鳥取</v>
      </c>
      <c r="AB54" s="42">
        <f t="shared" si="4"/>
        <v>14</v>
      </c>
      <c r="AC54" s="37">
        <f t="shared" si="5"/>
        <v>0.4</v>
      </c>
      <c r="AD54" s="5"/>
      <c r="AE54" s="32">
        <v>36</v>
      </c>
      <c r="AF54" s="5" t="s">
        <v>68</v>
      </c>
      <c r="AG54" s="33">
        <f t="shared" si="6"/>
        <v>45300</v>
      </c>
      <c r="AH54" s="34">
        <f>IFERROR(_xlfn.RANK.EQ(AG54,$AG$19:$AG$65,0)+COUNTIF($AG$19:AG54,AG54)-1,"-")</f>
        <v>32</v>
      </c>
      <c r="AI54" s="5"/>
      <c r="AJ54" s="42">
        <f t="shared" si="7"/>
        <v>36</v>
      </c>
      <c r="AK54" s="42" t="str">
        <f t="shared" si="8"/>
        <v>高知</v>
      </c>
      <c r="AL54" s="42">
        <f t="shared" si="9"/>
        <v>21900</v>
      </c>
      <c r="AM54" s="37">
        <f t="shared" si="10"/>
        <v>0.2</v>
      </c>
      <c r="AN54" s="37"/>
      <c r="AO54" s="32">
        <v>36</v>
      </c>
      <c r="AP54" s="5" t="s">
        <v>68</v>
      </c>
      <c r="AQ54" s="33">
        <f t="shared" si="0"/>
        <v>2516.6999999999998</v>
      </c>
      <c r="AR54" s="34">
        <f>IFERROR(_xlfn.RANK.EQ(AQ54,$AQ$19:$AQ$65,0)+COUNTIF($AQ$19:AQ54,AQ54)-1,"-")</f>
        <v>20</v>
      </c>
      <c r="AS54" s="5"/>
      <c r="AT54" s="42">
        <f t="shared" si="11"/>
        <v>36</v>
      </c>
      <c r="AU54" s="42" t="str">
        <f t="shared" si="12"/>
        <v>香川</v>
      </c>
      <c r="AV54" s="589">
        <f t="shared" si="13"/>
        <v>1395</v>
      </c>
      <c r="AW54" s="37">
        <f t="shared" si="14"/>
        <v>49.6</v>
      </c>
    </row>
    <row r="55" spans="2:49" ht="14.25" customHeight="1">
      <c r="B55" s="73"/>
      <c r="C55" s="165" t="s">
        <v>185</v>
      </c>
      <c r="D55" s="165"/>
      <c r="E55" s="87" t="s">
        <v>184</v>
      </c>
      <c r="F55" s="163">
        <v>5</v>
      </c>
      <c r="G55" s="163">
        <v>2</v>
      </c>
      <c r="H55" s="163">
        <v>2030</v>
      </c>
      <c r="I55" s="163" t="s">
        <v>278</v>
      </c>
      <c r="J55" s="163">
        <v>10</v>
      </c>
      <c r="K55" s="163">
        <v>1910</v>
      </c>
      <c r="L55" s="163" t="s">
        <v>98</v>
      </c>
      <c r="M55" s="369" t="s">
        <v>278</v>
      </c>
      <c r="N55" s="369">
        <v>406</v>
      </c>
      <c r="O55" s="369" t="s">
        <v>278</v>
      </c>
      <c r="P55" s="369">
        <v>100</v>
      </c>
      <c r="Q55" s="368">
        <v>98.5</v>
      </c>
      <c r="R55" s="73" t="s">
        <v>184</v>
      </c>
      <c r="U55" s="32">
        <v>37</v>
      </c>
      <c r="V55" s="5" t="s">
        <v>69</v>
      </c>
      <c r="W55" s="33">
        <f t="shared" si="1"/>
        <v>20</v>
      </c>
      <c r="X55" s="34">
        <f>IFERROR(_xlfn.RANK.EQ(W55,$W$19:$W$65,0)+COUNTIF(W$19:$W55,W55)-1,"-")</f>
        <v>30</v>
      </c>
      <c r="Y55" s="5"/>
      <c r="Z55" s="42">
        <f t="shared" si="2"/>
        <v>37</v>
      </c>
      <c r="AA55" s="42" t="str">
        <f t="shared" si="3"/>
        <v>富山</v>
      </c>
      <c r="AB55" s="42">
        <f t="shared" si="4"/>
        <v>12</v>
      </c>
      <c r="AC55" s="37">
        <f t="shared" si="5"/>
        <v>0.4</v>
      </c>
      <c r="AD55" s="5"/>
      <c r="AE55" s="32">
        <v>37</v>
      </c>
      <c r="AF55" s="5" t="s">
        <v>69</v>
      </c>
      <c r="AG55" s="33">
        <f t="shared" si="6"/>
        <v>27900</v>
      </c>
      <c r="AH55" s="34">
        <f>IFERROR(_xlfn.RANK.EQ(AG55,$AG$19:$AG$65,0)+COUNTIF($AG$19:AG55,AG55)-1,"-")</f>
        <v>35</v>
      </c>
      <c r="AI55" s="5"/>
      <c r="AJ55" s="42">
        <f t="shared" si="7"/>
        <v>37</v>
      </c>
      <c r="AK55" s="42" t="str">
        <f t="shared" si="8"/>
        <v>兵庫</v>
      </c>
      <c r="AL55" s="42">
        <f t="shared" si="9"/>
        <v>20000</v>
      </c>
      <c r="AM55" s="37">
        <f t="shared" si="10"/>
        <v>0.2</v>
      </c>
      <c r="AN55" s="37"/>
      <c r="AO55" s="32">
        <v>37</v>
      </c>
      <c r="AP55" s="5" t="s">
        <v>69</v>
      </c>
      <c r="AQ55" s="33">
        <f t="shared" si="0"/>
        <v>1395</v>
      </c>
      <c r="AR55" s="34">
        <f>IFERROR(_xlfn.RANK.EQ(AQ55,$AQ$19:$AQ$65,0)+COUNTIF($AQ$19:AQ55,AQ55)-1,"-")</f>
        <v>36</v>
      </c>
      <c r="AS55" s="5"/>
      <c r="AT55" s="42">
        <f t="shared" si="11"/>
        <v>37</v>
      </c>
      <c r="AU55" s="42" t="str">
        <f t="shared" si="12"/>
        <v>埼玉</v>
      </c>
      <c r="AV55" s="589">
        <f t="shared" si="13"/>
        <v>1326.3</v>
      </c>
      <c r="AW55" s="37">
        <f t="shared" si="14"/>
        <v>47.2</v>
      </c>
    </row>
    <row r="56" spans="2:49" ht="14.25" customHeight="1">
      <c r="B56" s="56"/>
      <c r="C56" s="166" t="s">
        <v>183</v>
      </c>
      <c r="D56" s="166"/>
      <c r="E56" s="88" t="s">
        <v>182</v>
      </c>
      <c r="F56" s="163">
        <v>16</v>
      </c>
      <c r="G56" s="163">
        <v>11</v>
      </c>
      <c r="H56" s="163">
        <v>20000</v>
      </c>
      <c r="I56" s="163">
        <v>550</v>
      </c>
      <c r="J56" s="163">
        <v>20</v>
      </c>
      <c r="K56" s="163">
        <v>16700</v>
      </c>
      <c r="L56" s="163">
        <v>2730</v>
      </c>
      <c r="M56" s="164">
        <v>2.8</v>
      </c>
      <c r="N56" s="164">
        <v>1250</v>
      </c>
      <c r="O56" s="164">
        <v>50</v>
      </c>
      <c r="P56" s="164">
        <v>84.2</v>
      </c>
      <c r="Q56" s="368">
        <v>97.1</v>
      </c>
      <c r="R56" s="74" t="s">
        <v>182</v>
      </c>
      <c r="U56" s="32">
        <v>38</v>
      </c>
      <c r="V56" s="5" t="s">
        <v>70</v>
      </c>
      <c r="W56" s="33">
        <f t="shared" si="1"/>
        <v>67</v>
      </c>
      <c r="X56" s="34">
        <f>IFERROR(_xlfn.RANK.EQ(W56,$W$19:$W$65,0)+COUNTIF(W$19:$W56,W56)-1,"-")</f>
        <v>16</v>
      </c>
      <c r="Y56" s="5"/>
      <c r="Z56" s="42">
        <f t="shared" si="2"/>
        <v>38</v>
      </c>
      <c r="AA56" s="42" t="str">
        <f t="shared" si="3"/>
        <v>石川</v>
      </c>
      <c r="AB56" s="42">
        <f t="shared" si="4"/>
        <v>11</v>
      </c>
      <c r="AC56" s="37">
        <f t="shared" si="5"/>
        <v>0.4</v>
      </c>
      <c r="AD56" s="5"/>
      <c r="AE56" s="32">
        <v>38</v>
      </c>
      <c r="AF56" s="5" t="s">
        <v>70</v>
      </c>
      <c r="AG56" s="33">
        <f t="shared" si="6"/>
        <v>196500</v>
      </c>
      <c r="AH56" s="34">
        <f>IFERROR(_xlfn.RANK.EQ(AG56,$AG$19:$AG$65,0)+COUNTIF($AG$19:AG56,AG56)-1,"-")</f>
        <v>13</v>
      </c>
      <c r="AI56" s="5"/>
      <c r="AJ56" s="42">
        <f t="shared" si="7"/>
        <v>38</v>
      </c>
      <c r="AK56" s="42" t="str">
        <f t="shared" si="8"/>
        <v>富山</v>
      </c>
      <c r="AL56" s="42">
        <f t="shared" si="9"/>
        <v>19700</v>
      </c>
      <c r="AM56" s="37">
        <f t="shared" si="10"/>
        <v>0.2</v>
      </c>
      <c r="AN56" s="37"/>
      <c r="AO56" s="32">
        <v>38</v>
      </c>
      <c r="AP56" s="5" t="s">
        <v>70</v>
      </c>
      <c r="AQ56" s="33">
        <f t="shared" si="0"/>
        <v>2932.8</v>
      </c>
      <c r="AR56" s="34">
        <f>IFERROR(_xlfn.RANK.EQ(AQ56,$AQ$19:$AQ$65,0)+COUNTIF($AQ$19:AQ56,AQ56)-1,"-")</f>
        <v>15</v>
      </c>
      <c r="AS56" s="5"/>
      <c r="AT56" s="42">
        <f t="shared" si="11"/>
        <v>38</v>
      </c>
      <c r="AU56" s="42" t="str">
        <f t="shared" si="12"/>
        <v>兵庫</v>
      </c>
      <c r="AV56" s="589">
        <f t="shared" si="13"/>
        <v>1250</v>
      </c>
      <c r="AW56" s="37">
        <f t="shared" si="14"/>
        <v>44.5</v>
      </c>
    </row>
    <row r="57" spans="2:49" ht="14.25" customHeight="1">
      <c r="B57" s="73"/>
      <c r="C57" s="165" t="s">
        <v>181</v>
      </c>
      <c r="D57" s="165"/>
      <c r="E57" s="87" t="s">
        <v>180</v>
      </c>
      <c r="F57" s="163">
        <v>7</v>
      </c>
      <c r="G57" s="163">
        <v>6</v>
      </c>
      <c r="H57" s="163">
        <v>3190</v>
      </c>
      <c r="I57" s="163">
        <v>250</v>
      </c>
      <c r="J57" s="163">
        <v>20</v>
      </c>
      <c r="K57" s="163">
        <v>2920</v>
      </c>
      <c r="L57" s="163">
        <v>0</v>
      </c>
      <c r="M57" s="164">
        <v>7.8</v>
      </c>
      <c r="N57" s="164">
        <v>455.7</v>
      </c>
      <c r="O57" s="164">
        <v>41.7</v>
      </c>
      <c r="P57" s="164">
        <v>87.5</v>
      </c>
      <c r="Q57" s="368">
        <v>89.4</v>
      </c>
      <c r="R57" s="73" t="s">
        <v>180</v>
      </c>
      <c r="U57" s="32">
        <v>39</v>
      </c>
      <c r="V57" s="5" t="s">
        <v>71</v>
      </c>
      <c r="W57" s="33">
        <f t="shared" si="1"/>
        <v>15</v>
      </c>
      <c r="X57" s="34">
        <f>IFERROR(_xlfn.RANK.EQ(W57,$W$19:$W$65,0)+COUNTIF(W$19:$W57,W57)-1,"-")</f>
        <v>34</v>
      </c>
      <c r="Y57" s="5"/>
      <c r="Z57" s="42">
        <f t="shared" si="2"/>
        <v>39</v>
      </c>
      <c r="AA57" s="42" t="str">
        <f t="shared" si="3"/>
        <v>東京</v>
      </c>
      <c r="AB57" s="42">
        <f t="shared" si="4"/>
        <v>10</v>
      </c>
      <c r="AC57" s="37">
        <f t="shared" si="5"/>
        <v>0.3</v>
      </c>
      <c r="AD57" s="5"/>
      <c r="AE57" s="32">
        <v>39</v>
      </c>
      <c r="AF57" s="5" t="s">
        <v>71</v>
      </c>
      <c r="AG57" s="33">
        <f t="shared" si="6"/>
        <v>21900</v>
      </c>
      <c r="AH57" s="34">
        <f>IFERROR(_xlfn.RANK.EQ(AG57,$AG$19:$AG$65,0)+COUNTIF($AG$19:AG57,AG57)-1,"-")</f>
        <v>36</v>
      </c>
      <c r="AI57" s="5"/>
      <c r="AJ57" s="42">
        <f t="shared" si="7"/>
        <v>39</v>
      </c>
      <c r="AK57" s="42" t="str">
        <f t="shared" si="8"/>
        <v>石川</v>
      </c>
      <c r="AL57" s="42">
        <f t="shared" si="9"/>
        <v>15800</v>
      </c>
      <c r="AM57" s="37">
        <f t="shared" si="10"/>
        <v>0.2</v>
      </c>
      <c r="AN57" s="37"/>
      <c r="AO57" s="32">
        <v>39</v>
      </c>
      <c r="AP57" s="5" t="s">
        <v>71</v>
      </c>
      <c r="AQ57" s="33">
        <f t="shared" si="0"/>
        <v>1460</v>
      </c>
      <c r="AR57" s="34">
        <f>IFERROR(_xlfn.RANK.EQ(AQ57,$AQ$19:$AQ$65,0)+COUNTIF($AQ$19:AQ57,AQ57)-1,"-")</f>
        <v>32</v>
      </c>
      <c r="AS57" s="5"/>
      <c r="AT57" s="42">
        <f t="shared" si="11"/>
        <v>39</v>
      </c>
      <c r="AU57" s="42" t="str">
        <f t="shared" si="12"/>
        <v>長野</v>
      </c>
      <c r="AV57" s="589">
        <f t="shared" si="13"/>
        <v>1152.2</v>
      </c>
      <c r="AW57" s="37">
        <f t="shared" si="14"/>
        <v>41</v>
      </c>
    </row>
    <row r="58" spans="2:49" ht="14.25" customHeight="1">
      <c r="B58" s="56"/>
      <c r="C58" s="166" t="s">
        <v>179</v>
      </c>
      <c r="D58" s="166"/>
      <c r="E58" s="88" t="s">
        <v>178</v>
      </c>
      <c r="F58" s="163">
        <v>5</v>
      </c>
      <c r="G58" s="163">
        <v>4</v>
      </c>
      <c r="H58" s="163">
        <v>1140</v>
      </c>
      <c r="I58" s="163">
        <v>110</v>
      </c>
      <c r="J58" s="163">
        <v>10</v>
      </c>
      <c r="K58" s="163">
        <v>1020</v>
      </c>
      <c r="L58" s="163" t="s">
        <v>98</v>
      </c>
      <c r="M58" s="164">
        <v>9.6</v>
      </c>
      <c r="N58" s="164">
        <v>228</v>
      </c>
      <c r="O58" s="164">
        <v>27.5</v>
      </c>
      <c r="P58" s="164">
        <v>83.3</v>
      </c>
      <c r="Q58" s="368">
        <v>78.099999999999994</v>
      </c>
      <c r="R58" s="74" t="s">
        <v>178</v>
      </c>
      <c r="U58" s="32">
        <v>40</v>
      </c>
      <c r="V58" s="5" t="s">
        <v>72</v>
      </c>
      <c r="W58" s="33">
        <f t="shared" si="1"/>
        <v>39</v>
      </c>
      <c r="X58" s="34">
        <f>IFERROR(_xlfn.RANK.EQ(W58,$W$19:$W$65,0)+COUNTIF(W$19:$W58,W58)-1,"-")</f>
        <v>25</v>
      </c>
      <c r="Y58" s="5"/>
      <c r="Z58" s="42">
        <f t="shared" si="2"/>
        <v>40</v>
      </c>
      <c r="AA58" s="42" t="str">
        <f t="shared" si="3"/>
        <v>京都</v>
      </c>
      <c r="AB58" s="42">
        <f t="shared" si="4"/>
        <v>9</v>
      </c>
      <c r="AC58" s="37">
        <f t="shared" si="5"/>
        <v>0.3</v>
      </c>
      <c r="AD58" s="5"/>
      <c r="AE58" s="32">
        <v>40</v>
      </c>
      <c r="AF58" s="5" t="s">
        <v>72</v>
      </c>
      <c r="AG58" s="33">
        <f t="shared" si="6"/>
        <v>79800</v>
      </c>
      <c r="AH58" s="34">
        <f>IFERROR(_xlfn.RANK.EQ(AG58,$AG$19:$AG$65,0)+COUNTIF($AG$19:AG58,AG58)-1,"-")</f>
        <v>25</v>
      </c>
      <c r="AI58" s="5"/>
      <c r="AJ58" s="42">
        <f t="shared" si="7"/>
        <v>40</v>
      </c>
      <c r="AK58" s="42" t="str">
        <f t="shared" si="8"/>
        <v>京都</v>
      </c>
      <c r="AL58" s="42">
        <f t="shared" si="9"/>
        <v>12600</v>
      </c>
      <c r="AM58" s="37">
        <f t="shared" si="10"/>
        <v>0.1</v>
      </c>
      <c r="AN58" s="37"/>
      <c r="AO58" s="32">
        <v>40</v>
      </c>
      <c r="AP58" s="5" t="s">
        <v>72</v>
      </c>
      <c r="AQ58" s="33">
        <f t="shared" si="0"/>
        <v>2046.2</v>
      </c>
      <c r="AR58" s="34">
        <f>IFERROR(_xlfn.RANK.EQ(AQ58,$AQ$19:$AQ$65,0)+COUNTIF($AQ$19:AQ58,AQ58)-1,"-")</f>
        <v>26</v>
      </c>
      <c r="AS58" s="5"/>
      <c r="AT58" s="42">
        <f t="shared" si="11"/>
        <v>40</v>
      </c>
      <c r="AU58" s="42" t="str">
        <f t="shared" si="12"/>
        <v>沖縄</v>
      </c>
      <c r="AV58" s="589">
        <f t="shared" si="13"/>
        <v>1060.3</v>
      </c>
      <c r="AW58" s="37">
        <f t="shared" si="14"/>
        <v>37.700000000000003</v>
      </c>
    </row>
    <row r="59" spans="2:49" ht="14.25" customHeight="1">
      <c r="B59" s="73"/>
      <c r="C59" s="165" t="s">
        <v>177</v>
      </c>
      <c r="D59" s="165"/>
      <c r="E59" s="87" t="s">
        <v>176</v>
      </c>
      <c r="F59" s="163">
        <v>14</v>
      </c>
      <c r="G59" s="163">
        <v>13</v>
      </c>
      <c r="H59" s="163">
        <v>61800</v>
      </c>
      <c r="I59" s="163">
        <v>5570</v>
      </c>
      <c r="J59" s="163">
        <v>90</v>
      </c>
      <c r="K59" s="163">
        <v>49900</v>
      </c>
      <c r="L59" s="163">
        <v>6230</v>
      </c>
      <c r="M59" s="164">
        <v>9</v>
      </c>
      <c r="N59" s="164">
        <v>4414.3</v>
      </c>
      <c r="O59" s="164">
        <v>428.5</v>
      </c>
      <c r="P59" s="164">
        <v>93.3</v>
      </c>
      <c r="Q59" s="368">
        <v>100.5</v>
      </c>
      <c r="R59" s="73" t="s">
        <v>176</v>
      </c>
      <c r="U59" s="32">
        <v>41</v>
      </c>
      <c r="V59" s="5" t="s">
        <v>73</v>
      </c>
      <c r="W59" s="33">
        <f t="shared" si="1"/>
        <v>28</v>
      </c>
      <c r="X59" s="34">
        <f>IFERROR(_xlfn.RANK.EQ(W59,$W$19:$W$65,0)+COUNTIF(W$19:$W59,W59)-1,"-")</f>
        <v>27</v>
      </c>
      <c r="Y59" s="5"/>
      <c r="Z59" s="42">
        <f t="shared" si="2"/>
        <v>41</v>
      </c>
      <c r="AA59" s="42" t="str">
        <f t="shared" si="3"/>
        <v>奈良</v>
      </c>
      <c r="AB59" s="42">
        <f t="shared" si="4"/>
        <v>7</v>
      </c>
      <c r="AC59" s="37">
        <f t="shared" si="5"/>
        <v>0.2</v>
      </c>
      <c r="AD59" s="5"/>
      <c r="AE59" s="32">
        <v>41</v>
      </c>
      <c r="AF59" s="5" t="s">
        <v>73</v>
      </c>
      <c r="AG59" s="33">
        <f t="shared" si="6"/>
        <v>69500</v>
      </c>
      <c r="AH59" s="34">
        <f>IFERROR(_xlfn.RANK.EQ(AG59,$AG$19:$AG$65,0)+COUNTIF($AG$19:AG59,AG59)-1,"-")</f>
        <v>27</v>
      </c>
      <c r="AI59" s="5"/>
      <c r="AJ59" s="42">
        <f t="shared" si="7"/>
        <v>41</v>
      </c>
      <c r="AK59" s="42" t="str">
        <f t="shared" si="8"/>
        <v>山梨</v>
      </c>
      <c r="AL59" s="42">
        <f t="shared" si="9"/>
        <v>11000</v>
      </c>
      <c r="AM59" s="37">
        <f t="shared" si="10"/>
        <v>0.1</v>
      </c>
      <c r="AN59" s="37"/>
      <c r="AO59" s="32">
        <v>41</v>
      </c>
      <c r="AP59" s="5" t="s">
        <v>73</v>
      </c>
      <c r="AQ59" s="33">
        <f t="shared" si="0"/>
        <v>2482.1</v>
      </c>
      <c r="AR59" s="34">
        <f>IFERROR(_xlfn.RANK.EQ(AQ59,$AQ$19:$AQ$65,0)+COUNTIF($AQ$19:AQ59,AQ59)-1,"-")</f>
        <v>21</v>
      </c>
      <c r="AS59" s="5"/>
      <c r="AT59" s="42">
        <f t="shared" si="11"/>
        <v>41</v>
      </c>
      <c r="AU59" s="42" t="str">
        <f t="shared" si="12"/>
        <v>福井</v>
      </c>
      <c r="AV59" s="589">
        <f t="shared" si="13"/>
        <v>796.7</v>
      </c>
      <c r="AW59" s="37">
        <f t="shared" si="14"/>
        <v>28.3</v>
      </c>
    </row>
    <row r="60" spans="2:49" ht="14.25" customHeight="1">
      <c r="B60" s="56"/>
      <c r="C60" s="166" t="s">
        <v>175</v>
      </c>
      <c r="D60" s="166"/>
      <c r="E60" s="88" t="s">
        <v>174</v>
      </c>
      <c r="F60" s="163">
        <v>5</v>
      </c>
      <c r="G60" s="163">
        <v>5</v>
      </c>
      <c r="H60" s="163">
        <v>39200</v>
      </c>
      <c r="I60" s="163">
        <v>3690</v>
      </c>
      <c r="J60" s="163">
        <v>80</v>
      </c>
      <c r="K60" s="163">
        <v>35500</v>
      </c>
      <c r="L60" s="163" t="s">
        <v>98</v>
      </c>
      <c r="M60" s="164">
        <v>9.4</v>
      </c>
      <c r="N60" s="164">
        <v>7840</v>
      </c>
      <c r="O60" s="164">
        <v>738</v>
      </c>
      <c r="P60" s="164">
        <v>100</v>
      </c>
      <c r="Q60" s="368">
        <v>105.7</v>
      </c>
      <c r="R60" s="74" t="s">
        <v>174</v>
      </c>
      <c r="U60" s="32">
        <v>42</v>
      </c>
      <c r="V60" s="5" t="s">
        <v>74</v>
      </c>
      <c r="W60" s="33">
        <f t="shared" si="1"/>
        <v>67</v>
      </c>
      <c r="X60" s="34">
        <f>IFERROR(_xlfn.RANK.EQ(W60,$W$19:$W$65,0)+COUNTIF(W$19:$W60,W60)-1,"-")</f>
        <v>17</v>
      </c>
      <c r="Y60" s="5"/>
      <c r="Z60" s="42">
        <f t="shared" si="2"/>
        <v>42</v>
      </c>
      <c r="AA60" s="42" t="str">
        <f t="shared" si="3"/>
        <v>山口</v>
      </c>
      <c r="AB60" s="42">
        <f t="shared" si="4"/>
        <v>6</v>
      </c>
      <c r="AC60" s="37">
        <f t="shared" si="5"/>
        <v>0.2</v>
      </c>
      <c r="AD60" s="5"/>
      <c r="AE60" s="32">
        <v>42</v>
      </c>
      <c r="AF60" s="5" t="s">
        <v>74</v>
      </c>
      <c r="AG60" s="33">
        <f t="shared" si="6"/>
        <v>181200</v>
      </c>
      <c r="AH60" s="34">
        <f>IFERROR(_xlfn.RANK.EQ(AG60,$AG$19:$AG$65,0)+COUNTIF($AG$19:AG60,AG60)-1,"-")</f>
        <v>15</v>
      </c>
      <c r="AI60" s="5"/>
      <c r="AJ60" s="42">
        <f t="shared" si="7"/>
        <v>42</v>
      </c>
      <c r="AK60" s="42" t="str">
        <f t="shared" si="8"/>
        <v>奈良</v>
      </c>
      <c r="AL60" s="42">
        <f t="shared" si="9"/>
        <v>3190</v>
      </c>
      <c r="AM60" s="37">
        <f t="shared" si="10"/>
        <v>0</v>
      </c>
      <c r="AN60" s="37"/>
      <c r="AO60" s="32">
        <v>42</v>
      </c>
      <c r="AP60" s="5" t="s">
        <v>74</v>
      </c>
      <c r="AQ60" s="33">
        <f t="shared" si="0"/>
        <v>2704.5</v>
      </c>
      <c r="AR60" s="34">
        <f>IFERROR(_xlfn.RANK.EQ(AQ60,$AQ$19:$AQ$65,0)+COUNTIF($AQ$19:AQ60,AQ60)-1,"-")</f>
        <v>18</v>
      </c>
      <c r="AS60" s="5"/>
      <c r="AT60" s="42">
        <f t="shared" si="11"/>
        <v>42</v>
      </c>
      <c r="AU60" s="42" t="str">
        <f t="shared" si="12"/>
        <v>山梨</v>
      </c>
      <c r="AV60" s="589">
        <f t="shared" si="13"/>
        <v>785.7</v>
      </c>
      <c r="AW60" s="37">
        <f t="shared" si="14"/>
        <v>28</v>
      </c>
    </row>
    <row r="61" spans="2:49" ht="14.25" customHeight="1">
      <c r="B61" s="73"/>
      <c r="C61" s="165" t="s">
        <v>173</v>
      </c>
      <c r="D61" s="165"/>
      <c r="E61" s="87" t="s">
        <v>172</v>
      </c>
      <c r="F61" s="163">
        <v>19</v>
      </c>
      <c r="G61" s="163">
        <v>12</v>
      </c>
      <c r="H61" s="163">
        <v>45600</v>
      </c>
      <c r="I61" s="163">
        <v>3930</v>
      </c>
      <c r="J61" s="163">
        <v>270</v>
      </c>
      <c r="K61" s="163">
        <v>41300</v>
      </c>
      <c r="L61" s="163">
        <v>160</v>
      </c>
      <c r="M61" s="164">
        <v>8.6</v>
      </c>
      <c r="N61" s="164">
        <v>2400</v>
      </c>
      <c r="O61" s="164">
        <v>327.5</v>
      </c>
      <c r="P61" s="164">
        <v>100</v>
      </c>
      <c r="Q61" s="368">
        <v>109.6</v>
      </c>
      <c r="R61" s="73" t="s">
        <v>172</v>
      </c>
      <c r="U61" s="32">
        <v>43</v>
      </c>
      <c r="V61" s="5" t="s">
        <v>75</v>
      </c>
      <c r="W61" s="33">
        <f t="shared" si="1"/>
        <v>126</v>
      </c>
      <c r="X61" s="34">
        <f>IFERROR(_xlfn.RANK.EQ(W61,$W$19:$W$65,0)+COUNTIF(W$19:$W61,W61)-1,"-")</f>
        <v>9</v>
      </c>
      <c r="Y61" s="5"/>
      <c r="Z61" s="42">
        <f t="shared" si="2"/>
        <v>43</v>
      </c>
      <c r="AA61" s="42" t="str">
        <f t="shared" si="3"/>
        <v>大阪</v>
      </c>
      <c r="AB61" s="42">
        <f t="shared" si="4"/>
        <v>5</v>
      </c>
      <c r="AC61" s="37">
        <f t="shared" si="5"/>
        <v>0.2</v>
      </c>
      <c r="AD61" s="5"/>
      <c r="AE61" s="32">
        <v>43</v>
      </c>
      <c r="AF61" s="5" t="s">
        <v>75</v>
      </c>
      <c r="AG61" s="33">
        <f t="shared" si="6"/>
        <v>347900</v>
      </c>
      <c r="AH61" s="34">
        <f>IFERROR(_xlfn.RANK.EQ(AG61,$AG$19:$AG$65,0)+COUNTIF($AG$19:AG61,AG61)-1,"-")</f>
        <v>8</v>
      </c>
      <c r="AI61" s="5"/>
      <c r="AJ61" s="42">
        <f t="shared" si="7"/>
        <v>43</v>
      </c>
      <c r="AK61" s="42" t="str">
        <f t="shared" si="8"/>
        <v>福井</v>
      </c>
      <c r="AL61" s="42">
        <f t="shared" si="9"/>
        <v>2390</v>
      </c>
      <c r="AM61" s="37">
        <f t="shared" si="10"/>
        <v>0</v>
      </c>
      <c r="AN61" s="37"/>
      <c r="AO61" s="32">
        <v>43</v>
      </c>
      <c r="AP61" s="5" t="s">
        <v>75</v>
      </c>
      <c r="AQ61" s="33">
        <f t="shared" si="0"/>
        <v>2761.1</v>
      </c>
      <c r="AR61" s="34">
        <f>IFERROR(_xlfn.RANK.EQ(AQ61,$AQ$19:$AQ$65,0)+COUNTIF($AQ$19:AQ61,AQ61)-1,"-")</f>
        <v>17</v>
      </c>
      <c r="AS61" s="5"/>
      <c r="AT61" s="42">
        <f t="shared" si="11"/>
        <v>43</v>
      </c>
      <c r="AU61" s="42" t="str">
        <f t="shared" si="12"/>
        <v>滋賀</v>
      </c>
      <c r="AV61" s="589">
        <f t="shared" si="13"/>
        <v>493.3</v>
      </c>
      <c r="AW61" s="37">
        <f t="shared" si="14"/>
        <v>17.5</v>
      </c>
    </row>
    <row r="62" spans="2:49" ht="14.25" customHeight="1">
      <c r="B62" s="56"/>
      <c r="C62" s="166" t="s">
        <v>171</v>
      </c>
      <c r="D62" s="166"/>
      <c r="E62" s="88" t="s">
        <v>170</v>
      </c>
      <c r="F62" s="163">
        <v>24</v>
      </c>
      <c r="G62" s="163">
        <v>17</v>
      </c>
      <c r="H62" s="163">
        <v>147600</v>
      </c>
      <c r="I62" s="163">
        <v>11200</v>
      </c>
      <c r="J62" s="163">
        <v>180</v>
      </c>
      <c r="K62" s="163">
        <v>124600</v>
      </c>
      <c r="L62" s="163">
        <v>11600</v>
      </c>
      <c r="M62" s="164">
        <v>7.6</v>
      </c>
      <c r="N62" s="164">
        <v>6150</v>
      </c>
      <c r="O62" s="164">
        <v>658.8</v>
      </c>
      <c r="P62" s="164">
        <v>100</v>
      </c>
      <c r="Q62" s="368">
        <v>97.6</v>
      </c>
      <c r="R62" s="74" t="s">
        <v>170</v>
      </c>
      <c r="U62" s="32">
        <v>44</v>
      </c>
      <c r="V62" s="5" t="s">
        <v>76</v>
      </c>
      <c r="W62" s="33">
        <f t="shared" si="1"/>
        <v>37</v>
      </c>
      <c r="X62" s="34">
        <f>IFERROR(_xlfn.RANK.EQ(W62,$W$19:$W$65,0)+COUNTIF(W$19:$W62,W62)-1,"-")</f>
        <v>26</v>
      </c>
      <c r="Y62" s="5"/>
      <c r="Z62" s="42">
        <f t="shared" si="2"/>
        <v>43</v>
      </c>
      <c r="AA62" s="42" t="str">
        <f t="shared" si="3"/>
        <v>和歌山</v>
      </c>
      <c r="AB62" s="42">
        <f t="shared" si="4"/>
        <v>5</v>
      </c>
      <c r="AC62" s="37">
        <f t="shared" si="5"/>
        <v>0.2</v>
      </c>
      <c r="AD62" s="5"/>
      <c r="AE62" s="32">
        <v>44</v>
      </c>
      <c r="AF62" s="5" t="s">
        <v>76</v>
      </c>
      <c r="AG62" s="33">
        <f t="shared" si="6"/>
        <v>153200</v>
      </c>
      <c r="AH62" s="34">
        <f>IFERROR(_xlfn.RANK.EQ(AG62,$AG$19:$AG$65,0)+COUNTIF($AG$19:AG62,AG62)-1,"-")</f>
        <v>18</v>
      </c>
      <c r="AI62" s="5"/>
      <c r="AJ62" s="42">
        <f t="shared" si="7"/>
        <v>44</v>
      </c>
      <c r="AK62" s="42" t="str">
        <f t="shared" si="8"/>
        <v>東京</v>
      </c>
      <c r="AL62" s="42">
        <f t="shared" si="9"/>
        <v>2030</v>
      </c>
      <c r="AM62" s="37">
        <f t="shared" si="10"/>
        <v>0</v>
      </c>
      <c r="AN62" s="37"/>
      <c r="AO62" s="32">
        <v>44</v>
      </c>
      <c r="AP62" s="5" t="s">
        <v>76</v>
      </c>
      <c r="AQ62" s="33">
        <f t="shared" si="0"/>
        <v>4140.5</v>
      </c>
      <c r="AR62" s="34">
        <f>IFERROR(_xlfn.RANK.EQ(AQ62,$AQ$19:$AQ$65,0)+COUNTIF($AQ$19:AQ62,AQ62)-1,"-")</f>
        <v>8</v>
      </c>
      <c r="AS62" s="5"/>
      <c r="AT62" s="42">
        <f t="shared" si="11"/>
        <v>44</v>
      </c>
      <c r="AU62" s="42" t="str">
        <f t="shared" si="12"/>
        <v>奈良</v>
      </c>
      <c r="AV62" s="589">
        <f t="shared" si="13"/>
        <v>455.7</v>
      </c>
      <c r="AW62" s="37">
        <f t="shared" si="14"/>
        <v>16.2</v>
      </c>
    </row>
    <row r="63" spans="2:49" ht="14.25" customHeight="1">
      <c r="B63" s="73"/>
      <c r="C63" s="165" t="s">
        <v>169</v>
      </c>
      <c r="D63" s="165"/>
      <c r="E63" s="87" t="s">
        <v>168</v>
      </c>
      <c r="F63" s="163">
        <v>6</v>
      </c>
      <c r="G63" s="163">
        <v>5</v>
      </c>
      <c r="H63" s="163">
        <v>32100</v>
      </c>
      <c r="I63" s="163">
        <v>2480</v>
      </c>
      <c r="J63" s="163">
        <v>130</v>
      </c>
      <c r="K63" s="163">
        <v>27000</v>
      </c>
      <c r="L63" s="163">
        <v>2500</v>
      </c>
      <c r="M63" s="164">
        <v>7.7</v>
      </c>
      <c r="N63" s="164">
        <v>5350</v>
      </c>
      <c r="O63" s="164">
        <v>496</v>
      </c>
      <c r="P63" s="164">
        <v>85.7</v>
      </c>
      <c r="Q63" s="368">
        <v>96.1</v>
      </c>
      <c r="R63" s="73" t="s">
        <v>168</v>
      </c>
      <c r="U63" s="32">
        <v>45</v>
      </c>
      <c r="V63" s="5" t="s">
        <v>77</v>
      </c>
      <c r="W63" s="33">
        <f t="shared" si="1"/>
        <v>261</v>
      </c>
      <c r="X63" s="34">
        <f>IFERROR(_xlfn.RANK.EQ(W63,$W$19:$W$65,0)+COUNTIF(W$19:$W63,W63)-1,"-")</f>
        <v>2</v>
      </c>
      <c r="Y63" s="5"/>
      <c r="Z63" s="42">
        <f t="shared" si="2"/>
        <v>43</v>
      </c>
      <c r="AA63" s="42" t="str">
        <f t="shared" si="3"/>
        <v>島根</v>
      </c>
      <c r="AB63" s="42">
        <f t="shared" si="4"/>
        <v>5</v>
      </c>
      <c r="AC63" s="37">
        <f t="shared" si="5"/>
        <v>0.2</v>
      </c>
      <c r="AD63" s="5"/>
      <c r="AE63" s="32">
        <v>45</v>
      </c>
      <c r="AF63" s="5" t="s">
        <v>77</v>
      </c>
      <c r="AG63" s="33">
        <f t="shared" si="6"/>
        <v>721900</v>
      </c>
      <c r="AH63" s="34">
        <f>IFERROR(_xlfn.RANK.EQ(AG63,$AG$19:$AG$65,0)+COUNTIF($AG$19:AG63,AG63)-1,"-")</f>
        <v>3</v>
      </c>
      <c r="AI63" s="5"/>
      <c r="AJ63" s="42">
        <f t="shared" si="7"/>
        <v>44</v>
      </c>
      <c r="AK63" s="42" t="str">
        <f t="shared" si="8"/>
        <v>大阪</v>
      </c>
      <c r="AL63" s="42">
        <f t="shared" si="9"/>
        <v>2030</v>
      </c>
      <c r="AM63" s="37">
        <f t="shared" si="10"/>
        <v>0</v>
      </c>
      <c r="AN63" s="37"/>
      <c r="AO63" s="32">
        <v>45</v>
      </c>
      <c r="AP63" s="5" t="s">
        <v>77</v>
      </c>
      <c r="AQ63" s="33">
        <f t="shared" si="0"/>
        <v>2765.9</v>
      </c>
      <c r="AR63" s="34">
        <f>IFERROR(_xlfn.RANK.EQ(AQ63,$AQ$19:$AQ$65,0)+COUNTIF($AQ$19:AQ63,AQ63)-1,"-")</f>
        <v>16</v>
      </c>
      <c r="AS63" s="5"/>
      <c r="AT63" s="42">
        <f t="shared" si="11"/>
        <v>45</v>
      </c>
      <c r="AU63" s="42" t="str">
        <f t="shared" si="12"/>
        <v>大阪</v>
      </c>
      <c r="AV63" s="589">
        <f t="shared" si="13"/>
        <v>406</v>
      </c>
      <c r="AW63" s="37">
        <f t="shared" si="14"/>
        <v>14.4</v>
      </c>
    </row>
    <row r="64" spans="2:49" ht="14.25" customHeight="1">
      <c r="B64" s="56"/>
      <c r="C64" s="166" t="s">
        <v>167</v>
      </c>
      <c r="D64" s="166"/>
      <c r="E64" s="88" t="s">
        <v>166</v>
      </c>
      <c r="F64" s="163">
        <v>18</v>
      </c>
      <c r="G64" s="163">
        <v>16</v>
      </c>
      <c r="H64" s="163">
        <v>45300</v>
      </c>
      <c r="I64" s="163">
        <v>3660</v>
      </c>
      <c r="J64" s="163">
        <v>130</v>
      </c>
      <c r="K64" s="163">
        <v>38400</v>
      </c>
      <c r="L64" s="163">
        <v>3130</v>
      </c>
      <c r="M64" s="164">
        <v>8.1</v>
      </c>
      <c r="N64" s="164">
        <v>2516.6999999999998</v>
      </c>
      <c r="O64" s="164">
        <v>228.8</v>
      </c>
      <c r="P64" s="164">
        <v>100</v>
      </c>
      <c r="Q64" s="368">
        <v>97</v>
      </c>
      <c r="R64" s="74" t="s">
        <v>166</v>
      </c>
      <c r="U64" s="32">
        <v>46</v>
      </c>
      <c r="V64" s="5" t="s">
        <v>78</v>
      </c>
      <c r="W64" s="33">
        <f t="shared" si="1"/>
        <v>387</v>
      </c>
      <c r="X64" s="34">
        <f>IFERROR(_xlfn.RANK.EQ(W64,$W$19:$W$65,0)+COUNTIF(W$19:$W64,W64)-1,"-")</f>
        <v>1</v>
      </c>
      <c r="Y64" s="5"/>
      <c r="Z64" s="42">
        <f t="shared" si="2"/>
        <v>46</v>
      </c>
      <c r="AA64" s="42" t="str">
        <f t="shared" si="3"/>
        <v>福井</v>
      </c>
      <c r="AB64" s="42">
        <f t="shared" si="4"/>
        <v>3</v>
      </c>
      <c r="AC64" s="37">
        <f t="shared" si="5"/>
        <v>0.1</v>
      </c>
      <c r="AD64" s="5"/>
      <c r="AE64" s="32">
        <v>46</v>
      </c>
      <c r="AF64" s="5" t="s">
        <v>78</v>
      </c>
      <c r="AG64" s="33">
        <f t="shared" si="6"/>
        <v>1200000</v>
      </c>
      <c r="AH64" s="34">
        <f>IFERROR(_xlfn.RANK.EQ(AG64,$AG$19:$AG$65,0)+COUNTIF($AG$19:AG64,AG64)-1,"-")</f>
        <v>1</v>
      </c>
      <c r="AI64" s="5"/>
      <c r="AJ64" s="42">
        <f t="shared" si="7"/>
        <v>46</v>
      </c>
      <c r="AK64" s="42" t="str">
        <f t="shared" si="8"/>
        <v>滋賀</v>
      </c>
      <c r="AL64" s="42">
        <f t="shared" si="9"/>
        <v>1480</v>
      </c>
      <c r="AM64" s="37">
        <f t="shared" si="10"/>
        <v>0</v>
      </c>
      <c r="AN64" s="37"/>
      <c r="AO64" s="32">
        <v>46</v>
      </c>
      <c r="AP64" s="5" t="s">
        <v>78</v>
      </c>
      <c r="AQ64" s="33">
        <f t="shared" si="0"/>
        <v>3100.8</v>
      </c>
      <c r="AR64" s="34">
        <f>IFERROR(_xlfn.RANK.EQ(AQ64,$AQ$19:$AQ$65,0)+COUNTIF($AQ$19:AQ64,AQ64)-1,"-")</f>
        <v>13</v>
      </c>
      <c r="AS64" s="5"/>
      <c r="AT64" s="42">
        <f t="shared" si="11"/>
        <v>46</v>
      </c>
      <c r="AU64" s="42" t="str">
        <f t="shared" si="12"/>
        <v>和歌山</v>
      </c>
      <c r="AV64" s="589">
        <f t="shared" si="13"/>
        <v>228</v>
      </c>
      <c r="AW64" s="37">
        <f t="shared" si="14"/>
        <v>8.1</v>
      </c>
    </row>
    <row r="65" spans="1:49" ht="14.25" customHeight="1">
      <c r="B65" s="73"/>
      <c r="C65" s="167" t="s">
        <v>165</v>
      </c>
      <c r="D65" s="167"/>
      <c r="E65" s="87" t="s">
        <v>164</v>
      </c>
      <c r="F65" s="163">
        <v>20</v>
      </c>
      <c r="G65" s="163">
        <v>15</v>
      </c>
      <c r="H65" s="163">
        <v>27900</v>
      </c>
      <c r="I65" s="163">
        <v>2140</v>
      </c>
      <c r="J65" s="163">
        <v>140</v>
      </c>
      <c r="K65" s="163">
        <v>21400</v>
      </c>
      <c r="L65" s="163">
        <v>4210</v>
      </c>
      <c r="M65" s="164">
        <v>7.7</v>
      </c>
      <c r="N65" s="164">
        <v>1395</v>
      </c>
      <c r="O65" s="164">
        <v>142.69999999999999</v>
      </c>
      <c r="P65" s="164">
        <v>100</v>
      </c>
      <c r="Q65" s="368">
        <v>88.9</v>
      </c>
      <c r="R65" s="73" t="s">
        <v>164</v>
      </c>
      <c r="U65" s="32">
        <v>47</v>
      </c>
      <c r="V65" s="5" t="s">
        <v>44</v>
      </c>
      <c r="W65" s="33">
        <f t="shared" si="1"/>
        <v>174</v>
      </c>
      <c r="X65" s="34">
        <f>IFERROR(_xlfn.RANK.EQ(W65,$W$19:$W$65,0)+COUNTIF(W$19:$W65,W65)-1,"-")</f>
        <v>6</v>
      </c>
      <c r="Y65" s="5"/>
      <c r="Z65" s="42">
        <f t="shared" si="2"/>
        <v>46</v>
      </c>
      <c r="AA65" s="42" t="str">
        <f t="shared" si="3"/>
        <v>滋賀</v>
      </c>
      <c r="AB65" s="42">
        <f t="shared" si="4"/>
        <v>3</v>
      </c>
      <c r="AC65" s="37">
        <f t="shared" si="5"/>
        <v>0.1</v>
      </c>
      <c r="AD65" s="5"/>
      <c r="AE65" s="32">
        <v>47</v>
      </c>
      <c r="AF65" s="5" t="s">
        <v>44</v>
      </c>
      <c r="AG65" s="33">
        <f t="shared" si="6"/>
        <v>184500</v>
      </c>
      <c r="AH65" s="34">
        <f>IFERROR(_xlfn.RANK.EQ(AG65,$AG$19:$AG$65,0)+COUNTIF($AG$19:AG65,AG65)-1,"-")</f>
        <v>14</v>
      </c>
      <c r="AI65" s="5"/>
      <c r="AJ65" s="42">
        <f t="shared" si="7"/>
        <v>47</v>
      </c>
      <c r="AK65" s="42" t="str">
        <f t="shared" si="8"/>
        <v>和歌山</v>
      </c>
      <c r="AL65" s="42">
        <f t="shared" si="9"/>
        <v>1140</v>
      </c>
      <c r="AM65" s="37">
        <f t="shared" si="10"/>
        <v>0</v>
      </c>
      <c r="AN65" s="37"/>
      <c r="AO65" s="32">
        <v>47</v>
      </c>
      <c r="AP65" s="5" t="s">
        <v>44</v>
      </c>
      <c r="AQ65" s="33">
        <f t="shared" si="0"/>
        <v>1060.3</v>
      </c>
      <c r="AR65" s="34">
        <f>IFERROR(_xlfn.RANK.EQ(AQ65,$AQ$19:$AQ$65,0)+COUNTIF($AQ$19:AQ65,AQ65)-1,"-")</f>
        <v>40</v>
      </c>
      <c r="AS65" s="5"/>
      <c r="AT65" s="42">
        <f t="shared" si="11"/>
        <v>47</v>
      </c>
      <c r="AU65" s="42" t="str">
        <f t="shared" si="12"/>
        <v>東京</v>
      </c>
      <c r="AV65" s="589">
        <f t="shared" si="13"/>
        <v>203</v>
      </c>
      <c r="AW65" s="37">
        <f t="shared" si="14"/>
        <v>7.2</v>
      </c>
    </row>
    <row r="66" spans="1:49" ht="14.25" customHeight="1">
      <c r="B66" s="56"/>
      <c r="C66" s="166" t="s">
        <v>163</v>
      </c>
      <c r="D66" s="166"/>
      <c r="E66" s="88" t="s">
        <v>162</v>
      </c>
      <c r="F66" s="163">
        <v>67</v>
      </c>
      <c r="G66" s="163">
        <v>49</v>
      </c>
      <c r="H66" s="163">
        <v>196500</v>
      </c>
      <c r="I66" s="163">
        <v>17000</v>
      </c>
      <c r="J66" s="163">
        <v>460</v>
      </c>
      <c r="K66" s="163">
        <v>156200</v>
      </c>
      <c r="L66" s="163">
        <v>22900</v>
      </c>
      <c r="M66" s="164">
        <v>8.6999999999999993</v>
      </c>
      <c r="N66" s="164">
        <v>2932.8</v>
      </c>
      <c r="O66" s="164">
        <v>346.9</v>
      </c>
      <c r="P66" s="164">
        <v>100</v>
      </c>
      <c r="Q66" s="368">
        <v>99.3</v>
      </c>
      <c r="R66" s="74" t="s">
        <v>162</v>
      </c>
      <c r="U66" s="72"/>
      <c r="V66" s="72"/>
    </row>
    <row r="67" spans="1:49" ht="14.25" customHeight="1">
      <c r="B67" s="73"/>
      <c r="C67" s="165" t="s">
        <v>161</v>
      </c>
      <c r="D67" s="165"/>
      <c r="E67" s="87" t="s">
        <v>160</v>
      </c>
      <c r="F67" s="163">
        <v>15</v>
      </c>
      <c r="G67" s="163">
        <v>12</v>
      </c>
      <c r="H67" s="163">
        <v>21900</v>
      </c>
      <c r="I67" s="163">
        <v>2090</v>
      </c>
      <c r="J67" s="163">
        <v>80</v>
      </c>
      <c r="K67" s="163">
        <v>19500</v>
      </c>
      <c r="L67" s="163">
        <v>240</v>
      </c>
      <c r="M67" s="164">
        <v>9.5</v>
      </c>
      <c r="N67" s="164">
        <v>1460</v>
      </c>
      <c r="O67" s="164">
        <v>174.2</v>
      </c>
      <c r="P67" s="164">
        <v>100</v>
      </c>
      <c r="Q67" s="368">
        <v>87.3</v>
      </c>
      <c r="R67" s="73" t="s">
        <v>160</v>
      </c>
      <c r="U67" s="72"/>
      <c r="V67" s="72"/>
    </row>
    <row r="68" spans="1:49" ht="14.25" customHeight="1">
      <c r="B68" s="56"/>
      <c r="C68" s="166" t="s">
        <v>159</v>
      </c>
      <c r="D68" s="166"/>
      <c r="E68" s="88" t="s">
        <v>158</v>
      </c>
      <c r="F68" s="163">
        <v>39</v>
      </c>
      <c r="G68" s="163">
        <v>22</v>
      </c>
      <c r="H68" s="163">
        <v>79800</v>
      </c>
      <c r="I68" s="163">
        <v>7640</v>
      </c>
      <c r="J68" s="163">
        <v>140</v>
      </c>
      <c r="K68" s="163">
        <v>64300</v>
      </c>
      <c r="L68" s="163">
        <v>7670</v>
      </c>
      <c r="M68" s="164">
        <v>9.6</v>
      </c>
      <c r="N68" s="164">
        <v>2046.2</v>
      </c>
      <c r="O68" s="164">
        <v>347.3</v>
      </c>
      <c r="P68" s="164">
        <v>100</v>
      </c>
      <c r="Q68" s="368">
        <v>101.3</v>
      </c>
      <c r="R68" s="74" t="s">
        <v>158</v>
      </c>
      <c r="U68" s="780" t="s">
        <v>332</v>
      </c>
      <c r="V68" s="780"/>
      <c r="W68" s="780"/>
      <c r="X68" s="780"/>
      <c r="Y68" s="780"/>
      <c r="Z68" s="780"/>
      <c r="AA68" s="780"/>
      <c r="AB68" s="780"/>
      <c r="AC68" s="780"/>
      <c r="AD68" s="780"/>
      <c r="AE68" s="780"/>
      <c r="AF68" s="780"/>
      <c r="AG68" s="780"/>
      <c r="AH68" s="780"/>
      <c r="AI68" s="780"/>
      <c r="AJ68" s="780"/>
      <c r="AK68" s="780"/>
      <c r="AL68" s="780"/>
      <c r="AM68" s="780"/>
      <c r="AN68" s="780"/>
      <c r="AO68" s="780"/>
      <c r="AP68" s="780"/>
      <c r="AQ68" s="780"/>
      <c r="AR68" s="780"/>
      <c r="AS68" s="780"/>
      <c r="AT68" s="780"/>
      <c r="AU68" s="780"/>
      <c r="AV68" s="780"/>
      <c r="AW68" s="780"/>
    </row>
    <row r="69" spans="1:49" ht="14.25" customHeight="1">
      <c r="B69" s="73"/>
      <c r="C69" s="165" t="s">
        <v>157</v>
      </c>
      <c r="D69" s="165"/>
      <c r="E69" s="87" t="s">
        <v>156</v>
      </c>
      <c r="F69" s="163">
        <v>28</v>
      </c>
      <c r="G69" s="163">
        <v>25</v>
      </c>
      <c r="H69" s="163">
        <v>69500</v>
      </c>
      <c r="I69" s="163">
        <v>6100</v>
      </c>
      <c r="J69" s="163">
        <v>220</v>
      </c>
      <c r="K69" s="163">
        <v>61500</v>
      </c>
      <c r="L69" s="163">
        <v>1760</v>
      </c>
      <c r="M69" s="164">
        <v>8.8000000000000007</v>
      </c>
      <c r="N69" s="164">
        <v>2482.1</v>
      </c>
      <c r="O69" s="164">
        <v>244</v>
      </c>
      <c r="P69" s="164">
        <v>90.3</v>
      </c>
      <c r="Q69" s="368">
        <v>81.400000000000006</v>
      </c>
      <c r="R69" s="73" t="s">
        <v>156</v>
      </c>
      <c r="U69" s="780"/>
      <c r="V69" s="780"/>
      <c r="W69" s="780"/>
      <c r="X69" s="780"/>
      <c r="Y69" s="780"/>
      <c r="Z69" s="780"/>
      <c r="AA69" s="780"/>
      <c r="AB69" s="780"/>
      <c r="AC69" s="780"/>
      <c r="AD69" s="780"/>
      <c r="AE69" s="780"/>
      <c r="AF69" s="780"/>
      <c r="AG69" s="780"/>
      <c r="AH69" s="780"/>
      <c r="AI69" s="780"/>
      <c r="AJ69" s="780"/>
      <c r="AK69" s="780"/>
      <c r="AL69" s="780"/>
      <c r="AM69" s="780"/>
      <c r="AN69" s="780"/>
      <c r="AO69" s="780"/>
      <c r="AP69" s="780"/>
      <c r="AQ69" s="780"/>
      <c r="AR69" s="780"/>
      <c r="AS69" s="780"/>
      <c r="AT69" s="780"/>
      <c r="AU69" s="780"/>
      <c r="AV69" s="780"/>
      <c r="AW69" s="780"/>
    </row>
    <row r="70" spans="1:49" ht="14.25" customHeight="1">
      <c r="B70" s="56"/>
      <c r="C70" s="166" t="s">
        <v>155</v>
      </c>
      <c r="D70" s="166"/>
      <c r="E70" s="88" t="s">
        <v>154</v>
      </c>
      <c r="F70" s="163">
        <v>67</v>
      </c>
      <c r="G70" s="163">
        <v>58</v>
      </c>
      <c r="H70" s="163">
        <v>181200</v>
      </c>
      <c r="I70" s="163">
        <v>15500</v>
      </c>
      <c r="J70" s="163">
        <v>460</v>
      </c>
      <c r="K70" s="163">
        <v>153700</v>
      </c>
      <c r="L70" s="163">
        <v>11500</v>
      </c>
      <c r="M70" s="164">
        <v>8.6</v>
      </c>
      <c r="N70" s="164">
        <v>2704.5</v>
      </c>
      <c r="O70" s="164">
        <v>267.2</v>
      </c>
      <c r="P70" s="164">
        <v>91.8</v>
      </c>
      <c r="Q70" s="368">
        <v>93.1</v>
      </c>
      <c r="R70" s="74" t="s">
        <v>154</v>
      </c>
      <c r="U70" s="779" t="s">
        <v>323</v>
      </c>
      <c r="V70" s="779"/>
      <c r="W70" s="779"/>
      <c r="X70" s="779"/>
      <c r="Y70" s="779"/>
      <c r="Z70" s="779"/>
      <c r="AA70" s="779"/>
      <c r="AB70" s="779"/>
      <c r="AC70" s="779"/>
      <c r="AD70" s="20"/>
      <c r="AE70" s="779" t="s">
        <v>101</v>
      </c>
      <c r="AF70" s="779"/>
      <c r="AG70" s="779"/>
      <c r="AH70" s="779"/>
      <c r="AI70" s="779"/>
      <c r="AJ70" s="779"/>
      <c r="AK70" s="779"/>
      <c r="AL70" s="779"/>
      <c r="AM70" s="779"/>
      <c r="AN70" s="20"/>
      <c r="AO70" s="779" t="s">
        <v>324</v>
      </c>
      <c r="AP70" s="779"/>
      <c r="AQ70" s="779"/>
      <c r="AR70" s="779"/>
      <c r="AS70" s="779"/>
      <c r="AT70" s="779"/>
      <c r="AU70" s="779"/>
      <c r="AV70" s="779"/>
      <c r="AW70" s="779"/>
    </row>
    <row r="71" spans="1:49" ht="14.25" customHeight="1">
      <c r="B71" s="73"/>
      <c r="C71" s="165" t="s">
        <v>153</v>
      </c>
      <c r="D71" s="165"/>
      <c r="E71" s="87" t="s">
        <v>152</v>
      </c>
      <c r="F71" s="163">
        <v>126</v>
      </c>
      <c r="G71" s="163">
        <v>98</v>
      </c>
      <c r="H71" s="163">
        <v>347900</v>
      </c>
      <c r="I71" s="163">
        <v>28600</v>
      </c>
      <c r="J71" s="163">
        <v>1060</v>
      </c>
      <c r="K71" s="163">
        <v>293100</v>
      </c>
      <c r="L71" s="163">
        <v>25100</v>
      </c>
      <c r="M71" s="164">
        <v>8.1999999999999993</v>
      </c>
      <c r="N71" s="164">
        <v>2761.1</v>
      </c>
      <c r="O71" s="164">
        <v>291.8</v>
      </c>
      <c r="P71" s="164">
        <v>88.1</v>
      </c>
      <c r="Q71" s="368">
        <v>102.9</v>
      </c>
      <c r="R71" s="73" t="s">
        <v>152</v>
      </c>
      <c r="U71" s="779"/>
      <c r="V71" s="779"/>
      <c r="W71" s="779"/>
      <c r="X71" s="779"/>
      <c r="Y71" s="779"/>
      <c r="Z71" s="779"/>
      <c r="AA71" s="779"/>
      <c r="AB71" s="779"/>
      <c r="AC71" s="779"/>
      <c r="AD71" s="20"/>
      <c r="AE71" s="779"/>
      <c r="AF71" s="779"/>
      <c r="AG71" s="779"/>
      <c r="AH71" s="779"/>
      <c r="AI71" s="779"/>
      <c r="AJ71" s="779"/>
      <c r="AK71" s="779"/>
      <c r="AL71" s="779"/>
      <c r="AM71" s="779"/>
      <c r="AN71" s="20"/>
      <c r="AO71" s="779"/>
      <c r="AP71" s="779"/>
      <c r="AQ71" s="779"/>
      <c r="AR71" s="779"/>
      <c r="AS71" s="779"/>
      <c r="AT71" s="779"/>
      <c r="AU71" s="779"/>
      <c r="AV71" s="779"/>
      <c r="AW71" s="779"/>
    </row>
    <row r="72" spans="1:49" ht="14.25" customHeight="1">
      <c r="B72" s="56"/>
      <c r="C72" s="166" t="s">
        <v>151</v>
      </c>
      <c r="D72" s="166"/>
      <c r="E72" s="88" t="s">
        <v>150</v>
      </c>
      <c r="F72" s="163">
        <v>37</v>
      </c>
      <c r="G72" s="163">
        <v>27</v>
      </c>
      <c r="H72" s="163">
        <v>153200</v>
      </c>
      <c r="I72" s="163">
        <v>13500</v>
      </c>
      <c r="J72" s="163">
        <v>410</v>
      </c>
      <c r="K72" s="163">
        <v>136600</v>
      </c>
      <c r="L72" s="163">
        <v>2720</v>
      </c>
      <c r="M72" s="164">
        <v>8.8000000000000007</v>
      </c>
      <c r="N72" s="164">
        <v>4140.5</v>
      </c>
      <c r="O72" s="164">
        <v>500</v>
      </c>
      <c r="P72" s="164">
        <v>92.5</v>
      </c>
      <c r="Q72" s="368">
        <v>102.3</v>
      </c>
      <c r="R72" s="74" t="s">
        <v>150</v>
      </c>
      <c r="U72" s="32">
        <v>1</v>
      </c>
      <c r="V72" s="5" t="s">
        <v>20</v>
      </c>
      <c r="W72" s="33">
        <f t="shared" ref="W72:W118" si="15">IFERROR(VLOOKUP(V72,$C$29:$R$75,4,FALSE),"-")</f>
        <v>186</v>
      </c>
      <c r="X72" s="34">
        <f>IFERROR(_xlfn.RANK.EQ(W72,$W$72:$W$118,0)+COUNTIF(W72:$W$72,W72)-1,"-")</f>
        <v>5</v>
      </c>
      <c r="Y72" s="32"/>
      <c r="Z72" s="35">
        <f>IFERROR(RANK(AB72,$AB$72:$AB$118,0),"-")</f>
        <v>1</v>
      </c>
      <c r="AA72" s="35" t="str">
        <f>IFERROR(INDEX($V$72:$V$118,MATCH(U72,$X$72:$X$118,0)),"-")</f>
        <v>鹿児島</v>
      </c>
      <c r="AB72" s="35">
        <f>IFERROR(LARGE($W$72:$W$118,U72),"-")</f>
        <v>387</v>
      </c>
      <c r="AC72" s="36">
        <f>IFERROR(ROUND(AB72/$F$15*100,1),"-")</f>
        <v>12.4</v>
      </c>
      <c r="AD72" s="32"/>
      <c r="AE72" s="32">
        <v>1</v>
      </c>
      <c r="AF72" s="5" t="s">
        <v>20</v>
      </c>
      <c r="AG72" s="33">
        <f t="shared" ref="AG72:AG118" si="16">IFERROR(VLOOKUP(AF72,$C$29:$R$75,6,FALSE),"-")</f>
        <v>752200</v>
      </c>
      <c r="AH72" s="34">
        <f>IFERROR(_xlfn.RANK.EQ(AG72,$AG$72:$AG$118,0)+COUNTIF($AG72:AG$72,AG72)-1,"-")</f>
        <v>2</v>
      </c>
      <c r="AI72" s="32"/>
      <c r="AJ72" s="35">
        <f>IFERROR(RANK(AL72,$AL$72:$AL$118,0),"-")</f>
        <v>1</v>
      </c>
      <c r="AK72" s="35" t="str">
        <f>IFERROR(INDEX($AF$72:$AF$118,MATCH(AE72,$AH$72:$AH$118,0)),"-")</f>
        <v>鹿児島</v>
      </c>
      <c r="AL72" s="35">
        <f>IFERROR(LARGE($AG$72:$AG$118,AE72),"-")</f>
        <v>1200000</v>
      </c>
      <c r="AM72" s="36">
        <f>IFERROR(ROUND(AL72/$H$15*100,1),"-")</f>
        <v>13.6</v>
      </c>
      <c r="AN72" s="37"/>
      <c r="AO72" s="32">
        <v>1</v>
      </c>
      <c r="AP72" s="5" t="s">
        <v>20</v>
      </c>
      <c r="AQ72" s="33">
        <f t="shared" ref="AQ72:AQ118" si="17">IFERROR(VLOOKUP(AP72,$C$29:$T$75,12,FALSE),"-")</f>
        <v>4044.1</v>
      </c>
      <c r="AR72" s="34">
        <f>IFERROR(_xlfn.RANK.EQ(AQ72,$AQ$72:$AQ$118,0)+COUNTIF(AQ72:$AQ$72,AQ72)-1,"-")</f>
        <v>9</v>
      </c>
      <c r="AS72" s="32"/>
      <c r="AT72" s="35">
        <f>IFERROR(RANK(AV72,$AV$72:$AV$118,0),"-")</f>
        <v>1</v>
      </c>
      <c r="AU72" s="35" t="str">
        <f>IFERROR(INDEX($AP$72:$AP$118,MATCH(AO72,$AR$72:$AR$118,0)),"-")</f>
        <v>島根</v>
      </c>
      <c r="AV72" s="474">
        <f>IFERROR(LARGE($AQ$72:$AQ$118,AO72),"-")</f>
        <v>7840</v>
      </c>
      <c r="AW72" s="36">
        <f>IFERROR(ROUND(AV72/$N$15*100,1),"-")</f>
        <v>278.89999999999998</v>
      </c>
    </row>
    <row r="73" spans="1:49" ht="14.25" customHeight="1">
      <c r="B73" s="73"/>
      <c r="C73" s="165" t="s">
        <v>149</v>
      </c>
      <c r="D73" s="165"/>
      <c r="E73" s="87" t="s">
        <v>148</v>
      </c>
      <c r="F73" s="163">
        <v>261</v>
      </c>
      <c r="G73" s="163">
        <v>170</v>
      </c>
      <c r="H73" s="163">
        <v>721900</v>
      </c>
      <c r="I73" s="163">
        <v>62400</v>
      </c>
      <c r="J73" s="163">
        <v>1650</v>
      </c>
      <c r="K73" s="163">
        <v>607000</v>
      </c>
      <c r="L73" s="163">
        <v>50900</v>
      </c>
      <c r="M73" s="164">
        <v>8.6</v>
      </c>
      <c r="N73" s="164">
        <v>2765.9</v>
      </c>
      <c r="O73" s="164">
        <v>367.1</v>
      </c>
      <c r="P73" s="164">
        <v>88.5</v>
      </c>
      <c r="Q73" s="368">
        <v>88.2</v>
      </c>
      <c r="R73" s="73" t="s">
        <v>148</v>
      </c>
      <c r="U73" s="32">
        <v>2</v>
      </c>
      <c r="V73" s="5" t="s">
        <v>21</v>
      </c>
      <c r="W73" s="33">
        <f t="shared" si="15"/>
        <v>48</v>
      </c>
      <c r="X73" s="34">
        <f>IFERROR(_xlfn.RANK.EQ(W73,$W$72:$W$118,0)+COUNTIF(W$72:$W73,W73)-1,"-")</f>
        <v>21</v>
      </c>
      <c r="Y73" s="5"/>
      <c r="Z73" s="35">
        <f t="shared" ref="Z73:Z118" si="18">IFERROR(RANK(AB73,$AB$72:$AB$118,0),"-")</f>
        <v>2</v>
      </c>
      <c r="AA73" s="35" t="str">
        <f t="shared" ref="AA73:AA118" si="19">IFERROR(INDEX($V$72:$V$118,MATCH(U73,$X$72:$X$118,0)),"-")</f>
        <v>宮崎</v>
      </c>
      <c r="AB73" s="35">
        <f t="shared" ref="AB73:AB118" si="20">IFERROR(LARGE($W$72:$W$118,U73),"-")</f>
        <v>261</v>
      </c>
      <c r="AC73" s="36">
        <f t="shared" ref="AC73:AC118" si="21">IFERROR(ROUND(AB73/$F$15*100,1),"-")</f>
        <v>8.3000000000000007</v>
      </c>
      <c r="AD73" s="5"/>
      <c r="AE73" s="32">
        <v>2</v>
      </c>
      <c r="AF73" s="5" t="s">
        <v>21</v>
      </c>
      <c r="AG73" s="33">
        <f t="shared" si="16"/>
        <v>334800</v>
      </c>
      <c r="AH73" s="34">
        <f>IFERROR(_xlfn.RANK.EQ(AG73,$AG$72:$AG$118,0)+COUNTIF($AG$72:AG73,AG73)-1,"-")</f>
        <v>9</v>
      </c>
      <c r="AI73" s="5"/>
      <c r="AJ73" s="35">
        <f t="shared" ref="AJ73:AJ110" si="22">IFERROR(RANK(AL73,$AL$72:$AL$118,0),"-")</f>
        <v>2</v>
      </c>
      <c r="AK73" s="35" t="str">
        <f t="shared" ref="AK73:AK110" si="23">IFERROR(INDEX($AF$72:$AF$118,MATCH(AE73,$AH$72:$AH$118,0)),"-")</f>
        <v>北海道</v>
      </c>
      <c r="AL73" s="35">
        <f t="shared" ref="AL73:AL110" si="24">IFERROR(LARGE($AG$72:$AG$118,AE73),"-")</f>
        <v>752200</v>
      </c>
      <c r="AM73" s="36">
        <f t="shared" ref="AM73:AM118" si="25">IFERROR(ROUND(AL73/$H$15*100,1),"-")</f>
        <v>8.5</v>
      </c>
      <c r="AN73" s="37"/>
      <c r="AO73" s="32">
        <v>2</v>
      </c>
      <c r="AP73" s="5" t="s">
        <v>21</v>
      </c>
      <c r="AQ73" s="33">
        <f t="shared" si="17"/>
        <v>6975</v>
      </c>
      <c r="AR73" s="34">
        <f>IFERROR(_xlfn.RANK.EQ(AQ73,$AQ$72:$AQ$118,0)+COUNTIF(AQ$72:$AQ73,AQ73)-1,"-")</f>
        <v>2</v>
      </c>
      <c r="AS73" s="5"/>
      <c r="AT73" s="35">
        <f t="shared" ref="AT73:AT118" si="26">IFERROR(RANK(AV73,$AV$72:$AV$118,0),"-")</f>
        <v>2</v>
      </c>
      <c r="AU73" s="35" t="str">
        <f t="shared" ref="AU73:AU118" si="27">IFERROR(INDEX($AP$72:$AP$118,MATCH(AO73,$AR$72:$AR$118,0)),"-")</f>
        <v>青森</v>
      </c>
      <c r="AV73" s="474">
        <f t="shared" ref="AV73:AV118" si="28">IFERROR(LARGE($AQ$72:$AQ$118,AO73),"-")</f>
        <v>6975</v>
      </c>
      <c r="AW73" s="36">
        <f t="shared" ref="AW73:AW118" si="29">IFERROR(ROUND(AV73/$N$15*100,1),"-")</f>
        <v>248.1</v>
      </c>
    </row>
    <row r="74" spans="1:49" ht="14.25" customHeight="1">
      <c r="B74" s="56"/>
      <c r="C74" s="166" t="s">
        <v>147</v>
      </c>
      <c r="D74" s="166"/>
      <c r="E74" s="88" t="s">
        <v>146</v>
      </c>
      <c r="F74" s="163">
        <v>387</v>
      </c>
      <c r="G74" s="163">
        <v>290</v>
      </c>
      <c r="H74" s="163">
        <v>1200000</v>
      </c>
      <c r="I74" s="163">
        <v>112300</v>
      </c>
      <c r="J74" s="163">
        <v>3690</v>
      </c>
      <c r="K74" s="163">
        <v>856200</v>
      </c>
      <c r="L74" s="163">
        <v>227900</v>
      </c>
      <c r="M74" s="164">
        <v>9.4</v>
      </c>
      <c r="N74" s="164">
        <v>3100.8</v>
      </c>
      <c r="O74" s="164">
        <v>387.2</v>
      </c>
      <c r="P74" s="164">
        <v>87.4</v>
      </c>
      <c r="Q74" s="368">
        <v>104.1</v>
      </c>
      <c r="R74" s="74" t="s">
        <v>146</v>
      </c>
      <c r="U74" s="32">
        <v>3</v>
      </c>
      <c r="V74" s="5" t="s">
        <v>23</v>
      </c>
      <c r="W74" s="33">
        <f t="shared" si="15"/>
        <v>83</v>
      </c>
      <c r="X74" s="34">
        <f>IFERROR(_xlfn.RANK.EQ(W74,$W$72:$W$118,0)+COUNTIF(W$72:$W74,W74)-1,"-")</f>
        <v>11</v>
      </c>
      <c r="Y74" s="5"/>
      <c r="Z74" s="35">
        <f t="shared" si="18"/>
        <v>3</v>
      </c>
      <c r="AA74" s="35" t="str">
        <f t="shared" si="19"/>
        <v>千葉</v>
      </c>
      <c r="AB74" s="35">
        <f t="shared" si="20"/>
        <v>216</v>
      </c>
      <c r="AC74" s="36">
        <f t="shared" si="21"/>
        <v>6.9</v>
      </c>
      <c r="AD74" s="5"/>
      <c r="AE74" s="32">
        <v>3</v>
      </c>
      <c r="AF74" s="5" t="s">
        <v>23</v>
      </c>
      <c r="AG74" s="33">
        <f t="shared" si="16"/>
        <v>459100</v>
      </c>
      <c r="AH74" s="34">
        <f>IFERROR(_xlfn.RANK.EQ(AG74,$AG$72:$AG$118,0)+COUNTIF($AG$72:AG74,AG74)-1,"-")</f>
        <v>6</v>
      </c>
      <c r="AI74" s="5"/>
      <c r="AJ74" s="35">
        <f t="shared" si="22"/>
        <v>3</v>
      </c>
      <c r="AK74" s="35" t="str">
        <f t="shared" si="23"/>
        <v>宮崎</v>
      </c>
      <c r="AL74" s="35">
        <f t="shared" si="24"/>
        <v>721900</v>
      </c>
      <c r="AM74" s="36">
        <f t="shared" si="25"/>
        <v>8.1999999999999993</v>
      </c>
      <c r="AN74" s="37"/>
      <c r="AO74" s="32">
        <v>3</v>
      </c>
      <c r="AP74" s="5" t="s">
        <v>23</v>
      </c>
      <c r="AQ74" s="33">
        <f>IFERROR(VLOOKUP(AP74,$C$29:$T$75,12,FALSE),"-")</f>
        <v>5531.3</v>
      </c>
      <c r="AR74" s="34">
        <f>IFERROR(_xlfn.RANK.EQ(AQ74,$AQ$72:$AQ$118,0)+COUNTIF(AQ$72:$AQ74,AQ74)-1,"-")</f>
        <v>4</v>
      </c>
      <c r="AS74" s="5"/>
      <c r="AT74" s="35">
        <f t="shared" si="26"/>
        <v>3</v>
      </c>
      <c r="AU74" s="35" t="str">
        <f t="shared" si="27"/>
        <v>広島</v>
      </c>
      <c r="AV74" s="474">
        <f t="shared" si="28"/>
        <v>6150</v>
      </c>
      <c r="AW74" s="36">
        <f t="shared" si="29"/>
        <v>218.8</v>
      </c>
    </row>
    <row r="75" spans="1:49" ht="14.25" customHeight="1">
      <c r="B75" s="73"/>
      <c r="C75" s="165" t="s">
        <v>145</v>
      </c>
      <c r="D75" s="165"/>
      <c r="E75" s="87" t="s">
        <v>144</v>
      </c>
      <c r="F75" s="163">
        <v>174</v>
      </c>
      <c r="G75" s="163">
        <v>125</v>
      </c>
      <c r="H75" s="163">
        <v>184500</v>
      </c>
      <c r="I75" s="163">
        <v>15800</v>
      </c>
      <c r="J75" s="163">
        <v>890</v>
      </c>
      <c r="K75" s="163">
        <v>155500</v>
      </c>
      <c r="L75" s="163">
        <v>12200</v>
      </c>
      <c r="M75" s="164">
        <v>8.6</v>
      </c>
      <c r="N75" s="164">
        <v>1060.3</v>
      </c>
      <c r="O75" s="164">
        <v>126.4</v>
      </c>
      <c r="P75" s="164">
        <v>89.2</v>
      </c>
      <c r="Q75" s="368">
        <v>94.2</v>
      </c>
      <c r="R75" s="73" t="s">
        <v>144</v>
      </c>
      <c r="U75" s="32">
        <v>4</v>
      </c>
      <c r="V75" s="5" t="s">
        <v>24</v>
      </c>
      <c r="W75" s="33">
        <f t="shared" si="15"/>
        <v>88</v>
      </c>
      <c r="X75" s="34">
        <f>IFERROR(_xlfn.RANK.EQ(W75,$W$72:$W$118,0)+COUNTIF(W$72:$W75,W75)-1,"-")</f>
        <v>10</v>
      </c>
      <c r="Y75" s="5"/>
      <c r="Z75" s="35">
        <f t="shared" si="18"/>
        <v>4</v>
      </c>
      <c r="AA75" s="35" t="str">
        <f t="shared" si="19"/>
        <v>茨城</v>
      </c>
      <c r="AB75" s="35">
        <f t="shared" si="20"/>
        <v>208</v>
      </c>
      <c r="AC75" s="36">
        <f t="shared" si="21"/>
        <v>6.6</v>
      </c>
      <c r="AD75" s="5"/>
      <c r="AE75" s="32">
        <v>4</v>
      </c>
      <c r="AF75" s="5" t="s">
        <v>24</v>
      </c>
      <c r="AG75" s="33">
        <f t="shared" si="16"/>
        <v>180000</v>
      </c>
      <c r="AH75" s="34">
        <f>IFERROR(_xlfn.RANK.EQ(AG75,$AG$72:$AG$118,0)+COUNTIF($AG$72:AG75,AG75)-1,"-")</f>
        <v>16</v>
      </c>
      <c r="AI75" s="5"/>
      <c r="AJ75" s="35">
        <f t="shared" si="22"/>
        <v>4</v>
      </c>
      <c r="AK75" s="35" t="str">
        <f t="shared" si="23"/>
        <v>群馬</v>
      </c>
      <c r="AL75" s="35">
        <f t="shared" si="24"/>
        <v>610800</v>
      </c>
      <c r="AM75" s="36">
        <f t="shared" si="25"/>
        <v>6.9</v>
      </c>
      <c r="AN75" s="37"/>
      <c r="AO75" s="32">
        <v>4</v>
      </c>
      <c r="AP75" s="5" t="s">
        <v>24</v>
      </c>
      <c r="AQ75" s="33">
        <f t="shared" si="17"/>
        <v>2045.5</v>
      </c>
      <c r="AR75" s="34">
        <f>IFERROR(_xlfn.RANK.EQ(AQ75,$AQ$72:$AQ$118,0)+COUNTIF(AQ$72:$AQ75,AQ75)-1,"-")</f>
        <v>27</v>
      </c>
      <c r="AS75" s="5"/>
      <c r="AT75" s="35">
        <f t="shared" si="26"/>
        <v>4</v>
      </c>
      <c r="AU75" s="35" t="str">
        <f t="shared" si="27"/>
        <v>岩手</v>
      </c>
      <c r="AV75" s="474">
        <f t="shared" si="28"/>
        <v>5531.3</v>
      </c>
      <c r="AW75" s="36">
        <f t="shared" si="29"/>
        <v>196.8</v>
      </c>
    </row>
    <row r="76" spans="1:49" s="79" customFormat="1" ht="12.6" customHeight="1">
      <c r="A76" s="119"/>
      <c r="B76" s="86"/>
      <c r="C76" s="85"/>
      <c r="D76" s="85"/>
      <c r="E76" s="84"/>
      <c r="F76" s="118"/>
      <c r="G76" s="117"/>
      <c r="H76" s="117"/>
      <c r="I76" s="117"/>
      <c r="J76" s="117"/>
      <c r="K76" s="117"/>
      <c r="L76" s="117"/>
      <c r="M76" s="71"/>
      <c r="N76" s="116"/>
      <c r="O76" s="71"/>
      <c r="P76" s="71"/>
      <c r="Q76" s="115"/>
      <c r="R76" s="114"/>
      <c r="S76" s="67"/>
      <c r="U76" s="32">
        <v>5</v>
      </c>
      <c r="V76" s="5" t="s">
        <v>27</v>
      </c>
      <c r="W76" s="33">
        <f t="shared" si="15"/>
        <v>67</v>
      </c>
      <c r="X76" s="34">
        <f>IFERROR(_xlfn.RANK.EQ(W76,$W$72:$W$118,0)+COUNTIF(W$72:$W76,W76)-1,"-")</f>
        <v>15</v>
      </c>
      <c r="Y76" s="5"/>
      <c r="Z76" s="35">
        <f t="shared" si="18"/>
        <v>5</v>
      </c>
      <c r="AA76" s="35" t="str">
        <f t="shared" si="19"/>
        <v>北海道</v>
      </c>
      <c r="AB76" s="35">
        <f t="shared" si="20"/>
        <v>186</v>
      </c>
      <c r="AC76" s="36">
        <f t="shared" si="21"/>
        <v>5.9</v>
      </c>
      <c r="AD76" s="5"/>
      <c r="AE76" s="32">
        <v>5</v>
      </c>
      <c r="AF76" s="5" t="s">
        <v>27</v>
      </c>
      <c r="AG76" s="33">
        <f t="shared" si="16"/>
        <v>308500</v>
      </c>
      <c r="AH76" s="34">
        <f>IFERROR(_xlfn.RANK.EQ(AG76,$AG$72:$AG$118,0)+COUNTIF($AG$72:AG76,AG76)-1,"-")</f>
        <v>11</v>
      </c>
      <c r="AI76" s="5"/>
      <c r="AJ76" s="35">
        <f t="shared" si="22"/>
        <v>5</v>
      </c>
      <c r="AK76" s="35" t="str">
        <f t="shared" si="23"/>
        <v>千葉</v>
      </c>
      <c r="AL76" s="35">
        <f t="shared" si="24"/>
        <v>580700</v>
      </c>
      <c r="AM76" s="36">
        <f t="shared" si="25"/>
        <v>6.6</v>
      </c>
      <c r="AN76" s="37"/>
      <c r="AO76" s="32">
        <v>5</v>
      </c>
      <c r="AP76" s="5" t="s">
        <v>27</v>
      </c>
      <c r="AQ76" s="33">
        <f t="shared" si="17"/>
        <v>4604.5</v>
      </c>
      <c r="AR76" s="34">
        <f>IFERROR(_xlfn.RANK.EQ(AQ76,$AQ$72:$AQ$118,0)+COUNTIF(AQ$72:$AQ76,AQ76)-1,"-")</f>
        <v>6</v>
      </c>
      <c r="AS76" s="5"/>
      <c r="AT76" s="42">
        <f t="shared" si="26"/>
        <v>5</v>
      </c>
      <c r="AU76" s="42" t="str">
        <f t="shared" si="27"/>
        <v>山口</v>
      </c>
      <c r="AV76" s="589">
        <f t="shared" si="28"/>
        <v>5350</v>
      </c>
      <c r="AW76" s="37">
        <f t="shared" si="29"/>
        <v>190.3</v>
      </c>
    </row>
    <row r="77" spans="1:49" ht="13.15" customHeight="1">
      <c r="C77" s="83"/>
      <c r="D77" s="83"/>
      <c r="F77" s="112"/>
      <c r="G77" s="112"/>
      <c r="H77" s="112"/>
      <c r="I77" s="112"/>
      <c r="J77" s="112"/>
      <c r="K77" s="80"/>
      <c r="L77" s="80"/>
      <c r="M77" s="80"/>
      <c r="N77" s="80"/>
      <c r="O77" s="80"/>
      <c r="P77" s="80"/>
      <c r="Q77" s="80"/>
      <c r="R77" s="113"/>
      <c r="S77" s="67"/>
      <c r="U77" s="32">
        <v>6</v>
      </c>
      <c r="V77" s="5" t="s">
        <v>29</v>
      </c>
      <c r="W77" s="33">
        <f t="shared" si="15"/>
        <v>54</v>
      </c>
      <c r="X77" s="34">
        <f>IFERROR(_xlfn.RANK.EQ(W77,$W$72:$W$118,0)+COUNTIF(W$72:$W77,W77)-1,"-")</f>
        <v>19</v>
      </c>
      <c r="Y77" s="5"/>
      <c r="Z77" s="42">
        <f t="shared" si="18"/>
        <v>6</v>
      </c>
      <c r="AA77" s="42" t="str">
        <f t="shared" si="19"/>
        <v>沖縄</v>
      </c>
      <c r="AB77" s="42">
        <f t="shared" si="20"/>
        <v>174</v>
      </c>
      <c r="AC77" s="37">
        <f t="shared" si="21"/>
        <v>5.6</v>
      </c>
      <c r="AD77" s="5"/>
      <c r="AE77" s="32">
        <v>6</v>
      </c>
      <c r="AF77" s="5" t="s">
        <v>29</v>
      </c>
      <c r="AG77" s="33">
        <f t="shared" si="16"/>
        <v>159900</v>
      </c>
      <c r="AH77" s="34">
        <f>IFERROR(_xlfn.RANK.EQ(AG77,$AG$72:$AG$118,0)+COUNTIF($AG$72:AG77,AG77)-1,"-")</f>
        <v>17</v>
      </c>
      <c r="AI77" s="5"/>
      <c r="AJ77" s="42">
        <f t="shared" si="22"/>
        <v>6</v>
      </c>
      <c r="AK77" s="42" t="str">
        <f t="shared" si="23"/>
        <v>岩手</v>
      </c>
      <c r="AL77" s="42">
        <f t="shared" si="24"/>
        <v>459100</v>
      </c>
      <c r="AM77" s="37">
        <f t="shared" si="25"/>
        <v>5.2</v>
      </c>
      <c r="AN77" s="37"/>
      <c r="AO77" s="32">
        <v>6</v>
      </c>
      <c r="AP77" s="5" t="s">
        <v>29</v>
      </c>
      <c r="AQ77" s="33">
        <f t="shared" si="17"/>
        <v>2961.1</v>
      </c>
      <c r="AR77" s="34">
        <f>IFERROR(_xlfn.RANK.EQ(AQ77,$AQ$72:$AQ$118,0)+COUNTIF(AQ$72:$AQ77,AQ77)-1,"-")</f>
        <v>14</v>
      </c>
      <c r="AS77" s="5"/>
      <c r="AT77" s="42">
        <f t="shared" si="26"/>
        <v>6</v>
      </c>
      <c r="AU77" s="42" t="str">
        <f t="shared" si="27"/>
        <v>秋田</v>
      </c>
      <c r="AV77" s="589">
        <f t="shared" si="28"/>
        <v>4604.5</v>
      </c>
      <c r="AW77" s="37">
        <f t="shared" si="29"/>
        <v>163.80000000000001</v>
      </c>
    </row>
    <row r="78" spans="1:49">
      <c r="D78" s="80"/>
      <c r="F78" s="112"/>
      <c r="G78" s="112"/>
      <c r="H78" s="112"/>
      <c r="I78" s="112"/>
      <c r="J78" s="112"/>
      <c r="K78" s="80"/>
      <c r="L78" s="80"/>
      <c r="M78" s="80"/>
      <c r="N78" s="80"/>
      <c r="O78" s="80"/>
      <c r="P78" s="80"/>
      <c r="Q78" s="80"/>
      <c r="R78" s="113"/>
      <c r="S78" s="67"/>
      <c r="U78" s="32">
        <v>7</v>
      </c>
      <c r="V78" s="5" t="s">
        <v>31</v>
      </c>
      <c r="W78" s="33">
        <f t="shared" si="15"/>
        <v>49</v>
      </c>
      <c r="X78" s="34">
        <f>IFERROR(_xlfn.RANK.EQ(W78,$W$72:$W$118,0)+COUNTIF(W$72:$W78,W78)-1,"-")</f>
        <v>20</v>
      </c>
      <c r="Y78" s="5"/>
      <c r="Z78" s="42">
        <f t="shared" si="18"/>
        <v>7</v>
      </c>
      <c r="AA78" s="42" t="str">
        <f t="shared" si="19"/>
        <v>群馬</v>
      </c>
      <c r="AB78" s="42">
        <f t="shared" si="20"/>
        <v>163</v>
      </c>
      <c r="AC78" s="37">
        <f t="shared" si="21"/>
        <v>5.2</v>
      </c>
      <c r="AD78" s="5"/>
      <c r="AE78" s="32">
        <v>7</v>
      </c>
      <c r="AF78" s="5" t="s">
        <v>31</v>
      </c>
      <c r="AG78" s="33">
        <f t="shared" si="16"/>
        <v>111600</v>
      </c>
      <c r="AH78" s="34">
        <f>IFERROR(_xlfn.RANK.EQ(AG78,$AG$72:$AG$118,0)+COUNTIF($AG$72:AG78,AG78)-1,"-")</f>
        <v>21</v>
      </c>
      <c r="AI78" s="5"/>
      <c r="AJ78" s="42">
        <f t="shared" si="22"/>
        <v>7</v>
      </c>
      <c r="AK78" s="42" t="str">
        <f t="shared" si="23"/>
        <v>茨城</v>
      </c>
      <c r="AL78" s="42">
        <f t="shared" si="24"/>
        <v>424000</v>
      </c>
      <c r="AM78" s="37">
        <f t="shared" si="25"/>
        <v>4.8</v>
      </c>
      <c r="AN78" s="37"/>
      <c r="AO78" s="32">
        <v>7</v>
      </c>
      <c r="AP78" s="5" t="s">
        <v>31</v>
      </c>
      <c r="AQ78" s="33">
        <f t="shared" si="17"/>
        <v>2277.6</v>
      </c>
      <c r="AR78" s="34">
        <f>IFERROR(_xlfn.RANK.EQ(AQ78,$AQ$72:$AQ$118,0)+COUNTIF(AQ$72:$AQ78,AQ78)-1,"-")</f>
        <v>24</v>
      </c>
      <c r="AS78" s="5"/>
      <c r="AT78" s="42">
        <f t="shared" si="26"/>
        <v>7</v>
      </c>
      <c r="AU78" s="42" t="str">
        <f t="shared" si="27"/>
        <v>鳥取</v>
      </c>
      <c r="AV78" s="589">
        <f t="shared" si="28"/>
        <v>4414.3</v>
      </c>
      <c r="AW78" s="37">
        <f t="shared" si="29"/>
        <v>157</v>
      </c>
    </row>
    <row r="79" spans="1:49">
      <c r="D79" s="80"/>
      <c r="F79" s="112"/>
      <c r="G79" s="112"/>
      <c r="H79" s="112"/>
      <c r="I79" s="112"/>
      <c r="J79" s="112"/>
      <c r="K79" s="80"/>
      <c r="L79" s="80"/>
      <c r="M79" s="80"/>
      <c r="N79" s="80"/>
      <c r="O79" s="80"/>
      <c r="P79" s="80"/>
      <c r="Q79" s="80"/>
      <c r="R79" s="113"/>
      <c r="S79" s="67"/>
      <c r="U79" s="32">
        <v>8</v>
      </c>
      <c r="V79" s="5" t="s">
        <v>33</v>
      </c>
      <c r="W79" s="33">
        <f t="shared" si="15"/>
        <v>208</v>
      </c>
      <c r="X79" s="34">
        <f>IFERROR(_xlfn.RANK.EQ(W79,$W$72:$W$118,0)+COUNTIF(W$72:$W79,W79)-1,"-")</f>
        <v>4</v>
      </c>
      <c r="Y79" s="5"/>
      <c r="Z79" s="42">
        <f t="shared" si="18"/>
        <v>8</v>
      </c>
      <c r="AA79" s="42" t="str">
        <f t="shared" si="19"/>
        <v>愛知</v>
      </c>
      <c r="AB79" s="42">
        <f t="shared" si="20"/>
        <v>138</v>
      </c>
      <c r="AC79" s="37">
        <f t="shared" si="21"/>
        <v>4.4000000000000004</v>
      </c>
      <c r="AD79" s="5"/>
      <c r="AE79" s="32">
        <v>8</v>
      </c>
      <c r="AF79" s="5" t="s">
        <v>33</v>
      </c>
      <c r="AG79" s="33">
        <f t="shared" si="16"/>
        <v>424000</v>
      </c>
      <c r="AH79" s="34">
        <f>IFERROR(_xlfn.RANK.EQ(AG79,$AG$72:$AG$118,0)+COUNTIF($AG$72:AG79,AG79)-1,"-")</f>
        <v>7</v>
      </c>
      <c r="AI79" s="5"/>
      <c r="AJ79" s="42">
        <f t="shared" si="22"/>
        <v>8</v>
      </c>
      <c r="AK79" s="42" t="str">
        <f t="shared" si="23"/>
        <v>熊本</v>
      </c>
      <c r="AL79" s="42">
        <f t="shared" si="24"/>
        <v>347900</v>
      </c>
      <c r="AM79" s="37">
        <f t="shared" si="25"/>
        <v>4</v>
      </c>
      <c r="AN79" s="37"/>
      <c r="AO79" s="32">
        <v>8</v>
      </c>
      <c r="AP79" s="5" t="s">
        <v>33</v>
      </c>
      <c r="AQ79" s="33">
        <f t="shared" si="17"/>
        <v>2038.5</v>
      </c>
      <c r="AR79" s="34">
        <f>IFERROR(_xlfn.RANK.EQ(AQ79,$AQ$72:$AQ$118,0)+COUNTIF(AQ$72:$AQ79,AQ79)-1,"-")</f>
        <v>28</v>
      </c>
      <c r="AS79" s="5"/>
      <c r="AT79" s="42">
        <f t="shared" si="26"/>
        <v>8</v>
      </c>
      <c r="AU79" s="42" t="str">
        <f t="shared" si="27"/>
        <v>大分</v>
      </c>
      <c r="AV79" s="589">
        <f t="shared" si="28"/>
        <v>4140.5</v>
      </c>
      <c r="AW79" s="37">
        <f t="shared" si="29"/>
        <v>147.30000000000001</v>
      </c>
    </row>
    <row r="80" spans="1:49">
      <c r="F80" s="111"/>
      <c r="G80" s="111"/>
      <c r="H80" s="111"/>
      <c r="I80" s="111"/>
      <c r="J80" s="111"/>
      <c r="K80" s="110"/>
      <c r="L80" s="110"/>
      <c r="U80" s="32">
        <v>9</v>
      </c>
      <c r="V80" s="5" t="s">
        <v>35</v>
      </c>
      <c r="W80" s="33">
        <f t="shared" si="15"/>
        <v>82</v>
      </c>
      <c r="X80" s="34">
        <f>IFERROR(_xlfn.RANK.EQ(W80,$W$72:$W$118,0)+COUNTIF(W$72:$W80,W80)-1,"-")</f>
        <v>12</v>
      </c>
      <c r="Y80" s="5"/>
      <c r="Z80" s="42">
        <f t="shared" si="18"/>
        <v>9</v>
      </c>
      <c r="AA80" s="42" t="str">
        <f t="shared" si="19"/>
        <v>熊本</v>
      </c>
      <c r="AB80" s="42">
        <f t="shared" si="20"/>
        <v>126</v>
      </c>
      <c r="AC80" s="37">
        <f t="shared" si="21"/>
        <v>4</v>
      </c>
      <c r="AD80" s="5"/>
      <c r="AE80" s="32">
        <v>9</v>
      </c>
      <c r="AF80" s="5" t="s">
        <v>35</v>
      </c>
      <c r="AG80" s="33">
        <f t="shared" si="16"/>
        <v>324900</v>
      </c>
      <c r="AH80" s="34">
        <f>IFERROR(_xlfn.RANK.EQ(AG80,$AG$72:$AG$118,0)+COUNTIF($AG$72:AG80,AG80)-1,"-")</f>
        <v>10</v>
      </c>
      <c r="AI80" s="5"/>
      <c r="AJ80" s="42">
        <f t="shared" si="22"/>
        <v>9</v>
      </c>
      <c r="AK80" s="42" t="str">
        <f t="shared" si="23"/>
        <v>青森</v>
      </c>
      <c r="AL80" s="42">
        <f t="shared" si="24"/>
        <v>334800</v>
      </c>
      <c r="AM80" s="37">
        <f t="shared" si="25"/>
        <v>3.8</v>
      </c>
      <c r="AN80" s="37"/>
      <c r="AO80" s="32">
        <v>9</v>
      </c>
      <c r="AP80" s="5" t="s">
        <v>35</v>
      </c>
      <c r="AQ80" s="33">
        <f t="shared" si="17"/>
        <v>3962.2</v>
      </c>
      <c r="AR80" s="34">
        <f>IFERROR(_xlfn.RANK.EQ(AQ80,$AQ$72:$AQ$118,0)+COUNTIF(AQ$72:$AQ80,AQ80)-1,"-")</f>
        <v>10</v>
      </c>
      <c r="AS80" s="5"/>
      <c r="AT80" s="35">
        <f t="shared" si="26"/>
        <v>9</v>
      </c>
      <c r="AU80" s="35" t="str">
        <f t="shared" si="27"/>
        <v>北海道</v>
      </c>
      <c r="AV80" s="474">
        <f t="shared" si="28"/>
        <v>4044.1</v>
      </c>
      <c r="AW80" s="36">
        <f t="shared" si="29"/>
        <v>143.9</v>
      </c>
    </row>
    <row r="81" spans="1:49">
      <c r="F81" s="112"/>
      <c r="G81" s="112"/>
      <c r="H81" s="112"/>
      <c r="I81" s="112"/>
      <c r="J81" s="112"/>
      <c r="U81" s="32">
        <v>10</v>
      </c>
      <c r="V81" s="5" t="s">
        <v>37</v>
      </c>
      <c r="W81" s="33">
        <f t="shared" si="15"/>
        <v>163</v>
      </c>
      <c r="X81" s="34">
        <f>IFERROR(_xlfn.RANK.EQ(W81,$W$72:$W$118,0)+COUNTIF(W$72:$W81,W81)-1,"-")</f>
        <v>7</v>
      </c>
      <c r="Y81" s="5"/>
      <c r="Z81" s="42">
        <f t="shared" si="18"/>
        <v>10</v>
      </c>
      <c r="AA81" s="42" t="str">
        <f t="shared" si="19"/>
        <v>宮城</v>
      </c>
      <c r="AB81" s="42">
        <f t="shared" si="20"/>
        <v>88</v>
      </c>
      <c r="AC81" s="37">
        <f t="shared" si="21"/>
        <v>2.8</v>
      </c>
      <c r="AD81" s="5"/>
      <c r="AE81" s="32">
        <v>10</v>
      </c>
      <c r="AF81" s="5" t="s">
        <v>37</v>
      </c>
      <c r="AG81" s="33">
        <f t="shared" si="16"/>
        <v>610800</v>
      </c>
      <c r="AH81" s="34">
        <f>IFERROR(_xlfn.RANK.EQ(AG81,$AG$72:$AG$118,0)+COUNTIF($AG$72:AG81,AG81)-1,"-")</f>
        <v>4</v>
      </c>
      <c r="AI81" s="5"/>
      <c r="AJ81" s="42">
        <f t="shared" si="22"/>
        <v>10</v>
      </c>
      <c r="AK81" s="42" t="str">
        <f t="shared" si="23"/>
        <v>栃木</v>
      </c>
      <c r="AL81" s="42">
        <f t="shared" si="24"/>
        <v>324900</v>
      </c>
      <c r="AM81" s="37">
        <f t="shared" si="25"/>
        <v>3.7</v>
      </c>
      <c r="AN81" s="37"/>
      <c r="AO81" s="32">
        <v>10</v>
      </c>
      <c r="AP81" s="5" t="s">
        <v>37</v>
      </c>
      <c r="AQ81" s="33">
        <f t="shared" si="17"/>
        <v>3747.2</v>
      </c>
      <c r="AR81" s="34">
        <f>IFERROR(_xlfn.RANK.EQ(AQ81,$AQ$72:$AQ$118,0)+COUNTIF(AQ$72:$AQ81,AQ81)-1,"-")</f>
        <v>11</v>
      </c>
      <c r="AS81" s="5"/>
      <c r="AT81" s="42">
        <f t="shared" si="26"/>
        <v>10</v>
      </c>
      <c r="AU81" s="42" t="str">
        <f t="shared" si="27"/>
        <v>栃木</v>
      </c>
      <c r="AV81" s="589">
        <f t="shared" si="28"/>
        <v>3962.2</v>
      </c>
      <c r="AW81" s="37">
        <f t="shared" si="29"/>
        <v>141</v>
      </c>
    </row>
    <row r="82" spans="1:49">
      <c r="F82" s="111"/>
      <c r="G82" s="111"/>
      <c r="H82" s="111"/>
      <c r="I82" s="111"/>
      <c r="J82" s="111"/>
      <c r="K82" s="110"/>
      <c r="L82" s="110"/>
      <c r="U82" s="32">
        <v>11</v>
      </c>
      <c r="V82" s="5" t="s">
        <v>39</v>
      </c>
      <c r="W82" s="33">
        <f t="shared" si="15"/>
        <v>57</v>
      </c>
      <c r="X82" s="34">
        <f>IFERROR(_xlfn.RANK.EQ(W82,$W$72:$W$118,0)+COUNTIF(W$72:$W82,W82)-1,"-")</f>
        <v>18</v>
      </c>
      <c r="Y82" s="5"/>
      <c r="Z82" s="42">
        <f t="shared" si="18"/>
        <v>11</v>
      </c>
      <c r="AA82" s="42" t="str">
        <f t="shared" si="19"/>
        <v>岩手</v>
      </c>
      <c r="AB82" s="42">
        <f t="shared" si="20"/>
        <v>83</v>
      </c>
      <c r="AC82" s="37">
        <f t="shared" si="21"/>
        <v>2.7</v>
      </c>
      <c r="AD82" s="5"/>
      <c r="AE82" s="32">
        <v>11</v>
      </c>
      <c r="AF82" s="5" t="s">
        <v>39</v>
      </c>
      <c r="AG82" s="33">
        <f t="shared" si="16"/>
        <v>75600</v>
      </c>
      <c r="AH82" s="34">
        <f>IFERROR(_xlfn.RANK.EQ(AG82,$AG$72:$AG$118,0)+COUNTIF($AG$72:AG82,AG82)-1,"-")</f>
        <v>26</v>
      </c>
      <c r="AI82" s="5"/>
      <c r="AJ82" s="42">
        <f t="shared" si="22"/>
        <v>11</v>
      </c>
      <c r="AK82" s="42" t="str">
        <f t="shared" si="23"/>
        <v>秋田</v>
      </c>
      <c r="AL82" s="42">
        <f t="shared" si="24"/>
        <v>308500</v>
      </c>
      <c r="AM82" s="37">
        <f t="shared" si="25"/>
        <v>3.5</v>
      </c>
      <c r="AN82" s="37"/>
      <c r="AO82" s="32">
        <v>11</v>
      </c>
      <c r="AP82" s="5" t="s">
        <v>39</v>
      </c>
      <c r="AQ82" s="33">
        <f t="shared" si="17"/>
        <v>1326.3</v>
      </c>
      <c r="AR82" s="34">
        <f>IFERROR(_xlfn.RANK.EQ(AQ82,$AQ$72:$AQ$118,0)+COUNTIF(AQ$72:$AQ82,AQ82)-1,"-")</f>
        <v>37</v>
      </c>
      <c r="AS82" s="5"/>
      <c r="AT82" s="42">
        <f t="shared" si="26"/>
        <v>11</v>
      </c>
      <c r="AU82" s="42" t="str">
        <f t="shared" si="27"/>
        <v>群馬</v>
      </c>
      <c r="AV82" s="589">
        <f t="shared" si="28"/>
        <v>3747.2</v>
      </c>
      <c r="AW82" s="37">
        <f t="shared" si="29"/>
        <v>133.30000000000001</v>
      </c>
    </row>
    <row r="83" spans="1:49">
      <c r="A83" s="53"/>
      <c r="B83" s="54"/>
      <c r="E83" s="53"/>
      <c r="F83" s="111"/>
      <c r="G83" s="111"/>
      <c r="H83" s="111"/>
      <c r="I83" s="111"/>
      <c r="J83" s="111"/>
      <c r="K83" s="110"/>
      <c r="L83" s="110"/>
      <c r="M83" s="53"/>
      <c r="N83" s="53"/>
      <c r="O83" s="53"/>
      <c r="P83" s="53"/>
      <c r="Q83" s="53"/>
      <c r="R83" s="53"/>
      <c r="U83" s="32">
        <v>12</v>
      </c>
      <c r="V83" s="5" t="s">
        <v>41</v>
      </c>
      <c r="W83" s="33">
        <f t="shared" si="15"/>
        <v>216</v>
      </c>
      <c r="X83" s="34">
        <f>IFERROR(_xlfn.RANK.EQ(W83,$W$72:$W$118,0)+COUNTIF(W$72:$W83,W83)-1,"-")</f>
        <v>3</v>
      </c>
      <c r="Y83" s="5"/>
      <c r="Z83" s="42">
        <f t="shared" si="18"/>
        <v>12</v>
      </c>
      <c r="AA83" s="42" t="str">
        <f t="shared" si="19"/>
        <v>栃木</v>
      </c>
      <c r="AB83" s="42">
        <f t="shared" si="20"/>
        <v>82</v>
      </c>
      <c r="AC83" s="37">
        <f t="shared" si="21"/>
        <v>2.6</v>
      </c>
      <c r="AD83" s="5"/>
      <c r="AE83" s="32">
        <v>12</v>
      </c>
      <c r="AF83" s="5" t="s">
        <v>41</v>
      </c>
      <c r="AG83" s="33">
        <f t="shared" si="16"/>
        <v>580700</v>
      </c>
      <c r="AH83" s="34">
        <f>IFERROR(_xlfn.RANK.EQ(AG83,$AG$72:$AG$118,0)+COUNTIF($AG$72:AG83,AG83)-1,"-")</f>
        <v>5</v>
      </c>
      <c r="AI83" s="5"/>
      <c r="AJ83" s="42">
        <f t="shared" si="22"/>
        <v>12</v>
      </c>
      <c r="AK83" s="42" t="str">
        <f t="shared" si="23"/>
        <v>愛知</v>
      </c>
      <c r="AL83" s="42">
        <f t="shared" si="24"/>
        <v>287400</v>
      </c>
      <c r="AM83" s="37">
        <f t="shared" si="25"/>
        <v>3.3</v>
      </c>
      <c r="AN83" s="37"/>
      <c r="AO83" s="32">
        <v>12</v>
      </c>
      <c r="AP83" s="5" t="s">
        <v>41</v>
      </c>
      <c r="AQ83" s="33">
        <f t="shared" si="17"/>
        <v>2688.4</v>
      </c>
      <c r="AR83" s="34">
        <f>IFERROR(_xlfn.RANK.EQ(AQ83,$AQ$72:$AQ$118,0)+COUNTIF(AQ$72:$AQ83,AQ83)-1,"-")</f>
        <v>19</v>
      </c>
      <c r="AS83" s="5"/>
      <c r="AT83" s="42">
        <f t="shared" si="26"/>
        <v>12</v>
      </c>
      <c r="AU83" s="42" t="str">
        <f t="shared" si="27"/>
        <v>岐阜</v>
      </c>
      <c r="AV83" s="589">
        <f t="shared" si="28"/>
        <v>3511.5</v>
      </c>
      <c r="AW83" s="37">
        <f t="shared" si="29"/>
        <v>124.9</v>
      </c>
    </row>
    <row r="84" spans="1:49">
      <c r="A84" s="53"/>
      <c r="B84" s="54"/>
      <c r="E84" s="53"/>
      <c r="F84" s="111"/>
      <c r="G84" s="111"/>
      <c r="H84" s="111"/>
      <c r="I84" s="111"/>
      <c r="J84" s="111"/>
      <c r="K84" s="110"/>
      <c r="L84" s="110"/>
      <c r="M84" s="53"/>
      <c r="N84" s="53"/>
      <c r="O84" s="53"/>
      <c r="P84" s="53"/>
      <c r="Q84" s="53"/>
      <c r="R84" s="53"/>
      <c r="U84" s="32">
        <v>13</v>
      </c>
      <c r="V84" s="5" t="s">
        <v>43</v>
      </c>
      <c r="W84" s="33">
        <f t="shared" si="15"/>
        <v>10</v>
      </c>
      <c r="X84" s="34">
        <f>IFERROR(_xlfn.RANK.EQ(W84,$W$72:$W$118,0)+COUNTIF(W$72:$W84,W84)-1,"-")</f>
        <v>39</v>
      </c>
      <c r="Y84" s="5"/>
      <c r="Z84" s="42">
        <f t="shared" si="18"/>
        <v>13</v>
      </c>
      <c r="AA84" s="42" t="str">
        <f t="shared" si="19"/>
        <v>新潟</v>
      </c>
      <c r="AB84" s="42">
        <f t="shared" si="20"/>
        <v>71</v>
      </c>
      <c r="AC84" s="37">
        <f t="shared" si="21"/>
        <v>2.2999999999999998</v>
      </c>
      <c r="AD84" s="5"/>
      <c r="AE84" s="32">
        <v>13</v>
      </c>
      <c r="AF84" s="5" t="s">
        <v>43</v>
      </c>
      <c r="AG84" s="33">
        <f t="shared" si="16"/>
        <v>2030</v>
      </c>
      <c r="AH84" s="34">
        <f>IFERROR(_xlfn.RANK.EQ(AG84,$AG$72:$AG$118,0)+COUNTIF($AG$72:AG84,AG84)-1,"-")</f>
        <v>44</v>
      </c>
      <c r="AI84" s="5"/>
      <c r="AJ84" s="42">
        <f t="shared" si="22"/>
        <v>13</v>
      </c>
      <c r="AK84" s="42" t="str">
        <f t="shared" si="23"/>
        <v>愛媛</v>
      </c>
      <c r="AL84" s="42">
        <f t="shared" si="24"/>
        <v>196500</v>
      </c>
      <c r="AM84" s="37">
        <f t="shared" si="25"/>
        <v>2.2000000000000002</v>
      </c>
      <c r="AN84" s="37"/>
      <c r="AO84" s="32">
        <v>13</v>
      </c>
      <c r="AP84" s="5" t="s">
        <v>43</v>
      </c>
      <c r="AQ84" s="33">
        <f t="shared" si="17"/>
        <v>203</v>
      </c>
      <c r="AR84" s="34">
        <f>IFERROR(_xlfn.RANK.EQ(AQ84,$AQ$72:$AQ$118,0)+COUNTIF(AQ$72:$AQ84,AQ84)-1,"-")</f>
        <v>47</v>
      </c>
      <c r="AS84" s="5"/>
      <c r="AT84" s="42">
        <f t="shared" si="26"/>
        <v>13</v>
      </c>
      <c r="AU84" s="42" t="str">
        <f t="shared" si="27"/>
        <v>鹿児島</v>
      </c>
      <c r="AV84" s="589">
        <f t="shared" si="28"/>
        <v>3100.8</v>
      </c>
      <c r="AW84" s="37">
        <f t="shared" si="29"/>
        <v>110.3</v>
      </c>
    </row>
    <row r="85" spans="1:49">
      <c r="A85" s="53"/>
      <c r="B85" s="54"/>
      <c r="E85" s="53"/>
      <c r="F85" s="111"/>
      <c r="G85" s="111"/>
      <c r="H85" s="111"/>
      <c r="I85" s="111"/>
      <c r="J85" s="111"/>
      <c r="K85" s="110"/>
      <c r="L85" s="110"/>
      <c r="M85" s="53"/>
      <c r="N85" s="53"/>
      <c r="O85" s="53"/>
      <c r="P85" s="53"/>
      <c r="Q85" s="53"/>
      <c r="R85" s="53"/>
      <c r="U85" s="32">
        <v>14</v>
      </c>
      <c r="V85" s="5" t="s">
        <v>45</v>
      </c>
      <c r="W85" s="33">
        <f t="shared" si="15"/>
        <v>41</v>
      </c>
      <c r="X85" s="34">
        <f>IFERROR(_xlfn.RANK.EQ(W85,$W$72:$W$118,0)+COUNTIF(W$72:$W85,W85)-1,"-")</f>
        <v>23</v>
      </c>
      <c r="Y85" s="5"/>
      <c r="Z85" s="42">
        <f t="shared" si="18"/>
        <v>14</v>
      </c>
      <c r="AA85" s="42" t="str">
        <f t="shared" si="19"/>
        <v>静岡</v>
      </c>
      <c r="AB85" s="42">
        <f t="shared" si="20"/>
        <v>69</v>
      </c>
      <c r="AC85" s="37">
        <f t="shared" si="21"/>
        <v>2.2000000000000002</v>
      </c>
      <c r="AD85" s="5"/>
      <c r="AE85" s="32">
        <v>14</v>
      </c>
      <c r="AF85" s="5" t="s">
        <v>45</v>
      </c>
      <c r="AG85" s="33">
        <f t="shared" si="16"/>
        <v>67200</v>
      </c>
      <c r="AH85" s="34">
        <f>IFERROR(_xlfn.RANK.EQ(AG85,$AG$72:$AG$118,0)+COUNTIF($AG$72:AG85,AG85)-1,"-")</f>
        <v>28</v>
      </c>
      <c r="AI85" s="5"/>
      <c r="AJ85" s="42">
        <f t="shared" si="22"/>
        <v>14</v>
      </c>
      <c r="AK85" s="42" t="str">
        <f t="shared" si="23"/>
        <v>沖縄</v>
      </c>
      <c r="AL85" s="42">
        <f t="shared" si="24"/>
        <v>184500</v>
      </c>
      <c r="AM85" s="37">
        <f t="shared" si="25"/>
        <v>2.1</v>
      </c>
      <c r="AN85" s="37"/>
      <c r="AO85" s="32">
        <v>14</v>
      </c>
      <c r="AP85" s="5" t="s">
        <v>45</v>
      </c>
      <c r="AQ85" s="33">
        <f t="shared" si="17"/>
        <v>1639</v>
      </c>
      <c r="AR85" s="34">
        <f>IFERROR(_xlfn.RANK.EQ(AQ85,$AQ$72:$AQ$118,0)+COUNTIF(AQ$72:$AQ85,AQ85)-1,"-")</f>
        <v>31</v>
      </c>
      <c r="AS85" s="5"/>
      <c r="AT85" s="42">
        <f t="shared" si="26"/>
        <v>14</v>
      </c>
      <c r="AU85" s="42" t="str">
        <f t="shared" si="27"/>
        <v>山形</v>
      </c>
      <c r="AV85" s="589">
        <f t="shared" si="28"/>
        <v>2961.1</v>
      </c>
      <c r="AW85" s="37">
        <f t="shared" si="29"/>
        <v>105.3</v>
      </c>
    </row>
    <row r="86" spans="1:49">
      <c r="A86" s="53"/>
      <c r="B86" s="54"/>
      <c r="E86" s="53"/>
      <c r="F86" s="111"/>
      <c r="G86" s="111"/>
      <c r="H86" s="111"/>
      <c r="I86" s="111"/>
      <c r="J86" s="111"/>
      <c r="K86" s="110"/>
      <c r="L86" s="110"/>
      <c r="M86" s="53"/>
      <c r="N86" s="53"/>
      <c r="O86" s="53"/>
      <c r="P86" s="53"/>
      <c r="Q86" s="53"/>
      <c r="R86" s="53"/>
      <c r="U86" s="32">
        <v>15</v>
      </c>
      <c r="V86" s="5" t="s">
        <v>46</v>
      </c>
      <c r="W86" s="33">
        <f t="shared" si="15"/>
        <v>71</v>
      </c>
      <c r="X86" s="34">
        <f>IFERROR(_xlfn.RANK.EQ(W86,$W$72:$W$118,0)+COUNTIF(W$72:$W86,W86)-1,"-")</f>
        <v>13</v>
      </c>
      <c r="Y86" s="5"/>
      <c r="Z86" s="42">
        <f t="shared" si="18"/>
        <v>15</v>
      </c>
      <c r="AA86" s="42" t="str">
        <f t="shared" si="19"/>
        <v>秋田</v>
      </c>
      <c r="AB86" s="42">
        <f t="shared" si="20"/>
        <v>67</v>
      </c>
      <c r="AC86" s="37">
        <f t="shared" si="21"/>
        <v>2.1</v>
      </c>
      <c r="AD86" s="5"/>
      <c r="AE86" s="32">
        <v>15</v>
      </c>
      <c r="AF86" s="5" t="s">
        <v>46</v>
      </c>
      <c r="AG86" s="33">
        <f t="shared" si="16"/>
        <v>133400</v>
      </c>
      <c r="AH86" s="34">
        <f>IFERROR(_xlfn.RANK.EQ(AG86,$AG$72:$AG$118,0)+COUNTIF($AG$72:AG86,AG86)-1,"-")</f>
        <v>20</v>
      </c>
      <c r="AI86" s="5"/>
      <c r="AJ86" s="42">
        <f t="shared" si="22"/>
        <v>15</v>
      </c>
      <c r="AK86" s="42" t="str">
        <f t="shared" si="23"/>
        <v>長崎</v>
      </c>
      <c r="AL86" s="42">
        <f t="shared" si="24"/>
        <v>181200</v>
      </c>
      <c r="AM86" s="37">
        <f t="shared" si="25"/>
        <v>2.1</v>
      </c>
      <c r="AN86" s="37"/>
      <c r="AO86" s="32">
        <v>15</v>
      </c>
      <c r="AP86" s="5" t="s">
        <v>46</v>
      </c>
      <c r="AQ86" s="33">
        <f t="shared" si="17"/>
        <v>1878.9</v>
      </c>
      <c r="AR86" s="34">
        <f>IFERROR(_xlfn.RANK.EQ(AQ86,$AQ$72:$AQ$118,0)+COUNTIF(AQ$72:$AQ86,AQ86)-1,"-")</f>
        <v>29</v>
      </c>
      <c r="AS86" s="5"/>
      <c r="AT86" s="42">
        <f t="shared" si="26"/>
        <v>15</v>
      </c>
      <c r="AU86" s="42" t="str">
        <f t="shared" si="27"/>
        <v>愛媛</v>
      </c>
      <c r="AV86" s="589">
        <f t="shared" si="28"/>
        <v>2932.8</v>
      </c>
      <c r="AW86" s="37">
        <f t="shared" si="29"/>
        <v>104.3</v>
      </c>
    </row>
    <row r="87" spans="1:49">
      <c r="A87" s="53"/>
      <c r="B87" s="54"/>
      <c r="E87" s="53"/>
      <c r="F87" s="82"/>
      <c r="G87" s="82"/>
      <c r="H87" s="82"/>
      <c r="I87" s="82"/>
      <c r="J87" s="82"/>
      <c r="K87" s="110"/>
      <c r="L87" s="110"/>
      <c r="M87" s="53"/>
      <c r="N87" s="53"/>
      <c r="O87" s="53"/>
      <c r="P87" s="53"/>
      <c r="Q87" s="53"/>
      <c r="R87" s="53"/>
      <c r="U87" s="32">
        <v>16</v>
      </c>
      <c r="V87" s="5" t="s">
        <v>48</v>
      </c>
      <c r="W87" s="33">
        <f t="shared" si="15"/>
        <v>12</v>
      </c>
      <c r="X87" s="34">
        <f>IFERROR(_xlfn.RANK.EQ(W87,$W$72:$W$118,0)+COUNTIF(W$72:$W87,W87)-1,"-")</f>
        <v>37</v>
      </c>
      <c r="Y87" s="5"/>
      <c r="Z87" s="42">
        <f t="shared" si="18"/>
        <v>15</v>
      </c>
      <c r="AA87" s="42" t="str">
        <f t="shared" si="19"/>
        <v>愛媛</v>
      </c>
      <c r="AB87" s="42">
        <f t="shared" si="20"/>
        <v>67</v>
      </c>
      <c r="AC87" s="37">
        <f t="shared" si="21"/>
        <v>2.1</v>
      </c>
      <c r="AD87" s="5"/>
      <c r="AE87" s="32">
        <v>16</v>
      </c>
      <c r="AF87" s="5" t="s">
        <v>48</v>
      </c>
      <c r="AG87" s="33">
        <f t="shared" si="16"/>
        <v>19700</v>
      </c>
      <c r="AH87" s="34">
        <f>IFERROR(_xlfn.RANK.EQ(AG87,$AG$72:$AG$118,0)+COUNTIF($AG$72:AG87,AG87)-1,"-")</f>
        <v>38</v>
      </c>
      <c r="AI87" s="5"/>
      <c r="AJ87" s="42">
        <f t="shared" si="22"/>
        <v>16</v>
      </c>
      <c r="AK87" s="42" t="str">
        <f t="shared" si="23"/>
        <v>宮城</v>
      </c>
      <c r="AL87" s="42">
        <f t="shared" si="24"/>
        <v>180000</v>
      </c>
      <c r="AM87" s="37">
        <f t="shared" si="25"/>
        <v>2</v>
      </c>
      <c r="AN87" s="37"/>
      <c r="AO87" s="32">
        <v>16</v>
      </c>
      <c r="AP87" s="5" t="s">
        <v>48</v>
      </c>
      <c r="AQ87" s="33">
        <f t="shared" si="17"/>
        <v>1641.7</v>
      </c>
      <c r="AR87" s="34">
        <f>IFERROR(_xlfn.RANK.EQ(AQ87,$AQ$72:$AQ$118,0)+COUNTIF(AQ$72:$AQ87,AQ87)-1,"-")</f>
        <v>30</v>
      </c>
      <c r="AS87" s="5"/>
      <c r="AT87" s="42">
        <f t="shared" si="26"/>
        <v>16</v>
      </c>
      <c r="AU87" s="42" t="str">
        <f t="shared" si="27"/>
        <v>宮崎</v>
      </c>
      <c r="AV87" s="589">
        <f t="shared" si="28"/>
        <v>2765.9</v>
      </c>
      <c r="AW87" s="37">
        <f t="shared" si="29"/>
        <v>98.4</v>
      </c>
    </row>
    <row r="88" spans="1:49">
      <c r="A88" s="53"/>
      <c r="B88" s="54"/>
      <c r="E88" s="53"/>
      <c r="F88" s="82"/>
      <c r="G88" s="82"/>
      <c r="H88" s="82"/>
      <c r="I88" s="82"/>
      <c r="J88" s="82"/>
      <c r="K88" s="110"/>
      <c r="L88" s="110"/>
      <c r="M88" s="53"/>
      <c r="N88" s="53"/>
      <c r="O88" s="53"/>
      <c r="P88" s="53"/>
      <c r="Q88" s="53"/>
      <c r="R88" s="53"/>
      <c r="U88" s="32">
        <v>17</v>
      </c>
      <c r="V88" s="5" t="s">
        <v>49</v>
      </c>
      <c r="W88" s="33">
        <f t="shared" si="15"/>
        <v>11</v>
      </c>
      <c r="X88" s="34">
        <f>IFERROR(_xlfn.RANK.EQ(W88,$W$72:$W$118,0)+COUNTIF(W$72:$W88,W88)-1,"-")</f>
        <v>38</v>
      </c>
      <c r="Y88" s="5"/>
      <c r="Z88" s="42">
        <f t="shared" si="18"/>
        <v>15</v>
      </c>
      <c r="AA88" s="42" t="str">
        <f t="shared" si="19"/>
        <v>長崎</v>
      </c>
      <c r="AB88" s="42">
        <f t="shared" si="20"/>
        <v>67</v>
      </c>
      <c r="AC88" s="37">
        <f t="shared" si="21"/>
        <v>2.1</v>
      </c>
      <c r="AD88" s="5"/>
      <c r="AE88" s="32">
        <v>17</v>
      </c>
      <c r="AF88" s="5" t="s">
        <v>49</v>
      </c>
      <c r="AG88" s="33">
        <f t="shared" si="16"/>
        <v>15800</v>
      </c>
      <c r="AH88" s="34">
        <f>IFERROR(_xlfn.RANK.EQ(AG88,$AG$72:$AG$118,0)+COUNTIF($AG$72:AG88,AG88)-1,"-")</f>
        <v>39</v>
      </c>
      <c r="AI88" s="5"/>
      <c r="AJ88" s="42">
        <f t="shared" si="22"/>
        <v>17</v>
      </c>
      <c r="AK88" s="42" t="str">
        <f t="shared" si="23"/>
        <v>山形</v>
      </c>
      <c r="AL88" s="42">
        <f t="shared" si="24"/>
        <v>159900</v>
      </c>
      <c r="AM88" s="37">
        <f t="shared" si="25"/>
        <v>1.8</v>
      </c>
      <c r="AN88" s="37"/>
      <c r="AO88" s="32">
        <v>17</v>
      </c>
      <c r="AP88" s="5" t="s">
        <v>49</v>
      </c>
      <c r="AQ88" s="33">
        <f t="shared" si="17"/>
        <v>1436.4</v>
      </c>
      <c r="AR88" s="34">
        <f>IFERROR(_xlfn.RANK.EQ(AQ88,$AQ$72:$AQ$118,0)+COUNTIF(AQ$72:$AQ88,AQ88)-1,"-")</f>
        <v>33</v>
      </c>
      <c r="AS88" s="5"/>
      <c r="AT88" s="42">
        <f t="shared" si="26"/>
        <v>17</v>
      </c>
      <c r="AU88" s="42" t="str">
        <f t="shared" si="27"/>
        <v>熊本</v>
      </c>
      <c r="AV88" s="589">
        <f t="shared" si="28"/>
        <v>2761.1</v>
      </c>
      <c r="AW88" s="37">
        <f t="shared" si="29"/>
        <v>98.2</v>
      </c>
    </row>
    <row r="89" spans="1:49">
      <c r="A89" s="53"/>
      <c r="B89" s="54"/>
      <c r="E89" s="53"/>
      <c r="F89" s="82"/>
      <c r="G89" s="82"/>
      <c r="H89" s="82"/>
      <c r="I89" s="82"/>
      <c r="J89" s="82"/>
      <c r="K89" s="110"/>
      <c r="L89" s="110"/>
      <c r="M89" s="53"/>
      <c r="N89" s="53"/>
      <c r="O89" s="53"/>
      <c r="P89" s="53"/>
      <c r="Q89" s="53"/>
      <c r="R89" s="53"/>
      <c r="U89" s="32">
        <v>18</v>
      </c>
      <c r="V89" s="5" t="s">
        <v>50</v>
      </c>
      <c r="W89" s="33">
        <f t="shared" si="15"/>
        <v>3</v>
      </c>
      <c r="X89" s="34">
        <f>IFERROR(_xlfn.RANK.EQ(W89,$W$72:$W$118,0)+COUNTIF(W$72:$W89,W89)-1,"-")</f>
        <v>46</v>
      </c>
      <c r="Y89" s="5"/>
      <c r="Z89" s="42">
        <f t="shared" si="18"/>
        <v>18</v>
      </c>
      <c r="AA89" s="42" t="str">
        <f t="shared" si="19"/>
        <v>埼玉</v>
      </c>
      <c r="AB89" s="42">
        <f t="shared" si="20"/>
        <v>57</v>
      </c>
      <c r="AC89" s="37">
        <f t="shared" si="21"/>
        <v>1.8</v>
      </c>
      <c r="AD89" s="5"/>
      <c r="AE89" s="32">
        <v>18</v>
      </c>
      <c r="AF89" s="5" t="s">
        <v>50</v>
      </c>
      <c r="AG89" s="33">
        <f t="shared" si="16"/>
        <v>2390</v>
      </c>
      <c r="AH89" s="34">
        <f>IFERROR(_xlfn.RANK.EQ(AG89,$AG$72:$AG$118,0)+COUNTIF($AG$72:AG89,AG89)-1,"-")</f>
        <v>43</v>
      </c>
      <c r="AI89" s="5"/>
      <c r="AJ89" s="42">
        <f t="shared" si="22"/>
        <v>18</v>
      </c>
      <c r="AK89" s="42" t="str">
        <f t="shared" si="23"/>
        <v>大分</v>
      </c>
      <c r="AL89" s="42">
        <f t="shared" si="24"/>
        <v>153200</v>
      </c>
      <c r="AM89" s="37">
        <f t="shared" si="25"/>
        <v>1.7</v>
      </c>
      <c r="AN89" s="37"/>
      <c r="AO89" s="32">
        <v>18</v>
      </c>
      <c r="AP89" s="5" t="s">
        <v>50</v>
      </c>
      <c r="AQ89" s="33">
        <f t="shared" si="17"/>
        <v>796.7</v>
      </c>
      <c r="AR89" s="34">
        <f>IFERROR(_xlfn.RANK.EQ(AQ89,$AQ$72:$AQ$118,0)+COUNTIF(AQ$72:$AQ89,AQ89)-1,"-")</f>
        <v>41</v>
      </c>
      <c r="AS89" s="5"/>
      <c r="AT89" s="42">
        <f t="shared" si="26"/>
        <v>18</v>
      </c>
      <c r="AU89" s="42" t="str">
        <f t="shared" si="27"/>
        <v>長崎</v>
      </c>
      <c r="AV89" s="589">
        <f t="shared" si="28"/>
        <v>2704.5</v>
      </c>
      <c r="AW89" s="37">
        <f t="shared" si="29"/>
        <v>96.2</v>
      </c>
    </row>
    <row r="90" spans="1:49">
      <c r="A90" s="53"/>
      <c r="B90" s="54"/>
      <c r="E90" s="53"/>
      <c r="F90" s="82"/>
      <c r="G90" s="82"/>
      <c r="H90" s="82"/>
      <c r="I90" s="82"/>
      <c r="J90" s="82"/>
      <c r="K90" s="110"/>
      <c r="L90" s="110"/>
      <c r="M90" s="53"/>
      <c r="N90" s="53"/>
      <c r="O90" s="53"/>
      <c r="P90" s="53"/>
      <c r="Q90" s="53"/>
      <c r="R90" s="53"/>
      <c r="U90" s="32">
        <v>19</v>
      </c>
      <c r="V90" s="5" t="s">
        <v>51</v>
      </c>
      <c r="W90" s="33">
        <f t="shared" si="15"/>
        <v>14</v>
      </c>
      <c r="X90" s="34">
        <f>IFERROR(_xlfn.RANK.EQ(W90,$W$72:$W$118,0)+COUNTIF(W$72:$W90,W90)-1,"-")</f>
        <v>35</v>
      </c>
      <c r="Y90" s="5"/>
      <c r="Z90" s="42">
        <f t="shared" si="18"/>
        <v>19</v>
      </c>
      <c r="AA90" s="42" t="str">
        <f t="shared" si="19"/>
        <v>山形</v>
      </c>
      <c r="AB90" s="42">
        <f t="shared" si="20"/>
        <v>54</v>
      </c>
      <c r="AC90" s="37">
        <f t="shared" si="21"/>
        <v>1.7</v>
      </c>
      <c r="AD90" s="5"/>
      <c r="AE90" s="32">
        <v>19</v>
      </c>
      <c r="AF90" s="5" t="s">
        <v>51</v>
      </c>
      <c r="AG90" s="33">
        <f t="shared" si="16"/>
        <v>11000</v>
      </c>
      <c r="AH90" s="34">
        <f>IFERROR(_xlfn.RANK.EQ(AG90,$AG$72:$AG$118,0)+COUNTIF($AG$72:AG90,AG90)-1,"-")</f>
        <v>41</v>
      </c>
      <c r="AI90" s="5"/>
      <c r="AJ90" s="42">
        <f t="shared" si="22"/>
        <v>19</v>
      </c>
      <c r="AK90" s="42" t="str">
        <f t="shared" si="23"/>
        <v>広島</v>
      </c>
      <c r="AL90" s="42">
        <f t="shared" si="24"/>
        <v>147600</v>
      </c>
      <c r="AM90" s="37">
        <f t="shared" si="25"/>
        <v>1.7</v>
      </c>
      <c r="AN90" s="37"/>
      <c r="AO90" s="32">
        <v>19</v>
      </c>
      <c r="AP90" s="5" t="s">
        <v>51</v>
      </c>
      <c r="AQ90" s="33">
        <f t="shared" si="17"/>
        <v>785.7</v>
      </c>
      <c r="AR90" s="34">
        <f>IFERROR(_xlfn.RANK.EQ(AQ90,$AQ$72:$AQ$118,0)+COUNTIF(AQ$72:$AQ90,AQ90)-1,"-")</f>
        <v>42</v>
      </c>
      <c r="AS90" s="5"/>
      <c r="AT90" s="42">
        <f t="shared" si="26"/>
        <v>19</v>
      </c>
      <c r="AU90" s="42" t="str">
        <f t="shared" si="27"/>
        <v>千葉</v>
      </c>
      <c r="AV90" s="589">
        <f t="shared" si="28"/>
        <v>2688.4</v>
      </c>
      <c r="AW90" s="37">
        <f t="shared" si="29"/>
        <v>95.6</v>
      </c>
    </row>
    <row r="91" spans="1:49">
      <c r="A91" s="53"/>
      <c r="B91" s="54"/>
      <c r="E91" s="53"/>
      <c r="F91" s="82"/>
      <c r="G91" s="82"/>
      <c r="H91" s="82"/>
      <c r="I91" s="82"/>
      <c r="J91" s="82"/>
      <c r="K91" s="110"/>
      <c r="L91" s="110"/>
      <c r="M91" s="53"/>
      <c r="N91" s="53"/>
      <c r="O91" s="53"/>
      <c r="P91" s="53"/>
      <c r="Q91" s="53"/>
      <c r="R91" s="53"/>
      <c r="U91" s="32">
        <v>20</v>
      </c>
      <c r="V91" s="5" t="s">
        <v>52</v>
      </c>
      <c r="W91" s="33">
        <f t="shared" si="15"/>
        <v>46</v>
      </c>
      <c r="X91" s="34">
        <f>IFERROR(_xlfn.RANK.EQ(W91,$W$72:$W$118,0)+COUNTIF(W$72:$W91,W91)-1,"-")</f>
        <v>22</v>
      </c>
      <c r="Y91" s="5"/>
      <c r="Z91" s="42">
        <f t="shared" si="18"/>
        <v>20</v>
      </c>
      <c r="AA91" s="42" t="str">
        <f t="shared" si="19"/>
        <v>福島</v>
      </c>
      <c r="AB91" s="42">
        <f t="shared" si="20"/>
        <v>49</v>
      </c>
      <c r="AC91" s="37">
        <f t="shared" si="21"/>
        <v>1.6</v>
      </c>
      <c r="AD91" s="5"/>
      <c r="AE91" s="32">
        <v>20</v>
      </c>
      <c r="AF91" s="5" t="s">
        <v>52</v>
      </c>
      <c r="AG91" s="33">
        <f t="shared" si="16"/>
        <v>53000</v>
      </c>
      <c r="AH91" s="34">
        <f>IFERROR(_xlfn.RANK.EQ(AG91,$AG$72:$AG$118,0)+COUNTIF($AG$72:AG91,AG91)-1,"-")</f>
        <v>30</v>
      </c>
      <c r="AI91" s="5"/>
      <c r="AJ91" s="42">
        <f t="shared" si="22"/>
        <v>20</v>
      </c>
      <c r="AK91" s="42" t="str">
        <f t="shared" si="23"/>
        <v>新潟</v>
      </c>
      <c r="AL91" s="42">
        <f t="shared" si="24"/>
        <v>133400</v>
      </c>
      <c r="AM91" s="37">
        <f t="shared" si="25"/>
        <v>1.5</v>
      </c>
      <c r="AN91" s="37"/>
      <c r="AO91" s="32">
        <v>20</v>
      </c>
      <c r="AP91" s="5" t="s">
        <v>52</v>
      </c>
      <c r="AQ91" s="33">
        <f t="shared" si="17"/>
        <v>1152.2</v>
      </c>
      <c r="AR91" s="34">
        <f>IFERROR(_xlfn.RANK.EQ(AQ91,$AQ$72:$AQ$118,0)+COUNTIF(AQ$72:$AQ91,AQ91)-1,"-")</f>
        <v>39</v>
      </c>
      <c r="AS91" s="5"/>
      <c r="AT91" s="42">
        <f t="shared" si="26"/>
        <v>20</v>
      </c>
      <c r="AU91" s="42" t="str">
        <f t="shared" si="27"/>
        <v>徳島</v>
      </c>
      <c r="AV91" s="589">
        <f t="shared" si="28"/>
        <v>2516.6999999999998</v>
      </c>
      <c r="AW91" s="37">
        <f t="shared" si="29"/>
        <v>89.5</v>
      </c>
    </row>
    <row r="92" spans="1:49">
      <c r="A92" s="53"/>
      <c r="B92" s="54"/>
      <c r="E92" s="53"/>
      <c r="F92" s="82"/>
      <c r="G92" s="82"/>
      <c r="H92" s="82"/>
      <c r="I92" s="82"/>
      <c r="J92" s="82"/>
      <c r="K92" s="110"/>
      <c r="L92" s="110"/>
      <c r="M92" s="53"/>
      <c r="N92" s="53"/>
      <c r="O92" s="53"/>
      <c r="P92" s="53"/>
      <c r="Q92" s="53"/>
      <c r="R92" s="53"/>
      <c r="U92" s="32">
        <v>21</v>
      </c>
      <c r="V92" s="5" t="s">
        <v>53</v>
      </c>
      <c r="W92" s="33">
        <f t="shared" si="15"/>
        <v>26</v>
      </c>
      <c r="X92" s="34">
        <f>IFERROR(_xlfn.RANK.EQ(W92,$W$72:$W$118,0)+COUNTIF(W$72:$W92,W92)-1,"-")</f>
        <v>28</v>
      </c>
      <c r="Y92" s="5"/>
      <c r="Z92" s="42">
        <f t="shared" si="18"/>
        <v>21</v>
      </c>
      <c r="AA92" s="42" t="str">
        <f t="shared" si="19"/>
        <v>青森</v>
      </c>
      <c r="AB92" s="42">
        <f t="shared" si="20"/>
        <v>48</v>
      </c>
      <c r="AC92" s="37">
        <f t="shared" si="21"/>
        <v>1.5</v>
      </c>
      <c r="AD92" s="5"/>
      <c r="AE92" s="32">
        <v>21</v>
      </c>
      <c r="AF92" s="5" t="s">
        <v>53</v>
      </c>
      <c r="AG92" s="33">
        <f t="shared" si="16"/>
        <v>91300</v>
      </c>
      <c r="AH92" s="34">
        <f>IFERROR(_xlfn.RANK.EQ(AG92,$AG$72:$AG$118,0)+COUNTIF($AG$72:AG92,AG92)-1,"-")</f>
        <v>24</v>
      </c>
      <c r="AI92" s="5"/>
      <c r="AJ92" s="42">
        <f t="shared" si="22"/>
        <v>21</v>
      </c>
      <c r="AK92" s="42" t="str">
        <f t="shared" si="23"/>
        <v>福島</v>
      </c>
      <c r="AL92" s="42">
        <f t="shared" si="24"/>
        <v>111600</v>
      </c>
      <c r="AM92" s="37">
        <f t="shared" si="25"/>
        <v>1.3</v>
      </c>
      <c r="AN92" s="37"/>
      <c r="AO92" s="32">
        <v>21</v>
      </c>
      <c r="AP92" s="5" t="s">
        <v>53</v>
      </c>
      <c r="AQ92" s="33">
        <f t="shared" si="17"/>
        <v>3511.5</v>
      </c>
      <c r="AR92" s="34">
        <f>IFERROR(_xlfn.RANK.EQ(AQ92,$AQ$72:$AQ$118,0)+COUNTIF(AQ$72:$AQ92,AQ92)-1,"-")</f>
        <v>12</v>
      </c>
      <c r="AS92" s="5"/>
      <c r="AT92" s="42">
        <f t="shared" si="26"/>
        <v>21</v>
      </c>
      <c r="AU92" s="42" t="str">
        <f t="shared" si="27"/>
        <v>佐賀</v>
      </c>
      <c r="AV92" s="589">
        <f t="shared" si="28"/>
        <v>2482.1</v>
      </c>
      <c r="AW92" s="37">
        <f t="shared" si="29"/>
        <v>88.3</v>
      </c>
    </row>
    <row r="93" spans="1:49">
      <c r="A93" s="53"/>
      <c r="B93" s="54"/>
      <c r="F93" s="80"/>
      <c r="G93" s="80"/>
      <c r="H93" s="80"/>
      <c r="I93" s="80"/>
      <c r="J93" s="80"/>
      <c r="M93" s="53"/>
      <c r="N93" s="53"/>
      <c r="O93" s="53"/>
      <c r="P93" s="53"/>
      <c r="Q93" s="53"/>
      <c r="R93" s="53"/>
      <c r="U93" s="32">
        <v>22</v>
      </c>
      <c r="V93" s="5" t="s">
        <v>54</v>
      </c>
      <c r="W93" s="33">
        <f t="shared" si="15"/>
        <v>69</v>
      </c>
      <c r="X93" s="34">
        <f>IFERROR(_xlfn.RANK.EQ(W93,$W$72:$W$118,0)+COUNTIF(W$72:$W93,W93)-1,"-")</f>
        <v>14</v>
      </c>
      <c r="Y93" s="5"/>
      <c r="Z93" s="42">
        <f t="shared" si="18"/>
        <v>22</v>
      </c>
      <c r="AA93" s="42" t="str">
        <f t="shared" si="19"/>
        <v>長野</v>
      </c>
      <c r="AB93" s="42">
        <f t="shared" si="20"/>
        <v>46</v>
      </c>
      <c r="AC93" s="37">
        <f t="shared" si="21"/>
        <v>1.5</v>
      </c>
      <c r="AD93" s="5"/>
      <c r="AE93" s="32">
        <v>22</v>
      </c>
      <c r="AF93" s="5" t="s">
        <v>54</v>
      </c>
      <c r="AG93" s="33">
        <f t="shared" si="16"/>
        <v>97100</v>
      </c>
      <c r="AH93" s="34">
        <f>IFERROR(_xlfn.RANK.EQ(AG93,$AG$72:$AG$118,0)+COUNTIF($AG$72:AG93,AG93)-1,"-")</f>
        <v>23</v>
      </c>
      <c r="AI93" s="5"/>
      <c r="AJ93" s="42">
        <f t="shared" si="22"/>
        <v>22</v>
      </c>
      <c r="AK93" s="42" t="str">
        <f t="shared" si="23"/>
        <v>三重</v>
      </c>
      <c r="AL93" s="42">
        <f t="shared" si="24"/>
        <v>98900</v>
      </c>
      <c r="AM93" s="37">
        <f t="shared" si="25"/>
        <v>1.1000000000000001</v>
      </c>
      <c r="AN93" s="37"/>
      <c r="AO93" s="32">
        <v>22</v>
      </c>
      <c r="AP93" s="5" t="s">
        <v>54</v>
      </c>
      <c r="AQ93" s="33">
        <f t="shared" si="17"/>
        <v>1407.2</v>
      </c>
      <c r="AR93" s="34">
        <f>IFERROR(_xlfn.RANK.EQ(AQ93,$AQ$72:$AQ$118,0)+COUNTIF(AQ$72:$AQ93,AQ93)-1,"-")</f>
        <v>34</v>
      </c>
      <c r="AS93" s="5"/>
      <c r="AT93" s="42">
        <f t="shared" si="26"/>
        <v>22</v>
      </c>
      <c r="AU93" s="42" t="str">
        <f t="shared" si="27"/>
        <v>三重</v>
      </c>
      <c r="AV93" s="589">
        <f t="shared" si="28"/>
        <v>2472.5</v>
      </c>
      <c r="AW93" s="37">
        <f t="shared" si="29"/>
        <v>88</v>
      </c>
    </row>
    <row r="94" spans="1:49">
      <c r="A94" s="53"/>
      <c r="B94" s="54"/>
      <c r="E94" s="53"/>
      <c r="F94" s="82"/>
      <c r="G94" s="82"/>
      <c r="H94" s="82"/>
      <c r="I94" s="82"/>
      <c r="J94" s="82"/>
      <c r="K94" s="110"/>
      <c r="L94" s="110"/>
      <c r="M94" s="53"/>
      <c r="N94" s="53"/>
      <c r="O94" s="53"/>
      <c r="P94" s="53"/>
      <c r="Q94" s="53"/>
      <c r="R94" s="53"/>
      <c r="U94" s="32">
        <v>23</v>
      </c>
      <c r="V94" s="5" t="s">
        <v>55</v>
      </c>
      <c r="W94" s="33">
        <f t="shared" si="15"/>
        <v>138</v>
      </c>
      <c r="X94" s="34">
        <f>IFERROR(_xlfn.RANK.EQ(W94,$W$72:$W$118,0)+COUNTIF(W$72:$W94,W94)-1,"-")</f>
        <v>8</v>
      </c>
      <c r="Y94" s="5"/>
      <c r="Z94" s="42">
        <f t="shared" si="18"/>
        <v>23</v>
      </c>
      <c r="AA94" s="42" t="str">
        <f t="shared" si="19"/>
        <v>神奈川</v>
      </c>
      <c r="AB94" s="42">
        <f t="shared" si="20"/>
        <v>41</v>
      </c>
      <c r="AC94" s="37">
        <f t="shared" si="21"/>
        <v>1.3</v>
      </c>
      <c r="AD94" s="5"/>
      <c r="AE94" s="32">
        <v>23</v>
      </c>
      <c r="AF94" s="5" t="s">
        <v>55</v>
      </c>
      <c r="AG94" s="33">
        <f t="shared" si="16"/>
        <v>287400</v>
      </c>
      <c r="AH94" s="34">
        <f>IFERROR(_xlfn.RANK.EQ(AG94,$AG$72:$AG$118,0)+COUNTIF($AG$72:AG94,AG94)-1,"-")</f>
        <v>12</v>
      </c>
      <c r="AI94" s="5"/>
      <c r="AJ94" s="42">
        <f t="shared" si="22"/>
        <v>23</v>
      </c>
      <c r="AK94" s="42" t="str">
        <f t="shared" si="23"/>
        <v>静岡</v>
      </c>
      <c r="AL94" s="42">
        <f t="shared" si="24"/>
        <v>97100</v>
      </c>
      <c r="AM94" s="37">
        <f t="shared" si="25"/>
        <v>1.1000000000000001</v>
      </c>
      <c r="AN94" s="37"/>
      <c r="AO94" s="32">
        <v>23</v>
      </c>
      <c r="AP94" s="5" t="s">
        <v>55</v>
      </c>
      <c r="AQ94" s="33">
        <f t="shared" si="17"/>
        <v>2082.6</v>
      </c>
      <c r="AR94" s="34">
        <f>IFERROR(_xlfn.RANK.EQ(AQ94,$AQ$72:$AQ$118,0)+COUNTIF(AQ$72:$AQ94,AQ94)-1,"-")</f>
        <v>25</v>
      </c>
      <c r="AS94" s="5"/>
      <c r="AT94" s="42">
        <f t="shared" si="26"/>
        <v>23</v>
      </c>
      <c r="AU94" s="42" t="str">
        <f t="shared" si="27"/>
        <v>岡山</v>
      </c>
      <c r="AV94" s="589">
        <f t="shared" si="28"/>
        <v>2400</v>
      </c>
      <c r="AW94" s="37">
        <f t="shared" si="29"/>
        <v>85.4</v>
      </c>
    </row>
    <row r="95" spans="1:49">
      <c r="A95" s="53"/>
      <c r="B95" s="54"/>
      <c r="E95" s="53"/>
      <c r="F95" s="82"/>
      <c r="G95" s="82"/>
      <c r="H95" s="82"/>
      <c r="I95" s="82"/>
      <c r="J95" s="82"/>
      <c r="K95" s="110"/>
      <c r="L95" s="110"/>
      <c r="M95" s="53"/>
      <c r="N95" s="53"/>
      <c r="O95" s="53"/>
      <c r="P95" s="53"/>
      <c r="Q95" s="53"/>
      <c r="R95" s="53"/>
      <c r="U95" s="32">
        <v>24</v>
      </c>
      <c r="V95" s="5" t="s">
        <v>56</v>
      </c>
      <c r="W95" s="33">
        <f t="shared" si="15"/>
        <v>40</v>
      </c>
      <c r="X95" s="34">
        <f>IFERROR(_xlfn.RANK.EQ(W95,$W$72:$W$118,0)+COUNTIF(W$72:$W95,W95)-1,"-")</f>
        <v>24</v>
      </c>
      <c r="Y95" s="5"/>
      <c r="Z95" s="42">
        <f t="shared" si="18"/>
        <v>24</v>
      </c>
      <c r="AA95" s="42" t="str">
        <f t="shared" si="19"/>
        <v>三重</v>
      </c>
      <c r="AB95" s="42">
        <f t="shared" si="20"/>
        <v>40</v>
      </c>
      <c r="AC95" s="37">
        <f t="shared" si="21"/>
        <v>1.3</v>
      </c>
      <c r="AD95" s="5"/>
      <c r="AE95" s="32">
        <v>24</v>
      </c>
      <c r="AF95" s="5" t="s">
        <v>56</v>
      </c>
      <c r="AG95" s="33">
        <f t="shared" si="16"/>
        <v>98900</v>
      </c>
      <c r="AH95" s="34">
        <f>IFERROR(_xlfn.RANK.EQ(AG95,$AG$72:$AG$118,0)+COUNTIF($AG$72:AG95,AG95)-1,"-")</f>
        <v>22</v>
      </c>
      <c r="AI95" s="5"/>
      <c r="AJ95" s="42">
        <f t="shared" si="22"/>
        <v>24</v>
      </c>
      <c r="AK95" s="42" t="str">
        <f t="shared" si="23"/>
        <v>岐阜</v>
      </c>
      <c r="AL95" s="42">
        <f t="shared" si="24"/>
        <v>91300</v>
      </c>
      <c r="AM95" s="37">
        <f t="shared" si="25"/>
        <v>1</v>
      </c>
      <c r="AN95" s="37"/>
      <c r="AO95" s="32">
        <v>24</v>
      </c>
      <c r="AP95" s="5" t="s">
        <v>56</v>
      </c>
      <c r="AQ95" s="33">
        <f t="shared" si="17"/>
        <v>2472.5</v>
      </c>
      <c r="AR95" s="34">
        <f>IFERROR(_xlfn.RANK.EQ(AQ95,$AQ$72:$AQ$118,0)+COUNTIF(AQ$72:$AQ95,AQ95)-1,"-")</f>
        <v>22</v>
      </c>
      <c r="AS95" s="5"/>
      <c r="AT95" s="42">
        <f t="shared" si="26"/>
        <v>24</v>
      </c>
      <c r="AU95" s="42" t="str">
        <f t="shared" si="27"/>
        <v>福島</v>
      </c>
      <c r="AV95" s="589">
        <f t="shared" si="28"/>
        <v>2277.6</v>
      </c>
      <c r="AW95" s="37">
        <f t="shared" si="29"/>
        <v>81</v>
      </c>
    </row>
    <row r="96" spans="1:49">
      <c r="A96" s="53"/>
      <c r="B96" s="54"/>
      <c r="E96" s="53"/>
      <c r="F96" s="82"/>
      <c r="G96" s="82"/>
      <c r="H96" s="82"/>
      <c r="I96" s="82"/>
      <c r="J96" s="82"/>
      <c r="K96" s="110"/>
      <c r="L96" s="110"/>
      <c r="M96" s="53"/>
      <c r="N96" s="53"/>
      <c r="O96" s="53"/>
      <c r="P96" s="53"/>
      <c r="Q96" s="53"/>
      <c r="R96" s="53"/>
      <c r="U96" s="32">
        <v>25</v>
      </c>
      <c r="V96" s="5" t="s">
        <v>57</v>
      </c>
      <c r="W96" s="33">
        <f t="shared" si="15"/>
        <v>3</v>
      </c>
      <c r="X96" s="34">
        <f>IFERROR(_xlfn.RANK.EQ(W96,$W$72:$W$118,0)+COUNTIF(W$72:$W96,W96)-1,"-")</f>
        <v>47</v>
      </c>
      <c r="Y96" s="5"/>
      <c r="Z96" s="42">
        <f t="shared" si="18"/>
        <v>25</v>
      </c>
      <c r="AA96" s="42" t="str">
        <f t="shared" si="19"/>
        <v>福岡</v>
      </c>
      <c r="AB96" s="42">
        <f t="shared" si="20"/>
        <v>39</v>
      </c>
      <c r="AC96" s="37">
        <f t="shared" si="21"/>
        <v>1.2</v>
      </c>
      <c r="AD96" s="5"/>
      <c r="AE96" s="32">
        <v>25</v>
      </c>
      <c r="AF96" s="5" t="s">
        <v>57</v>
      </c>
      <c r="AG96" s="33">
        <f t="shared" si="16"/>
        <v>1480</v>
      </c>
      <c r="AH96" s="34">
        <f>IFERROR(_xlfn.RANK.EQ(AG96,$AG$72:$AG$118,0)+COUNTIF($AG$72:AG96,AG96)-1,"-")</f>
        <v>46</v>
      </c>
      <c r="AI96" s="5"/>
      <c r="AJ96" s="42">
        <f t="shared" si="22"/>
        <v>25</v>
      </c>
      <c r="AK96" s="42" t="str">
        <f t="shared" si="23"/>
        <v>福岡</v>
      </c>
      <c r="AL96" s="42">
        <f t="shared" si="24"/>
        <v>79800</v>
      </c>
      <c r="AM96" s="37">
        <f t="shared" si="25"/>
        <v>0.9</v>
      </c>
      <c r="AN96" s="37"/>
      <c r="AO96" s="32">
        <v>25</v>
      </c>
      <c r="AP96" s="5" t="s">
        <v>57</v>
      </c>
      <c r="AQ96" s="33">
        <f t="shared" si="17"/>
        <v>493.3</v>
      </c>
      <c r="AR96" s="34">
        <f>IFERROR(_xlfn.RANK.EQ(AQ96,$AQ$72:$AQ$118,0)+COUNTIF(AQ$72:$AQ96,AQ96)-1,"-")</f>
        <v>43</v>
      </c>
      <c r="AS96" s="5"/>
      <c r="AT96" s="42">
        <f t="shared" si="26"/>
        <v>25</v>
      </c>
      <c r="AU96" s="42" t="str">
        <f t="shared" si="27"/>
        <v>愛知</v>
      </c>
      <c r="AV96" s="589">
        <f t="shared" si="28"/>
        <v>2082.6</v>
      </c>
      <c r="AW96" s="37">
        <f t="shared" si="29"/>
        <v>74.099999999999994</v>
      </c>
    </row>
    <row r="97" spans="1:49">
      <c r="A97" s="53"/>
      <c r="B97" s="54"/>
      <c r="E97" s="53"/>
      <c r="F97" s="82"/>
      <c r="G97" s="82"/>
      <c r="H97" s="82"/>
      <c r="I97" s="82"/>
      <c r="J97" s="82"/>
      <c r="K97" s="110"/>
      <c r="L97" s="110"/>
      <c r="M97" s="53"/>
      <c r="N97" s="53"/>
      <c r="O97" s="53"/>
      <c r="P97" s="53"/>
      <c r="Q97" s="53"/>
      <c r="R97" s="53"/>
      <c r="U97" s="32">
        <v>26</v>
      </c>
      <c r="V97" s="5" t="s">
        <v>58</v>
      </c>
      <c r="W97" s="33">
        <f t="shared" si="15"/>
        <v>9</v>
      </c>
      <c r="X97" s="34">
        <f>IFERROR(_xlfn.RANK.EQ(W97,$W$72:$W$118,0)+COUNTIF(W$72:$W97,W97)-1,"-")</f>
        <v>40</v>
      </c>
      <c r="Y97" s="5"/>
      <c r="Z97" s="42">
        <f t="shared" si="18"/>
        <v>26</v>
      </c>
      <c r="AA97" s="42" t="str">
        <f t="shared" si="19"/>
        <v>大分</v>
      </c>
      <c r="AB97" s="42">
        <f t="shared" si="20"/>
        <v>37</v>
      </c>
      <c r="AC97" s="37">
        <f t="shared" si="21"/>
        <v>1.2</v>
      </c>
      <c r="AD97" s="5"/>
      <c r="AE97" s="32">
        <v>26</v>
      </c>
      <c r="AF97" s="5" t="s">
        <v>58</v>
      </c>
      <c r="AG97" s="33">
        <f t="shared" si="16"/>
        <v>12600</v>
      </c>
      <c r="AH97" s="34">
        <f>IFERROR(_xlfn.RANK.EQ(AG97,$AG$72:$AG$118,0)+COUNTIF($AG$72:AG97,AG97)-1,"-")</f>
        <v>40</v>
      </c>
      <c r="AI97" s="5"/>
      <c r="AJ97" s="42">
        <f t="shared" si="22"/>
        <v>26</v>
      </c>
      <c r="AK97" s="42" t="str">
        <f t="shared" si="23"/>
        <v>埼玉</v>
      </c>
      <c r="AL97" s="42">
        <f t="shared" si="24"/>
        <v>75600</v>
      </c>
      <c r="AM97" s="37">
        <f t="shared" si="25"/>
        <v>0.9</v>
      </c>
      <c r="AN97" s="37"/>
      <c r="AO97" s="32">
        <v>26</v>
      </c>
      <c r="AP97" s="5" t="s">
        <v>58</v>
      </c>
      <c r="AQ97" s="33">
        <f t="shared" si="17"/>
        <v>1400</v>
      </c>
      <c r="AR97" s="34">
        <f>IFERROR(_xlfn.RANK.EQ(AQ97,$AQ$72:$AQ$118,0)+COUNTIF(AQ$72:$AQ97,AQ97)-1,"-")</f>
        <v>35</v>
      </c>
      <c r="AS97" s="5"/>
      <c r="AT97" s="42">
        <f t="shared" si="26"/>
        <v>26</v>
      </c>
      <c r="AU97" s="42" t="str">
        <f t="shared" si="27"/>
        <v>福岡</v>
      </c>
      <c r="AV97" s="589">
        <f t="shared" si="28"/>
        <v>2046.2</v>
      </c>
      <c r="AW97" s="37">
        <f t="shared" si="29"/>
        <v>72.8</v>
      </c>
    </row>
    <row r="98" spans="1:49">
      <c r="A98" s="53"/>
      <c r="B98" s="54"/>
      <c r="E98" s="53"/>
      <c r="F98" s="82"/>
      <c r="G98" s="82"/>
      <c r="H98" s="82"/>
      <c r="I98" s="82"/>
      <c r="J98" s="82"/>
      <c r="K98" s="110"/>
      <c r="L98" s="110"/>
      <c r="M98" s="53"/>
      <c r="N98" s="53"/>
      <c r="O98" s="53"/>
      <c r="P98" s="53"/>
      <c r="Q98" s="53"/>
      <c r="R98" s="53"/>
      <c r="U98" s="32">
        <v>27</v>
      </c>
      <c r="V98" s="5" t="s">
        <v>59</v>
      </c>
      <c r="W98" s="33">
        <f t="shared" si="15"/>
        <v>5</v>
      </c>
      <c r="X98" s="34">
        <f>IFERROR(_xlfn.RANK.EQ(W98,$W$72:$W$118,0)+COUNTIF(W$72:$W98,W98)-1,"-")</f>
        <v>43</v>
      </c>
      <c r="Y98" s="5"/>
      <c r="Z98" s="42">
        <f t="shared" si="18"/>
        <v>27</v>
      </c>
      <c r="AA98" s="42" t="str">
        <f t="shared" si="19"/>
        <v>佐賀</v>
      </c>
      <c r="AB98" s="42">
        <f t="shared" si="20"/>
        <v>28</v>
      </c>
      <c r="AC98" s="37">
        <f t="shared" si="21"/>
        <v>0.9</v>
      </c>
      <c r="AD98" s="5"/>
      <c r="AE98" s="32">
        <v>27</v>
      </c>
      <c r="AF98" s="5" t="s">
        <v>59</v>
      </c>
      <c r="AG98" s="33">
        <f t="shared" si="16"/>
        <v>2030</v>
      </c>
      <c r="AH98" s="34">
        <f>IFERROR(_xlfn.RANK.EQ(AG98,$AG$72:$AG$118,0)+COUNTIF($AG$72:AG98,AG98)-1,"-")</f>
        <v>45</v>
      </c>
      <c r="AI98" s="5"/>
      <c r="AJ98" s="42">
        <f t="shared" si="22"/>
        <v>27</v>
      </c>
      <c r="AK98" s="42" t="str">
        <f t="shared" si="23"/>
        <v>佐賀</v>
      </c>
      <c r="AL98" s="42">
        <f t="shared" si="24"/>
        <v>69500</v>
      </c>
      <c r="AM98" s="37">
        <f t="shared" si="25"/>
        <v>0.8</v>
      </c>
      <c r="AN98" s="37"/>
      <c r="AO98" s="32">
        <v>27</v>
      </c>
      <c r="AP98" s="5" t="s">
        <v>59</v>
      </c>
      <c r="AQ98" s="33">
        <f t="shared" si="17"/>
        <v>406</v>
      </c>
      <c r="AR98" s="34">
        <f>IFERROR(_xlfn.RANK.EQ(AQ98,$AQ$72:$AQ$118,0)+COUNTIF(AQ$72:$AQ98,AQ98)-1,"-")</f>
        <v>45</v>
      </c>
      <c r="AS98" s="5"/>
      <c r="AT98" s="42">
        <f t="shared" si="26"/>
        <v>27</v>
      </c>
      <c r="AU98" s="42" t="str">
        <f t="shared" si="27"/>
        <v>宮城</v>
      </c>
      <c r="AV98" s="589">
        <f t="shared" si="28"/>
        <v>2045.5</v>
      </c>
      <c r="AW98" s="37">
        <f t="shared" si="29"/>
        <v>72.8</v>
      </c>
    </row>
    <row r="99" spans="1:49">
      <c r="A99" s="53"/>
      <c r="B99" s="54"/>
      <c r="C99" s="54"/>
      <c r="D99" s="54"/>
      <c r="E99" s="53"/>
      <c r="F99" s="82"/>
      <c r="G99" s="82"/>
      <c r="H99" s="82"/>
      <c r="I99" s="82"/>
      <c r="J99" s="82"/>
      <c r="K99" s="110"/>
      <c r="L99" s="110"/>
      <c r="M99" s="53"/>
      <c r="N99" s="53"/>
      <c r="O99" s="53"/>
      <c r="P99" s="53"/>
      <c r="Q99" s="53"/>
      <c r="R99" s="53"/>
      <c r="U99" s="32">
        <v>28</v>
      </c>
      <c r="V99" s="5" t="s">
        <v>60</v>
      </c>
      <c r="W99" s="33">
        <f t="shared" si="15"/>
        <v>16</v>
      </c>
      <c r="X99" s="34">
        <f>IFERROR(_xlfn.RANK.EQ(W99,$W$72:$W$118,0)+COUNTIF(W$72:$W99,W99)-1,"-")</f>
        <v>33</v>
      </c>
      <c r="Y99" s="5"/>
      <c r="Z99" s="42">
        <f t="shared" si="18"/>
        <v>28</v>
      </c>
      <c r="AA99" s="42" t="str">
        <f t="shared" si="19"/>
        <v>岐阜</v>
      </c>
      <c r="AB99" s="42">
        <f t="shared" si="20"/>
        <v>26</v>
      </c>
      <c r="AC99" s="37">
        <f t="shared" si="21"/>
        <v>0.8</v>
      </c>
      <c r="AD99" s="5"/>
      <c r="AE99" s="32">
        <v>28</v>
      </c>
      <c r="AF99" s="5" t="s">
        <v>60</v>
      </c>
      <c r="AG99" s="33">
        <f t="shared" si="16"/>
        <v>20000</v>
      </c>
      <c r="AH99" s="34">
        <f>IFERROR(_xlfn.RANK.EQ(AG99,$AG$72:$AG$118,0)+COUNTIF($AG$72:AG99,AG99)-1,"-")</f>
        <v>37</v>
      </c>
      <c r="AI99" s="5"/>
      <c r="AJ99" s="42">
        <f t="shared" si="22"/>
        <v>28</v>
      </c>
      <c r="AK99" s="42" t="str">
        <f t="shared" si="23"/>
        <v>神奈川</v>
      </c>
      <c r="AL99" s="42">
        <f t="shared" si="24"/>
        <v>67200</v>
      </c>
      <c r="AM99" s="37">
        <f t="shared" si="25"/>
        <v>0.8</v>
      </c>
      <c r="AN99" s="37"/>
      <c r="AO99" s="32">
        <v>28</v>
      </c>
      <c r="AP99" s="5" t="s">
        <v>60</v>
      </c>
      <c r="AQ99" s="33">
        <f t="shared" si="17"/>
        <v>1250</v>
      </c>
      <c r="AR99" s="34">
        <f>IFERROR(_xlfn.RANK.EQ(AQ99,$AQ$72:$AQ$118,0)+COUNTIF(AQ$72:$AQ99,AQ99)-1,"-")</f>
        <v>38</v>
      </c>
      <c r="AS99" s="5"/>
      <c r="AT99" s="42">
        <f t="shared" si="26"/>
        <v>28</v>
      </c>
      <c r="AU99" s="42" t="str">
        <f t="shared" si="27"/>
        <v>茨城</v>
      </c>
      <c r="AV99" s="589">
        <f t="shared" si="28"/>
        <v>2038.5</v>
      </c>
      <c r="AW99" s="37">
        <f t="shared" si="29"/>
        <v>72.5</v>
      </c>
    </row>
    <row r="100" spans="1:49">
      <c r="A100" s="53"/>
      <c r="B100" s="54"/>
      <c r="C100" s="54"/>
      <c r="D100" s="54"/>
      <c r="E100" s="53"/>
      <c r="F100" s="82"/>
      <c r="G100" s="82"/>
      <c r="H100" s="82"/>
      <c r="I100" s="82"/>
      <c r="J100" s="82"/>
      <c r="K100" s="110"/>
      <c r="L100" s="110"/>
      <c r="M100" s="53"/>
      <c r="N100" s="53"/>
      <c r="O100" s="53"/>
      <c r="P100" s="53"/>
      <c r="Q100" s="53"/>
      <c r="R100" s="53"/>
      <c r="U100" s="32">
        <v>29</v>
      </c>
      <c r="V100" s="5" t="s">
        <v>61</v>
      </c>
      <c r="W100" s="33">
        <f t="shared" si="15"/>
        <v>7</v>
      </c>
      <c r="X100" s="34">
        <f>IFERROR(_xlfn.RANK.EQ(W100,$W$72:$W$118,0)+COUNTIF(W$72:$W100,W100)-1,"-")</f>
        <v>41</v>
      </c>
      <c r="Y100" s="5"/>
      <c r="Z100" s="42">
        <f t="shared" si="18"/>
        <v>29</v>
      </c>
      <c r="AA100" s="42" t="str">
        <f t="shared" si="19"/>
        <v>広島</v>
      </c>
      <c r="AB100" s="42">
        <f t="shared" si="20"/>
        <v>24</v>
      </c>
      <c r="AC100" s="37">
        <f t="shared" si="21"/>
        <v>0.8</v>
      </c>
      <c r="AD100" s="5"/>
      <c r="AE100" s="32">
        <v>29</v>
      </c>
      <c r="AF100" s="5" t="s">
        <v>61</v>
      </c>
      <c r="AG100" s="33">
        <f t="shared" si="16"/>
        <v>3190</v>
      </c>
      <c r="AH100" s="34">
        <f>IFERROR(_xlfn.RANK.EQ(AG100,$AG$72:$AG$118,0)+COUNTIF($AG$72:AG100,AG100)-1,"-")</f>
        <v>42</v>
      </c>
      <c r="AI100" s="5"/>
      <c r="AJ100" s="42">
        <f t="shared" si="22"/>
        <v>29</v>
      </c>
      <c r="AK100" s="42" t="str">
        <f t="shared" si="23"/>
        <v>鳥取</v>
      </c>
      <c r="AL100" s="42">
        <f t="shared" si="24"/>
        <v>61800</v>
      </c>
      <c r="AM100" s="37">
        <f t="shared" si="25"/>
        <v>0.7</v>
      </c>
      <c r="AN100" s="37"/>
      <c r="AO100" s="32">
        <v>29</v>
      </c>
      <c r="AP100" s="5" t="s">
        <v>61</v>
      </c>
      <c r="AQ100" s="33">
        <f t="shared" si="17"/>
        <v>455.7</v>
      </c>
      <c r="AR100" s="34">
        <f>IFERROR(_xlfn.RANK.EQ(AQ100,$AQ$72:$AQ$118,0)+COUNTIF(AQ$72:$AQ100,AQ100)-1,"-")</f>
        <v>44</v>
      </c>
      <c r="AS100" s="5"/>
      <c r="AT100" s="42">
        <f t="shared" si="26"/>
        <v>29</v>
      </c>
      <c r="AU100" s="42" t="str">
        <f t="shared" si="27"/>
        <v>新潟</v>
      </c>
      <c r="AV100" s="589">
        <f t="shared" si="28"/>
        <v>1878.9</v>
      </c>
      <c r="AW100" s="37">
        <f t="shared" si="29"/>
        <v>66.8</v>
      </c>
    </row>
    <row r="101" spans="1:49">
      <c r="A101" s="53"/>
      <c r="B101" s="54"/>
      <c r="C101" s="54"/>
      <c r="D101" s="54"/>
      <c r="E101" s="53"/>
      <c r="F101" s="82"/>
      <c r="G101" s="82"/>
      <c r="H101" s="82"/>
      <c r="I101" s="82"/>
      <c r="J101" s="82"/>
      <c r="K101" s="110"/>
      <c r="L101" s="110"/>
      <c r="M101" s="53"/>
      <c r="N101" s="53"/>
      <c r="O101" s="53"/>
      <c r="P101" s="53"/>
      <c r="Q101" s="53"/>
      <c r="R101" s="53"/>
      <c r="U101" s="32">
        <v>30</v>
      </c>
      <c r="V101" s="5" t="s">
        <v>62</v>
      </c>
      <c r="W101" s="33">
        <f t="shared" si="15"/>
        <v>5</v>
      </c>
      <c r="X101" s="34">
        <f>IFERROR(_xlfn.RANK.EQ(W101,$W$72:$W$118,0)+COUNTIF(W$72:$W101,W101)-1,"-")</f>
        <v>44</v>
      </c>
      <c r="Y101" s="5"/>
      <c r="Z101" s="42">
        <f t="shared" si="18"/>
        <v>30</v>
      </c>
      <c r="AA101" s="42" t="str">
        <f t="shared" si="19"/>
        <v>香川</v>
      </c>
      <c r="AB101" s="42">
        <f t="shared" si="20"/>
        <v>20</v>
      </c>
      <c r="AC101" s="37">
        <f t="shared" si="21"/>
        <v>0.6</v>
      </c>
      <c r="AD101" s="5"/>
      <c r="AE101" s="32">
        <v>30</v>
      </c>
      <c r="AF101" s="5" t="s">
        <v>62</v>
      </c>
      <c r="AG101" s="33">
        <f t="shared" si="16"/>
        <v>1140</v>
      </c>
      <c r="AH101" s="34">
        <f>IFERROR(_xlfn.RANK.EQ(AG101,$AG$72:$AG$118,0)+COUNTIF($AG$72:AG101,AG101)-1,"-")</f>
        <v>47</v>
      </c>
      <c r="AI101" s="5"/>
      <c r="AJ101" s="42">
        <f t="shared" si="22"/>
        <v>30</v>
      </c>
      <c r="AK101" s="42" t="str">
        <f t="shared" si="23"/>
        <v>長野</v>
      </c>
      <c r="AL101" s="42">
        <f t="shared" si="24"/>
        <v>53000</v>
      </c>
      <c r="AM101" s="37">
        <f t="shared" si="25"/>
        <v>0.6</v>
      </c>
      <c r="AN101" s="37"/>
      <c r="AO101" s="32">
        <v>30</v>
      </c>
      <c r="AP101" s="5" t="s">
        <v>62</v>
      </c>
      <c r="AQ101" s="33">
        <f t="shared" si="17"/>
        <v>228</v>
      </c>
      <c r="AR101" s="34">
        <f>IFERROR(_xlfn.RANK.EQ(AQ101,$AQ$72:$AQ$118,0)+COUNTIF(AQ$72:$AQ101,AQ101)-1,"-")</f>
        <v>46</v>
      </c>
      <c r="AS101" s="5"/>
      <c r="AT101" s="42">
        <f t="shared" si="26"/>
        <v>30</v>
      </c>
      <c r="AU101" s="42" t="str">
        <f t="shared" si="27"/>
        <v>富山</v>
      </c>
      <c r="AV101" s="589">
        <f t="shared" si="28"/>
        <v>1641.7</v>
      </c>
      <c r="AW101" s="37">
        <f t="shared" si="29"/>
        <v>58.4</v>
      </c>
    </row>
    <row r="102" spans="1:49">
      <c r="A102" s="53"/>
      <c r="B102" s="54"/>
      <c r="C102" s="54"/>
      <c r="D102" s="54"/>
      <c r="E102" s="53"/>
      <c r="F102" s="82"/>
      <c r="G102" s="82"/>
      <c r="H102" s="82"/>
      <c r="I102" s="82"/>
      <c r="J102" s="82"/>
      <c r="K102" s="110"/>
      <c r="L102" s="110"/>
      <c r="M102" s="53"/>
      <c r="N102" s="53"/>
      <c r="O102" s="53"/>
      <c r="P102" s="53"/>
      <c r="Q102" s="53"/>
      <c r="R102" s="53"/>
      <c r="U102" s="32">
        <v>31</v>
      </c>
      <c r="V102" s="5" t="s">
        <v>63</v>
      </c>
      <c r="W102" s="33">
        <f t="shared" si="15"/>
        <v>14</v>
      </c>
      <c r="X102" s="34">
        <f>IFERROR(_xlfn.RANK.EQ(W102,$W$72:$W$118,0)+COUNTIF(W$72:$W102,W102)-1,"-")</f>
        <v>36</v>
      </c>
      <c r="Y102" s="5"/>
      <c r="Z102" s="42">
        <f t="shared" si="18"/>
        <v>31</v>
      </c>
      <c r="AA102" s="42" t="str">
        <f t="shared" si="19"/>
        <v>岡山</v>
      </c>
      <c r="AB102" s="42">
        <f t="shared" si="20"/>
        <v>19</v>
      </c>
      <c r="AC102" s="37">
        <f t="shared" si="21"/>
        <v>0.6</v>
      </c>
      <c r="AD102" s="5"/>
      <c r="AE102" s="32">
        <v>31</v>
      </c>
      <c r="AF102" s="5" t="s">
        <v>63</v>
      </c>
      <c r="AG102" s="33">
        <f t="shared" si="16"/>
        <v>61800</v>
      </c>
      <c r="AH102" s="34">
        <f>IFERROR(_xlfn.RANK.EQ(AG102,$AG$72:$AG$118,0)+COUNTIF($AG$72:AG102,AG102)-1,"-")</f>
        <v>29</v>
      </c>
      <c r="AI102" s="5"/>
      <c r="AJ102" s="42">
        <f t="shared" si="22"/>
        <v>31</v>
      </c>
      <c r="AK102" s="42" t="str">
        <f t="shared" si="23"/>
        <v>岡山</v>
      </c>
      <c r="AL102" s="42">
        <f t="shared" si="24"/>
        <v>45600</v>
      </c>
      <c r="AM102" s="37">
        <f t="shared" si="25"/>
        <v>0.5</v>
      </c>
      <c r="AN102" s="37"/>
      <c r="AO102" s="32">
        <v>31</v>
      </c>
      <c r="AP102" s="5" t="s">
        <v>63</v>
      </c>
      <c r="AQ102" s="33">
        <f t="shared" si="17"/>
        <v>4414.3</v>
      </c>
      <c r="AR102" s="34">
        <f>IFERROR(_xlfn.RANK.EQ(AQ102,$AQ$72:$AQ$118,0)+COUNTIF(AQ$72:$AQ102,AQ102)-1,"-")</f>
        <v>7</v>
      </c>
      <c r="AS102" s="5"/>
      <c r="AT102" s="42">
        <f t="shared" si="26"/>
        <v>31</v>
      </c>
      <c r="AU102" s="42" t="str">
        <f t="shared" si="27"/>
        <v>神奈川</v>
      </c>
      <c r="AV102" s="589">
        <f t="shared" si="28"/>
        <v>1639</v>
      </c>
      <c r="AW102" s="37">
        <f t="shared" si="29"/>
        <v>58.3</v>
      </c>
    </row>
    <row r="103" spans="1:49">
      <c r="A103" s="53"/>
      <c r="B103" s="54"/>
      <c r="C103" s="54"/>
      <c r="D103" s="54"/>
      <c r="E103" s="53"/>
      <c r="F103" s="82"/>
      <c r="G103" s="82"/>
      <c r="H103" s="82"/>
      <c r="I103" s="82"/>
      <c r="J103" s="82"/>
      <c r="K103" s="110"/>
      <c r="L103" s="110"/>
      <c r="M103" s="53"/>
      <c r="N103" s="53"/>
      <c r="O103" s="53"/>
      <c r="P103" s="53"/>
      <c r="Q103" s="53"/>
      <c r="R103" s="53"/>
      <c r="U103" s="32">
        <v>32</v>
      </c>
      <c r="V103" s="5" t="s">
        <v>64</v>
      </c>
      <c r="W103" s="33">
        <f t="shared" si="15"/>
        <v>5</v>
      </c>
      <c r="X103" s="34">
        <f>IFERROR(_xlfn.RANK.EQ(W103,$W$72:$W$118,0)+COUNTIF(W$72:$W103,W103)-1,"-")</f>
        <v>45</v>
      </c>
      <c r="Y103" s="5"/>
      <c r="Z103" s="42">
        <f t="shared" si="18"/>
        <v>32</v>
      </c>
      <c r="AA103" s="42" t="str">
        <f t="shared" si="19"/>
        <v>徳島</v>
      </c>
      <c r="AB103" s="42">
        <f t="shared" si="20"/>
        <v>18</v>
      </c>
      <c r="AC103" s="37">
        <f t="shared" si="21"/>
        <v>0.6</v>
      </c>
      <c r="AD103" s="5"/>
      <c r="AE103" s="32">
        <v>32</v>
      </c>
      <c r="AF103" s="5" t="s">
        <v>64</v>
      </c>
      <c r="AG103" s="33">
        <f t="shared" si="16"/>
        <v>39200</v>
      </c>
      <c r="AH103" s="34">
        <f>IFERROR(_xlfn.RANK.EQ(AG103,$AG$72:$AG$118,0)+COUNTIF($AG$72:AG103,AG103)-1,"-")</f>
        <v>33</v>
      </c>
      <c r="AI103" s="5"/>
      <c r="AJ103" s="42">
        <f t="shared" si="22"/>
        <v>32</v>
      </c>
      <c r="AK103" s="42" t="str">
        <f t="shared" si="23"/>
        <v>徳島</v>
      </c>
      <c r="AL103" s="42">
        <f t="shared" si="24"/>
        <v>45300</v>
      </c>
      <c r="AM103" s="37">
        <f t="shared" si="25"/>
        <v>0.5</v>
      </c>
      <c r="AN103" s="37"/>
      <c r="AO103" s="32">
        <v>32</v>
      </c>
      <c r="AP103" s="5" t="s">
        <v>64</v>
      </c>
      <c r="AQ103" s="33">
        <f t="shared" si="17"/>
        <v>7840</v>
      </c>
      <c r="AR103" s="34">
        <f>IFERROR(_xlfn.RANK.EQ(AQ103,$AQ$72:$AQ$118,0)+COUNTIF(AQ$72:$AQ103,AQ103)-1,"-")</f>
        <v>1</v>
      </c>
      <c r="AS103" s="5"/>
      <c r="AT103" s="42">
        <f t="shared" si="26"/>
        <v>32</v>
      </c>
      <c r="AU103" s="42" t="str">
        <f t="shared" si="27"/>
        <v>高知</v>
      </c>
      <c r="AV103" s="589">
        <f t="shared" si="28"/>
        <v>1460</v>
      </c>
      <c r="AW103" s="37">
        <f t="shared" si="29"/>
        <v>51.9</v>
      </c>
    </row>
    <row r="104" spans="1:49">
      <c r="A104" s="53"/>
      <c r="B104" s="54"/>
      <c r="C104" s="54"/>
      <c r="D104" s="54"/>
      <c r="E104" s="53"/>
      <c r="F104" s="82"/>
      <c r="G104" s="82"/>
      <c r="H104" s="82"/>
      <c r="I104" s="82"/>
      <c r="J104" s="82"/>
      <c r="K104" s="110"/>
      <c r="L104" s="110"/>
      <c r="M104" s="53"/>
      <c r="N104" s="53"/>
      <c r="O104" s="53"/>
      <c r="P104" s="53"/>
      <c r="Q104" s="53"/>
      <c r="R104" s="53"/>
      <c r="U104" s="32">
        <v>33</v>
      </c>
      <c r="V104" s="5" t="s">
        <v>65</v>
      </c>
      <c r="W104" s="33">
        <f t="shared" si="15"/>
        <v>19</v>
      </c>
      <c r="X104" s="34">
        <f>IFERROR(_xlfn.RANK.EQ(W104,$W$72:$W$118,0)+COUNTIF(W$72:$W104,W104)-1,"-")</f>
        <v>31</v>
      </c>
      <c r="Y104" s="5"/>
      <c r="Z104" s="42">
        <f t="shared" si="18"/>
        <v>33</v>
      </c>
      <c r="AA104" s="42" t="str">
        <f t="shared" si="19"/>
        <v>兵庫</v>
      </c>
      <c r="AB104" s="42">
        <f t="shared" si="20"/>
        <v>16</v>
      </c>
      <c r="AC104" s="37">
        <f t="shared" si="21"/>
        <v>0.5</v>
      </c>
      <c r="AD104" s="5"/>
      <c r="AE104" s="32">
        <v>33</v>
      </c>
      <c r="AF104" s="5" t="s">
        <v>65</v>
      </c>
      <c r="AG104" s="33">
        <f t="shared" si="16"/>
        <v>45600</v>
      </c>
      <c r="AH104" s="34">
        <f>IFERROR(_xlfn.RANK.EQ(AG104,$AG$72:$AG$118,0)+COUNTIF($AG$72:AG104,AG104)-1,"-")</f>
        <v>31</v>
      </c>
      <c r="AI104" s="5"/>
      <c r="AJ104" s="42">
        <f t="shared" si="22"/>
        <v>33</v>
      </c>
      <c r="AK104" s="42" t="str">
        <f t="shared" si="23"/>
        <v>島根</v>
      </c>
      <c r="AL104" s="42">
        <f t="shared" si="24"/>
        <v>39200</v>
      </c>
      <c r="AM104" s="37">
        <f t="shared" si="25"/>
        <v>0.4</v>
      </c>
      <c r="AN104" s="37"/>
      <c r="AO104" s="32">
        <v>33</v>
      </c>
      <c r="AP104" s="5" t="s">
        <v>65</v>
      </c>
      <c r="AQ104" s="33">
        <f t="shared" si="17"/>
        <v>2400</v>
      </c>
      <c r="AR104" s="34">
        <f>IFERROR(_xlfn.RANK.EQ(AQ104,$AQ$72:$AQ$118,0)+COUNTIF(AQ$72:$AQ104,AQ104)-1,"-")</f>
        <v>23</v>
      </c>
      <c r="AS104" s="5"/>
      <c r="AT104" s="42">
        <f t="shared" si="26"/>
        <v>33</v>
      </c>
      <c r="AU104" s="42" t="str">
        <f t="shared" si="27"/>
        <v>石川</v>
      </c>
      <c r="AV104" s="589">
        <f t="shared" si="28"/>
        <v>1436.4</v>
      </c>
      <c r="AW104" s="37">
        <f t="shared" si="29"/>
        <v>51.1</v>
      </c>
    </row>
    <row r="105" spans="1:49">
      <c r="A105" s="53"/>
      <c r="B105" s="54"/>
      <c r="C105" s="54"/>
      <c r="D105" s="54"/>
      <c r="E105" s="53"/>
      <c r="F105" s="82"/>
      <c r="G105" s="82"/>
      <c r="H105" s="82"/>
      <c r="I105" s="82"/>
      <c r="J105" s="82"/>
      <c r="K105" s="110"/>
      <c r="L105" s="110"/>
      <c r="M105" s="53"/>
      <c r="N105" s="53"/>
      <c r="O105" s="53"/>
      <c r="P105" s="53"/>
      <c r="Q105" s="53"/>
      <c r="R105" s="53"/>
      <c r="U105" s="32">
        <v>34</v>
      </c>
      <c r="V105" s="5" t="s">
        <v>66</v>
      </c>
      <c r="W105" s="33">
        <f t="shared" si="15"/>
        <v>24</v>
      </c>
      <c r="X105" s="34">
        <f>IFERROR(_xlfn.RANK.EQ(W105,$W$72:$W$118,0)+COUNTIF(W$72:$W105,W105)-1,"-")</f>
        <v>29</v>
      </c>
      <c r="Y105" s="5"/>
      <c r="Z105" s="42">
        <f t="shared" si="18"/>
        <v>34</v>
      </c>
      <c r="AA105" s="42" t="str">
        <f t="shared" si="19"/>
        <v>高知</v>
      </c>
      <c r="AB105" s="42">
        <f t="shared" si="20"/>
        <v>15</v>
      </c>
      <c r="AC105" s="37">
        <f t="shared" si="21"/>
        <v>0.5</v>
      </c>
      <c r="AD105" s="5"/>
      <c r="AE105" s="32">
        <v>34</v>
      </c>
      <c r="AF105" s="5" t="s">
        <v>66</v>
      </c>
      <c r="AG105" s="33">
        <f t="shared" si="16"/>
        <v>147600</v>
      </c>
      <c r="AH105" s="34">
        <f>IFERROR(_xlfn.RANK.EQ(AG105,$AG$72:$AG$118,0)+COUNTIF($AG$72:AG105,AG105)-1,"-")</f>
        <v>19</v>
      </c>
      <c r="AI105" s="5"/>
      <c r="AJ105" s="42">
        <f t="shared" si="22"/>
        <v>34</v>
      </c>
      <c r="AK105" s="42" t="str">
        <f t="shared" si="23"/>
        <v>山口</v>
      </c>
      <c r="AL105" s="42">
        <f t="shared" si="24"/>
        <v>32100</v>
      </c>
      <c r="AM105" s="37">
        <f t="shared" si="25"/>
        <v>0.4</v>
      </c>
      <c r="AN105" s="37"/>
      <c r="AO105" s="32">
        <v>34</v>
      </c>
      <c r="AP105" s="5" t="s">
        <v>66</v>
      </c>
      <c r="AQ105" s="33">
        <f t="shared" si="17"/>
        <v>6150</v>
      </c>
      <c r="AR105" s="34">
        <f>IFERROR(_xlfn.RANK.EQ(AQ105,$AQ$72:$AQ$118,0)+COUNTIF(AQ$72:$AQ105,AQ105)-1,"-")</f>
        <v>3</v>
      </c>
      <c r="AS105" s="5"/>
      <c r="AT105" s="42">
        <f t="shared" si="26"/>
        <v>34</v>
      </c>
      <c r="AU105" s="42" t="str">
        <f t="shared" si="27"/>
        <v>静岡</v>
      </c>
      <c r="AV105" s="589">
        <f t="shared" si="28"/>
        <v>1407.2</v>
      </c>
      <c r="AW105" s="37">
        <f t="shared" si="29"/>
        <v>50.1</v>
      </c>
    </row>
    <row r="106" spans="1:49">
      <c r="A106" s="53"/>
      <c r="B106" s="54"/>
      <c r="C106" s="54"/>
      <c r="D106" s="54"/>
      <c r="E106" s="53"/>
      <c r="F106" s="82"/>
      <c r="G106" s="82"/>
      <c r="H106" s="82"/>
      <c r="I106" s="82"/>
      <c r="J106" s="82"/>
      <c r="K106" s="110"/>
      <c r="L106" s="110"/>
      <c r="M106" s="53"/>
      <c r="N106" s="53"/>
      <c r="O106" s="53"/>
      <c r="P106" s="53"/>
      <c r="Q106" s="53"/>
      <c r="R106" s="53"/>
      <c r="U106" s="32">
        <v>35</v>
      </c>
      <c r="V106" s="5" t="s">
        <v>67</v>
      </c>
      <c r="W106" s="33">
        <f t="shared" si="15"/>
        <v>6</v>
      </c>
      <c r="X106" s="34">
        <f>IFERROR(_xlfn.RANK.EQ(W106,$W$72:$W$118,0)+COUNTIF(W$72:$W106,W106)-1,"-")</f>
        <v>42</v>
      </c>
      <c r="Y106" s="5"/>
      <c r="Z106" s="42">
        <f t="shared" si="18"/>
        <v>35</v>
      </c>
      <c r="AA106" s="42" t="str">
        <f t="shared" si="19"/>
        <v>山梨</v>
      </c>
      <c r="AB106" s="42">
        <f t="shared" si="20"/>
        <v>14</v>
      </c>
      <c r="AC106" s="37">
        <f t="shared" si="21"/>
        <v>0.4</v>
      </c>
      <c r="AD106" s="5"/>
      <c r="AE106" s="32">
        <v>35</v>
      </c>
      <c r="AF106" s="5" t="s">
        <v>67</v>
      </c>
      <c r="AG106" s="33">
        <f t="shared" si="16"/>
        <v>32100</v>
      </c>
      <c r="AH106" s="34">
        <f>IFERROR(_xlfn.RANK.EQ(AG106,$AG$72:$AG$118,0)+COUNTIF($AG$72:AG106,AG106)-1,"-")</f>
        <v>34</v>
      </c>
      <c r="AI106" s="5"/>
      <c r="AJ106" s="42">
        <f t="shared" si="22"/>
        <v>35</v>
      </c>
      <c r="AK106" s="42" t="str">
        <f t="shared" si="23"/>
        <v>香川</v>
      </c>
      <c r="AL106" s="42">
        <f t="shared" si="24"/>
        <v>27900</v>
      </c>
      <c r="AM106" s="37">
        <f t="shared" si="25"/>
        <v>0.3</v>
      </c>
      <c r="AN106" s="37"/>
      <c r="AO106" s="32">
        <v>35</v>
      </c>
      <c r="AP106" s="5" t="s">
        <v>67</v>
      </c>
      <c r="AQ106" s="33">
        <f t="shared" si="17"/>
        <v>5350</v>
      </c>
      <c r="AR106" s="34">
        <f>IFERROR(_xlfn.RANK.EQ(AQ106,$AQ$72:$AQ$118,0)+COUNTIF(AQ$72:$AQ106,AQ106)-1,"-")</f>
        <v>5</v>
      </c>
      <c r="AS106" s="5"/>
      <c r="AT106" s="42">
        <f t="shared" si="26"/>
        <v>35</v>
      </c>
      <c r="AU106" s="42" t="str">
        <f t="shared" si="27"/>
        <v>京都</v>
      </c>
      <c r="AV106" s="589">
        <f t="shared" si="28"/>
        <v>1400</v>
      </c>
      <c r="AW106" s="37">
        <f t="shared" si="29"/>
        <v>49.8</v>
      </c>
    </row>
    <row r="107" spans="1:49">
      <c r="A107" s="53"/>
      <c r="B107" s="54"/>
      <c r="C107" s="54"/>
      <c r="D107" s="54"/>
      <c r="E107" s="53"/>
      <c r="F107" s="82"/>
      <c r="G107" s="82"/>
      <c r="H107" s="82"/>
      <c r="I107" s="82"/>
      <c r="J107" s="82"/>
      <c r="K107" s="110"/>
      <c r="L107" s="110"/>
      <c r="M107" s="53"/>
      <c r="N107" s="53"/>
      <c r="O107" s="53"/>
      <c r="P107" s="53"/>
      <c r="Q107" s="53"/>
      <c r="R107" s="53"/>
      <c r="U107" s="32">
        <v>36</v>
      </c>
      <c r="V107" s="5" t="s">
        <v>68</v>
      </c>
      <c r="W107" s="33">
        <f t="shared" si="15"/>
        <v>18</v>
      </c>
      <c r="X107" s="34">
        <f>IFERROR(_xlfn.RANK.EQ(W107,$W$72:$W$118,0)+COUNTIF(W$72:$W107,W107)-1,"-")</f>
        <v>32</v>
      </c>
      <c r="Y107" s="5"/>
      <c r="Z107" s="42">
        <f t="shared" si="18"/>
        <v>35</v>
      </c>
      <c r="AA107" s="42" t="str">
        <f t="shared" si="19"/>
        <v>鳥取</v>
      </c>
      <c r="AB107" s="42">
        <f t="shared" si="20"/>
        <v>14</v>
      </c>
      <c r="AC107" s="37">
        <f t="shared" si="21"/>
        <v>0.4</v>
      </c>
      <c r="AD107" s="5"/>
      <c r="AE107" s="32">
        <v>36</v>
      </c>
      <c r="AF107" s="5" t="s">
        <v>68</v>
      </c>
      <c r="AG107" s="33">
        <f t="shared" si="16"/>
        <v>45300</v>
      </c>
      <c r="AH107" s="34">
        <f>IFERROR(_xlfn.RANK.EQ(AG107,$AG$72:$AG$118,0)+COUNTIF($AG$72:AG107,AG107)-1,"-")</f>
        <v>32</v>
      </c>
      <c r="AI107" s="5"/>
      <c r="AJ107" s="42">
        <f t="shared" si="22"/>
        <v>36</v>
      </c>
      <c r="AK107" s="42" t="str">
        <f t="shared" si="23"/>
        <v>高知</v>
      </c>
      <c r="AL107" s="42">
        <f t="shared" si="24"/>
        <v>21900</v>
      </c>
      <c r="AM107" s="37">
        <f t="shared" si="25"/>
        <v>0.2</v>
      </c>
      <c r="AN107" s="37"/>
      <c r="AO107" s="32">
        <v>36</v>
      </c>
      <c r="AP107" s="5" t="s">
        <v>68</v>
      </c>
      <c r="AQ107" s="33">
        <f t="shared" si="17"/>
        <v>2516.6999999999998</v>
      </c>
      <c r="AR107" s="34">
        <f>IFERROR(_xlfn.RANK.EQ(AQ107,$AQ$72:$AQ$118,0)+COUNTIF(AQ$72:$AQ107,AQ107)-1,"-")</f>
        <v>20</v>
      </c>
      <c r="AS107" s="5"/>
      <c r="AT107" s="42">
        <f t="shared" si="26"/>
        <v>36</v>
      </c>
      <c r="AU107" s="42" t="str">
        <f t="shared" si="27"/>
        <v>香川</v>
      </c>
      <c r="AV107" s="589">
        <f t="shared" si="28"/>
        <v>1395</v>
      </c>
      <c r="AW107" s="37">
        <f t="shared" si="29"/>
        <v>49.6</v>
      </c>
    </row>
    <row r="108" spans="1:49">
      <c r="A108" s="53"/>
      <c r="B108" s="54"/>
      <c r="C108" s="54"/>
      <c r="D108" s="54"/>
      <c r="E108" s="53"/>
      <c r="F108" s="82"/>
      <c r="G108" s="82"/>
      <c r="H108" s="82"/>
      <c r="I108" s="82"/>
      <c r="J108" s="82"/>
      <c r="K108" s="110"/>
      <c r="L108" s="110"/>
      <c r="M108" s="53"/>
      <c r="N108" s="53"/>
      <c r="O108" s="53"/>
      <c r="P108" s="53"/>
      <c r="Q108" s="53"/>
      <c r="R108" s="53"/>
      <c r="U108" s="32">
        <v>37</v>
      </c>
      <c r="V108" s="5" t="s">
        <v>69</v>
      </c>
      <c r="W108" s="33">
        <f t="shared" si="15"/>
        <v>20</v>
      </c>
      <c r="X108" s="34">
        <f>IFERROR(_xlfn.RANK.EQ(W108,$W$72:$W$118,0)+COUNTIF(W$72:$W108,W108)-1,"-")</f>
        <v>30</v>
      </c>
      <c r="Y108" s="5"/>
      <c r="Z108" s="42">
        <f t="shared" si="18"/>
        <v>37</v>
      </c>
      <c r="AA108" s="42" t="str">
        <f t="shared" si="19"/>
        <v>富山</v>
      </c>
      <c r="AB108" s="42">
        <f t="shared" si="20"/>
        <v>12</v>
      </c>
      <c r="AC108" s="37">
        <f t="shared" si="21"/>
        <v>0.4</v>
      </c>
      <c r="AD108" s="5"/>
      <c r="AE108" s="32">
        <v>37</v>
      </c>
      <c r="AF108" s="5" t="s">
        <v>69</v>
      </c>
      <c r="AG108" s="33">
        <f t="shared" si="16"/>
        <v>27900</v>
      </c>
      <c r="AH108" s="34">
        <f>IFERROR(_xlfn.RANK.EQ(AG108,$AG$72:$AG$118,0)+COUNTIF($AG$72:AG108,AG108)-1,"-")</f>
        <v>35</v>
      </c>
      <c r="AI108" s="5"/>
      <c r="AJ108" s="42">
        <f t="shared" si="22"/>
        <v>37</v>
      </c>
      <c r="AK108" s="42" t="str">
        <f t="shared" si="23"/>
        <v>兵庫</v>
      </c>
      <c r="AL108" s="42">
        <f t="shared" si="24"/>
        <v>20000</v>
      </c>
      <c r="AM108" s="37">
        <f t="shared" si="25"/>
        <v>0.2</v>
      </c>
      <c r="AN108" s="37"/>
      <c r="AO108" s="32">
        <v>37</v>
      </c>
      <c r="AP108" s="5" t="s">
        <v>69</v>
      </c>
      <c r="AQ108" s="33">
        <f t="shared" si="17"/>
        <v>1395</v>
      </c>
      <c r="AR108" s="34">
        <f>IFERROR(_xlfn.RANK.EQ(AQ108,$AQ$72:$AQ$118,0)+COUNTIF(AQ$72:$AQ108,AQ108)-1,"-")</f>
        <v>36</v>
      </c>
      <c r="AS108" s="5"/>
      <c r="AT108" s="42">
        <f t="shared" si="26"/>
        <v>37</v>
      </c>
      <c r="AU108" s="42" t="str">
        <f t="shared" si="27"/>
        <v>埼玉</v>
      </c>
      <c r="AV108" s="589">
        <f t="shared" si="28"/>
        <v>1326.3</v>
      </c>
      <c r="AW108" s="37">
        <f t="shared" si="29"/>
        <v>47.2</v>
      </c>
    </row>
    <row r="109" spans="1:49">
      <c r="A109" s="53"/>
      <c r="B109" s="54"/>
      <c r="C109" s="54"/>
      <c r="D109" s="54"/>
      <c r="E109" s="53"/>
      <c r="F109" s="82"/>
      <c r="G109" s="82"/>
      <c r="H109" s="82"/>
      <c r="I109" s="82"/>
      <c r="J109" s="82"/>
      <c r="K109" s="110"/>
      <c r="L109" s="110"/>
      <c r="M109" s="53"/>
      <c r="N109" s="53"/>
      <c r="O109" s="53"/>
      <c r="P109" s="53"/>
      <c r="Q109" s="53"/>
      <c r="R109" s="53"/>
      <c r="U109" s="32">
        <v>38</v>
      </c>
      <c r="V109" s="5" t="s">
        <v>70</v>
      </c>
      <c r="W109" s="33">
        <f t="shared" si="15"/>
        <v>67</v>
      </c>
      <c r="X109" s="34">
        <f>IFERROR(_xlfn.RANK.EQ(W109,$W$72:$W$118,0)+COUNTIF(W$72:$W109,W109)-1,"-")</f>
        <v>16</v>
      </c>
      <c r="Y109" s="5"/>
      <c r="Z109" s="42">
        <f t="shared" si="18"/>
        <v>38</v>
      </c>
      <c r="AA109" s="42" t="str">
        <f t="shared" si="19"/>
        <v>石川</v>
      </c>
      <c r="AB109" s="42">
        <f t="shared" si="20"/>
        <v>11</v>
      </c>
      <c r="AC109" s="37">
        <f t="shared" si="21"/>
        <v>0.4</v>
      </c>
      <c r="AD109" s="5"/>
      <c r="AE109" s="32">
        <v>38</v>
      </c>
      <c r="AF109" s="5" t="s">
        <v>70</v>
      </c>
      <c r="AG109" s="33">
        <f t="shared" si="16"/>
        <v>196500</v>
      </c>
      <c r="AH109" s="34">
        <f>IFERROR(_xlfn.RANK.EQ(AG109,$AG$72:$AG$118,0)+COUNTIF($AG$72:AG109,AG109)-1,"-")</f>
        <v>13</v>
      </c>
      <c r="AI109" s="5"/>
      <c r="AJ109" s="42">
        <f t="shared" si="22"/>
        <v>38</v>
      </c>
      <c r="AK109" s="42" t="str">
        <f t="shared" si="23"/>
        <v>富山</v>
      </c>
      <c r="AL109" s="42">
        <f t="shared" si="24"/>
        <v>19700</v>
      </c>
      <c r="AM109" s="37">
        <f t="shared" si="25"/>
        <v>0.2</v>
      </c>
      <c r="AN109" s="37"/>
      <c r="AO109" s="32">
        <v>38</v>
      </c>
      <c r="AP109" s="5" t="s">
        <v>70</v>
      </c>
      <c r="AQ109" s="33">
        <f t="shared" si="17"/>
        <v>2932.8</v>
      </c>
      <c r="AR109" s="34">
        <f>IFERROR(_xlfn.RANK.EQ(AQ109,$AQ$72:$AQ$118,0)+COUNTIF(AQ$72:$AQ109,AQ109)-1,"-")</f>
        <v>15</v>
      </c>
      <c r="AS109" s="5"/>
      <c r="AT109" s="42">
        <f t="shared" si="26"/>
        <v>38</v>
      </c>
      <c r="AU109" s="42" t="str">
        <f t="shared" si="27"/>
        <v>兵庫</v>
      </c>
      <c r="AV109" s="589">
        <f t="shared" si="28"/>
        <v>1250</v>
      </c>
      <c r="AW109" s="37">
        <f t="shared" si="29"/>
        <v>44.5</v>
      </c>
    </row>
    <row r="110" spans="1:49">
      <c r="A110" s="53"/>
      <c r="B110" s="54"/>
      <c r="C110" s="54"/>
      <c r="D110" s="54"/>
      <c r="E110" s="53"/>
      <c r="F110" s="82"/>
      <c r="G110" s="82"/>
      <c r="H110" s="82"/>
      <c r="I110" s="82"/>
      <c r="J110" s="82"/>
      <c r="K110" s="110"/>
      <c r="L110" s="110"/>
      <c r="M110" s="53"/>
      <c r="N110" s="53"/>
      <c r="O110" s="53"/>
      <c r="P110" s="53"/>
      <c r="Q110" s="53"/>
      <c r="R110" s="53"/>
      <c r="U110" s="32">
        <v>39</v>
      </c>
      <c r="V110" s="5" t="s">
        <v>71</v>
      </c>
      <c r="W110" s="33">
        <f t="shared" si="15"/>
        <v>15</v>
      </c>
      <c r="X110" s="34">
        <f>IFERROR(_xlfn.RANK.EQ(W110,$W$72:$W$118,0)+COUNTIF(W$72:$W110,W110)-1,"-")</f>
        <v>34</v>
      </c>
      <c r="Y110" s="5"/>
      <c r="Z110" s="42">
        <f t="shared" si="18"/>
        <v>39</v>
      </c>
      <c r="AA110" s="42" t="str">
        <f t="shared" si="19"/>
        <v>東京</v>
      </c>
      <c r="AB110" s="42">
        <f t="shared" si="20"/>
        <v>10</v>
      </c>
      <c r="AC110" s="37">
        <f t="shared" si="21"/>
        <v>0.3</v>
      </c>
      <c r="AD110" s="5"/>
      <c r="AE110" s="32">
        <v>39</v>
      </c>
      <c r="AF110" s="5" t="s">
        <v>71</v>
      </c>
      <c r="AG110" s="33">
        <f t="shared" si="16"/>
        <v>21900</v>
      </c>
      <c r="AH110" s="34">
        <f>IFERROR(_xlfn.RANK.EQ(AG110,$AG$72:$AG$118,0)+COUNTIF($AG$72:AG110,AG110)-1,"-")</f>
        <v>36</v>
      </c>
      <c r="AI110" s="5"/>
      <c r="AJ110" s="42">
        <f t="shared" si="22"/>
        <v>39</v>
      </c>
      <c r="AK110" s="42" t="str">
        <f t="shared" si="23"/>
        <v>石川</v>
      </c>
      <c r="AL110" s="42">
        <f t="shared" si="24"/>
        <v>15800</v>
      </c>
      <c r="AM110" s="37">
        <f t="shared" si="25"/>
        <v>0.2</v>
      </c>
      <c r="AN110" s="37"/>
      <c r="AO110" s="32">
        <v>39</v>
      </c>
      <c r="AP110" s="5" t="s">
        <v>71</v>
      </c>
      <c r="AQ110" s="33">
        <f t="shared" si="17"/>
        <v>1460</v>
      </c>
      <c r="AR110" s="34">
        <f>IFERROR(_xlfn.RANK.EQ(AQ110,$AQ$72:$AQ$118,0)+COUNTIF(AQ$72:$AQ110,AQ110)-1,"-")</f>
        <v>32</v>
      </c>
      <c r="AS110" s="5"/>
      <c r="AT110" s="42">
        <f t="shared" si="26"/>
        <v>39</v>
      </c>
      <c r="AU110" s="42" t="str">
        <f t="shared" si="27"/>
        <v>長野</v>
      </c>
      <c r="AV110" s="589">
        <f t="shared" si="28"/>
        <v>1152.2</v>
      </c>
      <c r="AW110" s="37">
        <f t="shared" si="29"/>
        <v>41</v>
      </c>
    </row>
    <row r="111" spans="1:49">
      <c r="A111" s="53"/>
      <c r="B111" s="54"/>
      <c r="C111" s="54"/>
      <c r="D111" s="54"/>
      <c r="E111" s="53"/>
      <c r="F111" s="82"/>
      <c r="G111" s="82"/>
      <c r="H111" s="82"/>
      <c r="I111" s="82"/>
      <c r="J111" s="82"/>
      <c r="K111" s="110"/>
      <c r="L111" s="110"/>
      <c r="M111" s="53"/>
      <c r="N111" s="53"/>
      <c r="O111" s="53"/>
      <c r="P111" s="53"/>
      <c r="Q111" s="53"/>
      <c r="R111" s="53"/>
      <c r="U111" s="32">
        <v>40</v>
      </c>
      <c r="V111" s="5" t="s">
        <v>72</v>
      </c>
      <c r="W111" s="33">
        <f t="shared" si="15"/>
        <v>39</v>
      </c>
      <c r="X111" s="34">
        <f>IFERROR(_xlfn.RANK.EQ(W111,$W$72:$W$118,0)+COUNTIF(W$72:$W111,W111)-1,"-")</f>
        <v>25</v>
      </c>
      <c r="Y111" s="5"/>
      <c r="Z111" s="42">
        <f t="shared" si="18"/>
        <v>40</v>
      </c>
      <c r="AA111" s="42" t="str">
        <f t="shared" si="19"/>
        <v>京都</v>
      </c>
      <c r="AB111" s="42">
        <f t="shared" si="20"/>
        <v>9</v>
      </c>
      <c r="AC111" s="37">
        <f t="shared" si="21"/>
        <v>0.3</v>
      </c>
      <c r="AD111" s="5"/>
      <c r="AE111" s="32">
        <v>40</v>
      </c>
      <c r="AF111" s="5" t="s">
        <v>72</v>
      </c>
      <c r="AG111" s="33">
        <f t="shared" si="16"/>
        <v>79800</v>
      </c>
      <c r="AH111" s="34">
        <f>IFERROR(_xlfn.RANK.EQ(AG111,$AG$72:$AG$118,0)+COUNTIF($AG$72:AG111,AG111)-1,"-")</f>
        <v>25</v>
      </c>
      <c r="AI111" s="5"/>
      <c r="AJ111" s="42">
        <f>IFERROR(RANK(AL111,$AL$72:$AL$118,0),"-")</f>
        <v>40</v>
      </c>
      <c r="AK111" s="42" t="str">
        <f>IFERROR(INDEX($AF$72:$AF$118,MATCH(AE111,$AH$72:$AH$118,0)),"-")</f>
        <v>京都</v>
      </c>
      <c r="AL111" s="42">
        <f>IFERROR(LARGE($AG$72:$AG$118,AE111),"-")</f>
        <v>12600</v>
      </c>
      <c r="AM111" s="37">
        <f>IFERROR(ROUND(AL111/$H$15*100,1),"-")</f>
        <v>0.1</v>
      </c>
      <c r="AN111" s="37"/>
      <c r="AO111" s="32">
        <v>40</v>
      </c>
      <c r="AP111" s="5" t="s">
        <v>72</v>
      </c>
      <c r="AQ111" s="33">
        <f t="shared" si="17"/>
        <v>2046.2</v>
      </c>
      <c r="AR111" s="34">
        <f>IFERROR(_xlfn.RANK.EQ(AQ111,$AQ$72:$AQ$118,0)+COUNTIF(AQ$72:$AQ111,AQ111)-1,"-")</f>
        <v>26</v>
      </c>
      <c r="AS111" s="5"/>
      <c r="AT111" s="42">
        <f t="shared" si="26"/>
        <v>40</v>
      </c>
      <c r="AU111" s="42" t="str">
        <f t="shared" si="27"/>
        <v>沖縄</v>
      </c>
      <c r="AV111" s="589">
        <f t="shared" si="28"/>
        <v>1060.3</v>
      </c>
      <c r="AW111" s="37">
        <f t="shared" si="29"/>
        <v>37.700000000000003</v>
      </c>
    </row>
    <row r="112" spans="1:49">
      <c r="A112" s="53"/>
      <c r="B112" s="54"/>
      <c r="C112" s="54"/>
      <c r="D112" s="54"/>
      <c r="E112" s="53"/>
      <c r="F112" s="82"/>
      <c r="G112" s="82"/>
      <c r="H112" s="82"/>
      <c r="I112" s="82"/>
      <c r="J112" s="82"/>
      <c r="K112" s="110"/>
      <c r="L112" s="110"/>
      <c r="M112" s="53"/>
      <c r="N112" s="53"/>
      <c r="O112" s="53"/>
      <c r="P112" s="53"/>
      <c r="Q112" s="53"/>
      <c r="R112" s="53"/>
      <c r="U112" s="32">
        <v>41</v>
      </c>
      <c r="V112" s="5" t="s">
        <v>73</v>
      </c>
      <c r="W112" s="33">
        <f t="shared" si="15"/>
        <v>28</v>
      </c>
      <c r="X112" s="34">
        <f>IFERROR(_xlfn.RANK.EQ(W112,$W$72:$W$118,0)+COUNTIF(W$72:$W112,W112)-1,"-")</f>
        <v>27</v>
      </c>
      <c r="Y112" s="5"/>
      <c r="Z112" s="42">
        <f t="shared" si="18"/>
        <v>41</v>
      </c>
      <c r="AA112" s="42" t="str">
        <f t="shared" si="19"/>
        <v>奈良</v>
      </c>
      <c r="AB112" s="42">
        <f t="shared" si="20"/>
        <v>7</v>
      </c>
      <c r="AC112" s="37">
        <f t="shared" si="21"/>
        <v>0.2</v>
      </c>
      <c r="AD112" s="5"/>
      <c r="AE112" s="32">
        <v>41</v>
      </c>
      <c r="AF112" s="5" t="s">
        <v>73</v>
      </c>
      <c r="AG112" s="33">
        <f t="shared" si="16"/>
        <v>69500</v>
      </c>
      <c r="AH112" s="34">
        <f>IFERROR(_xlfn.RANK.EQ(AG112,$AG$72:$AG$118,0)+COUNTIF($AG$72:AG112,AG112)-1,"-")</f>
        <v>27</v>
      </c>
      <c r="AI112" s="5"/>
      <c r="AJ112" s="42">
        <f t="shared" ref="AJ112:AJ118" si="30">IFERROR(RANK(AL112,$AL$72:$AL$118,0),"-")</f>
        <v>41</v>
      </c>
      <c r="AK112" s="42" t="str">
        <f t="shared" ref="AK112:AK118" si="31">IFERROR(INDEX($AF$72:$AF$118,MATCH(AE112,$AH$72:$AH$118,0)),"-")</f>
        <v>山梨</v>
      </c>
      <c r="AL112" s="42">
        <f t="shared" ref="AL112:AL118" si="32">IFERROR(LARGE($AG$72:$AG$118,AE112),"-")</f>
        <v>11000</v>
      </c>
      <c r="AM112" s="37">
        <f t="shared" si="25"/>
        <v>0.1</v>
      </c>
      <c r="AN112" s="37"/>
      <c r="AO112" s="32">
        <v>41</v>
      </c>
      <c r="AP112" s="5" t="s">
        <v>73</v>
      </c>
      <c r="AQ112" s="33">
        <f t="shared" si="17"/>
        <v>2482.1</v>
      </c>
      <c r="AR112" s="34">
        <f>IFERROR(_xlfn.RANK.EQ(AQ112,$AQ$72:$AQ$118,0)+COUNTIF(AQ$72:$AQ112,AQ112)-1,"-")</f>
        <v>21</v>
      </c>
      <c r="AS112" s="5"/>
      <c r="AT112" s="42">
        <f t="shared" si="26"/>
        <v>41</v>
      </c>
      <c r="AU112" s="42" t="str">
        <f t="shared" si="27"/>
        <v>福井</v>
      </c>
      <c r="AV112" s="589">
        <f t="shared" si="28"/>
        <v>796.7</v>
      </c>
      <c r="AW112" s="37">
        <f t="shared" si="29"/>
        <v>28.3</v>
      </c>
    </row>
    <row r="113" spans="1:49">
      <c r="A113" s="53"/>
      <c r="B113" s="54"/>
      <c r="C113" s="54"/>
      <c r="D113" s="54"/>
      <c r="E113" s="53"/>
      <c r="F113" s="82"/>
      <c r="G113" s="82"/>
      <c r="H113" s="82"/>
      <c r="I113" s="82"/>
      <c r="J113" s="82"/>
      <c r="K113" s="110"/>
      <c r="L113" s="110"/>
      <c r="M113" s="53"/>
      <c r="N113" s="53"/>
      <c r="O113" s="53"/>
      <c r="P113" s="53"/>
      <c r="Q113" s="53"/>
      <c r="R113" s="53"/>
      <c r="U113" s="32">
        <v>42</v>
      </c>
      <c r="V113" s="5" t="s">
        <v>74</v>
      </c>
      <c r="W113" s="33">
        <f t="shared" si="15"/>
        <v>67</v>
      </c>
      <c r="X113" s="34">
        <f>IFERROR(_xlfn.RANK.EQ(W113,$W$72:$W$118,0)+COUNTIF(W$72:$W113,W113)-1,"-")</f>
        <v>17</v>
      </c>
      <c r="Y113" s="5"/>
      <c r="Z113" s="42">
        <f t="shared" si="18"/>
        <v>42</v>
      </c>
      <c r="AA113" s="42" t="str">
        <f t="shared" si="19"/>
        <v>山口</v>
      </c>
      <c r="AB113" s="42">
        <f t="shared" si="20"/>
        <v>6</v>
      </c>
      <c r="AC113" s="37">
        <f t="shared" si="21"/>
        <v>0.2</v>
      </c>
      <c r="AD113" s="5"/>
      <c r="AE113" s="32">
        <v>42</v>
      </c>
      <c r="AF113" s="5" t="s">
        <v>74</v>
      </c>
      <c r="AG113" s="33">
        <f t="shared" si="16"/>
        <v>181200</v>
      </c>
      <c r="AH113" s="34">
        <f>IFERROR(_xlfn.RANK.EQ(AG113,$AG$72:$AG$118,0)+COUNTIF($AG$72:AG113,AG113)-1,"-")</f>
        <v>15</v>
      </c>
      <c r="AI113" s="5"/>
      <c r="AJ113" s="42">
        <f t="shared" si="30"/>
        <v>42</v>
      </c>
      <c r="AK113" s="42" t="str">
        <f t="shared" si="31"/>
        <v>奈良</v>
      </c>
      <c r="AL113" s="42">
        <f t="shared" si="32"/>
        <v>3190</v>
      </c>
      <c r="AM113" s="37">
        <f t="shared" si="25"/>
        <v>0</v>
      </c>
      <c r="AN113" s="37"/>
      <c r="AO113" s="32">
        <v>42</v>
      </c>
      <c r="AP113" s="5" t="s">
        <v>74</v>
      </c>
      <c r="AQ113" s="33">
        <f t="shared" si="17"/>
        <v>2704.5</v>
      </c>
      <c r="AR113" s="34">
        <f>IFERROR(_xlfn.RANK.EQ(AQ113,$AQ$72:$AQ$118,0)+COUNTIF(AQ$72:$AQ113,AQ113)-1,"-")</f>
        <v>18</v>
      </c>
      <c r="AS113" s="5"/>
      <c r="AT113" s="42">
        <f t="shared" si="26"/>
        <v>42</v>
      </c>
      <c r="AU113" s="42" t="str">
        <f t="shared" si="27"/>
        <v>山梨</v>
      </c>
      <c r="AV113" s="589">
        <f t="shared" si="28"/>
        <v>785.7</v>
      </c>
      <c r="AW113" s="37">
        <f t="shared" si="29"/>
        <v>28</v>
      </c>
    </row>
    <row r="114" spans="1:49">
      <c r="A114" s="53"/>
      <c r="B114" s="54"/>
      <c r="C114" s="54"/>
      <c r="D114" s="54"/>
      <c r="E114" s="53"/>
      <c r="F114" s="82"/>
      <c r="G114" s="82"/>
      <c r="H114" s="82"/>
      <c r="I114" s="82"/>
      <c r="J114" s="82"/>
      <c r="K114" s="110"/>
      <c r="L114" s="110"/>
      <c r="M114" s="53"/>
      <c r="N114" s="53"/>
      <c r="O114" s="53"/>
      <c r="P114" s="53"/>
      <c r="Q114" s="53"/>
      <c r="R114" s="53"/>
      <c r="U114" s="32">
        <v>43</v>
      </c>
      <c r="V114" s="5" t="s">
        <v>75</v>
      </c>
      <c r="W114" s="33">
        <f t="shared" si="15"/>
        <v>126</v>
      </c>
      <c r="X114" s="34">
        <f>IFERROR(_xlfn.RANK.EQ(W114,$W$72:$W$118,0)+COUNTIF(W$72:$W114,W114)-1,"-")</f>
        <v>9</v>
      </c>
      <c r="Y114" s="5"/>
      <c r="Z114" s="42">
        <f t="shared" si="18"/>
        <v>43</v>
      </c>
      <c r="AA114" s="42" t="str">
        <f t="shared" si="19"/>
        <v>大阪</v>
      </c>
      <c r="AB114" s="42">
        <f t="shared" si="20"/>
        <v>5</v>
      </c>
      <c r="AC114" s="37">
        <f t="shared" si="21"/>
        <v>0.2</v>
      </c>
      <c r="AD114" s="5"/>
      <c r="AE114" s="32">
        <v>43</v>
      </c>
      <c r="AF114" s="5" t="s">
        <v>75</v>
      </c>
      <c r="AG114" s="33">
        <f t="shared" si="16"/>
        <v>347900</v>
      </c>
      <c r="AH114" s="34">
        <f>IFERROR(_xlfn.RANK.EQ(AG114,$AG$72:$AG$118,0)+COUNTIF($AG$72:AG114,AG114)-1,"-")</f>
        <v>8</v>
      </c>
      <c r="AI114" s="5"/>
      <c r="AJ114" s="42">
        <f t="shared" si="30"/>
        <v>43</v>
      </c>
      <c r="AK114" s="42" t="str">
        <f t="shared" si="31"/>
        <v>福井</v>
      </c>
      <c r="AL114" s="42">
        <f t="shared" si="32"/>
        <v>2390</v>
      </c>
      <c r="AM114" s="37">
        <f t="shared" si="25"/>
        <v>0</v>
      </c>
      <c r="AN114" s="37"/>
      <c r="AO114" s="32">
        <v>43</v>
      </c>
      <c r="AP114" s="5" t="s">
        <v>75</v>
      </c>
      <c r="AQ114" s="33">
        <f t="shared" si="17"/>
        <v>2761.1</v>
      </c>
      <c r="AR114" s="34">
        <f>IFERROR(_xlfn.RANK.EQ(AQ114,$AQ$72:$AQ$118,0)+COUNTIF(AQ$72:$AQ114,AQ114)-1,"-")</f>
        <v>17</v>
      </c>
      <c r="AS114" s="5"/>
      <c r="AT114" s="42">
        <f t="shared" si="26"/>
        <v>43</v>
      </c>
      <c r="AU114" s="42" t="str">
        <f t="shared" si="27"/>
        <v>滋賀</v>
      </c>
      <c r="AV114" s="589">
        <f t="shared" si="28"/>
        <v>493.3</v>
      </c>
      <c r="AW114" s="37">
        <f t="shared" si="29"/>
        <v>17.5</v>
      </c>
    </row>
    <row r="115" spans="1:49">
      <c r="A115" s="53"/>
      <c r="B115" s="54"/>
      <c r="C115" s="54"/>
      <c r="D115" s="54"/>
      <c r="E115" s="53"/>
      <c r="F115" s="82"/>
      <c r="G115" s="82"/>
      <c r="H115" s="82"/>
      <c r="I115" s="82"/>
      <c r="J115" s="82"/>
      <c r="K115" s="110"/>
      <c r="L115" s="110"/>
      <c r="M115" s="53"/>
      <c r="N115" s="53"/>
      <c r="O115" s="53"/>
      <c r="P115" s="53"/>
      <c r="Q115" s="53"/>
      <c r="R115" s="53"/>
      <c r="U115" s="32">
        <v>44</v>
      </c>
      <c r="V115" s="5" t="s">
        <v>76</v>
      </c>
      <c r="W115" s="33">
        <f t="shared" si="15"/>
        <v>37</v>
      </c>
      <c r="X115" s="34">
        <f>IFERROR(_xlfn.RANK.EQ(W115,$W$72:$W$118,0)+COUNTIF(W$72:$W115,W115)-1,"-")</f>
        <v>26</v>
      </c>
      <c r="Y115" s="5"/>
      <c r="Z115" s="42">
        <f t="shared" si="18"/>
        <v>43</v>
      </c>
      <c r="AA115" s="42" t="str">
        <f t="shared" si="19"/>
        <v>和歌山</v>
      </c>
      <c r="AB115" s="42">
        <f t="shared" si="20"/>
        <v>5</v>
      </c>
      <c r="AC115" s="37">
        <f t="shared" si="21"/>
        <v>0.2</v>
      </c>
      <c r="AD115" s="5"/>
      <c r="AE115" s="32">
        <v>44</v>
      </c>
      <c r="AF115" s="5" t="s">
        <v>76</v>
      </c>
      <c r="AG115" s="33">
        <f t="shared" si="16"/>
        <v>153200</v>
      </c>
      <c r="AH115" s="34">
        <f>IFERROR(_xlfn.RANK.EQ(AG115,$AG$72:$AG$118,0)+COUNTIF($AG$72:AG115,AG115)-1,"-")</f>
        <v>18</v>
      </c>
      <c r="AI115" s="5"/>
      <c r="AJ115" s="42">
        <f t="shared" si="30"/>
        <v>44</v>
      </c>
      <c r="AK115" s="42" t="str">
        <f t="shared" si="31"/>
        <v>東京</v>
      </c>
      <c r="AL115" s="42">
        <f t="shared" si="32"/>
        <v>2030</v>
      </c>
      <c r="AM115" s="37">
        <f t="shared" si="25"/>
        <v>0</v>
      </c>
      <c r="AN115" s="37"/>
      <c r="AO115" s="32">
        <v>44</v>
      </c>
      <c r="AP115" s="5" t="s">
        <v>76</v>
      </c>
      <c r="AQ115" s="33">
        <f t="shared" si="17"/>
        <v>4140.5</v>
      </c>
      <c r="AR115" s="34">
        <f>IFERROR(_xlfn.RANK.EQ(AQ115,$AQ$72:$AQ$118,0)+COUNTIF(AQ$72:$AQ115,AQ115)-1,"-")</f>
        <v>8</v>
      </c>
      <c r="AS115" s="5"/>
      <c r="AT115" s="42">
        <f t="shared" si="26"/>
        <v>44</v>
      </c>
      <c r="AU115" s="42" t="str">
        <f t="shared" si="27"/>
        <v>奈良</v>
      </c>
      <c r="AV115" s="589">
        <f t="shared" si="28"/>
        <v>455.7</v>
      </c>
      <c r="AW115" s="37">
        <f t="shared" si="29"/>
        <v>16.2</v>
      </c>
    </row>
    <row r="116" spans="1:49">
      <c r="A116" s="53"/>
      <c r="B116" s="54"/>
      <c r="C116" s="54"/>
      <c r="D116" s="54"/>
      <c r="E116" s="53"/>
      <c r="F116" s="82"/>
      <c r="G116" s="82"/>
      <c r="H116" s="82"/>
      <c r="I116" s="82"/>
      <c r="J116" s="82"/>
      <c r="K116" s="110"/>
      <c r="L116" s="110"/>
      <c r="M116" s="53"/>
      <c r="N116" s="53"/>
      <c r="O116" s="53"/>
      <c r="P116" s="53"/>
      <c r="Q116" s="53"/>
      <c r="R116" s="53"/>
      <c r="U116" s="32">
        <v>45</v>
      </c>
      <c r="V116" s="5" t="s">
        <v>77</v>
      </c>
      <c r="W116" s="33">
        <f t="shared" si="15"/>
        <v>261</v>
      </c>
      <c r="X116" s="34">
        <f>IFERROR(_xlfn.RANK.EQ(W116,$W$72:$W$118,0)+COUNTIF(W$72:$W116,W116)-1,"-")</f>
        <v>2</v>
      </c>
      <c r="Y116" s="5"/>
      <c r="Z116" s="42">
        <f t="shared" si="18"/>
        <v>43</v>
      </c>
      <c r="AA116" s="42" t="str">
        <f t="shared" si="19"/>
        <v>島根</v>
      </c>
      <c r="AB116" s="42">
        <f t="shared" si="20"/>
        <v>5</v>
      </c>
      <c r="AC116" s="37">
        <f t="shared" si="21"/>
        <v>0.2</v>
      </c>
      <c r="AD116" s="5"/>
      <c r="AE116" s="32">
        <v>45</v>
      </c>
      <c r="AF116" s="5" t="s">
        <v>77</v>
      </c>
      <c r="AG116" s="33">
        <f t="shared" si="16"/>
        <v>721900</v>
      </c>
      <c r="AH116" s="34">
        <f>IFERROR(_xlfn.RANK.EQ(AG116,$AG$72:$AG$118,0)+COUNTIF($AG$72:AG116,AG116)-1,"-")</f>
        <v>3</v>
      </c>
      <c r="AI116" s="5"/>
      <c r="AJ116" s="42">
        <f t="shared" si="30"/>
        <v>44</v>
      </c>
      <c r="AK116" s="42" t="str">
        <f t="shared" si="31"/>
        <v>大阪</v>
      </c>
      <c r="AL116" s="42">
        <f t="shared" si="32"/>
        <v>2030</v>
      </c>
      <c r="AM116" s="37">
        <f t="shared" si="25"/>
        <v>0</v>
      </c>
      <c r="AN116" s="37"/>
      <c r="AO116" s="32">
        <v>45</v>
      </c>
      <c r="AP116" s="5" t="s">
        <v>77</v>
      </c>
      <c r="AQ116" s="33">
        <f t="shared" si="17"/>
        <v>2765.9</v>
      </c>
      <c r="AR116" s="34">
        <f>IFERROR(_xlfn.RANK.EQ(AQ116,$AQ$72:$AQ$118,0)+COUNTIF(AQ$72:$AQ116,AQ116)-1,"-")</f>
        <v>16</v>
      </c>
      <c r="AS116" s="5"/>
      <c r="AT116" s="42">
        <f t="shared" si="26"/>
        <v>45</v>
      </c>
      <c r="AU116" s="42" t="str">
        <f t="shared" si="27"/>
        <v>大阪</v>
      </c>
      <c r="AV116" s="589">
        <f t="shared" si="28"/>
        <v>406</v>
      </c>
      <c r="AW116" s="37">
        <f t="shared" si="29"/>
        <v>14.4</v>
      </c>
    </row>
    <row r="117" spans="1:49">
      <c r="A117" s="53"/>
      <c r="B117" s="54"/>
      <c r="C117" s="54"/>
      <c r="D117" s="54"/>
      <c r="E117" s="53"/>
      <c r="F117" s="82"/>
      <c r="G117" s="82"/>
      <c r="H117" s="82"/>
      <c r="I117" s="82"/>
      <c r="J117" s="82"/>
      <c r="K117" s="110"/>
      <c r="L117" s="110"/>
      <c r="M117" s="53"/>
      <c r="N117" s="53"/>
      <c r="O117" s="53"/>
      <c r="P117" s="53"/>
      <c r="Q117" s="53"/>
      <c r="R117" s="53"/>
      <c r="U117" s="32">
        <v>46</v>
      </c>
      <c r="V117" s="5" t="s">
        <v>78</v>
      </c>
      <c r="W117" s="33">
        <f t="shared" si="15"/>
        <v>387</v>
      </c>
      <c r="X117" s="34">
        <f>IFERROR(_xlfn.RANK.EQ(W117,$W$72:$W$118,0)+COUNTIF(W$72:$W117,W117)-1,"-")</f>
        <v>1</v>
      </c>
      <c r="Y117" s="5"/>
      <c r="Z117" s="42">
        <f t="shared" si="18"/>
        <v>46</v>
      </c>
      <c r="AA117" s="42" t="str">
        <f t="shared" si="19"/>
        <v>福井</v>
      </c>
      <c r="AB117" s="42">
        <f t="shared" si="20"/>
        <v>3</v>
      </c>
      <c r="AC117" s="37">
        <f t="shared" si="21"/>
        <v>0.1</v>
      </c>
      <c r="AD117" s="5"/>
      <c r="AE117" s="32">
        <v>46</v>
      </c>
      <c r="AF117" s="5" t="s">
        <v>78</v>
      </c>
      <c r="AG117" s="33">
        <f t="shared" si="16"/>
        <v>1200000</v>
      </c>
      <c r="AH117" s="34">
        <f>IFERROR(_xlfn.RANK.EQ(AG117,$AG$72:$AG$118,0)+COUNTIF($AG$72:AG117,AG117)-1,"-")</f>
        <v>1</v>
      </c>
      <c r="AI117" s="5"/>
      <c r="AJ117" s="42">
        <f t="shared" si="30"/>
        <v>46</v>
      </c>
      <c r="AK117" s="42" t="str">
        <f t="shared" si="31"/>
        <v>滋賀</v>
      </c>
      <c r="AL117" s="42">
        <f t="shared" si="32"/>
        <v>1480</v>
      </c>
      <c r="AM117" s="37">
        <f t="shared" si="25"/>
        <v>0</v>
      </c>
      <c r="AN117" s="37"/>
      <c r="AO117" s="32">
        <v>46</v>
      </c>
      <c r="AP117" s="5" t="s">
        <v>78</v>
      </c>
      <c r="AQ117" s="33">
        <f t="shared" si="17"/>
        <v>3100.8</v>
      </c>
      <c r="AR117" s="34">
        <f>IFERROR(_xlfn.RANK.EQ(AQ117,$AQ$72:$AQ$118,0)+COUNTIF(AQ$72:$AQ117,AQ117)-1,"-")</f>
        <v>13</v>
      </c>
      <c r="AS117" s="5"/>
      <c r="AT117" s="42">
        <f t="shared" si="26"/>
        <v>46</v>
      </c>
      <c r="AU117" s="42" t="str">
        <f t="shared" si="27"/>
        <v>和歌山</v>
      </c>
      <c r="AV117" s="589">
        <f t="shared" si="28"/>
        <v>228</v>
      </c>
      <c r="AW117" s="37">
        <f t="shared" si="29"/>
        <v>8.1</v>
      </c>
    </row>
    <row r="118" spans="1:49">
      <c r="A118" s="53"/>
      <c r="B118" s="54"/>
      <c r="C118" s="54"/>
      <c r="D118" s="54"/>
      <c r="E118" s="53"/>
      <c r="F118" s="82"/>
      <c r="G118" s="82"/>
      <c r="H118" s="82"/>
      <c r="I118" s="82"/>
      <c r="J118" s="82"/>
      <c r="K118" s="110"/>
      <c r="L118" s="110"/>
      <c r="M118" s="53"/>
      <c r="N118" s="53"/>
      <c r="O118" s="53"/>
      <c r="P118" s="53"/>
      <c r="Q118" s="53"/>
      <c r="R118" s="53"/>
      <c r="U118" s="32">
        <v>47</v>
      </c>
      <c r="V118" s="5" t="s">
        <v>44</v>
      </c>
      <c r="W118" s="33">
        <f t="shared" si="15"/>
        <v>174</v>
      </c>
      <c r="X118" s="34">
        <f>IFERROR(_xlfn.RANK.EQ(W118,$W$72:$W$118,0)+COUNTIF(W$72:$W118,W118)-1,"-")</f>
        <v>6</v>
      </c>
      <c r="Y118" s="5"/>
      <c r="Z118" s="42">
        <f t="shared" si="18"/>
        <v>46</v>
      </c>
      <c r="AA118" s="42" t="str">
        <f t="shared" si="19"/>
        <v>滋賀</v>
      </c>
      <c r="AB118" s="42">
        <f t="shared" si="20"/>
        <v>3</v>
      </c>
      <c r="AC118" s="37">
        <f t="shared" si="21"/>
        <v>0.1</v>
      </c>
      <c r="AD118" s="5"/>
      <c r="AE118" s="32">
        <v>47</v>
      </c>
      <c r="AF118" s="5" t="s">
        <v>44</v>
      </c>
      <c r="AG118" s="33">
        <f t="shared" si="16"/>
        <v>184500</v>
      </c>
      <c r="AH118" s="34">
        <f>IFERROR(_xlfn.RANK.EQ(AG118,$AG$72:$AG$118,0)+COUNTIF($AG$72:AG118,AG118)-1,"-")</f>
        <v>14</v>
      </c>
      <c r="AI118" s="5"/>
      <c r="AJ118" s="42">
        <f t="shared" si="30"/>
        <v>47</v>
      </c>
      <c r="AK118" s="42" t="str">
        <f t="shared" si="31"/>
        <v>和歌山</v>
      </c>
      <c r="AL118" s="42">
        <f t="shared" si="32"/>
        <v>1140</v>
      </c>
      <c r="AM118" s="37">
        <f t="shared" si="25"/>
        <v>0</v>
      </c>
      <c r="AN118" s="37"/>
      <c r="AO118" s="32">
        <v>47</v>
      </c>
      <c r="AP118" s="5" t="s">
        <v>44</v>
      </c>
      <c r="AQ118" s="33">
        <f t="shared" si="17"/>
        <v>1060.3</v>
      </c>
      <c r="AR118" s="34">
        <f>IFERROR(_xlfn.RANK.EQ(AQ118,$AQ$72:$AQ$118,0)+COUNTIF(AQ$72:$AQ118,AQ118)-1,"-")</f>
        <v>40</v>
      </c>
      <c r="AS118" s="5"/>
      <c r="AT118" s="42">
        <f t="shared" si="26"/>
        <v>47</v>
      </c>
      <c r="AU118" s="42" t="str">
        <f t="shared" si="27"/>
        <v>東京</v>
      </c>
      <c r="AV118" s="589">
        <f t="shared" si="28"/>
        <v>203</v>
      </c>
      <c r="AW118" s="37">
        <f t="shared" si="29"/>
        <v>7.2</v>
      </c>
    </row>
    <row r="119" spans="1:49">
      <c r="A119" s="53"/>
      <c r="B119" s="54"/>
      <c r="C119" s="54"/>
      <c r="D119" s="54"/>
      <c r="E119" s="53"/>
      <c r="F119" s="82"/>
      <c r="G119" s="82"/>
      <c r="H119" s="82"/>
      <c r="I119" s="82"/>
      <c r="J119" s="82"/>
      <c r="K119" s="110"/>
      <c r="L119" s="110"/>
      <c r="M119" s="53"/>
      <c r="N119" s="53"/>
      <c r="O119" s="53"/>
      <c r="P119" s="53"/>
      <c r="Q119" s="53"/>
      <c r="R119" s="53"/>
      <c r="U119" s="5"/>
      <c r="V119" s="5"/>
      <c r="W119" s="33"/>
      <c r="X119" s="34"/>
      <c r="Y119" s="5"/>
      <c r="Z119" s="5"/>
      <c r="AA119" s="5"/>
      <c r="AB119" s="5"/>
      <c r="AC119" s="5"/>
      <c r="AD119" s="5"/>
      <c r="AE119" s="5"/>
      <c r="AF119" s="5"/>
      <c r="AG119" s="5"/>
      <c r="AH119" s="5"/>
      <c r="AI119" s="5"/>
      <c r="AJ119" s="5"/>
      <c r="AK119" s="5"/>
      <c r="AL119" s="5"/>
      <c r="AM119" s="5"/>
      <c r="AN119" s="5"/>
      <c r="AO119" s="5"/>
      <c r="AP119" s="5"/>
      <c r="AQ119" s="5"/>
      <c r="AR119" s="5"/>
      <c r="AS119" s="5"/>
      <c r="AT119" s="5"/>
      <c r="AU119" s="5"/>
      <c r="AV119" s="5"/>
      <c r="AW119" s="5"/>
    </row>
    <row r="120" spans="1:49">
      <c r="A120" s="53"/>
      <c r="B120" s="54"/>
      <c r="C120" s="54"/>
      <c r="D120" s="54"/>
      <c r="E120" s="53"/>
      <c r="F120" s="82"/>
      <c r="G120" s="82"/>
      <c r="H120" s="82"/>
      <c r="I120" s="82"/>
      <c r="J120" s="82"/>
      <c r="K120" s="110"/>
      <c r="L120" s="110"/>
      <c r="M120" s="53"/>
      <c r="N120" s="53"/>
      <c r="O120" s="53"/>
      <c r="P120" s="53"/>
      <c r="Q120" s="53"/>
      <c r="R120" s="53"/>
      <c r="U120" s="5"/>
      <c r="V120" s="5"/>
      <c r="W120" s="5"/>
      <c r="X120" s="5"/>
      <c r="Y120" s="5"/>
      <c r="Z120" s="5"/>
      <c r="AA120" s="5"/>
      <c r="AB120" s="5"/>
      <c r="AC120" s="5"/>
      <c r="AD120" s="5"/>
      <c r="AE120" s="5"/>
      <c r="AF120" s="5"/>
      <c r="AG120" s="5"/>
      <c r="AH120" s="5"/>
      <c r="AI120" s="5"/>
      <c r="AJ120" s="5"/>
      <c r="AK120" s="5"/>
      <c r="AL120" s="5"/>
      <c r="AM120" s="5"/>
      <c r="AN120" s="5"/>
      <c r="AO120" s="5"/>
      <c r="AP120" s="5"/>
      <c r="AQ120" s="5"/>
      <c r="AR120" s="5"/>
      <c r="AS120" s="5"/>
      <c r="AT120" s="5"/>
      <c r="AU120" s="5"/>
      <c r="AV120" s="5"/>
      <c r="AW120" s="5"/>
    </row>
    <row r="121" spans="1:49">
      <c r="A121" s="53"/>
      <c r="B121" s="54"/>
      <c r="C121" s="54"/>
      <c r="D121" s="54"/>
      <c r="E121" s="53"/>
      <c r="F121" s="82"/>
      <c r="G121" s="82"/>
      <c r="H121" s="82"/>
      <c r="I121" s="82"/>
      <c r="J121" s="82"/>
      <c r="K121" s="110"/>
      <c r="L121" s="110"/>
      <c r="M121" s="53"/>
      <c r="N121" s="53"/>
      <c r="O121" s="53"/>
      <c r="P121" s="53"/>
      <c r="Q121" s="53"/>
      <c r="R121" s="53"/>
      <c r="U121" s="780" t="s">
        <v>333</v>
      </c>
      <c r="V121" s="780"/>
      <c r="W121" s="780"/>
      <c r="X121" s="780"/>
      <c r="Y121" s="780"/>
      <c r="Z121" s="780"/>
      <c r="AA121" s="780"/>
      <c r="AB121" s="780"/>
      <c r="AC121" s="780"/>
      <c r="AD121" s="780"/>
      <c r="AE121" s="780"/>
      <c r="AF121" s="780"/>
      <c r="AG121" s="780"/>
      <c r="AH121" s="780"/>
      <c r="AI121" s="780"/>
      <c r="AJ121" s="780"/>
      <c r="AK121" s="780"/>
      <c r="AL121" s="780"/>
      <c r="AM121" s="780"/>
      <c r="AN121" s="780"/>
      <c r="AO121" s="780"/>
      <c r="AP121" s="780"/>
      <c r="AQ121" s="780"/>
      <c r="AR121" s="780"/>
      <c r="AS121" s="780"/>
      <c r="AT121" s="780"/>
      <c r="AU121" s="780"/>
      <c r="AV121" s="780"/>
      <c r="AW121" s="780"/>
    </row>
    <row r="122" spans="1:49">
      <c r="A122" s="53"/>
      <c r="B122" s="54"/>
      <c r="C122" s="54"/>
      <c r="D122" s="54"/>
      <c r="E122" s="53"/>
      <c r="F122" s="82"/>
      <c r="G122" s="82"/>
      <c r="H122" s="82"/>
      <c r="I122" s="82"/>
      <c r="J122" s="82"/>
      <c r="K122" s="110"/>
      <c r="L122" s="110"/>
      <c r="M122" s="53"/>
      <c r="N122" s="53"/>
      <c r="O122" s="53"/>
      <c r="P122" s="53"/>
      <c r="Q122" s="53"/>
      <c r="R122" s="53"/>
      <c r="U122" s="780"/>
      <c r="V122" s="780"/>
      <c r="W122" s="780"/>
      <c r="X122" s="780"/>
      <c r="Y122" s="780"/>
      <c r="Z122" s="780"/>
      <c r="AA122" s="780"/>
      <c r="AB122" s="780"/>
      <c r="AC122" s="780"/>
      <c r="AD122" s="780"/>
      <c r="AE122" s="780"/>
      <c r="AF122" s="780"/>
      <c r="AG122" s="780"/>
      <c r="AH122" s="780"/>
      <c r="AI122" s="780"/>
      <c r="AJ122" s="780"/>
      <c r="AK122" s="780"/>
      <c r="AL122" s="780"/>
      <c r="AM122" s="780"/>
      <c r="AN122" s="780"/>
      <c r="AO122" s="780"/>
      <c r="AP122" s="780"/>
      <c r="AQ122" s="780"/>
      <c r="AR122" s="780"/>
      <c r="AS122" s="780"/>
      <c r="AT122" s="780"/>
      <c r="AU122" s="780"/>
      <c r="AV122" s="780"/>
      <c r="AW122" s="780"/>
    </row>
    <row r="123" spans="1:49">
      <c r="A123" s="53"/>
      <c r="B123" s="54"/>
      <c r="C123" s="54"/>
      <c r="D123" s="54"/>
      <c r="E123" s="53"/>
      <c r="F123" s="82"/>
      <c r="G123" s="82"/>
      <c r="H123" s="82"/>
      <c r="I123" s="82"/>
      <c r="J123" s="82"/>
      <c r="K123" s="110"/>
      <c r="L123" s="110"/>
      <c r="M123" s="53"/>
      <c r="N123" s="53"/>
      <c r="O123" s="53"/>
      <c r="P123" s="53"/>
      <c r="Q123" s="53"/>
      <c r="R123" s="53"/>
      <c r="U123" s="779" t="s">
        <v>323</v>
      </c>
      <c r="V123" s="779"/>
      <c r="W123" s="779"/>
      <c r="X123" s="779"/>
      <c r="Y123" s="779"/>
      <c r="Z123" s="779"/>
      <c r="AA123" s="779"/>
      <c r="AB123" s="779"/>
      <c r="AC123" s="779"/>
      <c r="AD123" s="20"/>
      <c r="AE123" s="779" t="s">
        <v>101</v>
      </c>
      <c r="AF123" s="779"/>
      <c r="AG123" s="779"/>
      <c r="AH123" s="779"/>
      <c r="AI123" s="779"/>
      <c r="AJ123" s="779"/>
      <c r="AK123" s="779"/>
      <c r="AL123" s="779"/>
      <c r="AM123" s="779"/>
      <c r="AN123" s="20"/>
      <c r="AO123" s="779" t="s">
        <v>324</v>
      </c>
      <c r="AP123" s="779"/>
      <c r="AQ123" s="779"/>
      <c r="AR123" s="779"/>
      <c r="AS123" s="779"/>
      <c r="AT123" s="779"/>
      <c r="AU123" s="779"/>
      <c r="AV123" s="779"/>
      <c r="AW123" s="779"/>
    </row>
    <row r="124" spans="1:49">
      <c r="A124" s="53"/>
      <c r="B124" s="54"/>
      <c r="C124" s="54"/>
      <c r="D124" s="54"/>
      <c r="E124" s="53"/>
      <c r="F124" s="82"/>
      <c r="G124" s="82"/>
      <c r="H124" s="82"/>
      <c r="I124" s="82"/>
      <c r="J124" s="82"/>
      <c r="K124" s="110"/>
      <c r="L124" s="110"/>
      <c r="M124" s="53"/>
      <c r="N124" s="53"/>
      <c r="O124" s="53"/>
      <c r="P124" s="53"/>
      <c r="Q124" s="53"/>
      <c r="R124" s="53"/>
      <c r="U124" s="779"/>
      <c r="V124" s="779"/>
      <c r="W124" s="779"/>
      <c r="X124" s="779"/>
      <c r="Y124" s="779"/>
      <c r="Z124" s="779"/>
      <c r="AA124" s="779"/>
      <c r="AB124" s="779"/>
      <c r="AC124" s="779"/>
      <c r="AD124" s="20"/>
      <c r="AE124" s="779"/>
      <c r="AF124" s="779"/>
      <c r="AG124" s="779"/>
      <c r="AH124" s="779"/>
      <c r="AI124" s="779"/>
      <c r="AJ124" s="779"/>
      <c r="AK124" s="779"/>
      <c r="AL124" s="779"/>
      <c r="AM124" s="779"/>
      <c r="AN124" s="20"/>
      <c r="AO124" s="779"/>
      <c r="AP124" s="779"/>
      <c r="AQ124" s="779"/>
      <c r="AR124" s="779"/>
      <c r="AS124" s="779"/>
      <c r="AT124" s="779"/>
      <c r="AU124" s="779"/>
      <c r="AV124" s="779"/>
      <c r="AW124" s="779"/>
    </row>
    <row r="125" spans="1:49">
      <c r="A125" s="53"/>
      <c r="B125" s="54"/>
      <c r="C125" s="54"/>
      <c r="D125" s="54"/>
      <c r="E125" s="53"/>
      <c r="F125" s="82"/>
      <c r="G125" s="82"/>
      <c r="H125" s="82"/>
      <c r="I125" s="82"/>
      <c r="J125" s="82"/>
      <c r="K125" s="110"/>
      <c r="L125" s="110"/>
      <c r="M125" s="53"/>
      <c r="N125" s="53"/>
      <c r="O125" s="53"/>
      <c r="P125" s="53"/>
      <c r="Q125" s="53"/>
      <c r="R125" s="53"/>
      <c r="U125" s="32" t="str">
        <f>IF(EXACT(U19,U72),"〇","NG")</f>
        <v>〇</v>
      </c>
      <c r="V125" s="32" t="str">
        <f t="shared" ref="V125:AW125" si="33">IF(EXACT(V19,V72),"〇","NG")</f>
        <v>〇</v>
      </c>
      <c r="W125" s="32" t="str">
        <f t="shared" si="33"/>
        <v>〇</v>
      </c>
      <c r="X125" s="32" t="str">
        <f t="shared" si="33"/>
        <v>〇</v>
      </c>
      <c r="Y125" s="32" t="str">
        <f t="shared" si="33"/>
        <v>〇</v>
      </c>
      <c r="Z125" s="32" t="str">
        <f t="shared" si="33"/>
        <v>〇</v>
      </c>
      <c r="AA125" s="32" t="str">
        <f t="shared" si="33"/>
        <v>〇</v>
      </c>
      <c r="AB125" s="32" t="str">
        <f t="shared" si="33"/>
        <v>〇</v>
      </c>
      <c r="AC125" s="32" t="str">
        <f t="shared" si="33"/>
        <v>〇</v>
      </c>
      <c r="AD125" s="32" t="str">
        <f t="shared" si="33"/>
        <v>〇</v>
      </c>
      <c r="AE125" s="32" t="str">
        <f t="shared" si="33"/>
        <v>〇</v>
      </c>
      <c r="AF125" s="32" t="str">
        <f t="shared" si="33"/>
        <v>〇</v>
      </c>
      <c r="AG125" s="32" t="str">
        <f t="shared" si="33"/>
        <v>〇</v>
      </c>
      <c r="AH125" s="32" t="str">
        <f t="shared" si="33"/>
        <v>〇</v>
      </c>
      <c r="AI125" s="32" t="str">
        <f t="shared" si="33"/>
        <v>〇</v>
      </c>
      <c r="AJ125" s="32" t="str">
        <f t="shared" si="33"/>
        <v>〇</v>
      </c>
      <c r="AK125" s="32" t="str">
        <f t="shared" si="33"/>
        <v>〇</v>
      </c>
      <c r="AL125" s="32" t="str">
        <f t="shared" si="33"/>
        <v>〇</v>
      </c>
      <c r="AM125" s="32" t="str">
        <f t="shared" si="33"/>
        <v>〇</v>
      </c>
      <c r="AN125" s="32" t="str">
        <f t="shared" si="33"/>
        <v>〇</v>
      </c>
      <c r="AO125" s="32" t="str">
        <f t="shared" si="33"/>
        <v>〇</v>
      </c>
      <c r="AP125" s="32" t="str">
        <f t="shared" si="33"/>
        <v>〇</v>
      </c>
      <c r="AQ125" s="32" t="str">
        <f t="shared" si="33"/>
        <v>〇</v>
      </c>
      <c r="AR125" s="32" t="str">
        <f t="shared" si="33"/>
        <v>〇</v>
      </c>
      <c r="AS125" s="32" t="str">
        <f t="shared" si="33"/>
        <v>〇</v>
      </c>
      <c r="AT125" s="32" t="str">
        <f t="shared" si="33"/>
        <v>〇</v>
      </c>
      <c r="AU125" s="32" t="str">
        <f t="shared" si="33"/>
        <v>〇</v>
      </c>
      <c r="AV125" s="32" t="str">
        <f t="shared" si="33"/>
        <v>〇</v>
      </c>
      <c r="AW125" s="32" t="str">
        <f t="shared" si="33"/>
        <v>〇</v>
      </c>
    </row>
    <row r="126" spans="1:49">
      <c r="A126" s="53"/>
      <c r="B126" s="54"/>
      <c r="C126" s="54"/>
      <c r="D126" s="54"/>
      <c r="E126" s="53"/>
      <c r="F126" s="82"/>
      <c r="G126" s="82"/>
      <c r="H126" s="82"/>
      <c r="I126" s="82"/>
      <c r="J126" s="82"/>
      <c r="K126" s="110"/>
      <c r="L126" s="110"/>
      <c r="M126" s="53"/>
      <c r="N126" s="53"/>
      <c r="O126" s="53"/>
      <c r="P126" s="53"/>
      <c r="Q126" s="53"/>
      <c r="R126" s="53"/>
      <c r="U126" s="32" t="str">
        <f t="shared" ref="U126:AW134" si="34">IF(EXACT(U20,U73),"〇","NG")</f>
        <v>〇</v>
      </c>
      <c r="V126" s="32" t="str">
        <f t="shared" si="34"/>
        <v>〇</v>
      </c>
      <c r="W126" s="32" t="str">
        <f t="shared" si="34"/>
        <v>〇</v>
      </c>
      <c r="X126" s="32" t="str">
        <f t="shared" si="34"/>
        <v>〇</v>
      </c>
      <c r="Y126" s="32" t="str">
        <f t="shared" si="34"/>
        <v>〇</v>
      </c>
      <c r="Z126" s="32" t="str">
        <f t="shared" si="34"/>
        <v>〇</v>
      </c>
      <c r="AA126" s="32" t="str">
        <f t="shared" si="34"/>
        <v>〇</v>
      </c>
      <c r="AB126" s="32" t="str">
        <f t="shared" si="34"/>
        <v>〇</v>
      </c>
      <c r="AC126" s="32" t="str">
        <f t="shared" si="34"/>
        <v>〇</v>
      </c>
      <c r="AD126" s="32" t="str">
        <f t="shared" si="34"/>
        <v>〇</v>
      </c>
      <c r="AE126" s="32" t="str">
        <f t="shared" si="34"/>
        <v>〇</v>
      </c>
      <c r="AF126" s="32" t="str">
        <f t="shared" si="34"/>
        <v>〇</v>
      </c>
      <c r="AG126" s="32" t="str">
        <f t="shared" si="34"/>
        <v>〇</v>
      </c>
      <c r="AH126" s="32" t="str">
        <f t="shared" si="34"/>
        <v>〇</v>
      </c>
      <c r="AI126" s="32" t="str">
        <f t="shared" si="34"/>
        <v>〇</v>
      </c>
      <c r="AJ126" s="32" t="str">
        <f t="shared" si="34"/>
        <v>〇</v>
      </c>
      <c r="AK126" s="32" t="str">
        <f t="shared" si="34"/>
        <v>〇</v>
      </c>
      <c r="AL126" s="32" t="str">
        <f t="shared" si="34"/>
        <v>〇</v>
      </c>
      <c r="AM126" s="32" t="str">
        <f t="shared" si="34"/>
        <v>〇</v>
      </c>
      <c r="AN126" s="32" t="str">
        <f t="shared" si="34"/>
        <v>〇</v>
      </c>
      <c r="AO126" s="32" t="str">
        <f t="shared" si="34"/>
        <v>〇</v>
      </c>
      <c r="AP126" s="32" t="str">
        <f t="shared" si="34"/>
        <v>〇</v>
      </c>
      <c r="AQ126" s="32" t="str">
        <f t="shared" si="34"/>
        <v>〇</v>
      </c>
      <c r="AR126" s="32" t="str">
        <f t="shared" si="34"/>
        <v>〇</v>
      </c>
      <c r="AS126" s="32" t="str">
        <f t="shared" si="34"/>
        <v>〇</v>
      </c>
      <c r="AT126" s="32" t="str">
        <f t="shared" si="34"/>
        <v>〇</v>
      </c>
      <c r="AU126" s="32" t="str">
        <f t="shared" si="34"/>
        <v>〇</v>
      </c>
      <c r="AV126" s="32" t="str">
        <f t="shared" si="34"/>
        <v>〇</v>
      </c>
      <c r="AW126" s="32" t="str">
        <f t="shared" si="34"/>
        <v>〇</v>
      </c>
    </row>
    <row r="127" spans="1:49">
      <c r="A127" s="53"/>
      <c r="B127" s="54"/>
      <c r="C127" s="54"/>
      <c r="D127" s="54"/>
      <c r="E127" s="53"/>
      <c r="F127" s="82"/>
      <c r="G127" s="82"/>
      <c r="H127" s="82"/>
      <c r="I127" s="82"/>
      <c r="J127" s="82"/>
      <c r="K127" s="110"/>
      <c r="L127" s="110"/>
      <c r="M127" s="53"/>
      <c r="N127" s="53"/>
      <c r="O127" s="53"/>
      <c r="P127" s="53"/>
      <c r="Q127" s="53"/>
      <c r="R127" s="53"/>
      <c r="U127" s="32" t="str">
        <f t="shared" si="34"/>
        <v>〇</v>
      </c>
      <c r="V127" s="32" t="str">
        <f t="shared" si="34"/>
        <v>〇</v>
      </c>
      <c r="W127" s="32" t="str">
        <f t="shared" si="34"/>
        <v>〇</v>
      </c>
      <c r="X127" s="32" t="str">
        <f t="shared" si="34"/>
        <v>〇</v>
      </c>
      <c r="Y127" s="32" t="str">
        <f t="shared" si="34"/>
        <v>〇</v>
      </c>
      <c r="Z127" s="32" t="str">
        <f t="shared" si="34"/>
        <v>〇</v>
      </c>
      <c r="AA127" s="32" t="str">
        <f t="shared" si="34"/>
        <v>〇</v>
      </c>
      <c r="AB127" s="32" t="str">
        <f t="shared" si="34"/>
        <v>〇</v>
      </c>
      <c r="AC127" s="32" t="str">
        <f t="shared" si="34"/>
        <v>〇</v>
      </c>
      <c r="AD127" s="32" t="str">
        <f t="shared" si="34"/>
        <v>〇</v>
      </c>
      <c r="AE127" s="32" t="str">
        <f t="shared" si="34"/>
        <v>〇</v>
      </c>
      <c r="AF127" s="32" t="str">
        <f t="shared" si="34"/>
        <v>〇</v>
      </c>
      <c r="AG127" s="32" t="str">
        <f t="shared" si="34"/>
        <v>〇</v>
      </c>
      <c r="AH127" s="32" t="str">
        <f t="shared" si="34"/>
        <v>〇</v>
      </c>
      <c r="AI127" s="32" t="str">
        <f t="shared" si="34"/>
        <v>〇</v>
      </c>
      <c r="AJ127" s="32" t="str">
        <f t="shared" si="34"/>
        <v>〇</v>
      </c>
      <c r="AK127" s="32" t="str">
        <f t="shared" si="34"/>
        <v>〇</v>
      </c>
      <c r="AL127" s="32" t="str">
        <f t="shared" si="34"/>
        <v>〇</v>
      </c>
      <c r="AM127" s="32" t="str">
        <f t="shared" si="34"/>
        <v>〇</v>
      </c>
      <c r="AN127" s="32" t="str">
        <f t="shared" si="34"/>
        <v>〇</v>
      </c>
      <c r="AO127" s="32" t="str">
        <f t="shared" si="34"/>
        <v>〇</v>
      </c>
      <c r="AP127" s="32" t="str">
        <f t="shared" si="34"/>
        <v>〇</v>
      </c>
      <c r="AQ127" s="32" t="str">
        <f t="shared" si="34"/>
        <v>〇</v>
      </c>
      <c r="AR127" s="32" t="str">
        <f t="shared" si="34"/>
        <v>〇</v>
      </c>
      <c r="AS127" s="32" t="str">
        <f t="shared" si="34"/>
        <v>〇</v>
      </c>
      <c r="AT127" s="32" t="str">
        <f t="shared" si="34"/>
        <v>〇</v>
      </c>
      <c r="AU127" s="32" t="str">
        <f t="shared" si="34"/>
        <v>〇</v>
      </c>
      <c r="AV127" s="32" t="str">
        <f t="shared" si="34"/>
        <v>〇</v>
      </c>
      <c r="AW127" s="32" t="str">
        <f t="shared" si="34"/>
        <v>〇</v>
      </c>
    </row>
    <row r="128" spans="1:49">
      <c r="A128" s="53"/>
      <c r="B128" s="54"/>
      <c r="C128" s="54"/>
      <c r="D128" s="54"/>
      <c r="E128" s="53"/>
      <c r="F128" s="82"/>
      <c r="G128" s="82"/>
      <c r="H128" s="82"/>
      <c r="I128" s="82"/>
      <c r="J128" s="82"/>
      <c r="K128" s="110"/>
      <c r="L128" s="110"/>
      <c r="M128" s="53"/>
      <c r="N128" s="53"/>
      <c r="O128" s="53"/>
      <c r="P128" s="53"/>
      <c r="Q128" s="53"/>
      <c r="R128" s="53"/>
      <c r="U128" s="32" t="str">
        <f t="shared" si="34"/>
        <v>〇</v>
      </c>
      <c r="V128" s="32" t="str">
        <f t="shared" si="34"/>
        <v>〇</v>
      </c>
      <c r="W128" s="32" t="str">
        <f t="shared" si="34"/>
        <v>〇</v>
      </c>
      <c r="X128" s="32" t="str">
        <f t="shared" si="34"/>
        <v>〇</v>
      </c>
      <c r="Y128" s="32" t="str">
        <f t="shared" si="34"/>
        <v>〇</v>
      </c>
      <c r="Z128" s="32" t="str">
        <f t="shared" si="34"/>
        <v>〇</v>
      </c>
      <c r="AA128" s="32" t="str">
        <f t="shared" si="34"/>
        <v>〇</v>
      </c>
      <c r="AB128" s="32" t="str">
        <f t="shared" si="34"/>
        <v>〇</v>
      </c>
      <c r="AC128" s="32" t="str">
        <f t="shared" si="34"/>
        <v>〇</v>
      </c>
      <c r="AD128" s="32" t="str">
        <f t="shared" si="34"/>
        <v>〇</v>
      </c>
      <c r="AE128" s="32" t="str">
        <f t="shared" si="34"/>
        <v>〇</v>
      </c>
      <c r="AF128" s="32" t="str">
        <f t="shared" si="34"/>
        <v>〇</v>
      </c>
      <c r="AG128" s="32" t="str">
        <f t="shared" si="34"/>
        <v>〇</v>
      </c>
      <c r="AH128" s="32" t="str">
        <f t="shared" si="34"/>
        <v>〇</v>
      </c>
      <c r="AI128" s="32" t="str">
        <f t="shared" si="34"/>
        <v>〇</v>
      </c>
      <c r="AJ128" s="32" t="str">
        <f t="shared" si="34"/>
        <v>〇</v>
      </c>
      <c r="AK128" s="32" t="str">
        <f t="shared" si="34"/>
        <v>〇</v>
      </c>
      <c r="AL128" s="32" t="str">
        <f t="shared" si="34"/>
        <v>〇</v>
      </c>
      <c r="AM128" s="32" t="str">
        <f t="shared" si="34"/>
        <v>〇</v>
      </c>
      <c r="AN128" s="32" t="str">
        <f t="shared" si="34"/>
        <v>〇</v>
      </c>
      <c r="AO128" s="32" t="str">
        <f t="shared" si="34"/>
        <v>〇</v>
      </c>
      <c r="AP128" s="32" t="str">
        <f t="shared" si="34"/>
        <v>〇</v>
      </c>
      <c r="AQ128" s="32" t="str">
        <f t="shared" si="34"/>
        <v>〇</v>
      </c>
      <c r="AR128" s="32" t="str">
        <f t="shared" si="34"/>
        <v>〇</v>
      </c>
      <c r="AS128" s="32" t="str">
        <f t="shared" si="34"/>
        <v>〇</v>
      </c>
      <c r="AT128" s="32" t="str">
        <f t="shared" si="34"/>
        <v>〇</v>
      </c>
      <c r="AU128" s="32" t="str">
        <f t="shared" si="34"/>
        <v>〇</v>
      </c>
      <c r="AV128" s="32" t="str">
        <f t="shared" si="34"/>
        <v>〇</v>
      </c>
      <c r="AW128" s="32" t="str">
        <f t="shared" si="34"/>
        <v>〇</v>
      </c>
    </row>
    <row r="129" spans="1:49">
      <c r="A129" s="53"/>
      <c r="B129" s="54"/>
      <c r="C129" s="54"/>
      <c r="D129" s="54"/>
      <c r="E129" s="53"/>
      <c r="F129" s="82"/>
      <c r="G129" s="82"/>
      <c r="H129" s="82"/>
      <c r="I129" s="82"/>
      <c r="J129" s="82"/>
      <c r="K129" s="110"/>
      <c r="L129" s="110"/>
      <c r="M129" s="53"/>
      <c r="N129" s="53"/>
      <c r="O129" s="53"/>
      <c r="P129" s="53"/>
      <c r="Q129" s="53"/>
      <c r="R129" s="53"/>
      <c r="U129" s="32" t="str">
        <f t="shared" si="34"/>
        <v>〇</v>
      </c>
      <c r="V129" s="32" t="str">
        <f t="shared" si="34"/>
        <v>〇</v>
      </c>
      <c r="W129" s="32" t="str">
        <f t="shared" si="34"/>
        <v>〇</v>
      </c>
      <c r="X129" s="32" t="str">
        <f t="shared" si="34"/>
        <v>〇</v>
      </c>
      <c r="Y129" s="32" t="str">
        <f t="shared" si="34"/>
        <v>〇</v>
      </c>
      <c r="Z129" s="32" t="str">
        <f t="shared" si="34"/>
        <v>〇</v>
      </c>
      <c r="AA129" s="32" t="str">
        <f t="shared" si="34"/>
        <v>〇</v>
      </c>
      <c r="AB129" s="32" t="str">
        <f t="shared" si="34"/>
        <v>〇</v>
      </c>
      <c r="AC129" s="32" t="str">
        <f t="shared" si="34"/>
        <v>〇</v>
      </c>
      <c r="AD129" s="32" t="str">
        <f t="shared" si="34"/>
        <v>〇</v>
      </c>
      <c r="AE129" s="32" t="str">
        <f t="shared" si="34"/>
        <v>〇</v>
      </c>
      <c r="AF129" s="32" t="str">
        <f t="shared" si="34"/>
        <v>〇</v>
      </c>
      <c r="AG129" s="32" t="str">
        <f t="shared" si="34"/>
        <v>〇</v>
      </c>
      <c r="AH129" s="32" t="str">
        <f t="shared" si="34"/>
        <v>〇</v>
      </c>
      <c r="AI129" s="32" t="str">
        <f t="shared" si="34"/>
        <v>〇</v>
      </c>
      <c r="AJ129" s="32" t="str">
        <f t="shared" si="34"/>
        <v>〇</v>
      </c>
      <c r="AK129" s="32" t="str">
        <f t="shared" si="34"/>
        <v>〇</v>
      </c>
      <c r="AL129" s="32" t="str">
        <f t="shared" si="34"/>
        <v>〇</v>
      </c>
      <c r="AM129" s="32" t="str">
        <f t="shared" si="34"/>
        <v>〇</v>
      </c>
      <c r="AN129" s="32" t="str">
        <f t="shared" si="34"/>
        <v>〇</v>
      </c>
      <c r="AO129" s="32" t="str">
        <f t="shared" si="34"/>
        <v>〇</v>
      </c>
      <c r="AP129" s="32" t="str">
        <f t="shared" si="34"/>
        <v>〇</v>
      </c>
      <c r="AQ129" s="32" t="str">
        <f t="shared" si="34"/>
        <v>〇</v>
      </c>
      <c r="AR129" s="32" t="str">
        <f t="shared" si="34"/>
        <v>〇</v>
      </c>
      <c r="AS129" s="32" t="str">
        <f t="shared" si="34"/>
        <v>〇</v>
      </c>
      <c r="AT129" s="32" t="str">
        <f t="shared" si="34"/>
        <v>〇</v>
      </c>
      <c r="AU129" s="32" t="str">
        <f t="shared" si="34"/>
        <v>〇</v>
      </c>
      <c r="AV129" s="32" t="str">
        <f t="shared" si="34"/>
        <v>〇</v>
      </c>
      <c r="AW129" s="32" t="str">
        <f t="shared" si="34"/>
        <v>〇</v>
      </c>
    </row>
    <row r="130" spans="1:49">
      <c r="A130" s="53"/>
      <c r="B130" s="54"/>
      <c r="C130" s="54"/>
      <c r="D130" s="54"/>
      <c r="E130" s="53"/>
      <c r="F130" s="82"/>
      <c r="G130" s="82"/>
      <c r="H130" s="82"/>
      <c r="I130" s="82"/>
      <c r="J130" s="82"/>
      <c r="K130" s="110"/>
      <c r="L130" s="110"/>
      <c r="M130" s="53"/>
      <c r="N130" s="53"/>
      <c r="O130" s="53"/>
      <c r="P130" s="53"/>
      <c r="Q130" s="53"/>
      <c r="R130" s="53"/>
      <c r="U130" s="32" t="str">
        <f t="shared" si="34"/>
        <v>〇</v>
      </c>
      <c r="V130" s="32" t="str">
        <f t="shared" si="34"/>
        <v>〇</v>
      </c>
      <c r="W130" s="32" t="str">
        <f t="shared" si="34"/>
        <v>〇</v>
      </c>
      <c r="X130" s="32" t="str">
        <f t="shared" si="34"/>
        <v>〇</v>
      </c>
      <c r="Y130" s="32" t="str">
        <f t="shared" si="34"/>
        <v>〇</v>
      </c>
      <c r="Z130" s="32" t="str">
        <f t="shared" si="34"/>
        <v>〇</v>
      </c>
      <c r="AA130" s="32" t="str">
        <f t="shared" si="34"/>
        <v>〇</v>
      </c>
      <c r="AB130" s="32" t="str">
        <f t="shared" si="34"/>
        <v>〇</v>
      </c>
      <c r="AC130" s="32" t="str">
        <f t="shared" si="34"/>
        <v>〇</v>
      </c>
      <c r="AD130" s="32" t="str">
        <f t="shared" si="34"/>
        <v>〇</v>
      </c>
      <c r="AE130" s="32" t="str">
        <f t="shared" si="34"/>
        <v>〇</v>
      </c>
      <c r="AF130" s="32" t="str">
        <f t="shared" si="34"/>
        <v>〇</v>
      </c>
      <c r="AG130" s="32" t="str">
        <f t="shared" si="34"/>
        <v>〇</v>
      </c>
      <c r="AH130" s="32" t="str">
        <f t="shared" si="34"/>
        <v>〇</v>
      </c>
      <c r="AI130" s="32" t="str">
        <f t="shared" si="34"/>
        <v>〇</v>
      </c>
      <c r="AJ130" s="32" t="str">
        <f t="shared" si="34"/>
        <v>〇</v>
      </c>
      <c r="AK130" s="32" t="str">
        <f t="shared" si="34"/>
        <v>〇</v>
      </c>
      <c r="AL130" s="32" t="str">
        <f t="shared" si="34"/>
        <v>〇</v>
      </c>
      <c r="AM130" s="32" t="str">
        <f t="shared" si="34"/>
        <v>〇</v>
      </c>
      <c r="AN130" s="32" t="str">
        <f t="shared" si="34"/>
        <v>〇</v>
      </c>
      <c r="AO130" s="32" t="str">
        <f t="shared" si="34"/>
        <v>〇</v>
      </c>
      <c r="AP130" s="32" t="str">
        <f t="shared" si="34"/>
        <v>〇</v>
      </c>
      <c r="AQ130" s="32" t="str">
        <f t="shared" si="34"/>
        <v>〇</v>
      </c>
      <c r="AR130" s="32" t="str">
        <f t="shared" si="34"/>
        <v>〇</v>
      </c>
      <c r="AS130" s="32" t="str">
        <f t="shared" si="34"/>
        <v>〇</v>
      </c>
      <c r="AT130" s="32" t="str">
        <f t="shared" si="34"/>
        <v>〇</v>
      </c>
      <c r="AU130" s="32" t="str">
        <f t="shared" si="34"/>
        <v>〇</v>
      </c>
      <c r="AV130" s="32" t="str">
        <f t="shared" si="34"/>
        <v>〇</v>
      </c>
      <c r="AW130" s="32" t="str">
        <f t="shared" si="34"/>
        <v>〇</v>
      </c>
    </row>
    <row r="131" spans="1:49">
      <c r="A131" s="53"/>
      <c r="B131" s="54"/>
      <c r="C131" s="54"/>
      <c r="D131" s="54"/>
      <c r="E131" s="53"/>
      <c r="F131" s="82"/>
      <c r="G131" s="82"/>
      <c r="H131" s="82"/>
      <c r="I131" s="82"/>
      <c r="J131" s="82"/>
      <c r="K131" s="110"/>
      <c r="L131" s="110"/>
      <c r="M131" s="53"/>
      <c r="N131" s="53"/>
      <c r="O131" s="53"/>
      <c r="P131" s="53"/>
      <c r="Q131" s="53"/>
      <c r="R131" s="53"/>
      <c r="U131" s="32" t="str">
        <f t="shared" si="34"/>
        <v>〇</v>
      </c>
      <c r="V131" s="32" t="str">
        <f t="shared" si="34"/>
        <v>〇</v>
      </c>
      <c r="W131" s="32" t="str">
        <f t="shared" si="34"/>
        <v>〇</v>
      </c>
      <c r="X131" s="32" t="str">
        <f t="shared" si="34"/>
        <v>〇</v>
      </c>
      <c r="Y131" s="32" t="str">
        <f t="shared" si="34"/>
        <v>〇</v>
      </c>
      <c r="Z131" s="32" t="str">
        <f t="shared" si="34"/>
        <v>〇</v>
      </c>
      <c r="AA131" s="32" t="str">
        <f t="shared" si="34"/>
        <v>〇</v>
      </c>
      <c r="AB131" s="32" t="str">
        <f t="shared" si="34"/>
        <v>〇</v>
      </c>
      <c r="AC131" s="32" t="str">
        <f t="shared" si="34"/>
        <v>〇</v>
      </c>
      <c r="AD131" s="32" t="str">
        <f t="shared" si="34"/>
        <v>〇</v>
      </c>
      <c r="AE131" s="32" t="str">
        <f t="shared" si="34"/>
        <v>〇</v>
      </c>
      <c r="AF131" s="32" t="str">
        <f t="shared" si="34"/>
        <v>〇</v>
      </c>
      <c r="AG131" s="32" t="str">
        <f t="shared" si="34"/>
        <v>〇</v>
      </c>
      <c r="AH131" s="32" t="str">
        <f t="shared" si="34"/>
        <v>〇</v>
      </c>
      <c r="AI131" s="32" t="str">
        <f t="shared" si="34"/>
        <v>〇</v>
      </c>
      <c r="AJ131" s="32" t="str">
        <f t="shared" si="34"/>
        <v>〇</v>
      </c>
      <c r="AK131" s="32" t="str">
        <f t="shared" si="34"/>
        <v>〇</v>
      </c>
      <c r="AL131" s="32" t="str">
        <f t="shared" si="34"/>
        <v>〇</v>
      </c>
      <c r="AM131" s="32" t="str">
        <f t="shared" si="34"/>
        <v>〇</v>
      </c>
      <c r="AN131" s="32" t="str">
        <f t="shared" si="34"/>
        <v>〇</v>
      </c>
      <c r="AO131" s="32" t="str">
        <f t="shared" si="34"/>
        <v>〇</v>
      </c>
      <c r="AP131" s="32" t="str">
        <f t="shared" si="34"/>
        <v>〇</v>
      </c>
      <c r="AQ131" s="32" t="str">
        <f t="shared" si="34"/>
        <v>〇</v>
      </c>
      <c r="AR131" s="32" t="str">
        <f t="shared" si="34"/>
        <v>〇</v>
      </c>
      <c r="AS131" s="32" t="str">
        <f t="shared" si="34"/>
        <v>〇</v>
      </c>
      <c r="AT131" s="32" t="str">
        <f t="shared" si="34"/>
        <v>〇</v>
      </c>
      <c r="AU131" s="32" t="str">
        <f t="shared" si="34"/>
        <v>〇</v>
      </c>
      <c r="AV131" s="32" t="str">
        <f t="shared" si="34"/>
        <v>〇</v>
      </c>
      <c r="AW131" s="32" t="str">
        <f t="shared" si="34"/>
        <v>〇</v>
      </c>
    </row>
    <row r="132" spans="1:49">
      <c r="A132" s="53"/>
      <c r="B132" s="54"/>
      <c r="C132" s="54"/>
      <c r="D132" s="54"/>
      <c r="E132" s="53"/>
      <c r="F132" s="82"/>
      <c r="G132" s="82"/>
      <c r="H132" s="82"/>
      <c r="I132" s="82"/>
      <c r="J132" s="82"/>
      <c r="K132" s="110"/>
      <c r="L132" s="110"/>
      <c r="M132" s="53"/>
      <c r="N132" s="53"/>
      <c r="O132" s="53"/>
      <c r="P132" s="53"/>
      <c r="Q132" s="53"/>
      <c r="R132" s="53"/>
      <c r="U132" s="32" t="str">
        <f t="shared" si="34"/>
        <v>〇</v>
      </c>
      <c r="V132" s="32" t="str">
        <f t="shared" si="34"/>
        <v>〇</v>
      </c>
      <c r="W132" s="32" t="str">
        <f t="shared" si="34"/>
        <v>〇</v>
      </c>
      <c r="X132" s="32" t="str">
        <f t="shared" si="34"/>
        <v>〇</v>
      </c>
      <c r="Y132" s="32" t="str">
        <f t="shared" si="34"/>
        <v>〇</v>
      </c>
      <c r="Z132" s="32" t="str">
        <f t="shared" si="34"/>
        <v>〇</v>
      </c>
      <c r="AA132" s="32" t="str">
        <f t="shared" si="34"/>
        <v>〇</v>
      </c>
      <c r="AB132" s="32" t="str">
        <f t="shared" si="34"/>
        <v>〇</v>
      </c>
      <c r="AC132" s="32" t="str">
        <f t="shared" si="34"/>
        <v>〇</v>
      </c>
      <c r="AD132" s="32" t="str">
        <f t="shared" si="34"/>
        <v>〇</v>
      </c>
      <c r="AE132" s="32" t="str">
        <f t="shared" si="34"/>
        <v>〇</v>
      </c>
      <c r="AF132" s="32" t="str">
        <f t="shared" si="34"/>
        <v>〇</v>
      </c>
      <c r="AG132" s="32" t="str">
        <f t="shared" si="34"/>
        <v>〇</v>
      </c>
      <c r="AH132" s="32" t="str">
        <f t="shared" si="34"/>
        <v>〇</v>
      </c>
      <c r="AI132" s="32" t="str">
        <f t="shared" si="34"/>
        <v>〇</v>
      </c>
      <c r="AJ132" s="32" t="str">
        <f t="shared" si="34"/>
        <v>〇</v>
      </c>
      <c r="AK132" s="32" t="str">
        <f t="shared" si="34"/>
        <v>〇</v>
      </c>
      <c r="AL132" s="32" t="str">
        <f t="shared" si="34"/>
        <v>〇</v>
      </c>
      <c r="AM132" s="32" t="str">
        <f t="shared" si="34"/>
        <v>〇</v>
      </c>
      <c r="AN132" s="32" t="str">
        <f t="shared" si="34"/>
        <v>〇</v>
      </c>
      <c r="AO132" s="32" t="str">
        <f t="shared" si="34"/>
        <v>〇</v>
      </c>
      <c r="AP132" s="32" t="str">
        <f t="shared" si="34"/>
        <v>〇</v>
      </c>
      <c r="AQ132" s="32" t="str">
        <f t="shared" si="34"/>
        <v>〇</v>
      </c>
      <c r="AR132" s="32" t="str">
        <f t="shared" si="34"/>
        <v>〇</v>
      </c>
      <c r="AS132" s="32" t="str">
        <f t="shared" si="34"/>
        <v>〇</v>
      </c>
      <c r="AT132" s="32" t="str">
        <f t="shared" si="34"/>
        <v>〇</v>
      </c>
      <c r="AU132" s="32" t="str">
        <f t="shared" si="34"/>
        <v>〇</v>
      </c>
      <c r="AV132" s="32" t="str">
        <f t="shared" si="34"/>
        <v>〇</v>
      </c>
      <c r="AW132" s="32" t="str">
        <f t="shared" si="34"/>
        <v>〇</v>
      </c>
    </row>
    <row r="133" spans="1:49">
      <c r="A133" s="53"/>
      <c r="B133" s="54"/>
      <c r="C133" s="54"/>
      <c r="D133" s="54"/>
      <c r="E133" s="53"/>
      <c r="F133" s="82"/>
      <c r="G133" s="82"/>
      <c r="H133" s="82"/>
      <c r="I133" s="82"/>
      <c r="J133" s="82"/>
      <c r="K133" s="110"/>
      <c r="L133" s="110"/>
      <c r="M133" s="53"/>
      <c r="N133" s="53"/>
      <c r="O133" s="53"/>
      <c r="P133" s="53"/>
      <c r="Q133" s="53"/>
      <c r="R133" s="53"/>
      <c r="U133" s="32" t="str">
        <f t="shared" si="34"/>
        <v>〇</v>
      </c>
      <c r="V133" s="32" t="str">
        <f t="shared" si="34"/>
        <v>〇</v>
      </c>
      <c r="W133" s="32" t="str">
        <f t="shared" si="34"/>
        <v>〇</v>
      </c>
      <c r="X133" s="32" t="str">
        <f t="shared" si="34"/>
        <v>〇</v>
      </c>
      <c r="Y133" s="32" t="str">
        <f t="shared" si="34"/>
        <v>〇</v>
      </c>
      <c r="Z133" s="32" t="str">
        <f t="shared" si="34"/>
        <v>〇</v>
      </c>
      <c r="AA133" s="32" t="str">
        <f t="shared" si="34"/>
        <v>〇</v>
      </c>
      <c r="AB133" s="32" t="str">
        <f t="shared" si="34"/>
        <v>〇</v>
      </c>
      <c r="AC133" s="32" t="str">
        <f t="shared" si="34"/>
        <v>〇</v>
      </c>
      <c r="AD133" s="32" t="str">
        <f t="shared" si="34"/>
        <v>〇</v>
      </c>
      <c r="AE133" s="32" t="str">
        <f t="shared" si="34"/>
        <v>〇</v>
      </c>
      <c r="AF133" s="32" t="str">
        <f t="shared" si="34"/>
        <v>〇</v>
      </c>
      <c r="AG133" s="32" t="str">
        <f t="shared" si="34"/>
        <v>〇</v>
      </c>
      <c r="AH133" s="32" t="str">
        <f t="shared" si="34"/>
        <v>〇</v>
      </c>
      <c r="AI133" s="32" t="str">
        <f t="shared" si="34"/>
        <v>〇</v>
      </c>
      <c r="AJ133" s="32" t="str">
        <f t="shared" si="34"/>
        <v>〇</v>
      </c>
      <c r="AK133" s="32" t="str">
        <f t="shared" si="34"/>
        <v>〇</v>
      </c>
      <c r="AL133" s="32" t="str">
        <f t="shared" si="34"/>
        <v>〇</v>
      </c>
      <c r="AM133" s="32" t="str">
        <f t="shared" si="34"/>
        <v>〇</v>
      </c>
      <c r="AN133" s="32" t="str">
        <f t="shared" si="34"/>
        <v>〇</v>
      </c>
      <c r="AO133" s="32" t="str">
        <f t="shared" si="34"/>
        <v>〇</v>
      </c>
      <c r="AP133" s="32" t="str">
        <f t="shared" si="34"/>
        <v>〇</v>
      </c>
      <c r="AQ133" s="32" t="str">
        <f t="shared" si="34"/>
        <v>〇</v>
      </c>
      <c r="AR133" s="32" t="str">
        <f t="shared" si="34"/>
        <v>〇</v>
      </c>
      <c r="AS133" s="32" t="str">
        <f t="shared" si="34"/>
        <v>〇</v>
      </c>
      <c r="AT133" s="32" t="str">
        <f t="shared" si="34"/>
        <v>〇</v>
      </c>
      <c r="AU133" s="32" t="str">
        <f t="shared" si="34"/>
        <v>〇</v>
      </c>
      <c r="AV133" s="32" t="str">
        <f t="shared" si="34"/>
        <v>〇</v>
      </c>
      <c r="AW133" s="32" t="str">
        <f t="shared" si="34"/>
        <v>〇</v>
      </c>
    </row>
    <row r="134" spans="1:49">
      <c r="A134" s="53"/>
      <c r="B134" s="54"/>
      <c r="C134" s="54"/>
      <c r="D134" s="54"/>
      <c r="E134" s="53"/>
      <c r="F134" s="82"/>
      <c r="G134" s="82"/>
      <c r="H134" s="82"/>
      <c r="I134" s="82"/>
      <c r="J134" s="82"/>
      <c r="K134" s="110"/>
      <c r="L134" s="110"/>
      <c r="M134" s="53"/>
      <c r="N134" s="53"/>
      <c r="O134" s="53"/>
      <c r="P134" s="53"/>
      <c r="Q134" s="53"/>
      <c r="R134" s="53"/>
      <c r="U134" s="32" t="str">
        <f t="shared" si="34"/>
        <v>〇</v>
      </c>
      <c r="V134" s="32" t="str">
        <f t="shared" si="34"/>
        <v>〇</v>
      </c>
      <c r="W134" s="32" t="str">
        <f t="shared" si="34"/>
        <v>〇</v>
      </c>
      <c r="X134" s="32" t="str">
        <f t="shared" si="34"/>
        <v>〇</v>
      </c>
      <c r="Y134" s="32" t="str">
        <f t="shared" si="34"/>
        <v>〇</v>
      </c>
      <c r="Z134" s="32" t="str">
        <f t="shared" si="34"/>
        <v>〇</v>
      </c>
      <c r="AA134" s="32" t="str">
        <f t="shared" si="34"/>
        <v>〇</v>
      </c>
      <c r="AB134" s="32" t="str">
        <f t="shared" si="34"/>
        <v>〇</v>
      </c>
      <c r="AC134" s="32" t="str">
        <f t="shared" si="34"/>
        <v>〇</v>
      </c>
      <c r="AD134" s="32" t="str">
        <f t="shared" si="34"/>
        <v>〇</v>
      </c>
      <c r="AE134" s="32" t="str">
        <f t="shared" si="34"/>
        <v>〇</v>
      </c>
      <c r="AF134" s="32" t="str">
        <f t="shared" si="34"/>
        <v>〇</v>
      </c>
      <c r="AG134" s="32" t="str">
        <f t="shared" si="34"/>
        <v>〇</v>
      </c>
      <c r="AH134" s="32" t="str">
        <f t="shared" si="34"/>
        <v>〇</v>
      </c>
      <c r="AI134" s="32" t="str">
        <f t="shared" si="34"/>
        <v>〇</v>
      </c>
      <c r="AJ134" s="32" t="str">
        <f t="shared" si="34"/>
        <v>〇</v>
      </c>
      <c r="AK134" s="32" t="str">
        <f t="shared" si="34"/>
        <v>〇</v>
      </c>
      <c r="AL134" s="32" t="str">
        <f t="shared" si="34"/>
        <v>〇</v>
      </c>
      <c r="AM134" s="32" t="str">
        <f t="shared" si="34"/>
        <v>〇</v>
      </c>
      <c r="AN134" s="32" t="str">
        <f t="shared" si="34"/>
        <v>〇</v>
      </c>
      <c r="AO134" s="32" t="str">
        <f t="shared" si="34"/>
        <v>〇</v>
      </c>
      <c r="AP134" s="32" t="str">
        <f t="shared" si="34"/>
        <v>〇</v>
      </c>
      <c r="AQ134" s="32" t="str">
        <f t="shared" si="34"/>
        <v>〇</v>
      </c>
      <c r="AR134" s="32" t="str">
        <f t="shared" ref="AR134:AW134" si="35">IF(EXACT(AR28,AR81),"〇","NG")</f>
        <v>〇</v>
      </c>
      <c r="AS134" s="32" t="str">
        <f t="shared" si="35"/>
        <v>〇</v>
      </c>
      <c r="AT134" s="32" t="str">
        <f t="shared" si="35"/>
        <v>〇</v>
      </c>
      <c r="AU134" s="32" t="str">
        <f t="shared" si="35"/>
        <v>〇</v>
      </c>
      <c r="AV134" s="32" t="str">
        <f t="shared" si="35"/>
        <v>〇</v>
      </c>
      <c r="AW134" s="32" t="str">
        <f t="shared" si="35"/>
        <v>〇</v>
      </c>
    </row>
    <row r="135" spans="1:49">
      <c r="A135" s="53"/>
      <c r="B135" s="54"/>
      <c r="C135" s="54"/>
      <c r="D135" s="54"/>
      <c r="E135" s="53"/>
      <c r="F135" s="82"/>
      <c r="G135" s="82"/>
      <c r="H135" s="82"/>
      <c r="I135" s="82"/>
      <c r="J135" s="82"/>
      <c r="K135" s="110"/>
      <c r="L135" s="110"/>
      <c r="M135" s="53"/>
      <c r="N135" s="53"/>
      <c r="O135" s="53"/>
      <c r="P135" s="53"/>
      <c r="Q135" s="53"/>
      <c r="R135" s="53"/>
      <c r="U135" s="32" t="str">
        <f t="shared" ref="U135:AW143" si="36">IF(EXACT(U29,U82),"〇","NG")</f>
        <v>〇</v>
      </c>
      <c r="V135" s="32" t="str">
        <f t="shared" si="36"/>
        <v>〇</v>
      </c>
      <c r="W135" s="32" t="str">
        <f t="shared" si="36"/>
        <v>〇</v>
      </c>
      <c r="X135" s="32" t="str">
        <f t="shared" si="36"/>
        <v>〇</v>
      </c>
      <c r="Y135" s="32" t="str">
        <f t="shared" si="36"/>
        <v>〇</v>
      </c>
      <c r="Z135" s="32" t="str">
        <f t="shared" si="36"/>
        <v>〇</v>
      </c>
      <c r="AA135" s="32" t="str">
        <f t="shared" si="36"/>
        <v>〇</v>
      </c>
      <c r="AB135" s="32" t="str">
        <f t="shared" si="36"/>
        <v>〇</v>
      </c>
      <c r="AC135" s="32" t="str">
        <f t="shared" si="36"/>
        <v>〇</v>
      </c>
      <c r="AD135" s="32" t="str">
        <f t="shared" si="36"/>
        <v>〇</v>
      </c>
      <c r="AE135" s="32" t="str">
        <f t="shared" si="36"/>
        <v>〇</v>
      </c>
      <c r="AF135" s="32" t="str">
        <f t="shared" si="36"/>
        <v>〇</v>
      </c>
      <c r="AG135" s="32" t="str">
        <f t="shared" si="36"/>
        <v>〇</v>
      </c>
      <c r="AH135" s="32" t="str">
        <f t="shared" si="36"/>
        <v>〇</v>
      </c>
      <c r="AI135" s="32" t="str">
        <f t="shared" si="36"/>
        <v>〇</v>
      </c>
      <c r="AJ135" s="32" t="str">
        <f t="shared" si="36"/>
        <v>〇</v>
      </c>
      <c r="AK135" s="32" t="str">
        <f t="shared" si="36"/>
        <v>〇</v>
      </c>
      <c r="AL135" s="32" t="str">
        <f t="shared" si="36"/>
        <v>〇</v>
      </c>
      <c r="AM135" s="32" t="str">
        <f t="shared" si="36"/>
        <v>〇</v>
      </c>
      <c r="AN135" s="32" t="str">
        <f t="shared" si="36"/>
        <v>〇</v>
      </c>
      <c r="AO135" s="32" t="str">
        <f t="shared" si="36"/>
        <v>〇</v>
      </c>
      <c r="AP135" s="32" t="str">
        <f t="shared" si="36"/>
        <v>〇</v>
      </c>
      <c r="AQ135" s="32" t="str">
        <f t="shared" si="36"/>
        <v>〇</v>
      </c>
      <c r="AR135" s="32" t="str">
        <f t="shared" si="36"/>
        <v>〇</v>
      </c>
      <c r="AS135" s="32" t="str">
        <f t="shared" si="36"/>
        <v>〇</v>
      </c>
      <c r="AT135" s="32" t="str">
        <f t="shared" si="36"/>
        <v>〇</v>
      </c>
      <c r="AU135" s="32" t="str">
        <f t="shared" si="36"/>
        <v>〇</v>
      </c>
      <c r="AV135" s="32" t="str">
        <f t="shared" si="36"/>
        <v>〇</v>
      </c>
      <c r="AW135" s="32" t="str">
        <f t="shared" si="36"/>
        <v>〇</v>
      </c>
    </row>
    <row r="136" spans="1:49">
      <c r="A136" s="53"/>
      <c r="B136" s="54"/>
      <c r="C136" s="54"/>
      <c r="D136" s="54"/>
      <c r="E136" s="53"/>
      <c r="F136" s="82"/>
      <c r="G136" s="82"/>
      <c r="H136" s="82"/>
      <c r="I136" s="82"/>
      <c r="J136" s="82"/>
      <c r="K136" s="110"/>
      <c r="L136" s="110"/>
      <c r="M136" s="53"/>
      <c r="N136" s="53"/>
      <c r="O136" s="53"/>
      <c r="P136" s="53"/>
      <c r="Q136" s="53"/>
      <c r="R136" s="53"/>
      <c r="U136" s="32" t="str">
        <f t="shared" si="36"/>
        <v>〇</v>
      </c>
      <c r="V136" s="32" t="str">
        <f t="shared" si="36"/>
        <v>〇</v>
      </c>
      <c r="W136" s="32" t="str">
        <f t="shared" si="36"/>
        <v>〇</v>
      </c>
      <c r="X136" s="32" t="str">
        <f t="shared" si="36"/>
        <v>〇</v>
      </c>
      <c r="Y136" s="32" t="str">
        <f t="shared" si="36"/>
        <v>〇</v>
      </c>
      <c r="Z136" s="32" t="str">
        <f t="shared" si="36"/>
        <v>〇</v>
      </c>
      <c r="AA136" s="32" t="str">
        <f t="shared" si="36"/>
        <v>〇</v>
      </c>
      <c r="AB136" s="32" t="str">
        <f t="shared" si="36"/>
        <v>〇</v>
      </c>
      <c r="AC136" s="32" t="str">
        <f t="shared" si="36"/>
        <v>〇</v>
      </c>
      <c r="AD136" s="32" t="str">
        <f t="shared" si="36"/>
        <v>〇</v>
      </c>
      <c r="AE136" s="32" t="str">
        <f t="shared" si="36"/>
        <v>〇</v>
      </c>
      <c r="AF136" s="32" t="str">
        <f t="shared" si="36"/>
        <v>〇</v>
      </c>
      <c r="AG136" s="32" t="str">
        <f t="shared" si="36"/>
        <v>〇</v>
      </c>
      <c r="AH136" s="32" t="str">
        <f t="shared" si="36"/>
        <v>〇</v>
      </c>
      <c r="AI136" s="32" t="str">
        <f t="shared" si="36"/>
        <v>〇</v>
      </c>
      <c r="AJ136" s="32" t="str">
        <f t="shared" si="36"/>
        <v>〇</v>
      </c>
      <c r="AK136" s="32" t="str">
        <f t="shared" si="36"/>
        <v>〇</v>
      </c>
      <c r="AL136" s="32" t="str">
        <f t="shared" si="36"/>
        <v>〇</v>
      </c>
      <c r="AM136" s="32" t="str">
        <f t="shared" si="36"/>
        <v>〇</v>
      </c>
      <c r="AN136" s="32" t="str">
        <f t="shared" si="36"/>
        <v>〇</v>
      </c>
      <c r="AO136" s="32" t="str">
        <f t="shared" si="36"/>
        <v>〇</v>
      </c>
      <c r="AP136" s="32" t="str">
        <f t="shared" si="36"/>
        <v>〇</v>
      </c>
      <c r="AQ136" s="32" t="str">
        <f t="shared" si="36"/>
        <v>〇</v>
      </c>
      <c r="AR136" s="32" t="str">
        <f t="shared" si="36"/>
        <v>〇</v>
      </c>
      <c r="AS136" s="32" t="str">
        <f t="shared" si="36"/>
        <v>〇</v>
      </c>
      <c r="AT136" s="32" t="str">
        <f t="shared" si="36"/>
        <v>〇</v>
      </c>
      <c r="AU136" s="32" t="str">
        <f t="shared" si="36"/>
        <v>〇</v>
      </c>
      <c r="AV136" s="32" t="str">
        <f t="shared" si="36"/>
        <v>〇</v>
      </c>
      <c r="AW136" s="32" t="str">
        <f t="shared" si="36"/>
        <v>〇</v>
      </c>
    </row>
    <row r="137" spans="1:49">
      <c r="A137" s="53"/>
      <c r="B137" s="54"/>
      <c r="C137" s="54"/>
      <c r="D137" s="54"/>
      <c r="E137" s="53"/>
      <c r="F137" s="82"/>
      <c r="G137" s="82"/>
      <c r="H137" s="82"/>
      <c r="I137" s="82"/>
      <c r="J137" s="82"/>
      <c r="K137" s="110"/>
      <c r="L137" s="110"/>
      <c r="M137" s="53"/>
      <c r="N137" s="53"/>
      <c r="O137" s="53"/>
      <c r="P137" s="53"/>
      <c r="Q137" s="53"/>
      <c r="R137" s="53"/>
      <c r="U137" s="32" t="str">
        <f t="shared" si="36"/>
        <v>〇</v>
      </c>
      <c r="V137" s="32" t="str">
        <f t="shared" si="36"/>
        <v>〇</v>
      </c>
      <c r="W137" s="32" t="str">
        <f t="shared" si="36"/>
        <v>〇</v>
      </c>
      <c r="X137" s="32" t="str">
        <f t="shared" si="36"/>
        <v>〇</v>
      </c>
      <c r="Y137" s="32" t="str">
        <f t="shared" si="36"/>
        <v>〇</v>
      </c>
      <c r="Z137" s="32" t="str">
        <f t="shared" si="36"/>
        <v>〇</v>
      </c>
      <c r="AA137" s="32" t="str">
        <f t="shared" si="36"/>
        <v>〇</v>
      </c>
      <c r="AB137" s="32" t="str">
        <f t="shared" si="36"/>
        <v>〇</v>
      </c>
      <c r="AC137" s="32" t="str">
        <f t="shared" si="36"/>
        <v>〇</v>
      </c>
      <c r="AD137" s="32" t="str">
        <f t="shared" si="36"/>
        <v>〇</v>
      </c>
      <c r="AE137" s="32" t="str">
        <f t="shared" si="36"/>
        <v>〇</v>
      </c>
      <c r="AF137" s="32" t="str">
        <f t="shared" si="36"/>
        <v>〇</v>
      </c>
      <c r="AG137" s="32" t="str">
        <f t="shared" si="36"/>
        <v>〇</v>
      </c>
      <c r="AH137" s="32" t="str">
        <f t="shared" si="36"/>
        <v>〇</v>
      </c>
      <c r="AI137" s="32" t="str">
        <f t="shared" si="36"/>
        <v>〇</v>
      </c>
      <c r="AJ137" s="32" t="str">
        <f t="shared" si="36"/>
        <v>〇</v>
      </c>
      <c r="AK137" s="32" t="str">
        <f t="shared" si="36"/>
        <v>〇</v>
      </c>
      <c r="AL137" s="32" t="str">
        <f t="shared" si="36"/>
        <v>〇</v>
      </c>
      <c r="AM137" s="32" t="str">
        <f t="shared" si="36"/>
        <v>〇</v>
      </c>
      <c r="AN137" s="32" t="str">
        <f t="shared" si="36"/>
        <v>〇</v>
      </c>
      <c r="AO137" s="32" t="str">
        <f t="shared" si="36"/>
        <v>〇</v>
      </c>
      <c r="AP137" s="32" t="str">
        <f t="shared" si="36"/>
        <v>〇</v>
      </c>
      <c r="AQ137" s="32" t="str">
        <f t="shared" si="36"/>
        <v>〇</v>
      </c>
      <c r="AR137" s="32" t="str">
        <f t="shared" si="36"/>
        <v>〇</v>
      </c>
      <c r="AS137" s="32" t="str">
        <f t="shared" si="36"/>
        <v>〇</v>
      </c>
      <c r="AT137" s="32" t="str">
        <f t="shared" si="36"/>
        <v>〇</v>
      </c>
      <c r="AU137" s="32" t="str">
        <f t="shared" si="36"/>
        <v>〇</v>
      </c>
      <c r="AV137" s="32" t="str">
        <f t="shared" si="36"/>
        <v>〇</v>
      </c>
      <c r="AW137" s="32" t="str">
        <f t="shared" si="36"/>
        <v>〇</v>
      </c>
    </row>
    <row r="138" spans="1:49">
      <c r="A138" s="53"/>
      <c r="B138" s="54"/>
      <c r="C138" s="54"/>
      <c r="D138" s="54"/>
      <c r="E138" s="53"/>
      <c r="F138" s="82"/>
      <c r="G138" s="82"/>
      <c r="H138" s="82"/>
      <c r="I138" s="82"/>
      <c r="J138" s="82"/>
      <c r="K138" s="110"/>
      <c r="L138" s="110"/>
      <c r="M138" s="53"/>
      <c r="N138" s="53"/>
      <c r="O138" s="53"/>
      <c r="P138" s="53"/>
      <c r="Q138" s="53"/>
      <c r="R138" s="53"/>
      <c r="U138" s="32" t="str">
        <f t="shared" si="36"/>
        <v>〇</v>
      </c>
      <c r="V138" s="32" t="str">
        <f t="shared" si="36"/>
        <v>〇</v>
      </c>
      <c r="W138" s="32" t="str">
        <f t="shared" si="36"/>
        <v>〇</v>
      </c>
      <c r="X138" s="32" t="str">
        <f t="shared" si="36"/>
        <v>〇</v>
      </c>
      <c r="Y138" s="32" t="str">
        <f t="shared" si="36"/>
        <v>〇</v>
      </c>
      <c r="Z138" s="32" t="str">
        <f t="shared" si="36"/>
        <v>〇</v>
      </c>
      <c r="AA138" s="32" t="str">
        <f t="shared" si="36"/>
        <v>〇</v>
      </c>
      <c r="AB138" s="32" t="str">
        <f t="shared" si="36"/>
        <v>〇</v>
      </c>
      <c r="AC138" s="32" t="str">
        <f t="shared" si="36"/>
        <v>〇</v>
      </c>
      <c r="AD138" s="32" t="str">
        <f t="shared" si="36"/>
        <v>〇</v>
      </c>
      <c r="AE138" s="32" t="str">
        <f t="shared" si="36"/>
        <v>〇</v>
      </c>
      <c r="AF138" s="32" t="str">
        <f t="shared" si="36"/>
        <v>〇</v>
      </c>
      <c r="AG138" s="32" t="str">
        <f t="shared" si="36"/>
        <v>〇</v>
      </c>
      <c r="AH138" s="32" t="str">
        <f t="shared" si="36"/>
        <v>〇</v>
      </c>
      <c r="AI138" s="32" t="str">
        <f t="shared" si="36"/>
        <v>〇</v>
      </c>
      <c r="AJ138" s="32" t="str">
        <f t="shared" si="36"/>
        <v>〇</v>
      </c>
      <c r="AK138" s="32" t="str">
        <f t="shared" si="36"/>
        <v>〇</v>
      </c>
      <c r="AL138" s="32" t="str">
        <f t="shared" si="36"/>
        <v>〇</v>
      </c>
      <c r="AM138" s="32" t="str">
        <f t="shared" si="36"/>
        <v>〇</v>
      </c>
      <c r="AN138" s="32" t="str">
        <f t="shared" si="36"/>
        <v>〇</v>
      </c>
      <c r="AO138" s="32" t="str">
        <f t="shared" si="36"/>
        <v>〇</v>
      </c>
      <c r="AP138" s="32" t="str">
        <f t="shared" si="36"/>
        <v>〇</v>
      </c>
      <c r="AQ138" s="32" t="str">
        <f t="shared" si="36"/>
        <v>〇</v>
      </c>
      <c r="AR138" s="32" t="str">
        <f t="shared" si="36"/>
        <v>〇</v>
      </c>
      <c r="AS138" s="32" t="str">
        <f t="shared" si="36"/>
        <v>〇</v>
      </c>
      <c r="AT138" s="32" t="str">
        <f t="shared" si="36"/>
        <v>〇</v>
      </c>
      <c r="AU138" s="32" t="str">
        <f t="shared" si="36"/>
        <v>〇</v>
      </c>
      <c r="AV138" s="32" t="str">
        <f t="shared" si="36"/>
        <v>〇</v>
      </c>
      <c r="AW138" s="32" t="str">
        <f t="shared" si="36"/>
        <v>〇</v>
      </c>
    </row>
    <row r="139" spans="1:49">
      <c r="A139" s="53"/>
      <c r="B139" s="54"/>
      <c r="C139" s="54"/>
      <c r="D139" s="54"/>
      <c r="E139" s="53"/>
      <c r="F139" s="82"/>
      <c r="G139" s="82"/>
      <c r="H139" s="82"/>
      <c r="I139" s="82"/>
      <c r="J139" s="82"/>
      <c r="K139" s="110"/>
      <c r="L139" s="110"/>
      <c r="M139" s="53"/>
      <c r="N139" s="53"/>
      <c r="O139" s="53"/>
      <c r="P139" s="53"/>
      <c r="Q139" s="53"/>
      <c r="R139" s="53"/>
      <c r="U139" s="32" t="str">
        <f t="shared" si="36"/>
        <v>〇</v>
      </c>
      <c r="V139" s="32" t="str">
        <f t="shared" si="36"/>
        <v>〇</v>
      </c>
      <c r="W139" s="32" t="str">
        <f t="shared" si="36"/>
        <v>〇</v>
      </c>
      <c r="X139" s="32" t="str">
        <f t="shared" si="36"/>
        <v>〇</v>
      </c>
      <c r="Y139" s="32" t="str">
        <f t="shared" si="36"/>
        <v>〇</v>
      </c>
      <c r="Z139" s="32" t="str">
        <f t="shared" si="36"/>
        <v>〇</v>
      </c>
      <c r="AA139" s="32" t="str">
        <f t="shared" si="36"/>
        <v>〇</v>
      </c>
      <c r="AB139" s="32" t="str">
        <f t="shared" si="36"/>
        <v>〇</v>
      </c>
      <c r="AC139" s="32" t="str">
        <f t="shared" si="36"/>
        <v>〇</v>
      </c>
      <c r="AD139" s="32" t="str">
        <f t="shared" si="36"/>
        <v>〇</v>
      </c>
      <c r="AE139" s="32" t="str">
        <f t="shared" si="36"/>
        <v>〇</v>
      </c>
      <c r="AF139" s="32" t="str">
        <f t="shared" si="36"/>
        <v>〇</v>
      </c>
      <c r="AG139" s="32" t="str">
        <f t="shared" si="36"/>
        <v>〇</v>
      </c>
      <c r="AH139" s="32" t="str">
        <f t="shared" si="36"/>
        <v>〇</v>
      </c>
      <c r="AI139" s="32" t="str">
        <f t="shared" si="36"/>
        <v>〇</v>
      </c>
      <c r="AJ139" s="32" t="str">
        <f t="shared" si="36"/>
        <v>〇</v>
      </c>
      <c r="AK139" s="32" t="str">
        <f t="shared" si="36"/>
        <v>〇</v>
      </c>
      <c r="AL139" s="32" t="str">
        <f t="shared" si="36"/>
        <v>〇</v>
      </c>
      <c r="AM139" s="32" t="str">
        <f t="shared" si="36"/>
        <v>〇</v>
      </c>
      <c r="AN139" s="32" t="str">
        <f t="shared" si="36"/>
        <v>〇</v>
      </c>
      <c r="AO139" s="32" t="str">
        <f t="shared" si="36"/>
        <v>〇</v>
      </c>
      <c r="AP139" s="32" t="str">
        <f t="shared" si="36"/>
        <v>〇</v>
      </c>
      <c r="AQ139" s="32" t="str">
        <f t="shared" si="36"/>
        <v>〇</v>
      </c>
      <c r="AR139" s="32" t="str">
        <f t="shared" si="36"/>
        <v>〇</v>
      </c>
      <c r="AS139" s="32" t="str">
        <f t="shared" si="36"/>
        <v>〇</v>
      </c>
      <c r="AT139" s="32" t="str">
        <f t="shared" si="36"/>
        <v>〇</v>
      </c>
      <c r="AU139" s="32" t="str">
        <f t="shared" si="36"/>
        <v>〇</v>
      </c>
      <c r="AV139" s="32" t="str">
        <f t="shared" si="36"/>
        <v>〇</v>
      </c>
      <c r="AW139" s="32" t="str">
        <f t="shared" si="36"/>
        <v>〇</v>
      </c>
    </row>
    <row r="140" spans="1:49">
      <c r="A140" s="53"/>
      <c r="B140" s="54"/>
      <c r="C140" s="54"/>
      <c r="D140" s="54"/>
      <c r="E140" s="53"/>
      <c r="F140" s="82"/>
      <c r="G140" s="82"/>
      <c r="H140" s="82"/>
      <c r="I140" s="82"/>
      <c r="J140" s="82"/>
      <c r="K140" s="110"/>
      <c r="L140" s="110"/>
      <c r="M140" s="53"/>
      <c r="N140" s="53"/>
      <c r="O140" s="53"/>
      <c r="P140" s="53"/>
      <c r="Q140" s="53"/>
      <c r="R140" s="53"/>
      <c r="U140" s="32" t="str">
        <f t="shared" si="36"/>
        <v>〇</v>
      </c>
      <c r="V140" s="32" t="str">
        <f t="shared" si="36"/>
        <v>〇</v>
      </c>
      <c r="W140" s="32" t="str">
        <f t="shared" si="36"/>
        <v>〇</v>
      </c>
      <c r="X140" s="32" t="str">
        <f t="shared" si="36"/>
        <v>〇</v>
      </c>
      <c r="Y140" s="32" t="str">
        <f t="shared" si="36"/>
        <v>〇</v>
      </c>
      <c r="Z140" s="32" t="str">
        <f t="shared" si="36"/>
        <v>〇</v>
      </c>
      <c r="AA140" s="32" t="str">
        <f t="shared" si="36"/>
        <v>〇</v>
      </c>
      <c r="AB140" s="32" t="str">
        <f t="shared" si="36"/>
        <v>〇</v>
      </c>
      <c r="AC140" s="32" t="str">
        <f t="shared" si="36"/>
        <v>〇</v>
      </c>
      <c r="AD140" s="32" t="str">
        <f t="shared" si="36"/>
        <v>〇</v>
      </c>
      <c r="AE140" s="32" t="str">
        <f t="shared" si="36"/>
        <v>〇</v>
      </c>
      <c r="AF140" s="32" t="str">
        <f t="shared" si="36"/>
        <v>〇</v>
      </c>
      <c r="AG140" s="32" t="str">
        <f t="shared" si="36"/>
        <v>〇</v>
      </c>
      <c r="AH140" s="32" t="str">
        <f t="shared" si="36"/>
        <v>〇</v>
      </c>
      <c r="AI140" s="32" t="str">
        <f t="shared" si="36"/>
        <v>〇</v>
      </c>
      <c r="AJ140" s="32" t="str">
        <f t="shared" si="36"/>
        <v>〇</v>
      </c>
      <c r="AK140" s="32" t="str">
        <f t="shared" si="36"/>
        <v>〇</v>
      </c>
      <c r="AL140" s="32" t="str">
        <f t="shared" si="36"/>
        <v>〇</v>
      </c>
      <c r="AM140" s="32" t="str">
        <f t="shared" si="36"/>
        <v>〇</v>
      </c>
      <c r="AN140" s="32" t="str">
        <f t="shared" si="36"/>
        <v>〇</v>
      </c>
      <c r="AO140" s="32" t="str">
        <f t="shared" si="36"/>
        <v>〇</v>
      </c>
      <c r="AP140" s="32" t="str">
        <f t="shared" si="36"/>
        <v>〇</v>
      </c>
      <c r="AQ140" s="32" t="str">
        <f t="shared" si="36"/>
        <v>〇</v>
      </c>
      <c r="AR140" s="32" t="str">
        <f t="shared" si="36"/>
        <v>〇</v>
      </c>
      <c r="AS140" s="32" t="str">
        <f t="shared" si="36"/>
        <v>〇</v>
      </c>
      <c r="AT140" s="32" t="str">
        <f t="shared" si="36"/>
        <v>〇</v>
      </c>
      <c r="AU140" s="32" t="str">
        <f t="shared" si="36"/>
        <v>〇</v>
      </c>
      <c r="AV140" s="32" t="str">
        <f t="shared" si="36"/>
        <v>〇</v>
      </c>
      <c r="AW140" s="32" t="str">
        <f t="shared" si="36"/>
        <v>〇</v>
      </c>
    </row>
    <row r="141" spans="1:49">
      <c r="A141" s="53"/>
      <c r="F141" s="80"/>
      <c r="G141" s="80"/>
      <c r="H141" s="80"/>
      <c r="I141" s="80"/>
      <c r="J141" s="80"/>
      <c r="M141" s="53"/>
      <c r="N141" s="53"/>
      <c r="O141" s="53"/>
      <c r="P141" s="53"/>
      <c r="Q141" s="53"/>
      <c r="R141" s="53"/>
      <c r="U141" s="32" t="str">
        <f t="shared" si="36"/>
        <v>〇</v>
      </c>
      <c r="V141" s="32" t="str">
        <f t="shared" si="36"/>
        <v>〇</v>
      </c>
      <c r="W141" s="32" t="str">
        <f t="shared" si="36"/>
        <v>〇</v>
      </c>
      <c r="X141" s="32" t="str">
        <f t="shared" si="36"/>
        <v>〇</v>
      </c>
      <c r="Y141" s="32" t="str">
        <f t="shared" si="36"/>
        <v>〇</v>
      </c>
      <c r="Z141" s="32" t="str">
        <f t="shared" si="36"/>
        <v>〇</v>
      </c>
      <c r="AA141" s="32" t="str">
        <f t="shared" si="36"/>
        <v>〇</v>
      </c>
      <c r="AB141" s="32" t="str">
        <f t="shared" si="36"/>
        <v>〇</v>
      </c>
      <c r="AC141" s="32" t="str">
        <f t="shared" si="36"/>
        <v>〇</v>
      </c>
      <c r="AD141" s="32" t="str">
        <f t="shared" si="36"/>
        <v>〇</v>
      </c>
      <c r="AE141" s="32" t="str">
        <f t="shared" si="36"/>
        <v>〇</v>
      </c>
      <c r="AF141" s="32" t="str">
        <f t="shared" si="36"/>
        <v>〇</v>
      </c>
      <c r="AG141" s="32" t="str">
        <f t="shared" si="36"/>
        <v>〇</v>
      </c>
      <c r="AH141" s="32" t="str">
        <f t="shared" si="36"/>
        <v>〇</v>
      </c>
      <c r="AI141" s="32" t="str">
        <f t="shared" si="36"/>
        <v>〇</v>
      </c>
      <c r="AJ141" s="32" t="str">
        <f t="shared" si="36"/>
        <v>〇</v>
      </c>
      <c r="AK141" s="32" t="str">
        <f t="shared" si="36"/>
        <v>〇</v>
      </c>
      <c r="AL141" s="32" t="str">
        <f t="shared" si="36"/>
        <v>〇</v>
      </c>
      <c r="AM141" s="32" t="str">
        <f t="shared" si="36"/>
        <v>〇</v>
      </c>
      <c r="AN141" s="32" t="str">
        <f t="shared" si="36"/>
        <v>〇</v>
      </c>
      <c r="AO141" s="32" t="str">
        <f t="shared" si="36"/>
        <v>〇</v>
      </c>
      <c r="AP141" s="32" t="str">
        <f t="shared" si="36"/>
        <v>〇</v>
      </c>
      <c r="AQ141" s="32" t="str">
        <f t="shared" si="36"/>
        <v>〇</v>
      </c>
      <c r="AR141" s="32" t="str">
        <f t="shared" si="36"/>
        <v>〇</v>
      </c>
      <c r="AS141" s="32" t="str">
        <f t="shared" si="36"/>
        <v>〇</v>
      </c>
      <c r="AT141" s="32" t="str">
        <f t="shared" si="36"/>
        <v>〇</v>
      </c>
      <c r="AU141" s="32" t="str">
        <f t="shared" si="36"/>
        <v>〇</v>
      </c>
      <c r="AV141" s="32" t="str">
        <f t="shared" si="36"/>
        <v>〇</v>
      </c>
      <c r="AW141" s="32" t="str">
        <f t="shared" si="36"/>
        <v>〇</v>
      </c>
    </row>
    <row r="142" spans="1:49">
      <c r="A142" s="53"/>
      <c r="F142" s="80"/>
      <c r="G142" s="80"/>
      <c r="H142" s="80"/>
      <c r="I142" s="80"/>
      <c r="J142" s="80"/>
      <c r="M142" s="53"/>
      <c r="N142" s="53"/>
      <c r="O142" s="53"/>
      <c r="P142" s="53"/>
      <c r="Q142" s="53"/>
      <c r="R142" s="53"/>
      <c r="U142" s="32" t="str">
        <f t="shared" si="36"/>
        <v>〇</v>
      </c>
      <c r="V142" s="32" t="str">
        <f t="shared" si="36"/>
        <v>〇</v>
      </c>
      <c r="W142" s="32" t="str">
        <f t="shared" si="36"/>
        <v>〇</v>
      </c>
      <c r="X142" s="32" t="str">
        <f t="shared" si="36"/>
        <v>〇</v>
      </c>
      <c r="Y142" s="32" t="str">
        <f t="shared" si="36"/>
        <v>〇</v>
      </c>
      <c r="Z142" s="32" t="str">
        <f t="shared" si="36"/>
        <v>〇</v>
      </c>
      <c r="AA142" s="32" t="str">
        <f t="shared" si="36"/>
        <v>〇</v>
      </c>
      <c r="AB142" s="32" t="str">
        <f t="shared" si="36"/>
        <v>〇</v>
      </c>
      <c r="AC142" s="32" t="str">
        <f t="shared" si="36"/>
        <v>〇</v>
      </c>
      <c r="AD142" s="32" t="str">
        <f t="shared" si="36"/>
        <v>〇</v>
      </c>
      <c r="AE142" s="32" t="str">
        <f t="shared" si="36"/>
        <v>〇</v>
      </c>
      <c r="AF142" s="32" t="str">
        <f t="shared" si="36"/>
        <v>〇</v>
      </c>
      <c r="AG142" s="32" t="str">
        <f t="shared" si="36"/>
        <v>〇</v>
      </c>
      <c r="AH142" s="32" t="str">
        <f t="shared" si="36"/>
        <v>〇</v>
      </c>
      <c r="AI142" s="32" t="str">
        <f t="shared" si="36"/>
        <v>〇</v>
      </c>
      <c r="AJ142" s="32" t="str">
        <f t="shared" si="36"/>
        <v>〇</v>
      </c>
      <c r="AK142" s="32" t="str">
        <f t="shared" si="36"/>
        <v>〇</v>
      </c>
      <c r="AL142" s="32" t="str">
        <f t="shared" si="36"/>
        <v>〇</v>
      </c>
      <c r="AM142" s="32" t="str">
        <f t="shared" si="36"/>
        <v>〇</v>
      </c>
      <c r="AN142" s="32" t="str">
        <f t="shared" si="36"/>
        <v>〇</v>
      </c>
      <c r="AO142" s="32" t="str">
        <f t="shared" si="36"/>
        <v>〇</v>
      </c>
      <c r="AP142" s="32" t="str">
        <f t="shared" si="36"/>
        <v>〇</v>
      </c>
      <c r="AQ142" s="32" t="str">
        <f t="shared" si="36"/>
        <v>〇</v>
      </c>
      <c r="AR142" s="32" t="str">
        <f t="shared" si="36"/>
        <v>〇</v>
      </c>
      <c r="AS142" s="32" t="str">
        <f t="shared" si="36"/>
        <v>〇</v>
      </c>
      <c r="AT142" s="32" t="str">
        <f t="shared" si="36"/>
        <v>〇</v>
      </c>
      <c r="AU142" s="32" t="str">
        <f t="shared" si="36"/>
        <v>〇</v>
      </c>
      <c r="AV142" s="32" t="str">
        <f t="shared" si="36"/>
        <v>〇</v>
      </c>
      <c r="AW142" s="32" t="str">
        <f t="shared" si="36"/>
        <v>〇</v>
      </c>
    </row>
    <row r="143" spans="1:49">
      <c r="A143" s="53"/>
      <c r="F143" s="80"/>
      <c r="G143" s="80"/>
      <c r="H143" s="80"/>
      <c r="I143" s="80"/>
      <c r="J143" s="80"/>
      <c r="M143" s="53"/>
      <c r="N143" s="53"/>
      <c r="O143" s="53"/>
      <c r="P143" s="53"/>
      <c r="Q143" s="53"/>
      <c r="R143" s="53"/>
      <c r="U143" s="32" t="str">
        <f t="shared" si="36"/>
        <v>〇</v>
      </c>
      <c r="V143" s="32" t="str">
        <f t="shared" si="36"/>
        <v>〇</v>
      </c>
      <c r="W143" s="32" t="str">
        <f t="shared" si="36"/>
        <v>〇</v>
      </c>
      <c r="X143" s="32" t="str">
        <f t="shared" si="36"/>
        <v>〇</v>
      </c>
      <c r="Y143" s="32" t="str">
        <f t="shared" si="36"/>
        <v>〇</v>
      </c>
      <c r="Z143" s="32" t="str">
        <f t="shared" si="36"/>
        <v>〇</v>
      </c>
      <c r="AA143" s="32" t="str">
        <f t="shared" si="36"/>
        <v>〇</v>
      </c>
      <c r="AB143" s="32" t="str">
        <f t="shared" si="36"/>
        <v>〇</v>
      </c>
      <c r="AC143" s="32" t="str">
        <f t="shared" si="36"/>
        <v>〇</v>
      </c>
      <c r="AD143" s="32" t="str">
        <f t="shared" si="36"/>
        <v>〇</v>
      </c>
      <c r="AE143" s="32" t="str">
        <f t="shared" si="36"/>
        <v>〇</v>
      </c>
      <c r="AF143" s="32" t="str">
        <f t="shared" si="36"/>
        <v>〇</v>
      </c>
      <c r="AG143" s="32" t="str">
        <f t="shared" si="36"/>
        <v>〇</v>
      </c>
      <c r="AH143" s="32" t="str">
        <f t="shared" si="36"/>
        <v>〇</v>
      </c>
      <c r="AI143" s="32" t="str">
        <f t="shared" si="36"/>
        <v>〇</v>
      </c>
      <c r="AJ143" s="32" t="str">
        <f t="shared" si="36"/>
        <v>〇</v>
      </c>
      <c r="AK143" s="32" t="str">
        <f t="shared" si="36"/>
        <v>〇</v>
      </c>
      <c r="AL143" s="32" t="str">
        <f t="shared" si="36"/>
        <v>〇</v>
      </c>
      <c r="AM143" s="32" t="str">
        <f t="shared" si="36"/>
        <v>〇</v>
      </c>
      <c r="AN143" s="32" t="str">
        <f t="shared" si="36"/>
        <v>〇</v>
      </c>
      <c r="AO143" s="32" t="str">
        <f t="shared" si="36"/>
        <v>〇</v>
      </c>
      <c r="AP143" s="32" t="str">
        <f t="shared" si="36"/>
        <v>〇</v>
      </c>
      <c r="AQ143" s="32" t="str">
        <f t="shared" si="36"/>
        <v>〇</v>
      </c>
      <c r="AR143" s="32" t="str">
        <f t="shared" ref="AR143:AW143" si="37">IF(EXACT(AR37,AR90),"〇","NG")</f>
        <v>〇</v>
      </c>
      <c r="AS143" s="32" t="str">
        <f t="shared" si="37"/>
        <v>〇</v>
      </c>
      <c r="AT143" s="32" t="str">
        <f t="shared" si="37"/>
        <v>〇</v>
      </c>
      <c r="AU143" s="32" t="str">
        <f t="shared" si="37"/>
        <v>〇</v>
      </c>
      <c r="AV143" s="32" t="str">
        <f t="shared" si="37"/>
        <v>〇</v>
      </c>
      <c r="AW143" s="32" t="str">
        <f t="shared" si="37"/>
        <v>〇</v>
      </c>
    </row>
    <row r="144" spans="1:49">
      <c r="A144" s="53"/>
      <c r="F144" s="80"/>
      <c r="G144" s="80"/>
      <c r="H144" s="80"/>
      <c r="I144" s="80"/>
      <c r="J144" s="80"/>
      <c r="M144" s="53"/>
      <c r="N144" s="53"/>
      <c r="O144" s="53"/>
      <c r="P144" s="53"/>
      <c r="Q144" s="53"/>
      <c r="R144" s="53"/>
      <c r="U144" s="32" t="str">
        <f t="shared" ref="U144:AW152" si="38">IF(EXACT(U38,U91),"〇","NG")</f>
        <v>〇</v>
      </c>
      <c r="V144" s="32" t="str">
        <f t="shared" si="38"/>
        <v>〇</v>
      </c>
      <c r="W144" s="32" t="str">
        <f t="shared" si="38"/>
        <v>〇</v>
      </c>
      <c r="X144" s="32" t="str">
        <f t="shared" si="38"/>
        <v>〇</v>
      </c>
      <c r="Y144" s="32" t="str">
        <f t="shared" si="38"/>
        <v>〇</v>
      </c>
      <c r="Z144" s="32" t="str">
        <f t="shared" si="38"/>
        <v>〇</v>
      </c>
      <c r="AA144" s="32" t="str">
        <f t="shared" si="38"/>
        <v>〇</v>
      </c>
      <c r="AB144" s="32" t="str">
        <f t="shared" si="38"/>
        <v>〇</v>
      </c>
      <c r="AC144" s="32" t="str">
        <f t="shared" si="38"/>
        <v>〇</v>
      </c>
      <c r="AD144" s="32" t="str">
        <f t="shared" si="38"/>
        <v>〇</v>
      </c>
      <c r="AE144" s="32" t="str">
        <f t="shared" si="38"/>
        <v>〇</v>
      </c>
      <c r="AF144" s="32" t="str">
        <f t="shared" si="38"/>
        <v>〇</v>
      </c>
      <c r="AG144" s="32" t="str">
        <f t="shared" si="38"/>
        <v>〇</v>
      </c>
      <c r="AH144" s="32" t="str">
        <f t="shared" si="38"/>
        <v>〇</v>
      </c>
      <c r="AI144" s="32" t="str">
        <f t="shared" si="38"/>
        <v>〇</v>
      </c>
      <c r="AJ144" s="32" t="str">
        <f t="shared" si="38"/>
        <v>〇</v>
      </c>
      <c r="AK144" s="32" t="str">
        <f t="shared" si="38"/>
        <v>〇</v>
      </c>
      <c r="AL144" s="32" t="str">
        <f t="shared" si="38"/>
        <v>〇</v>
      </c>
      <c r="AM144" s="32" t="str">
        <f t="shared" si="38"/>
        <v>〇</v>
      </c>
      <c r="AN144" s="32" t="str">
        <f t="shared" si="38"/>
        <v>〇</v>
      </c>
      <c r="AO144" s="32" t="str">
        <f t="shared" si="38"/>
        <v>〇</v>
      </c>
      <c r="AP144" s="32" t="str">
        <f t="shared" si="38"/>
        <v>〇</v>
      </c>
      <c r="AQ144" s="32" t="str">
        <f t="shared" si="38"/>
        <v>〇</v>
      </c>
      <c r="AR144" s="32" t="str">
        <f t="shared" si="38"/>
        <v>〇</v>
      </c>
      <c r="AS144" s="32" t="str">
        <f t="shared" si="38"/>
        <v>〇</v>
      </c>
      <c r="AT144" s="32" t="str">
        <f t="shared" si="38"/>
        <v>〇</v>
      </c>
      <c r="AU144" s="32" t="str">
        <f t="shared" si="38"/>
        <v>〇</v>
      </c>
      <c r="AV144" s="32" t="str">
        <f t="shared" si="38"/>
        <v>〇</v>
      </c>
      <c r="AW144" s="32" t="str">
        <f t="shared" si="38"/>
        <v>〇</v>
      </c>
    </row>
    <row r="145" spans="1:49">
      <c r="A145" s="53"/>
      <c r="F145" s="80"/>
      <c r="G145" s="80"/>
      <c r="H145" s="80"/>
      <c r="I145" s="80"/>
      <c r="J145" s="80"/>
      <c r="M145" s="53"/>
      <c r="N145" s="53"/>
      <c r="O145" s="53"/>
      <c r="P145" s="53"/>
      <c r="Q145" s="53"/>
      <c r="R145" s="53"/>
      <c r="U145" s="32" t="str">
        <f t="shared" si="38"/>
        <v>〇</v>
      </c>
      <c r="V145" s="32" t="str">
        <f t="shared" si="38"/>
        <v>〇</v>
      </c>
      <c r="W145" s="32" t="str">
        <f t="shared" si="38"/>
        <v>〇</v>
      </c>
      <c r="X145" s="32" t="str">
        <f t="shared" si="38"/>
        <v>〇</v>
      </c>
      <c r="Y145" s="32" t="str">
        <f t="shared" si="38"/>
        <v>〇</v>
      </c>
      <c r="Z145" s="32" t="str">
        <f t="shared" si="38"/>
        <v>〇</v>
      </c>
      <c r="AA145" s="32" t="str">
        <f t="shared" si="38"/>
        <v>〇</v>
      </c>
      <c r="AB145" s="32" t="str">
        <f t="shared" si="38"/>
        <v>〇</v>
      </c>
      <c r="AC145" s="32" t="str">
        <f t="shared" si="38"/>
        <v>〇</v>
      </c>
      <c r="AD145" s="32" t="str">
        <f t="shared" si="38"/>
        <v>〇</v>
      </c>
      <c r="AE145" s="32" t="str">
        <f t="shared" si="38"/>
        <v>〇</v>
      </c>
      <c r="AF145" s="32" t="str">
        <f t="shared" si="38"/>
        <v>〇</v>
      </c>
      <c r="AG145" s="32" t="str">
        <f t="shared" si="38"/>
        <v>〇</v>
      </c>
      <c r="AH145" s="32" t="str">
        <f t="shared" si="38"/>
        <v>〇</v>
      </c>
      <c r="AI145" s="32" t="str">
        <f t="shared" si="38"/>
        <v>〇</v>
      </c>
      <c r="AJ145" s="32" t="str">
        <f t="shared" si="38"/>
        <v>〇</v>
      </c>
      <c r="AK145" s="32" t="str">
        <f t="shared" si="38"/>
        <v>〇</v>
      </c>
      <c r="AL145" s="32" t="str">
        <f t="shared" si="38"/>
        <v>〇</v>
      </c>
      <c r="AM145" s="32" t="str">
        <f t="shared" si="38"/>
        <v>〇</v>
      </c>
      <c r="AN145" s="32" t="str">
        <f t="shared" si="38"/>
        <v>〇</v>
      </c>
      <c r="AO145" s="32" t="str">
        <f t="shared" si="38"/>
        <v>〇</v>
      </c>
      <c r="AP145" s="32" t="str">
        <f t="shared" si="38"/>
        <v>〇</v>
      </c>
      <c r="AQ145" s="32" t="str">
        <f t="shared" si="38"/>
        <v>〇</v>
      </c>
      <c r="AR145" s="32" t="str">
        <f t="shared" si="38"/>
        <v>〇</v>
      </c>
      <c r="AS145" s="32" t="str">
        <f t="shared" si="38"/>
        <v>〇</v>
      </c>
      <c r="AT145" s="32" t="str">
        <f t="shared" si="38"/>
        <v>〇</v>
      </c>
      <c r="AU145" s="32" t="str">
        <f t="shared" si="38"/>
        <v>〇</v>
      </c>
      <c r="AV145" s="32" t="str">
        <f t="shared" si="38"/>
        <v>〇</v>
      </c>
      <c r="AW145" s="32" t="str">
        <f t="shared" si="38"/>
        <v>〇</v>
      </c>
    </row>
    <row r="146" spans="1:49">
      <c r="A146" s="53"/>
      <c r="F146" s="80"/>
      <c r="G146" s="80"/>
      <c r="H146" s="80"/>
      <c r="I146" s="80"/>
      <c r="J146" s="80"/>
      <c r="M146" s="53"/>
      <c r="N146" s="53"/>
      <c r="O146" s="53"/>
      <c r="P146" s="53"/>
      <c r="Q146" s="53"/>
      <c r="R146" s="53"/>
      <c r="U146" s="32" t="str">
        <f t="shared" si="38"/>
        <v>〇</v>
      </c>
      <c r="V146" s="32" t="str">
        <f t="shared" si="38"/>
        <v>〇</v>
      </c>
      <c r="W146" s="32" t="str">
        <f t="shared" si="38"/>
        <v>〇</v>
      </c>
      <c r="X146" s="32" t="str">
        <f t="shared" si="38"/>
        <v>〇</v>
      </c>
      <c r="Y146" s="32" t="str">
        <f t="shared" si="38"/>
        <v>〇</v>
      </c>
      <c r="Z146" s="32" t="str">
        <f t="shared" si="38"/>
        <v>〇</v>
      </c>
      <c r="AA146" s="32" t="str">
        <f t="shared" si="38"/>
        <v>〇</v>
      </c>
      <c r="AB146" s="32" t="str">
        <f t="shared" si="38"/>
        <v>〇</v>
      </c>
      <c r="AC146" s="32" t="str">
        <f t="shared" si="38"/>
        <v>〇</v>
      </c>
      <c r="AD146" s="32" t="str">
        <f t="shared" si="38"/>
        <v>〇</v>
      </c>
      <c r="AE146" s="32" t="str">
        <f t="shared" si="38"/>
        <v>〇</v>
      </c>
      <c r="AF146" s="32" t="str">
        <f t="shared" si="38"/>
        <v>〇</v>
      </c>
      <c r="AG146" s="32" t="str">
        <f t="shared" si="38"/>
        <v>〇</v>
      </c>
      <c r="AH146" s="32" t="str">
        <f t="shared" si="38"/>
        <v>〇</v>
      </c>
      <c r="AI146" s="32" t="str">
        <f t="shared" si="38"/>
        <v>〇</v>
      </c>
      <c r="AJ146" s="32" t="str">
        <f t="shared" si="38"/>
        <v>〇</v>
      </c>
      <c r="AK146" s="32" t="str">
        <f t="shared" si="38"/>
        <v>〇</v>
      </c>
      <c r="AL146" s="32" t="str">
        <f t="shared" si="38"/>
        <v>〇</v>
      </c>
      <c r="AM146" s="32" t="str">
        <f t="shared" si="38"/>
        <v>〇</v>
      </c>
      <c r="AN146" s="32" t="str">
        <f t="shared" si="38"/>
        <v>〇</v>
      </c>
      <c r="AO146" s="32" t="str">
        <f t="shared" si="38"/>
        <v>〇</v>
      </c>
      <c r="AP146" s="32" t="str">
        <f t="shared" si="38"/>
        <v>〇</v>
      </c>
      <c r="AQ146" s="32" t="str">
        <f t="shared" si="38"/>
        <v>〇</v>
      </c>
      <c r="AR146" s="32" t="str">
        <f t="shared" si="38"/>
        <v>〇</v>
      </c>
      <c r="AS146" s="32" t="str">
        <f t="shared" si="38"/>
        <v>〇</v>
      </c>
      <c r="AT146" s="32" t="str">
        <f t="shared" si="38"/>
        <v>〇</v>
      </c>
      <c r="AU146" s="32" t="str">
        <f t="shared" si="38"/>
        <v>〇</v>
      </c>
      <c r="AV146" s="32" t="str">
        <f t="shared" si="38"/>
        <v>〇</v>
      </c>
      <c r="AW146" s="32" t="str">
        <f t="shared" si="38"/>
        <v>〇</v>
      </c>
    </row>
    <row r="147" spans="1:49">
      <c r="A147" s="53"/>
      <c r="F147" s="80"/>
      <c r="G147" s="80"/>
      <c r="H147" s="80"/>
      <c r="I147" s="80"/>
      <c r="J147" s="80"/>
      <c r="K147" s="53"/>
      <c r="L147" s="53"/>
      <c r="M147" s="53"/>
      <c r="N147" s="53"/>
      <c r="O147" s="53"/>
      <c r="P147" s="53"/>
      <c r="Q147" s="53"/>
      <c r="R147" s="53"/>
      <c r="U147" s="32" t="str">
        <f t="shared" si="38"/>
        <v>〇</v>
      </c>
      <c r="V147" s="32" t="str">
        <f t="shared" si="38"/>
        <v>〇</v>
      </c>
      <c r="W147" s="32" t="str">
        <f t="shared" si="38"/>
        <v>〇</v>
      </c>
      <c r="X147" s="32" t="str">
        <f t="shared" si="38"/>
        <v>〇</v>
      </c>
      <c r="Y147" s="32" t="str">
        <f t="shared" si="38"/>
        <v>〇</v>
      </c>
      <c r="Z147" s="32" t="str">
        <f t="shared" si="38"/>
        <v>〇</v>
      </c>
      <c r="AA147" s="32" t="str">
        <f t="shared" si="38"/>
        <v>〇</v>
      </c>
      <c r="AB147" s="32" t="str">
        <f t="shared" si="38"/>
        <v>〇</v>
      </c>
      <c r="AC147" s="32" t="str">
        <f t="shared" si="38"/>
        <v>〇</v>
      </c>
      <c r="AD147" s="32" t="str">
        <f t="shared" si="38"/>
        <v>〇</v>
      </c>
      <c r="AE147" s="32" t="str">
        <f t="shared" si="38"/>
        <v>〇</v>
      </c>
      <c r="AF147" s="32" t="str">
        <f t="shared" si="38"/>
        <v>〇</v>
      </c>
      <c r="AG147" s="32" t="str">
        <f t="shared" si="38"/>
        <v>〇</v>
      </c>
      <c r="AH147" s="32" t="str">
        <f t="shared" si="38"/>
        <v>〇</v>
      </c>
      <c r="AI147" s="32" t="str">
        <f t="shared" si="38"/>
        <v>〇</v>
      </c>
      <c r="AJ147" s="32" t="str">
        <f t="shared" si="38"/>
        <v>〇</v>
      </c>
      <c r="AK147" s="32" t="str">
        <f t="shared" si="38"/>
        <v>〇</v>
      </c>
      <c r="AL147" s="32" t="str">
        <f t="shared" si="38"/>
        <v>〇</v>
      </c>
      <c r="AM147" s="32" t="str">
        <f t="shared" si="38"/>
        <v>〇</v>
      </c>
      <c r="AN147" s="32" t="str">
        <f t="shared" si="38"/>
        <v>〇</v>
      </c>
      <c r="AO147" s="32" t="str">
        <f t="shared" si="38"/>
        <v>〇</v>
      </c>
      <c r="AP147" s="32" t="str">
        <f t="shared" si="38"/>
        <v>〇</v>
      </c>
      <c r="AQ147" s="32" t="str">
        <f t="shared" si="38"/>
        <v>〇</v>
      </c>
      <c r="AR147" s="32" t="str">
        <f t="shared" si="38"/>
        <v>〇</v>
      </c>
      <c r="AS147" s="32" t="str">
        <f t="shared" si="38"/>
        <v>〇</v>
      </c>
      <c r="AT147" s="32" t="str">
        <f t="shared" si="38"/>
        <v>〇</v>
      </c>
      <c r="AU147" s="32" t="str">
        <f t="shared" si="38"/>
        <v>〇</v>
      </c>
      <c r="AV147" s="32" t="str">
        <f t="shared" si="38"/>
        <v>〇</v>
      </c>
      <c r="AW147" s="32" t="str">
        <f t="shared" si="38"/>
        <v>〇</v>
      </c>
    </row>
    <row r="148" spans="1:49">
      <c r="A148" s="53"/>
      <c r="F148" s="80"/>
      <c r="G148" s="80"/>
      <c r="H148" s="80"/>
      <c r="I148" s="80"/>
      <c r="J148" s="80"/>
      <c r="K148" s="53"/>
      <c r="L148" s="53"/>
      <c r="M148" s="53"/>
      <c r="N148" s="53"/>
      <c r="O148" s="53"/>
      <c r="P148" s="53"/>
      <c r="Q148" s="53"/>
      <c r="R148" s="53"/>
      <c r="U148" s="32" t="str">
        <f t="shared" si="38"/>
        <v>〇</v>
      </c>
      <c r="V148" s="32" t="str">
        <f t="shared" si="38"/>
        <v>〇</v>
      </c>
      <c r="W148" s="32" t="str">
        <f t="shared" si="38"/>
        <v>〇</v>
      </c>
      <c r="X148" s="32" t="str">
        <f t="shared" si="38"/>
        <v>〇</v>
      </c>
      <c r="Y148" s="32" t="str">
        <f t="shared" si="38"/>
        <v>〇</v>
      </c>
      <c r="Z148" s="32" t="str">
        <f t="shared" si="38"/>
        <v>〇</v>
      </c>
      <c r="AA148" s="32" t="str">
        <f t="shared" si="38"/>
        <v>〇</v>
      </c>
      <c r="AB148" s="32" t="str">
        <f t="shared" si="38"/>
        <v>〇</v>
      </c>
      <c r="AC148" s="32" t="str">
        <f t="shared" si="38"/>
        <v>〇</v>
      </c>
      <c r="AD148" s="32" t="str">
        <f t="shared" si="38"/>
        <v>〇</v>
      </c>
      <c r="AE148" s="32" t="str">
        <f t="shared" si="38"/>
        <v>〇</v>
      </c>
      <c r="AF148" s="32" t="str">
        <f t="shared" si="38"/>
        <v>〇</v>
      </c>
      <c r="AG148" s="32" t="str">
        <f t="shared" si="38"/>
        <v>〇</v>
      </c>
      <c r="AH148" s="32" t="str">
        <f t="shared" si="38"/>
        <v>〇</v>
      </c>
      <c r="AI148" s="32" t="str">
        <f t="shared" si="38"/>
        <v>〇</v>
      </c>
      <c r="AJ148" s="32" t="str">
        <f t="shared" si="38"/>
        <v>〇</v>
      </c>
      <c r="AK148" s="32" t="str">
        <f t="shared" si="38"/>
        <v>〇</v>
      </c>
      <c r="AL148" s="32" t="str">
        <f t="shared" si="38"/>
        <v>〇</v>
      </c>
      <c r="AM148" s="32" t="str">
        <f t="shared" si="38"/>
        <v>〇</v>
      </c>
      <c r="AN148" s="32" t="str">
        <f t="shared" si="38"/>
        <v>〇</v>
      </c>
      <c r="AO148" s="32" t="str">
        <f t="shared" si="38"/>
        <v>〇</v>
      </c>
      <c r="AP148" s="32" t="str">
        <f t="shared" si="38"/>
        <v>〇</v>
      </c>
      <c r="AQ148" s="32" t="str">
        <f t="shared" si="38"/>
        <v>〇</v>
      </c>
      <c r="AR148" s="32" t="str">
        <f t="shared" si="38"/>
        <v>〇</v>
      </c>
      <c r="AS148" s="32" t="str">
        <f t="shared" si="38"/>
        <v>〇</v>
      </c>
      <c r="AT148" s="32" t="str">
        <f t="shared" si="38"/>
        <v>〇</v>
      </c>
      <c r="AU148" s="32" t="str">
        <f t="shared" si="38"/>
        <v>〇</v>
      </c>
      <c r="AV148" s="32" t="str">
        <f t="shared" si="38"/>
        <v>〇</v>
      </c>
      <c r="AW148" s="32" t="str">
        <f t="shared" si="38"/>
        <v>〇</v>
      </c>
    </row>
    <row r="149" spans="1:49">
      <c r="A149" s="53"/>
      <c r="F149" s="80"/>
      <c r="G149" s="80"/>
      <c r="H149" s="80"/>
      <c r="I149" s="80"/>
      <c r="J149" s="80"/>
      <c r="K149" s="53"/>
      <c r="L149" s="53"/>
      <c r="M149" s="53"/>
      <c r="N149" s="53"/>
      <c r="O149" s="53"/>
      <c r="P149" s="53"/>
      <c r="Q149" s="53"/>
      <c r="R149" s="53"/>
      <c r="U149" s="32" t="str">
        <f t="shared" si="38"/>
        <v>〇</v>
      </c>
      <c r="V149" s="32" t="str">
        <f t="shared" si="38"/>
        <v>〇</v>
      </c>
      <c r="W149" s="32" t="str">
        <f t="shared" si="38"/>
        <v>〇</v>
      </c>
      <c r="X149" s="32" t="str">
        <f t="shared" si="38"/>
        <v>〇</v>
      </c>
      <c r="Y149" s="32" t="str">
        <f t="shared" si="38"/>
        <v>〇</v>
      </c>
      <c r="Z149" s="32" t="str">
        <f t="shared" si="38"/>
        <v>〇</v>
      </c>
      <c r="AA149" s="32" t="str">
        <f t="shared" si="38"/>
        <v>〇</v>
      </c>
      <c r="AB149" s="32" t="str">
        <f t="shared" si="38"/>
        <v>〇</v>
      </c>
      <c r="AC149" s="32" t="str">
        <f t="shared" si="38"/>
        <v>〇</v>
      </c>
      <c r="AD149" s="32" t="str">
        <f t="shared" si="38"/>
        <v>〇</v>
      </c>
      <c r="AE149" s="32" t="str">
        <f t="shared" si="38"/>
        <v>〇</v>
      </c>
      <c r="AF149" s="32" t="str">
        <f t="shared" si="38"/>
        <v>〇</v>
      </c>
      <c r="AG149" s="32" t="str">
        <f t="shared" si="38"/>
        <v>〇</v>
      </c>
      <c r="AH149" s="32" t="str">
        <f t="shared" si="38"/>
        <v>〇</v>
      </c>
      <c r="AI149" s="32" t="str">
        <f t="shared" si="38"/>
        <v>〇</v>
      </c>
      <c r="AJ149" s="32" t="str">
        <f t="shared" si="38"/>
        <v>〇</v>
      </c>
      <c r="AK149" s="32" t="str">
        <f t="shared" si="38"/>
        <v>〇</v>
      </c>
      <c r="AL149" s="32" t="str">
        <f t="shared" si="38"/>
        <v>〇</v>
      </c>
      <c r="AM149" s="32" t="str">
        <f t="shared" si="38"/>
        <v>〇</v>
      </c>
      <c r="AN149" s="32" t="str">
        <f t="shared" si="38"/>
        <v>〇</v>
      </c>
      <c r="AO149" s="32" t="str">
        <f t="shared" si="38"/>
        <v>〇</v>
      </c>
      <c r="AP149" s="32" t="str">
        <f t="shared" si="38"/>
        <v>〇</v>
      </c>
      <c r="AQ149" s="32" t="str">
        <f t="shared" si="38"/>
        <v>〇</v>
      </c>
      <c r="AR149" s="32" t="str">
        <f t="shared" si="38"/>
        <v>〇</v>
      </c>
      <c r="AS149" s="32" t="str">
        <f t="shared" si="38"/>
        <v>〇</v>
      </c>
      <c r="AT149" s="32" t="str">
        <f t="shared" si="38"/>
        <v>〇</v>
      </c>
      <c r="AU149" s="32" t="str">
        <f t="shared" si="38"/>
        <v>〇</v>
      </c>
      <c r="AV149" s="32" t="str">
        <f t="shared" si="38"/>
        <v>〇</v>
      </c>
      <c r="AW149" s="32" t="str">
        <f t="shared" si="38"/>
        <v>〇</v>
      </c>
    </row>
    <row r="150" spans="1:49">
      <c r="A150" s="53"/>
      <c r="F150" s="80"/>
      <c r="G150" s="80"/>
      <c r="H150" s="80"/>
      <c r="I150" s="80"/>
      <c r="J150" s="80"/>
      <c r="K150" s="53"/>
      <c r="L150" s="53"/>
      <c r="M150" s="53"/>
      <c r="N150" s="53"/>
      <c r="O150" s="53"/>
      <c r="P150" s="53"/>
      <c r="Q150" s="53"/>
      <c r="R150" s="53"/>
      <c r="U150" s="32" t="str">
        <f t="shared" si="38"/>
        <v>〇</v>
      </c>
      <c r="V150" s="32" t="str">
        <f t="shared" si="38"/>
        <v>〇</v>
      </c>
      <c r="W150" s="32" t="str">
        <f t="shared" si="38"/>
        <v>〇</v>
      </c>
      <c r="X150" s="32" t="str">
        <f t="shared" si="38"/>
        <v>〇</v>
      </c>
      <c r="Y150" s="32" t="str">
        <f t="shared" si="38"/>
        <v>〇</v>
      </c>
      <c r="Z150" s="32" t="str">
        <f t="shared" si="38"/>
        <v>〇</v>
      </c>
      <c r="AA150" s="32" t="str">
        <f t="shared" si="38"/>
        <v>〇</v>
      </c>
      <c r="AB150" s="32" t="str">
        <f t="shared" si="38"/>
        <v>〇</v>
      </c>
      <c r="AC150" s="32" t="str">
        <f t="shared" si="38"/>
        <v>〇</v>
      </c>
      <c r="AD150" s="32" t="str">
        <f t="shared" si="38"/>
        <v>〇</v>
      </c>
      <c r="AE150" s="32" t="str">
        <f t="shared" si="38"/>
        <v>〇</v>
      </c>
      <c r="AF150" s="32" t="str">
        <f t="shared" si="38"/>
        <v>〇</v>
      </c>
      <c r="AG150" s="32" t="str">
        <f t="shared" si="38"/>
        <v>〇</v>
      </c>
      <c r="AH150" s="32" t="str">
        <f t="shared" si="38"/>
        <v>〇</v>
      </c>
      <c r="AI150" s="32" t="str">
        <f t="shared" si="38"/>
        <v>〇</v>
      </c>
      <c r="AJ150" s="32" t="str">
        <f t="shared" si="38"/>
        <v>〇</v>
      </c>
      <c r="AK150" s="32" t="str">
        <f t="shared" si="38"/>
        <v>〇</v>
      </c>
      <c r="AL150" s="32" t="str">
        <f t="shared" si="38"/>
        <v>〇</v>
      </c>
      <c r="AM150" s="32" t="str">
        <f t="shared" si="38"/>
        <v>〇</v>
      </c>
      <c r="AN150" s="32" t="str">
        <f t="shared" si="38"/>
        <v>〇</v>
      </c>
      <c r="AO150" s="32" t="str">
        <f t="shared" si="38"/>
        <v>〇</v>
      </c>
      <c r="AP150" s="32" t="str">
        <f t="shared" si="38"/>
        <v>〇</v>
      </c>
      <c r="AQ150" s="32" t="str">
        <f t="shared" si="38"/>
        <v>〇</v>
      </c>
      <c r="AR150" s="32" t="str">
        <f t="shared" si="38"/>
        <v>〇</v>
      </c>
      <c r="AS150" s="32" t="str">
        <f t="shared" si="38"/>
        <v>〇</v>
      </c>
      <c r="AT150" s="32" t="str">
        <f t="shared" si="38"/>
        <v>〇</v>
      </c>
      <c r="AU150" s="32" t="str">
        <f t="shared" si="38"/>
        <v>〇</v>
      </c>
      <c r="AV150" s="32" t="str">
        <f t="shared" si="38"/>
        <v>〇</v>
      </c>
      <c r="AW150" s="32" t="str">
        <f t="shared" si="38"/>
        <v>〇</v>
      </c>
    </row>
    <row r="151" spans="1:49">
      <c r="A151" s="53"/>
      <c r="F151" s="80"/>
      <c r="G151" s="80"/>
      <c r="H151" s="80"/>
      <c r="I151" s="80"/>
      <c r="J151" s="80"/>
      <c r="K151" s="53"/>
      <c r="L151" s="53"/>
      <c r="M151" s="53"/>
      <c r="N151" s="53"/>
      <c r="O151" s="53"/>
      <c r="P151" s="53"/>
      <c r="Q151" s="53"/>
      <c r="R151" s="53"/>
      <c r="U151" s="32" t="str">
        <f t="shared" si="38"/>
        <v>〇</v>
      </c>
      <c r="V151" s="32" t="str">
        <f t="shared" si="38"/>
        <v>〇</v>
      </c>
      <c r="W151" s="32" t="str">
        <f t="shared" si="38"/>
        <v>〇</v>
      </c>
      <c r="X151" s="32" t="str">
        <f t="shared" si="38"/>
        <v>〇</v>
      </c>
      <c r="Y151" s="32" t="str">
        <f t="shared" si="38"/>
        <v>〇</v>
      </c>
      <c r="Z151" s="32" t="str">
        <f t="shared" si="38"/>
        <v>〇</v>
      </c>
      <c r="AA151" s="32" t="str">
        <f t="shared" si="38"/>
        <v>〇</v>
      </c>
      <c r="AB151" s="32" t="str">
        <f t="shared" si="38"/>
        <v>〇</v>
      </c>
      <c r="AC151" s="32" t="str">
        <f t="shared" si="38"/>
        <v>〇</v>
      </c>
      <c r="AD151" s="32" t="str">
        <f t="shared" si="38"/>
        <v>〇</v>
      </c>
      <c r="AE151" s="32" t="str">
        <f t="shared" si="38"/>
        <v>〇</v>
      </c>
      <c r="AF151" s="32" t="str">
        <f t="shared" si="38"/>
        <v>〇</v>
      </c>
      <c r="AG151" s="32" t="str">
        <f t="shared" si="38"/>
        <v>〇</v>
      </c>
      <c r="AH151" s="32" t="str">
        <f t="shared" si="38"/>
        <v>〇</v>
      </c>
      <c r="AI151" s="32" t="str">
        <f t="shared" si="38"/>
        <v>〇</v>
      </c>
      <c r="AJ151" s="32" t="str">
        <f t="shared" si="38"/>
        <v>〇</v>
      </c>
      <c r="AK151" s="32" t="str">
        <f t="shared" si="38"/>
        <v>〇</v>
      </c>
      <c r="AL151" s="32" t="str">
        <f t="shared" si="38"/>
        <v>〇</v>
      </c>
      <c r="AM151" s="32" t="str">
        <f t="shared" si="38"/>
        <v>〇</v>
      </c>
      <c r="AN151" s="32" t="str">
        <f t="shared" si="38"/>
        <v>〇</v>
      </c>
      <c r="AO151" s="32" t="str">
        <f t="shared" si="38"/>
        <v>〇</v>
      </c>
      <c r="AP151" s="32" t="str">
        <f t="shared" si="38"/>
        <v>〇</v>
      </c>
      <c r="AQ151" s="32" t="str">
        <f t="shared" si="38"/>
        <v>〇</v>
      </c>
      <c r="AR151" s="32" t="str">
        <f t="shared" si="38"/>
        <v>〇</v>
      </c>
      <c r="AS151" s="32" t="str">
        <f t="shared" si="38"/>
        <v>〇</v>
      </c>
      <c r="AT151" s="32" t="str">
        <f t="shared" si="38"/>
        <v>〇</v>
      </c>
      <c r="AU151" s="32" t="str">
        <f t="shared" si="38"/>
        <v>〇</v>
      </c>
      <c r="AV151" s="32" t="str">
        <f t="shared" si="38"/>
        <v>〇</v>
      </c>
      <c r="AW151" s="32" t="str">
        <f t="shared" si="38"/>
        <v>〇</v>
      </c>
    </row>
    <row r="152" spans="1:49">
      <c r="A152" s="53"/>
      <c r="F152" s="80"/>
      <c r="G152" s="80"/>
      <c r="H152" s="80"/>
      <c r="I152" s="80"/>
      <c r="J152" s="80"/>
      <c r="K152" s="53"/>
      <c r="L152" s="53"/>
      <c r="M152" s="53"/>
      <c r="N152" s="53"/>
      <c r="O152" s="53"/>
      <c r="P152" s="53"/>
      <c r="Q152" s="53"/>
      <c r="R152" s="53"/>
      <c r="U152" s="32" t="str">
        <f t="shared" si="38"/>
        <v>〇</v>
      </c>
      <c r="V152" s="32" t="str">
        <f t="shared" si="38"/>
        <v>〇</v>
      </c>
      <c r="W152" s="32" t="str">
        <f t="shared" si="38"/>
        <v>〇</v>
      </c>
      <c r="X152" s="32" t="str">
        <f t="shared" si="38"/>
        <v>〇</v>
      </c>
      <c r="Y152" s="32" t="str">
        <f t="shared" si="38"/>
        <v>〇</v>
      </c>
      <c r="Z152" s="32" t="str">
        <f t="shared" si="38"/>
        <v>〇</v>
      </c>
      <c r="AA152" s="32" t="str">
        <f t="shared" si="38"/>
        <v>〇</v>
      </c>
      <c r="AB152" s="32" t="str">
        <f t="shared" si="38"/>
        <v>〇</v>
      </c>
      <c r="AC152" s="32" t="str">
        <f t="shared" si="38"/>
        <v>〇</v>
      </c>
      <c r="AD152" s="32" t="str">
        <f t="shared" si="38"/>
        <v>〇</v>
      </c>
      <c r="AE152" s="32" t="str">
        <f t="shared" si="38"/>
        <v>〇</v>
      </c>
      <c r="AF152" s="32" t="str">
        <f t="shared" si="38"/>
        <v>〇</v>
      </c>
      <c r="AG152" s="32" t="str">
        <f t="shared" si="38"/>
        <v>〇</v>
      </c>
      <c r="AH152" s="32" t="str">
        <f t="shared" si="38"/>
        <v>〇</v>
      </c>
      <c r="AI152" s="32" t="str">
        <f t="shared" si="38"/>
        <v>〇</v>
      </c>
      <c r="AJ152" s="32" t="str">
        <f t="shared" si="38"/>
        <v>〇</v>
      </c>
      <c r="AK152" s="32" t="str">
        <f t="shared" si="38"/>
        <v>〇</v>
      </c>
      <c r="AL152" s="32" t="str">
        <f t="shared" si="38"/>
        <v>〇</v>
      </c>
      <c r="AM152" s="32" t="str">
        <f t="shared" si="38"/>
        <v>〇</v>
      </c>
      <c r="AN152" s="32" t="str">
        <f t="shared" si="38"/>
        <v>〇</v>
      </c>
      <c r="AO152" s="32" t="str">
        <f t="shared" si="38"/>
        <v>〇</v>
      </c>
      <c r="AP152" s="32" t="str">
        <f t="shared" si="38"/>
        <v>〇</v>
      </c>
      <c r="AQ152" s="32" t="str">
        <f t="shared" si="38"/>
        <v>〇</v>
      </c>
      <c r="AR152" s="32" t="str">
        <f t="shared" ref="AR152:AW152" si="39">IF(EXACT(AR46,AR99),"〇","NG")</f>
        <v>〇</v>
      </c>
      <c r="AS152" s="32" t="str">
        <f t="shared" si="39"/>
        <v>〇</v>
      </c>
      <c r="AT152" s="32" t="str">
        <f t="shared" si="39"/>
        <v>〇</v>
      </c>
      <c r="AU152" s="32" t="str">
        <f t="shared" si="39"/>
        <v>〇</v>
      </c>
      <c r="AV152" s="32" t="str">
        <f t="shared" si="39"/>
        <v>〇</v>
      </c>
      <c r="AW152" s="32" t="str">
        <f t="shared" si="39"/>
        <v>〇</v>
      </c>
    </row>
    <row r="153" spans="1:49">
      <c r="A153" s="53"/>
      <c r="F153" s="80"/>
      <c r="G153" s="80"/>
      <c r="H153" s="80"/>
      <c r="I153" s="80"/>
      <c r="J153" s="80"/>
      <c r="K153" s="53"/>
      <c r="L153" s="53"/>
      <c r="M153" s="53"/>
      <c r="N153" s="53"/>
      <c r="O153" s="53"/>
      <c r="P153" s="53"/>
      <c r="Q153" s="53"/>
      <c r="R153" s="53"/>
      <c r="U153" s="32" t="str">
        <f t="shared" ref="U153:AW161" si="40">IF(EXACT(U47,U100),"〇","NG")</f>
        <v>〇</v>
      </c>
      <c r="V153" s="32" t="str">
        <f t="shared" si="40"/>
        <v>〇</v>
      </c>
      <c r="W153" s="32" t="str">
        <f t="shared" si="40"/>
        <v>〇</v>
      </c>
      <c r="X153" s="32" t="str">
        <f t="shared" si="40"/>
        <v>〇</v>
      </c>
      <c r="Y153" s="32" t="str">
        <f t="shared" si="40"/>
        <v>〇</v>
      </c>
      <c r="Z153" s="32" t="str">
        <f t="shared" si="40"/>
        <v>〇</v>
      </c>
      <c r="AA153" s="32" t="str">
        <f t="shared" si="40"/>
        <v>〇</v>
      </c>
      <c r="AB153" s="32" t="str">
        <f t="shared" si="40"/>
        <v>〇</v>
      </c>
      <c r="AC153" s="32" t="str">
        <f t="shared" si="40"/>
        <v>〇</v>
      </c>
      <c r="AD153" s="32" t="str">
        <f t="shared" si="40"/>
        <v>〇</v>
      </c>
      <c r="AE153" s="32" t="str">
        <f t="shared" si="40"/>
        <v>〇</v>
      </c>
      <c r="AF153" s="32" t="str">
        <f t="shared" si="40"/>
        <v>〇</v>
      </c>
      <c r="AG153" s="32" t="str">
        <f t="shared" si="40"/>
        <v>〇</v>
      </c>
      <c r="AH153" s="32" t="str">
        <f t="shared" si="40"/>
        <v>〇</v>
      </c>
      <c r="AI153" s="32" t="str">
        <f t="shared" si="40"/>
        <v>〇</v>
      </c>
      <c r="AJ153" s="32" t="str">
        <f t="shared" si="40"/>
        <v>〇</v>
      </c>
      <c r="AK153" s="32" t="str">
        <f t="shared" si="40"/>
        <v>〇</v>
      </c>
      <c r="AL153" s="32" t="str">
        <f t="shared" si="40"/>
        <v>〇</v>
      </c>
      <c r="AM153" s="32" t="str">
        <f t="shared" si="40"/>
        <v>〇</v>
      </c>
      <c r="AN153" s="32" t="str">
        <f t="shared" si="40"/>
        <v>〇</v>
      </c>
      <c r="AO153" s="32" t="str">
        <f t="shared" si="40"/>
        <v>〇</v>
      </c>
      <c r="AP153" s="32" t="str">
        <f t="shared" si="40"/>
        <v>〇</v>
      </c>
      <c r="AQ153" s="32" t="str">
        <f t="shared" si="40"/>
        <v>〇</v>
      </c>
      <c r="AR153" s="32" t="str">
        <f t="shared" si="40"/>
        <v>〇</v>
      </c>
      <c r="AS153" s="32" t="str">
        <f t="shared" si="40"/>
        <v>〇</v>
      </c>
      <c r="AT153" s="32" t="str">
        <f t="shared" si="40"/>
        <v>〇</v>
      </c>
      <c r="AU153" s="32" t="str">
        <f t="shared" si="40"/>
        <v>〇</v>
      </c>
      <c r="AV153" s="32" t="str">
        <f t="shared" si="40"/>
        <v>〇</v>
      </c>
      <c r="AW153" s="32" t="str">
        <f t="shared" si="40"/>
        <v>〇</v>
      </c>
    </row>
    <row r="154" spans="1:49">
      <c r="A154" s="53"/>
      <c r="F154" s="80"/>
      <c r="G154" s="80"/>
      <c r="H154" s="80"/>
      <c r="I154" s="80"/>
      <c r="J154" s="80"/>
      <c r="K154" s="53"/>
      <c r="L154" s="53"/>
      <c r="M154" s="53"/>
      <c r="N154" s="53"/>
      <c r="O154" s="53"/>
      <c r="P154" s="53"/>
      <c r="Q154" s="53"/>
      <c r="R154" s="53"/>
      <c r="U154" s="32" t="str">
        <f t="shared" si="40"/>
        <v>〇</v>
      </c>
      <c r="V154" s="32" t="str">
        <f t="shared" si="40"/>
        <v>〇</v>
      </c>
      <c r="W154" s="32" t="str">
        <f t="shared" si="40"/>
        <v>〇</v>
      </c>
      <c r="X154" s="32" t="str">
        <f t="shared" si="40"/>
        <v>〇</v>
      </c>
      <c r="Y154" s="32" t="str">
        <f t="shared" si="40"/>
        <v>〇</v>
      </c>
      <c r="Z154" s="32" t="str">
        <f t="shared" si="40"/>
        <v>〇</v>
      </c>
      <c r="AA154" s="32" t="str">
        <f t="shared" si="40"/>
        <v>〇</v>
      </c>
      <c r="AB154" s="32" t="str">
        <f t="shared" si="40"/>
        <v>〇</v>
      </c>
      <c r="AC154" s="32" t="str">
        <f t="shared" si="40"/>
        <v>〇</v>
      </c>
      <c r="AD154" s="32" t="str">
        <f t="shared" si="40"/>
        <v>〇</v>
      </c>
      <c r="AE154" s="32" t="str">
        <f t="shared" si="40"/>
        <v>〇</v>
      </c>
      <c r="AF154" s="32" t="str">
        <f t="shared" si="40"/>
        <v>〇</v>
      </c>
      <c r="AG154" s="32" t="str">
        <f t="shared" si="40"/>
        <v>〇</v>
      </c>
      <c r="AH154" s="32" t="str">
        <f t="shared" si="40"/>
        <v>〇</v>
      </c>
      <c r="AI154" s="32" t="str">
        <f t="shared" si="40"/>
        <v>〇</v>
      </c>
      <c r="AJ154" s="32" t="str">
        <f t="shared" si="40"/>
        <v>〇</v>
      </c>
      <c r="AK154" s="32" t="str">
        <f t="shared" si="40"/>
        <v>〇</v>
      </c>
      <c r="AL154" s="32" t="str">
        <f t="shared" si="40"/>
        <v>〇</v>
      </c>
      <c r="AM154" s="32" t="str">
        <f t="shared" si="40"/>
        <v>〇</v>
      </c>
      <c r="AN154" s="32" t="str">
        <f t="shared" si="40"/>
        <v>〇</v>
      </c>
      <c r="AO154" s="32" t="str">
        <f t="shared" si="40"/>
        <v>〇</v>
      </c>
      <c r="AP154" s="32" t="str">
        <f t="shared" si="40"/>
        <v>〇</v>
      </c>
      <c r="AQ154" s="32" t="str">
        <f t="shared" si="40"/>
        <v>〇</v>
      </c>
      <c r="AR154" s="32" t="str">
        <f t="shared" si="40"/>
        <v>〇</v>
      </c>
      <c r="AS154" s="32" t="str">
        <f t="shared" si="40"/>
        <v>〇</v>
      </c>
      <c r="AT154" s="32" t="str">
        <f t="shared" si="40"/>
        <v>〇</v>
      </c>
      <c r="AU154" s="32" t="str">
        <f t="shared" si="40"/>
        <v>〇</v>
      </c>
      <c r="AV154" s="32" t="str">
        <f t="shared" si="40"/>
        <v>〇</v>
      </c>
      <c r="AW154" s="32" t="str">
        <f t="shared" si="40"/>
        <v>〇</v>
      </c>
    </row>
    <row r="155" spans="1:49">
      <c r="A155" s="53"/>
      <c r="F155" s="80"/>
      <c r="G155" s="80"/>
      <c r="H155" s="80"/>
      <c r="I155" s="80"/>
      <c r="J155" s="80"/>
      <c r="K155" s="53"/>
      <c r="L155" s="53"/>
      <c r="M155" s="53"/>
      <c r="N155" s="53"/>
      <c r="O155" s="53"/>
      <c r="P155" s="53"/>
      <c r="Q155" s="53"/>
      <c r="R155" s="53"/>
      <c r="U155" s="32" t="str">
        <f t="shared" si="40"/>
        <v>〇</v>
      </c>
      <c r="V155" s="32" t="str">
        <f t="shared" si="40"/>
        <v>〇</v>
      </c>
      <c r="W155" s="32" t="str">
        <f t="shared" si="40"/>
        <v>〇</v>
      </c>
      <c r="X155" s="32" t="str">
        <f t="shared" si="40"/>
        <v>〇</v>
      </c>
      <c r="Y155" s="32" t="str">
        <f t="shared" si="40"/>
        <v>〇</v>
      </c>
      <c r="Z155" s="32" t="str">
        <f t="shared" si="40"/>
        <v>〇</v>
      </c>
      <c r="AA155" s="32" t="str">
        <f t="shared" si="40"/>
        <v>〇</v>
      </c>
      <c r="AB155" s="32" t="str">
        <f t="shared" si="40"/>
        <v>〇</v>
      </c>
      <c r="AC155" s="32" t="str">
        <f t="shared" si="40"/>
        <v>〇</v>
      </c>
      <c r="AD155" s="32" t="str">
        <f t="shared" si="40"/>
        <v>〇</v>
      </c>
      <c r="AE155" s="32" t="str">
        <f t="shared" si="40"/>
        <v>〇</v>
      </c>
      <c r="AF155" s="32" t="str">
        <f t="shared" si="40"/>
        <v>〇</v>
      </c>
      <c r="AG155" s="32" t="str">
        <f t="shared" si="40"/>
        <v>〇</v>
      </c>
      <c r="AH155" s="32" t="str">
        <f t="shared" si="40"/>
        <v>〇</v>
      </c>
      <c r="AI155" s="32" t="str">
        <f t="shared" si="40"/>
        <v>〇</v>
      </c>
      <c r="AJ155" s="32" t="str">
        <f t="shared" si="40"/>
        <v>〇</v>
      </c>
      <c r="AK155" s="32" t="str">
        <f t="shared" si="40"/>
        <v>〇</v>
      </c>
      <c r="AL155" s="32" t="str">
        <f t="shared" si="40"/>
        <v>〇</v>
      </c>
      <c r="AM155" s="32" t="str">
        <f t="shared" si="40"/>
        <v>〇</v>
      </c>
      <c r="AN155" s="32" t="str">
        <f t="shared" si="40"/>
        <v>〇</v>
      </c>
      <c r="AO155" s="32" t="str">
        <f t="shared" si="40"/>
        <v>〇</v>
      </c>
      <c r="AP155" s="32" t="str">
        <f t="shared" si="40"/>
        <v>〇</v>
      </c>
      <c r="AQ155" s="32" t="str">
        <f t="shared" si="40"/>
        <v>〇</v>
      </c>
      <c r="AR155" s="32" t="str">
        <f t="shared" si="40"/>
        <v>〇</v>
      </c>
      <c r="AS155" s="32" t="str">
        <f t="shared" si="40"/>
        <v>〇</v>
      </c>
      <c r="AT155" s="32" t="str">
        <f t="shared" si="40"/>
        <v>〇</v>
      </c>
      <c r="AU155" s="32" t="str">
        <f t="shared" si="40"/>
        <v>〇</v>
      </c>
      <c r="AV155" s="32" t="str">
        <f t="shared" si="40"/>
        <v>〇</v>
      </c>
      <c r="AW155" s="32" t="str">
        <f t="shared" si="40"/>
        <v>〇</v>
      </c>
    </row>
    <row r="156" spans="1:49">
      <c r="A156" s="53"/>
      <c r="F156" s="80"/>
      <c r="G156" s="80"/>
      <c r="H156" s="80"/>
      <c r="I156" s="80"/>
      <c r="J156" s="80"/>
      <c r="K156" s="53"/>
      <c r="L156" s="53"/>
      <c r="M156" s="53"/>
      <c r="N156" s="53"/>
      <c r="O156" s="53"/>
      <c r="P156" s="53"/>
      <c r="Q156" s="53"/>
      <c r="R156" s="53"/>
      <c r="U156" s="32" t="str">
        <f t="shared" si="40"/>
        <v>〇</v>
      </c>
      <c r="V156" s="32" t="str">
        <f t="shared" si="40"/>
        <v>〇</v>
      </c>
      <c r="W156" s="32" t="str">
        <f t="shared" si="40"/>
        <v>〇</v>
      </c>
      <c r="X156" s="32" t="str">
        <f t="shared" si="40"/>
        <v>〇</v>
      </c>
      <c r="Y156" s="32" t="str">
        <f t="shared" si="40"/>
        <v>〇</v>
      </c>
      <c r="Z156" s="32" t="str">
        <f t="shared" si="40"/>
        <v>〇</v>
      </c>
      <c r="AA156" s="32" t="str">
        <f t="shared" si="40"/>
        <v>〇</v>
      </c>
      <c r="AB156" s="32" t="str">
        <f t="shared" si="40"/>
        <v>〇</v>
      </c>
      <c r="AC156" s="32" t="str">
        <f t="shared" si="40"/>
        <v>〇</v>
      </c>
      <c r="AD156" s="32" t="str">
        <f t="shared" si="40"/>
        <v>〇</v>
      </c>
      <c r="AE156" s="32" t="str">
        <f t="shared" si="40"/>
        <v>〇</v>
      </c>
      <c r="AF156" s="32" t="str">
        <f t="shared" si="40"/>
        <v>〇</v>
      </c>
      <c r="AG156" s="32" t="str">
        <f t="shared" si="40"/>
        <v>〇</v>
      </c>
      <c r="AH156" s="32" t="str">
        <f t="shared" si="40"/>
        <v>〇</v>
      </c>
      <c r="AI156" s="32" t="str">
        <f t="shared" si="40"/>
        <v>〇</v>
      </c>
      <c r="AJ156" s="32" t="str">
        <f t="shared" si="40"/>
        <v>〇</v>
      </c>
      <c r="AK156" s="32" t="str">
        <f t="shared" si="40"/>
        <v>〇</v>
      </c>
      <c r="AL156" s="32" t="str">
        <f t="shared" si="40"/>
        <v>〇</v>
      </c>
      <c r="AM156" s="32" t="str">
        <f t="shared" si="40"/>
        <v>〇</v>
      </c>
      <c r="AN156" s="32" t="str">
        <f t="shared" si="40"/>
        <v>〇</v>
      </c>
      <c r="AO156" s="32" t="str">
        <f t="shared" si="40"/>
        <v>〇</v>
      </c>
      <c r="AP156" s="32" t="str">
        <f t="shared" si="40"/>
        <v>〇</v>
      </c>
      <c r="AQ156" s="32" t="str">
        <f t="shared" si="40"/>
        <v>〇</v>
      </c>
      <c r="AR156" s="32" t="str">
        <f t="shared" si="40"/>
        <v>〇</v>
      </c>
      <c r="AS156" s="32" t="str">
        <f t="shared" si="40"/>
        <v>〇</v>
      </c>
      <c r="AT156" s="32" t="str">
        <f t="shared" si="40"/>
        <v>〇</v>
      </c>
      <c r="AU156" s="32" t="str">
        <f t="shared" si="40"/>
        <v>〇</v>
      </c>
      <c r="AV156" s="32" t="str">
        <f t="shared" si="40"/>
        <v>〇</v>
      </c>
      <c r="AW156" s="32" t="str">
        <f t="shared" si="40"/>
        <v>〇</v>
      </c>
    </row>
    <row r="157" spans="1:49">
      <c r="A157" s="53"/>
      <c r="F157" s="80"/>
      <c r="G157" s="80"/>
      <c r="H157" s="80"/>
      <c r="I157" s="80"/>
      <c r="J157" s="80"/>
      <c r="K157" s="53"/>
      <c r="L157" s="53"/>
      <c r="M157" s="53"/>
      <c r="N157" s="53"/>
      <c r="O157" s="53"/>
      <c r="P157" s="53"/>
      <c r="Q157" s="53"/>
      <c r="R157" s="53"/>
      <c r="U157" s="32" t="str">
        <f t="shared" si="40"/>
        <v>〇</v>
      </c>
      <c r="V157" s="32" t="str">
        <f t="shared" si="40"/>
        <v>〇</v>
      </c>
      <c r="W157" s="32" t="str">
        <f t="shared" si="40"/>
        <v>〇</v>
      </c>
      <c r="X157" s="32" t="str">
        <f t="shared" si="40"/>
        <v>〇</v>
      </c>
      <c r="Y157" s="32" t="str">
        <f t="shared" si="40"/>
        <v>〇</v>
      </c>
      <c r="Z157" s="32" t="str">
        <f t="shared" si="40"/>
        <v>〇</v>
      </c>
      <c r="AA157" s="32" t="str">
        <f t="shared" si="40"/>
        <v>〇</v>
      </c>
      <c r="AB157" s="32" t="str">
        <f t="shared" si="40"/>
        <v>〇</v>
      </c>
      <c r="AC157" s="32" t="str">
        <f t="shared" si="40"/>
        <v>〇</v>
      </c>
      <c r="AD157" s="32" t="str">
        <f t="shared" si="40"/>
        <v>〇</v>
      </c>
      <c r="AE157" s="32" t="str">
        <f t="shared" si="40"/>
        <v>〇</v>
      </c>
      <c r="AF157" s="32" t="str">
        <f t="shared" si="40"/>
        <v>〇</v>
      </c>
      <c r="AG157" s="32" t="str">
        <f t="shared" si="40"/>
        <v>〇</v>
      </c>
      <c r="AH157" s="32" t="str">
        <f t="shared" si="40"/>
        <v>〇</v>
      </c>
      <c r="AI157" s="32" t="str">
        <f t="shared" si="40"/>
        <v>〇</v>
      </c>
      <c r="AJ157" s="32" t="str">
        <f t="shared" si="40"/>
        <v>〇</v>
      </c>
      <c r="AK157" s="32" t="str">
        <f t="shared" si="40"/>
        <v>〇</v>
      </c>
      <c r="AL157" s="32" t="str">
        <f t="shared" si="40"/>
        <v>〇</v>
      </c>
      <c r="AM157" s="32" t="str">
        <f t="shared" si="40"/>
        <v>〇</v>
      </c>
      <c r="AN157" s="32" t="str">
        <f t="shared" si="40"/>
        <v>〇</v>
      </c>
      <c r="AO157" s="32" t="str">
        <f t="shared" si="40"/>
        <v>〇</v>
      </c>
      <c r="AP157" s="32" t="str">
        <f t="shared" si="40"/>
        <v>〇</v>
      </c>
      <c r="AQ157" s="32" t="str">
        <f t="shared" si="40"/>
        <v>〇</v>
      </c>
      <c r="AR157" s="32" t="str">
        <f t="shared" si="40"/>
        <v>〇</v>
      </c>
      <c r="AS157" s="32" t="str">
        <f t="shared" si="40"/>
        <v>〇</v>
      </c>
      <c r="AT157" s="32" t="str">
        <f t="shared" si="40"/>
        <v>〇</v>
      </c>
      <c r="AU157" s="32" t="str">
        <f t="shared" si="40"/>
        <v>〇</v>
      </c>
      <c r="AV157" s="32" t="str">
        <f t="shared" si="40"/>
        <v>〇</v>
      </c>
      <c r="AW157" s="32" t="str">
        <f t="shared" si="40"/>
        <v>〇</v>
      </c>
    </row>
    <row r="158" spans="1:49">
      <c r="A158" s="53"/>
      <c r="F158" s="80"/>
      <c r="G158" s="80"/>
      <c r="H158" s="80"/>
      <c r="I158" s="80"/>
      <c r="J158" s="80"/>
      <c r="K158" s="53"/>
      <c r="L158" s="53"/>
      <c r="M158" s="53"/>
      <c r="N158" s="53"/>
      <c r="O158" s="53"/>
      <c r="P158" s="53"/>
      <c r="Q158" s="53"/>
      <c r="R158" s="53"/>
      <c r="U158" s="32" t="str">
        <f t="shared" si="40"/>
        <v>〇</v>
      </c>
      <c r="V158" s="32" t="str">
        <f t="shared" si="40"/>
        <v>〇</v>
      </c>
      <c r="W158" s="32" t="str">
        <f t="shared" si="40"/>
        <v>〇</v>
      </c>
      <c r="X158" s="32" t="str">
        <f t="shared" si="40"/>
        <v>〇</v>
      </c>
      <c r="Y158" s="32" t="str">
        <f t="shared" si="40"/>
        <v>〇</v>
      </c>
      <c r="Z158" s="32" t="str">
        <f t="shared" si="40"/>
        <v>〇</v>
      </c>
      <c r="AA158" s="32" t="str">
        <f t="shared" si="40"/>
        <v>〇</v>
      </c>
      <c r="AB158" s="32" t="str">
        <f t="shared" si="40"/>
        <v>〇</v>
      </c>
      <c r="AC158" s="32" t="str">
        <f t="shared" si="40"/>
        <v>〇</v>
      </c>
      <c r="AD158" s="32" t="str">
        <f t="shared" si="40"/>
        <v>〇</v>
      </c>
      <c r="AE158" s="32" t="str">
        <f t="shared" si="40"/>
        <v>〇</v>
      </c>
      <c r="AF158" s="32" t="str">
        <f t="shared" si="40"/>
        <v>〇</v>
      </c>
      <c r="AG158" s="32" t="str">
        <f t="shared" si="40"/>
        <v>〇</v>
      </c>
      <c r="AH158" s="32" t="str">
        <f t="shared" si="40"/>
        <v>〇</v>
      </c>
      <c r="AI158" s="32" t="str">
        <f t="shared" si="40"/>
        <v>〇</v>
      </c>
      <c r="AJ158" s="32" t="str">
        <f t="shared" si="40"/>
        <v>〇</v>
      </c>
      <c r="AK158" s="32" t="str">
        <f t="shared" si="40"/>
        <v>〇</v>
      </c>
      <c r="AL158" s="32" t="str">
        <f t="shared" si="40"/>
        <v>〇</v>
      </c>
      <c r="AM158" s="32" t="str">
        <f t="shared" si="40"/>
        <v>〇</v>
      </c>
      <c r="AN158" s="32" t="str">
        <f t="shared" si="40"/>
        <v>〇</v>
      </c>
      <c r="AO158" s="32" t="str">
        <f t="shared" si="40"/>
        <v>〇</v>
      </c>
      <c r="AP158" s="32" t="str">
        <f t="shared" si="40"/>
        <v>〇</v>
      </c>
      <c r="AQ158" s="32" t="str">
        <f t="shared" si="40"/>
        <v>〇</v>
      </c>
      <c r="AR158" s="32" t="str">
        <f t="shared" si="40"/>
        <v>〇</v>
      </c>
      <c r="AS158" s="32" t="str">
        <f t="shared" si="40"/>
        <v>〇</v>
      </c>
      <c r="AT158" s="32" t="str">
        <f t="shared" si="40"/>
        <v>〇</v>
      </c>
      <c r="AU158" s="32" t="str">
        <f t="shared" si="40"/>
        <v>〇</v>
      </c>
      <c r="AV158" s="32" t="str">
        <f t="shared" si="40"/>
        <v>〇</v>
      </c>
      <c r="AW158" s="32" t="str">
        <f t="shared" si="40"/>
        <v>〇</v>
      </c>
    </row>
    <row r="159" spans="1:49">
      <c r="A159" s="53"/>
      <c r="F159" s="80"/>
      <c r="G159" s="80"/>
      <c r="H159" s="80"/>
      <c r="I159" s="80"/>
      <c r="J159" s="80"/>
      <c r="K159" s="53"/>
      <c r="L159" s="53"/>
      <c r="M159" s="53"/>
      <c r="N159" s="53"/>
      <c r="O159" s="53"/>
      <c r="P159" s="53"/>
      <c r="Q159" s="53"/>
      <c r="R159" s="53"/>
      <c r="U159" s="32" t="str">
        <f t="shared" si="40"/>
        <v>〇</v>
      </c>
      <c r="V159" s="32" t="str">
        <f t="shared" si="40"/>
        <v>〇</v>
      </c>
      <c r="W159" s="32" t="str">
        <f t="shared" si="40"/>
        <v>〇</v>
      </c>
      <c r="X159" s="32" t="str">
        <f t="shared" si="40"/>
        <v>〇</v>
      </c>
      <c r="Y159" s="32" t="str">
        <f t="shared" si="40"/>
        <v>〇</v>
      </c>
      <c r="Z159" s="32" t="str">
        <f t="shared" si="40"/>
        <v>〇</v>
      </c>
      <c r="AA159" s="32" t="str">
        <f t="shared" si="40"/>
        <v>〇</v>
      </c>
      <c r="AB159" s="32" t="str">
        <f t="shared" si="40"/>
        <v>〇</v>
      </c>
      <c r="AC159" s="32" t="str">
        <f t="shared" si="40"/>
        <v>〇</v>
      </c>
      <c r="AD159" s="32" t="str">
        <f t="shared" si="40"/>
        <v>〇</v>
      </c>
      <c r="AE159" s="32" t="str">
        <f t="shared" si="40"/>
        <v>〇</v>
      </c>
      <c r="AF159" s="32" t="str">
        <f t="shared" si="40"/>
        <v>〇</v>
      </c>
      <c r="AG159" s="32" t="str">
        <f t="shared" si="40"/>
        <v>〇</v>
      </c>
      <c r="AH159" s="32" t="str">
        <f t="shared" si="40"/>
        <v>〇</v>
      </c>
      <c r="AI159" s="32" t="str">
        <f t="shared" si="40"/>
        <v>〇</v>
      </c>
      <c r="AJ159" s="32" t="str">
        <f t="shared" si="40"/>
        <v>〇</v>
      </c>
      <c r="AK159" s="32" t="str">
        <f t="shared" si="40"/>
        <v>〇</v>
      </c>
      <c r="AL159" s="32" t="str">
        <f t="shared" si="40"/>
        <v>〇</v>
      </c>
      <c r="AM159" s="32" t="str">
        <f t="shared" si="40"/>
        <v>〇</v>
      </c>
      <c r="AN159" s="32" t="str">
        <f t="shared" si="40"/>
        <v>〇</v>
      </c>
      <c r="AO159" s="32" t="str">
        <f t="shared" si="40"/>
        <v>〇</v>
      </c>
      <c r="AP159" s="32" t="str">
        <f t="shared" si="40"/>
        <v>〇</v>
      </c>
      <c r="AQ159" s="32" t="str">
        <f t="shared" si="40"/>
        <v>〇</v>
      </c>
      <c r="AR159" s="32" t="str">
        <f t="shared" si="40"/>
        <v>〇</v>
      </c>
      <c r="AS159" s="32" t="str">
        <f t="shared" si="40"/>
        <v>〇</v>
      </c>
      <c r="AT159" s="32" t="str">
        <f t="shared" si="40"/>
        <v>〇</v>
      </c>
      <c r="AU159" s="32" t="str">
        <f t="shared" si="40"/>
        <v>〇</v>
      </c>
      <c r="AV159" s="32" t="str">
        <f t="shared" si="40"/>
        <v>〇</v>
      </c>
      <c r="AW159" s="32" t="str">
        <f t="shared" si="40"/>
        <v>〇</v>
      </c>
    </row>
    <row r="160" spans="1:49">
      <c r="A160" s="53"/>
      <c r="F160" s="80"/>
      <c r="G160" s="80"/>
      <c r="H160" s="80"/>
      <c r="I160" s="80"/>
      <c r="J160" s="80"/>
      <c r="K160" s="53"/>
      <c r="L160" s="53"/>
      <c r="M160" s="53"/>
      <c r="N160" s="53"/>
      <c r="O160" s="53"/>
      <c r="P160" s="53"/>
      <c r="Q160" s="53"/>
      <c r="R160" s="53"/>
      <c r="U160" s="32" t="str">
        <f t="shared" si="40"/>
        <v>〇</v>
      </c>
      <c r="V160" s="32" t="str">
        <f t="shared" si="40"/>
        <v>〇</v>
      </c>
      <c r="W160" s="32" t="str">
        <f t="shared" si="40"/>
        <v>〇</v>
      </c>
      <c r="X160" s="32" t="str">
        <f t="shared" si="40"/>
        <v>〇</v>
      </c>
      <c r="Y160" s="32" t="str">
        <f t="shared" si="40"/>
        <v>〇</v>
      </c>
      <c r="Z160" s="32" t="str">
        <f t="shared" si="40"/>
        <v>〇</v>
      </c>
      <c r="AA160" s="32" t="str">
        <f t="shared" si="40"/>
        <v>〇</v>
      </c>
      <c r="AB160" s="32" t="str">
        <f t="shared" si="40"/>
        <v>〇</v>
      </c>
      <c r="AC160" s="32" t="str">
        <f t="shared" si="40"/>
        <v>〇</v>
      </c>
      <c r="AD160" s="32" t="str">
        <f t="shared" si="40"/>
        <v>〇</v>
      </c>
      <c r="AE160" s="32" t="str">
        <f t="shared" si="40"/>
        <v>〇</v>
      </c>
      <c r="AF160" s="32" t="str">
        <f t="shared" si="40"/>
        <v>〇</v>
      </c>
      <c r="AG160" s="32" t="str">
        <f t="shared" si="40"/>
        <v>〇</v>
      </c>
      <c r="AH160" s="32" t="str">
        <f t="shared" si="40"/>
        <v>〇</v>
      </c>
      <c r="AI160" s="32" t="str">
        <f t="shared" si="40"/>
        <v>〇</v>
      </c>
      <c r="AJ160" s="32" t="str">
        <f t="shared" si="40"/>
        <v>〇</v>
      </c>
      <c r="AK160" s="32" t="str">
        <f t="shared" si="40"/>
        <v>〇</v>
      </c>
      <c r="AL160" s="32" t="str">
        <f t="shared" si="40"/>
        <v>〇</v>
      </c>
      <c r="AM160" s="32" t="str">
        <f t="shared" si="40"/>
        <v>〇</v>
      </c>
      <c r="AN160" s="32" t="str">
        <f t="shared" si="40"/>
        <v>〇</v>
      </c>
      <c r="AO160" s="32" t="str">
        <f t="shared" si="40"/>
        <v>〇</v>
      </c>
      <c r="AP160" s="32" t="str">
        <f t="shared" si="40"/>
        <v>〇</v>
      </c>
      <c r="AQ160" s="32" t="str">
        <f t="shared" si="40"/>
        <v>〇</v>
      </c>
      <c r="AR160" s="32" t="str">
        <f t="shared" si="40"/>
        <v>〇</v>
      </c>
      <c r="AS160" s="32" t="str">
        <f t="shared" si="40"/>
        <v>〇</v>
      </c>
      <c r="AT160" s="32" t="str">
        <f t="shared" si="40"/>
        <v>〇</v>
      </c>
      <c r="AU160" s="32" t="str">
        <f t="shared" si="40"/>
        <v>〇</v>
      </c>
      <c r="AV160" s="32" t="str">
        <f t="shared" si="40"/>
        <v>〇</v>
      </c>
      <c r="AW160" s="32" t="str">
        <f t="shared" si="40"/>
        <v>〇</v>
      </c>
    </row>
    <row r="161" spans="1:49">
      <c r="A161" s="53"/>
      <c r="F161" s="80"/>
      <c r="G161" s="80"/>
      <c r="H161" s="80"/>
      <c r="I161" s="80"/>
      <c r="J161" s="80"/>
      <c r="K161" s="53"/>
      <c r="L161" s="53"/>
      <c r="M161" s="53"/>
      <c r="N161" s="53"/>
      <c r="O161" s="53"/>
      <c r="P161" s="53"/>
      <c r="Q161" s="53"/>
      <c r="R161" s="53"/>
      <c r="U161" s="32" t="str">
        <f t="shared" si="40"/>
        <v>〇</v>
      </c>
      <c r="V161" s="32" t="str">
        <f t="shared" si="40"/>
        <v>〇</v>
      </c>
      <c r="W161" s="32" t="str">
        <f t="shared" si="40"/>
        <v>〇</v>
      </c>
      <c r="X161" s="32" t="str">
        <f t="shared" si="40"/>
        <v>〇</v>
      </c>
      <c r="Y161" s="32" t="str">
        <f t="shared" si="40"/>
        <v>〇</v>
      </c>
      <c r="Z161" s="32" t="str">
        <f t="shared" si="40"/>
        <v>〇</v>
      </c>
      <c r="AA161" s="32" t="str">
        <f t="shared" si="40"/>
        <v>〇</v>
      </c>
      <c r="AB161" s="32" t="str">
        <f t="shared" si="40"/>
        <v>〇</v>
      </c>
      <c r="AC161" s="32" t="str">
        <f t="shared" si="40"/>
        <v>〇</v>
      </c>
      <c r="AD161" s="32" t="str">
        <f t="shared" si="40"/>
        <v>〇</v>
      </c>
      <c r="AE161" s="32" t="str">
        <f t="shared" si="40"/>
        <v>〇</v>
      </c>
      <c r="AF161" s="32" t="str">
        <f t="shared" si="40"/>
        <v>〇</v>
      </c>
      <c r="AG161" s="32" t="str">
        <f t="shared" si="40"/>
        <v>〇</v>
      </c>
      <c r="AH161" s="32" t="str">
        <f t="shared" si="40"/>
        <v>〇</v>
      </c>
      <c r="AI161" s="32" t="str">
        <f t="shared" si="40"/>
        <v>〇</v>
      </c>
      <c r="AJ161" s="32" t="str">
        <f t="shared" si="40"/>
        <v>〇</v>
      </c>
      <c r="AK161" s="32" t="str">
        <f t="shared" si="40"/>
        <v>〇</v>
      </c>
      <c r="AL161" s="32" t="str">
        <f t="shared" si="40"/>
        <v>〇</v>
      </c>
      <c r="AM161" s="32" t="str">
        <f t="shared" si="40"/>
        <v>〇</v>
      </c>
      <c r="AN161" s="32" t="str">
        <f t="shared" si="40"/>
        <v>〇</v>
      </c>
      <c r="AO161" s="32" t="str">
        <f t="shared" si="40"/>
        <v>〇</v>
      </c>
      <c r="AP161" s="32" t="str">
        <f t="shared" si="40"/>
        <v>〇</v>
      </c>
      <c r="AQ161" s="32" t="str">
        <f t="shared" si="40"/>
        <v>〇</v>
      </c>
      <c r="AR161" s="32" t="str">
        <f t="shared" ref="AR161:AW161" si="41">IF(EXACT(AR55,AR108),"〇","NG")</f>
        <v>〇</v>
      </c>
      <c r="AS161" s="32" t="str">
        <f t="shared" si="41"/>
        <v>〇</v>
      </c>
      <c r="AT161" s="32" t="str">
        <f t="shared" si="41"/>
        <v>〇</v>
      </c>
      <c r="AU161" s="32" t="str">
        <f t="shared" si="41"/>
        <v>〇</v>
      </c>
      <c r="AV161" s="32" t="str">
        <f t="shared" si="41"/>
        <v>〇</v>
      </c>
      <c r="AW161" s="32" t="str">
        <f t="shared" si="41"/>
        <v>〇</v>
      </c>
    </row>
    <row r="162" spans="1:49">
      <c r="A162" s="53"/>
      <c r="F162" s="80"/>
      <c r="G162" s="80"/>
      <c r="H162" s="80"/>
      <c r="I162" s="80"/>
      <c r="J162" s="80"/>
      <c r="K162" s="53"/>
      <c r="L162" s="53"/>
      <c r="M162" s="53"/>
      <c r="N162" s="53"/>
      <c r="O162" s="53"/>
      <c r="P162" s="53"/>
      <c r="Q162" s="53"/>
      <c r="R162" s="53"/>
      <c r="U162" s="32" t="str">
        <f t="shared" ref="U162:AW170" si="42">IF(EXACT(U56,U109),"〇","NG")</f>
        <v>〇</v>
      </c>
      <c r="V162" s="32" t="str">
        <f t="shared" si="42"/>
        <v>〇</v>
      </c>
      <c r="W162" s="32" t="str">
        <f t="shared" si="42"/>
        <v>〇</v>
      </c>
      <c r="X162" s="32" t="str">
        <f t="shared" si="42"/>
        <v>〇</v>
      </c>
      <c r="Y162" s="32" t="str">
        <f t="shared" si="42"/>
        <v>〇</v>
      </c>
      <c r="Z162" s="32" t="str">
        <f t="shared" si="42"/>
        <v>〇</v>
      </c>
      <c r="AA162" s="32" t="str">
        <f t="shared" si="42"/>
        <v>〇</v>
      </c>
      <c r="AB162" s="32" t="str">
        <f t="shared" si="42"/>
        <v>〇</v>
      </c>
      <c r="AC162" s="32" t="str">
        <f t="shared" si="42"/>
        <v>〇</v>
      </c>
      <c r="AD162" s="32" t="str">
        <f t="shared" si="42"/>
        <v>〇</v>
      </c>
      <c r="AE162" s="32" t="str">
        <f t="shared" si="42"/>
        <v>〇</v>
      </c>
      <c r="AF162" s="32" t="str">
        <f t="shared" si="42"/>
        <v>〇</v>
      </c>
      <c r="AG162" s="32" t="str">
        <f t="shared" si="42"/>
        <v>〇</v>
      </c>
      <c r="AH162" s="32" t="str">
        <f t="shared" si="42"/>
        <v>〇</v>
      </c>
      <c r="AI162" s="32" t="str">
        <f t="shared" si="42"/>
        <v>〇</v>
      </c>
      <c r="AJ162" s="32" t="str">
        <f t="shared" si="42"/>
        <v>〇</v>
      </c>
      <c r="AK162" s="32" t="str">
        <f t="shared" si="42"/>
        <v>〇</v>
      </c>
      <c r="AL162" s="32" t="str">
        <f t="shared" si="42"/>
        <v>〇</v>
      </c>
      <c r="AM162" s="32" t="str">
        <f t="shared" si="42"/>
        <v>〇</v>
      </c>
      <c r="AN162" s="32" t="str">
        <f t="shared" si="42"/>
        <v>〇</v>
      </c>
      <c r="AO162" s="32" t="str">
        <f t="shared" si="42"/>
        <v>〇</v>
      </c>
      <c r="AP162" s="32" t="str">
        <f t="shared" si="42"/>
        <v>〇</v>
      </c>
      <c r="AQ162" s="32" t="str">
        <f t="shared" si="42"/>
        <v>〇</v>
      </c>
      <c r="AR162" s="32" t="str">
        <f t="shared" si="42"/>
        <v>〇</v>
      </c>
      <c r="AS162" s="32" t="str">
        <f t="shared" si="42"/>
        <v>〇</v>
      </c>
      <c r="AT162" s="32" t="str">
        <f t="shared" si="42"/>
        <v>〇</v>
      </c>
      <c r="AU162" s="32" t="str">
        <f t="shared" si="42"/>
        <v>〇</v>
      </c>
      <c r="AV162" s="32" t="str">
        <f t="shared" si="42"/>
        <v>〇</v>
      </c>
      <c r="AW162" s="32" t="str">
        <f t="shared" si="42"/>
        <v>〇</v>
      </c>
    </row>
    <row r="163" spans="1:49">
      <c r="A163" s="53"/>
      <c r="F163" s="80"/>
      <c r="G163" s="80"/>
      <c r="H163" s="80"/>
      <c r="I163" s="80"/>
      <c r="J163" s="80"/>
      <c r="K163" s="53"/>
      <c r="L163" s="53"/>
      <c r="M163" s="53"/>
      <c r="N163" s="53"/>
      <c r="O163" s="53"/>
      <c r="P163" s="53"/>
      <c r="Q163" s="53"/>
      <c r="R163" s="53"/>
      <c r="U163" s="32" t="str">
        <f t="shared" si="42"/>
        <v>〇</v>
      </c>
      <c r="V163" s="32" t="str">
        <f t="shared" si="42"/>
        <v>〇</v>
      </c>
      <c r="W163" s="32" t="str">
        <f t="shared" si="42"/>
        <v>〇</v>
      </c>
      <c r="X163" s="32" t="str">
        <f t="shared" si="42"/>
        <v>〇</v>
      </c>
      <c r="Y163" s="32" t="str">
        <f t="shared" si="42"/>
        <v>〇</v>
      </c>
      <c r="Z163" s="32" t="str">
        <f t="shared" si="42"/>
        <v>〇</v>
      </c>
      <c r="AA163" s="32" t="str">
        <f t="shared" si="42"/>
        <v>〇</v>
      </c>
      <c r="AB163" s="32" t="str">
        <f t="shared" si="42"/>
        <v>〇</v>
      </c>
      <c r="AC163" s="32" t="str">
        <f t="shared" si="42"/>
        <v>〇</v>
      </c>
      <c r="AD163" s="32" t="str">
        <f t="shared" si="42"/>
        <v>〇</v>
      </c>
      <c r="AE163" s="32" t="str">
        <f t="shared" si="42"/>
        <v>〇</v>
      </c>
      <c r="AF163" s="32" t="str">
        <f t="shared" si="42"/>
        <v>〇</v>
      </c>
      <c r="AG163" s="32" t="str">
        <f t="shared" si="42"/>
        <v>〇</v>
      </c>
      <c r="AH163" s="32" t="str">
        <f t="shared" si="42"/>
        <v>〇</v>
      </c>
      <c r="AI163" s="32" t="str">
        <f t="shared" si="42"/>
        <v>〇</v>
      </c>
      <c r="AJ163" s="32" t="str">
        <f t="shared" si="42"/>
        <v>〇</v>
      </c>
      <c r="AK163" s="32" t="str">
        <f t="shared" si="42"/>
        <v>〇</v>
      </c>
      <c r="AL163" s="32" t="str">
        <f t="shared" si="42"/>
        <v>〇</v>
      </c>
      <c r="AM163" s="32" t="str">
        <f t="shared" si="42"/>
        <v>〇</v>
      </c>
      <c r="AN163" s="32" t="str">
        <f t="shared" si="42"/>
        <v>〇</v>
      </c>
      <c r="AO163" s="32" t="str">
        <f t="shared" si="42"/>
        <v>〇</v>
      </c>
      <c r="AP163" s="32" t="str">
        <f t="shared" si="42"/>
        <v>〇</v>
      </c>
      <c r="AQ163" s="32" t="str">
        <f t="shared" si="42"/>
        <v>〇</v>
      </c>
      <c r="AR163" s="32" t="str">
        <f t="shared" si="42"/>
        <v>〇</v>
      </c>
      <c r="AS163" s="32" t="str">
        <f t="shared" si="42"/>
        <v>〇</v>
      </c>
      <c r="AT163" s="32" t="str">
        <f t="shared" si="42"/>
        <v>〇</v>
      </c>
      <c r="AU163" s="32" t="str">
        <f t="shared" si="42"/>
        <v>〇</v>
      </c>
      <c r="AV163" s="32" t="str">
        <f t="shared" si="42"/>
        <v>〇</v>
      </c>
      <c r="AW163" s="32" t="str">
        <f t="shared" si="42"/>
        <v>〇</v>
      </c>
    </row>
    <row r="164" spans="1:49">
      <c r="A164" s="53"/>
      <c r="F164" s="80"/>
      <c r="G164" s="80"/>
      <c r="H164" s="80"/>
      <c r="I164" s="80"/>
      <c r="J164" s="80"/>
      <c r="K164" s="53"/>
      <c r="L164" s="53"/>
      <c r="M164" s="53"/>
      <c r="N164" s="53"/>
      <c r="O164" s="53"/>
      <c r="P164" s="53"/>
      <c r="Q164" s="53"/>
      <c r="R164" s="53"/>
      <c r="U164" s="32" t="str">
        <f t="shared" si="42"/>
        <v>〇</v>
      </c>
      <c r="V164" s="32" t="str">
        <f t="shared" si="42"/>
        <v>〇</v>
      </c>
      <c r="W164" s="32" t="str">
        <f t="shared" si="42"/>
        <v>〇</v>
      </c>
      <c r="X164" s="32" t="str">
        <f t="shared" si="42"/>
        <v>〇</v>
      </c>
      <c r="Y164" s="32" t="str">
        <f t="shared" si="42"/>
        <v>〇</v>
      </c>
      <c r="Z164" s="32" t="str">
        <f t="shared" si="42"/>
        <v>〇</v>
      </c>
      <c r="AA164" s="32" t="str">
        <f t="shared" si="42"/>
        <v>〇</v>
      </c>
      <c r="AB164" s="32" t="str">
        <f t="shared" si="42"/>
        <v>〇</v>
      </c>
      <c r="AC164" s="32" t="str">
        <f t="shared" si="42"/>
        <v>〇</v>
      </c>
      <c r="AD164" s="32" t="str">
        <f t="shared" si="42"/>
        <v>〇</v>
      </c>
      <c r="AE164" s="32" t="str">
        <f t="shared" si="42"/>
        <v>〇</v>
      </c>
      <c r="AF164" s="32" t="str">
        <f t="shared" si="42"/>
        <v>〇</v>
      </c>
      <c r="AG164" s="32" t="str">
        <f t="shared" si="42"/>
        <v>〇</v>
      </c>
      <c r="AH164" s="32" t="str">
        <f t="shared" si="42"/>
        <v>〇</v>
      </c>
      <c r="AI164" s="32" t="str">
        <f t="shared" si="42"/>
        <v>〇</v>
      </c>
      <c r="AJ164" s="32" t="str">
        <f t="shared" si="42"/>
        <v>〇</v>
      </c>
      <c r="AK164" s="32" t="str">
        <f t="shared" si="42"/>
        <v>〇</v>
      </c>
      <c r="AL164" s="32" t="str">
        <f t="shared" si="42"/>
        <v>〇</v>
      </c>
      <c r="AM164" s="32" t="str">
        <f t="shared" si="42"/>
        <v>〇</v>
      </c>
      <c r="AN164" s="32" t="str">
        <f t="shared" si="42"/>
        <v>〇</v>
      </c>
      <c r="AO164" s="32" t="str">
        <f t="shared" si="42"/>
        <v>〇</v>
      </c>
      <c r="AP164" s="32" t="str">
        <f t="shared" si="42"/>
        <v>〇</v>
      </c>
      <c r="AQ164" s="32" t="str">
        <f t="shared" si="42"/>
        <v>〇</v>
      </c>
      <c r="AR164" s="32" t="str">
        <f t="shared" si="42"/>
        <v>〇</v>
      </c>
      <c r="AS164" s="32" t="str">
        <f t="shared" si="42"/>
        <v>〇</v>
      </c>
      <c r="AT164" s="32" t="str">
        <f t="shared" si="42"/>
        <v>〇</v>
      </c>
      <c r="AU164" s="32" t="str">
        <f t="shared" si="42"/>
        <v>〇</v>
      </c>
      <c r="AV164" s="32" t="str">
        <f t="shared" si="42"/>
        <v>〇</v>
      </c>
      <c r="AW164" s="32" t="str">
        <f t="shared" si="42"/>
        <v>〇</v>
      </c>
    </row>
    <row r="165" spans="1:49">
      <c r="A165" s="53"/>
      <c r="F165" s="80"/>
      <c r="G165" s="80"/>
      <c r="H165" s="80"/>
      <c r="I165" s="80"/>
      <c r="J165" s="80"/>
      <c r="K165" s="53"/>
      <c r="L165" s="53"/>
      <c r="M165" s="53"/>
      <c r="N165" s="53"/>
      <c r="O165" s="53"/>
      <c r="P165" s="53"/>
      <c r="Q165" s="53"/>
      <c r="R165" s="53"/>
      <c r="U165" s="32" t="str">
        <f t="shared" si="42"/>
        <v>〇</v>
      </c>
      <c r="V165" s="32" t="str">
        <f t="shared" si="42"/>
        <v>〇</v>
      </c>
      <c r="W165" s="32" t="str">
        <f t="shared" si="42"/>
        <v>〇</v>
      </c>
      <c r="X165" s="32" t="str">
        <f t="shared" si="42"/>
        <v>〇</v>
      </c>
      <c r="Y165" s="32" t="str">
        <f t="shared" si="42"/>
        <v>〇</v>
      </c>
      <c r="Z165" s="32" t="str">
        <f t="shared" si="42"/>
        <v>〇</v>
      </c>
      <c r="AA165" s="32" t="str">
        <f t="shared" si="42"/>
        <v>〇</v>
      </c>
      <c r="AB165" s="32" t="str">
        <f t="shared" si="42"/>
        <v>〇</v>
      </c>
      <c r="AC165" s="32" t="str">
        <f t="shared" si="42"/>
        <v>〇</v>
      </c>
      <c r="AD165" s="32" t="str">
        <f t="shared" si="42"/>
        <v>〇</v>
      </c>
      <c r="AE165" s="32" t="str">
        <f t="shared" si="42"/>
        <v>〇</v>
      </c>
      <c r="AF165" s="32" t="str">
        <f t="shared" si="42"/>
        <v>〇</v>
      </c>
      <c r="AG165" s="32" t="str">
        <f t="shared" si="42"/>
        <v>〇</v>
      </c>
      <c r="AH165" s="32" t="str">
        <f t="shared" si="42"/>
        <v>〇</v>
      </c>
      <c r="AI165" s="32" t="str">
        <f t="shared" si="42"/>
        <v>〇</v>
      </c>
      <c r="AJ165" s="32" t="str">
        <f t="shared" si="42"/>
        <v>〇</v>
      </c>
      <c r="AK165" s="32" t="str">
        <f t="shared" si="42"/>
        <v>〇</v>
      </c>
      <c r="AL165" s="32" t="str">
        <f t="shared" si="42"/>
        <v>〇</v>
      </c>
      <c r="AM165" s="32" t="str">
        <f t="shared" si="42"/>
        <v>〇</v>
      </c>
      <c r="AN165" s="32" t="str">
        <f t="shared" si="42"/>
        <v>〇</v>
      </c>
      <c r="AO165" s="32" t="str">
        <f t="shared" si="42"/>
        <v>〇</v>
      </c>
      <c r="AP165" s="32" t="str">
        <f t="shared" si="42"/>
        <v>〇</v>
      </c>
      <c r="AQ165" s="32" t="str">
        <f t="shared" si="42"/>
        <v>〇</v>
      </c>
      <c r="AR165" s="32" t="str">
        <f t="shared" si="42"/>
        <v>〇</v>
      </c>
      <c r="AS165" s="32" t="str">
        <f t="shared" si="42"/>
        <v>〇</v>
      </c>
      <c r="AT165" s="32" t="str">
        <f t="shared" si="42"/>
        <v>〇</v>
      </c>
      <c r="AU165" s="32" t="str">
        <f t="shared" si="42"/>
        <v>〇</v>
      </c>
      <c r="AV165" s="32" t="str">
        <f t="shared" si="42"/>
        <v>〇</v>
      </c>
      <c r="AW165" s="32" t="str">
        <f t="shared" si="42"/>
        <v>〇</v>
      </c>
    </row>
    <row r="166" spans="1:49">
      <c r="A166" s="53"/>
      <c r="F166" s="80"/>
      <c r="G166" s="80"/>
      <c r="H166" s="80"/>
      <c r="I166" s="80"/>
      <c r="J166" s="80"/>
      <c r="K166" s="53"/>
      <c r="L166" s="53"/>
      <c r="M166" s="53"/>
      <c r="N166" s="53"/>
      <c r="O166" s="53"/>
      <c r="P166" s="53"/>
      <c r="Q166" s="53"/>
      <c r="R166" s="53"/>
      <c r="U166" s="32" t="str">
        <f t="shared" si="42"/>
        <v>〇</v>
      </c>
      <c r="V166" s="32" t="str">
        <f t="shared" si="42"/>
        <v>〇</v>
      </c>
      <c r="W166" s="32" t="str">
        <f t="shared" si="42"/>
        <v>〇</v>
      </c>
      <c r="X166" s="32" t="str">
        <f t="shared" si="42"/>
        <v>〇</v>
      </c>
      <c r="Y166" s="32" t="str">
        <f t="shared" si="42"/>
        <v>〇</v>
      </c>
      <c r="Z166" s="32" t="str">
        <f t="shared" si="42"/>
        <v>〇</v>
      </c>
      <c r="AA166" s="32" t="str">
        <f t="shared" si="42"/>
        <v>〇</v>
      </c>
      <c r="AB166" s="32" t="str">
        <f t="shared" si="42"/>
        <v>〇</v>
      </c>
      <c r="AC166" s="32" t="str">
        <f t="shared" si="42"/>
        <v>〇</v>
      </c>
      <c r="AD166" s="32" t="str">
        <f t="shared" si="42"/>
        <v>〇</v>
      </c>
      <c r="AE166" s="32" t="str">
        <f t="shared" si="42"/>
        <v>〇</v>
      </c>
      <c r="AF166" s="32" t="str">
        <f t="shared" si="42"/>
        <v>〇</v>
      </c>
      <c r="AG166" s="32" t="str">
        <f t="shared" si="42"/>
        <v>〇</v>
      </c>
      <c r="AH166" s="32" t="str">
        <f t="shared" si="42"/>
        <v>〇</v>
      </c>
      <c r="AI166" s="32" t="str">
        <f t="shared" si="42"/>
        <v>〇</v>
      </c>
      <c r="AJ166" s="32" t="str">
        <f t="shared" si="42"/>
        <v>〇</v>
      </c>
      <c r="AK166" s="32" t="str">
        <f t="shared" si="42"/>
        <v>〇</v>
      </c>
      <c r="AL166" s="32" t="str">
        <f t="shared" si="42"/>
        <v>〇</v>
      </c>
      <c r="AM166" s="32" t="str">
        <f t="shared" si="42"/>
        <v>〇</v>
      </c>
      <c r="AN166" s="32" t="str">
        <f t="shared" si="42"/>
        <v>〇</v>
      </c>
      <c r="AO166" s="32" t="str">
        <f t="shared" si="42"/>
        <v>〇</v>
      </c>
      <c r="AP166" s="32" t="str">
        <f t="shared" si="42"/>
        <v>〇</v>
      </c>
      <c r="AQ166" s="32" t="str">
        <f t="shared" si="42"/>
        <v>〇</v>
      </c>
      <c r="AR166" s="32" t="str">
        <f t="shared" si="42"/>
        <v>〇</v>
      </c>
      <c r="AS166" s="32" t="str">
        <f t="shared" si="42"/>
        <v>〇</v>
      </c>
      <c r="AT166" s="32" t="str">
        <f t="shared" si="42"/>
        <v>〇</v>
      </c>
      <c r="AU166" s="32" t="str">
        <f t="shared" si="42"/>
        <v>〇</v>
      </c>
      <c r="AV166" s="32" t="str">
        <f t="shared" si="42"/>
        <v>〇</v>
      </c>
      <c r="AW166" s="32" t="str">
        <f t="shared" si="42"/>
        <v>〇</v>
      </c>
    </row>
    <row r="167" spans="1:49">
      <c r="A167" s="53"/>
      <c r="F167" s="80"/>
      <c r="G167" s="80"/>
      <c r="H167" s="80"/>
      <c r="I167" s="80"/>
      <c r="J167" s="80"/>
      <c r="K167" s="53"/>
      <c r="L167" s="53"/>
      <c r="M167" s="53"/>
      <c r="N167" s="53"/>
      <c r="O167" s="53"/>
      <c r="P167" s="53"/>
      <c r="Q167" s="53"/>
      <c r="R167" s="53"/>
      <c r="U167" s="32" t="str">
        <f t="shared" si="42"/>
        <v>〇</v>
      </c>
      <c r="V167" s="32" t="str">
        <f t="shared" si="42"/>
        <v>〇</v>
      </c>
      <c r="W167" s="32" t="str">
        <f t="shared" si="42"/>
        <v>〇</v>
      </c>
      <c r="X167" s="32" t="str">
        <f t="shared" si="42"/>
        <v>〇</v>
      </c>
      <c r="Y167" s="32" t="str">
        <f t="shared" si="42"/>
        <v>〇</v>
      </c>
      <c r="Z167" s="32" t="str">
        <f t="shared" si="42"/>
        <v>〇</v>
      </c>
      <c r="AA167" s="32" t="str">
        <f t="shared" si="42"/>
        <v>〇</v>
      </c>
      <c r="AB167" s="32" t="str">
        <f t="shared" si="42"/>
        <v>〇</v>
      </c>
      <c r="AC167" s="32" t="str">
        <f t="shared" si="42"/>
        <v>〇</v>
      </c>
      <c r="AD167" s="32" t="str">
        <f t="shared" si="42"/>
        <v>〇</v>
      </c>
      <c r="AE167" s="32" t="str">
        <f t="shared" si="42"/>
        <v>〇</v>
      </c>
      <c r="AF167" s="32" t="str">
        <f t="shared" si="42"/>
        <v>〇</v>
      </c>
      <c r="AG167" s="32" t="str">
        <f t="shared" si="42"/>
        <v>〇</v>
      </c>
      <c r="AH167" s="32" t="str">
        <f t="shared" si="42"/>
        <v>〇</v>
      </c>
      <c r="AI167" s="32" t="str">
        <f t="shared" si="42"/>
        <v>〇</v>
      </c>
      <c r="AJ167" s="32" t="str">
        <f t="shared" si="42"/>
        <v>〇</v>
      </c>
      <c r="AK167" s="32" t="str">
        <f t="shared" si="42"/>
        <v>〇</v>
      </c>
      <c r="AL167" s="32" t="str">
        <f t="shared" si="42"/>
        <v>〇</v>
      </c>
      <c r="AM167" s="32" t="str">
        <f t="shared" si="42"/>
        <v>〇</v>
      </c>
      <c r="AN167" s="32" t="str">
        <f t="shared" si="42"/>
        <v>〇</v>
      </c>
      <c r="AO167" s="32" t="str">
        <f t="shared" si="42"/>
        <v>〇</v>
      </c>
      <c r="AP167" s="32" t="str">
        <f t="shared" si="42"/>
        <v>〇</v>
      </c>
      <c r="AQ167" s="32" t="str">
        <f t="shared" si="42"/>
        <v>〇</v>
      </c>
      <c r="AR167" s="32" t="str">
        <f t="shared" si="42"/>
        <v>〇</v>
      </c>
      <c r="AS167" s="32" t="str">
        <f t="shared" si="42"/>
        <v>〇</v>
      </c>
      <c r="AT167" s="32" t="str">
        <f t="shared" si="42"/>
        <v>〇</v>
      </c>
      <c r="AU167" s="32" t="str">
        <f t="shared" si="42"/>
        <v>〇</v>
      </c>
      <c r="AV167" s="32" t="str">
        <f t="shared" si="42"/>
        <v>〇</v>
      </c>
      <c r="AW167" s="32" t="str">
        <f t="shared" si="42"/>
        <v>〇</v>
      </c>
    </row>
    <row r="168" spans="1:49">
      <c r="A168" s="53"/>
      <c r="F168" s="80"/>
      <c r="G168" s="80"/>
      <c r="H168" s="80"/>
      <c r="I168" s="80"/>
      <c r="J168" s="80"/>
      <c r="K168" s="53"/>
      <c r="L168" s="53"/>
      <c r="M168" s="53"/>
      <c r="N168" s="53"/>
      <c r="O168" s="53"/>
      <c r="P168" s="53"/>
      <c r="Q168" s="53"/>
      <c r="R168" s="53"/>
      <c r="U168" s="32" t="str">
        <f t="shared" si="42"/>
        <v>〇</v>
      </c>
      <c r="V168" s="32" t="str">
        <f t="shared" si="42"/>
        <v>〇</v>
      </c>
      <c r="W168" s="32" t="str">
        <f t="shared" si="42"/>
        <v>〇</v>
      </c>
      <c r="X168" s="32" t="str">
        <f t="shared" si="42"/>
        <v>〇</v>
      </c>
      <c r="Y168" s="32" t="str">
        <f t="shared" si="42"/>
        <v>〇</v>
      </c>
      <c r="Z168" s="32" t="str">
        <f t="shared" si="42"/>
        <v>〇</v>
      </c>
      <c r="AA168" s="32" t="str">
        <f t="shared" si="42"/>
        <v>〇</v>
      </c>
      <c r="AB168" s="32" t="str">
        <f t="shared" si="42"/>
        <v>〇</v>
      </c>
      <c r="AC168" s="32" t="str">
        <f t="shared" si="42"/>
        <v>〇</v>
      </c>
      <c r="AD168" s="32" t="str">
        <f t="shared" si="42"/>
        <v>〇</v>
      </c>
      <c r="AE168" s="32" t="str">
        <f t="shared" si="42"/>
        <v>〇</v>
      </c>
      <c r="AF168" s="32" t="str">
        <f t="shared" si="42"/>
        <v>〇</v>
      </c>
      <c r="AG168" s="32" t="str">
        <f t="shared" si="42"/>
        <v>〇</v>
      </c>
      <c r="AH168" s="32" t="str">
        <f t="shared" si="42"/>
        <v>〇</v>
      </c>
      <c r="AI168" s="32" t="str">
        <f t="shared" si="42"/>
        <v>〇</v>
      </c>
      <c r="AJ168" s="32" t="str">
        <f t="shared" si="42"/>
        <v>〇</v>
      </c>
      <c r="AK168" s="32" t="str">
        <f t="shared" si="42"/>
        <v>〇</v>
      </c>
      <c r="AL168" s="32" t="str">
        <f t="shared" si="42"/>
        <v>〇</v>
      </c>
      <c r="AM168" s="32" t="str">
        <f t="shared" si="42"/>
        <v>〇</v>
      </c>
      <c r="AN168" s="32" t="str">
        <f t="shared" si="42"/>
        <v>〇</v>
      </c>
      <c r="AO168" s="32" t="str">
        <f t="shared" si="42"/>
        <v>〇</v>
      </c>
      <c r="AP168" s="32" t="str">
        <f t="shared" si="42"/>
        <v>〇</v>
      </c>
      <c r="AQ168" s="32" t="str">
        <f t="shared" si="42"/>
        <v>〇</v>
      </c>
      <c r="AR168" s="32" t="str">
        <f t="shared" si="42"/>
        <v>〇</v>
      </c>
      <c r="AS168" s="32" t="str">
        <f t="shared" si="42"/>
        <v>〇</v>
      </c>
      <c r="AT168" s="32" t="str">
        <f t="shared" si="42"/>
        <v>〇</v>
      </c>
      <c r="AU168" s="32" t="str">
        <f t="shared" si="42"/>
        <v>〇</v>
      </c>
      <c r="AV168" s="32" t="str">
        <f t="shared" si="42"/>
        <v>〇</v>
      </c>
      <c r="AW168" s="32" t="str">
        <f t="shared" si="42"/>
        <v>〇</v>
      </c>
    </row>
    <row r="169" spans="1:49">
      <c r="A169" s="53"/>
      <c r="F169" s="80"/>
      <c r="G169" s="80"/>
      <c r="H169" s="80"/>
      <c r="I169" s="80"/>
      <c r="J169" s="80"/>
      <c r="K169" s="53"/>
      <c r="L169" s="53"/>
      <c r="M169" s="53"/>
      <c r="N169" s="53"/>
      <c r="O169" s="53"/>
      <c r="P169" s="53"/>
      <c r="Q169" s="53"/>
      <c r="R169" s="53"/>
      <c r="U169" s="32" t="str">
        <f t="shared" si="42"/>
        <v>〇</v>
      </c>
      <c r="V169" s="32" t="str">
        <f t="shared" si="42"/>
        <v>〇</v>
      </c>
      <c r="W169" s="32" t="str">
        <f t="shared" si="42"/>
        <v>〇</v>
      </c>
      <c r="X169" s="32" t="str">
        <f t="shared" si="42"/>
        <v>〇</v>
      </c>
      <c r="Y169" s="32" t="str">
        <f t="shared" si="42"/>
        <v>〇</v>
      </c>
      <c r="Z169" s="32" t="str">
        <f t="shared" si="42"/>
        <v>〇</v>
      </c>
      <c r="AA169" s="32" t="str">
        <f t="shared" si="42"/>
        <v>〇</v>
      </c>
      <c r="AB169" s="32" t="str">
        <f t="shared" si="42"/>
        <v>〇</v>
      </c>
      <c r="AC169" s="32" t="str">
        <f t="shared" si="42"/>
        <v>〇</v>
      </c>
      <c r="AD169" s="32" t="str">
        <f t="shared" si="42"/>
        <v>〇</v>
      </c>
      <c r="AE169" s="32" t="str">
        <f t="shared" si="42"/>
        <v>〇</v>
      </c>
      <c r="AF169" s="32" t="str">
        <f t="shared" si="42"/>
        <v>〇</v>
      </c>
      <c r="AG169" s="32" t="str">
        <f t="shared" si="42"/>
        <v>〇</v>
      </c>
      <c r="AH169" s="32" t="str">
        <f t="shared" si="42"/>
        <v>〇</v>
      </c>
      <c r="AI169" s="32" t="str">
        <f t="shared" si="42"/>
        <v>〇</v>
      </c>
      <c r="AJ169" s="32" t="str">
        <f t="shared" si="42"/>
        <v>〇</v>
      </c>
      <c r="AK169" s="32" t="str">
        <f t="shared" si="42"/>
        <v>〇</v>
      </c>
      <c r="AL169" s="32" t="str">
        <f t="shared" si="42"/>
        <v>〇</v>
      </c>
      <c r="AM169" s="32" t="str">
        <f t="shared" si="42"/>
        <v>〇</v>
      </c>
      <c r="AN169" s="32" t="str">
        <f t="shared" si="42"/>
        <v>〇</v>
      </c>
      <c r="AO169" s="32" t="str">
        <f t="shared" si="42"/>
        <v>〇</v>
      </c>
      <c r="AP169" s="32" t="str">
        <f t="shared" si="42"/>
        <v>〇</v>
      </c>
      <c r="AQ169" s="32" t="str">
        <f t="shared" si="42"/>
        <v>〇</v>
      </c>
      <c r="AR169" s="32" t="str">
        <f t="shared" si="42"/>
        <v>〇</v>
      </c>
      <c r="AS169" s="32" t="str">
        <f t="shared" si="42"/>
        <v>〇</v>
      </c>
      <c r="AT169" s="32" t="str">
        <f t="shared" si="42"/>
        <v>〇</v>
      </c>
      <c r="AU169" s="32" t="str">
        <f t="shared" si="42"/>
        <v>〇</v>
      </c>
      <c r="AV169" s="32" t="str">
        <f t="shared" si="42"/>
        <v>〇</v>
      </c>
      <c r="AW169" s="32" t="str">
        <f t="shared" si="42"/>
        <v>〇</v>
      </c>
    </row>
    <row r="170" spans="1:49">
      <c r="A170" s="53"/>
      <c r="F170" s="80"/>
      <c r="G170" s="80"/>
      <c r="H170" s="80"/>
      <c r="I170" s="80"/>
      <c r="J170" s="80"/>
      <c r="K170" s="53"/>
      <c r="L170" s="53"/>
      <c r="M170" s="53"/>
      <c r="N170" s="53"/>
      <c r="O170" s="53"/>
      <c r="P170" s="53"/>
      <c r="Q170" s="53"/>
      <c r="R170" s="53"/>
      <c r="U170" s="32" t="str">
        <f t="shared" si="42"/>
        <v>〇</v>
      </c>
      <c r="V170" s="32" t="str">
        <f t="shared" si="42"/>
        <v>〇</v>
      </c>
      <c r="W170" s="32" t="str">
        <f t="shared" si="42"/>
        <v>〇</v>
      </c>
      <c r="X170" s="32" t="str">
        <f t="shared" si="42"/>
        <v>〇</v>
      </c>
      <c r="Y170" s="32" t="str">
        <f t="shared" si="42"/>
        <v>〇</v>
      </c>
      <c r="Z170" s="32" t="str">
        <f t="shared" si="42"/>
        <v>〇</v>
      </c>
      <c r="AA170" s="32" t="str">
        <f t="shared" si="42"/>
        <v>〇</v>
      </c>
      <c r="AB170" s="32" t="str">
        <f t="shared" si="42"/>
        <v>〇</v>
      </c>
      <c r="AC170" s="32" t="str">
        <f t="shared" si="42"/>
        <v>〇</v>
      </c>
      <c r="AD170" s="32" t="str">
        <f t="shared" si="42"/>
        <v>〇</v>
      </c>
      <c r="AE170" s="32" t="str">
        <f t="shared" si="42"/>
        <v>〇</v>
      </c>
      <c r="AF170" s="32" t="str">
        <f t="shared" si="42"/>
        <v>〇</v>
      </c>
      <c r="AG170" s="32" t="str">
        <f t="shared" si="42"/>
        <v>〇</v>
      </c>
      <c r="AH170" s="32" t="str">
        <f t="shared" si="42"/>
        <v>〇</v>
      </c>
      <c r="AI170" s="32" t="str">
        <f t="shared" si="42"/>
        <v>〇</v>
      </c>
      <c r="AJ170" s="32" t="str">
        <f t="shared" si="42"/>
        <v>〇</v>
      </c>
      <c r="AK170" s="32" t="str">
        <f t="shared" si="42"/>
        <v>〇</v>
      </c>
      <c r="AL170" s="32" t="str">
        <f t="shared" si="42"/>
        <v>〇</v>
      </c>
      <c r="AM170" s="32" t="str">
        <f t="shared" si="42"/>
        <v>〇</v>
      </c>
      <c r="AN170" s="32" t="str">
        <f t="shared" si="42"/>
        <v>〇</v>
      </c>
      <c r="AO170" s="32" t="str">
        <f t="shared" si="42"/>
        <v>〇</v>
      </c>
      <c r="AP170" s="32" t="str">
        <f t="shared" si="42"/>
        <v>〇</v>
      </c>
      <c r="AQ170" s="32" t="str">
        <f t="shared" si="42"/>
        <v>〇</v>
      </c>
      <c r="AR170" s="32" t="str">
        <f t="shared" ref="AR170:AW170" si="43">IF(EXACT(AR64,AR117),"〇","NG")</f>
        <v>〇</v>
      </c>
      <c r="AS170" s="32" t="str">
        <f t="shared" si="43"/>
        <v>〇</v>
      </c>
      <c r="AT170" s="32" t="str">
        <f t="shared" si="43"/>
        <v>〇</v>
      </c>
      <c r="AU170" s="32" t="str">
        <f t="shared" si="43"/>
        <v>〇</v>
      </c>
      <c r="AV170" s="32" t="str">
        <f t="shared" si="43"/>
        <v>〇</v>
      </c>
      <c r="AW170" s="32" t="str">
        <f t="shared" si="43"/>
        <v>〇</v>
      </c>
    </row>
    <row r="171" spans="1:49">
      <c r="A171" s="53"/>
      <c r="F171" s="80"/>
      <c r="G171" s="80"/>
      <c r="H171" s="80"/>
      <c r="I171" s="80"/>
      <c r="J171" s="80"/>
      <c r="K171" s="53"/>
      <c r="L171" s="53"/>
      <c r="M171" s="53"/>
      <c r="N171" s="53"/>
      <c r="O171" s="53"/>
      <c r="P171" s="53"/>
      <c r="Q171" s="53"/>
      <c r="R171" s="53"/>
      <c r="U171" s="32" t="str">
        <f t="shared" ref="U171:AW171" si="44">IF(EXACT(U65,U118),"〇","NG")</f>
        <v>〇</v>
      </c>
      <c r="V171" s="32" t="str">
        <f t="shared" si="44"/>
        <v>〇</v>
      </c>
      <c r="W171" s="32" t="str">
        <f t="shared" si="44"/>
        <v>〇</v>
      </c>
      <c r="X171" s="32" t="str">
        <f t="shared" si="44"/>
        <v>〇</v>
      </c>
      <c r="Y171" s="32" t="str">
        <f t="shared" si="44"/>
        <v>〇</v>
      </c>
      <c r="Z171" s="32" t="str">
        <f t="shared" si="44"/>
        <v>〇</v>
      </c>
      <c r="AA171" s="32" t="str">
        <f t="shared" si="44"/>
        <v>〇</v>
      </c>
      <c r="AB171" s="32" t="str">
        <f t="shared" si="44"/>
        <v>〇</v>
      </c>
      <c r="AC171" s="32" t="str">
        <f t="shared" si="44"/>
        <v>〇</v>
      </c>
      <c r="AD171" s="32" t="str">
        <f t="shared" si="44"/>
        <v>〇</v>
      </c>
      <c r="AE171" s="32" t="str">
        <f t="shared" si="44"/>
        <v>〇</v>
      </c>
      <c r="AF171" s="32" t="str">
        <f t="shared" si="44"/>
        <v>〇</v>
      </c>
      <c r="AG171" s="32" t="str">
        <f t="shared" si="44"/>
        <v>〇</v>
      </c>
      <c r="AH171" s="32" t="str">
        <f t="shared" si="44"/>
        <v>〇</v>
      </c>
      <c r="AI171" s="32" t="str">
        <f t="shared" si="44"/>
        <v>〇</v>
      </c>
      <c r="AJ171" s="32" t="str">
        <f t="shared" si="44"/>
        <v>〇</v>
      </c>
      <c r="AK171" s="32" t="str">
        <f t="shared" si="44"/>
        <v>〇</v>
      </c>
      <c r="AL171" s="32" t="str">
        <f t="shared" si="44"/>
        <v>〇</v>
      </c>
      <c r="AM171" s="32" t="str">
        <f t="shared" si="44"/>
        <v>〇</v>
      </c>
      <c r="AN171" s="32" t="str">
        <f t="shared" si="44"/>
        <v>〇</v>
      </c>
      <c r="AO171" s="32" t="str">
        <f t="shared" si="44"/>
        <v>〇</v>
      </c>
      <c r="AP171" s="32" t="str">
        <f t="shared" si="44"/>
        <v>〇</v>
      </c>
      <c r="AQ171" s="32" t="str">
        <f t="shared" si="44"/>
        <v>〇</v>
      </c>
      <c r="AR171" s="32" t="str">
        <f t="shared" si="44"/>
        <v>〇</v>
      </c>
      <c r="AS171" s="32" t="str">
        <f t="shared" si="44"/>
        <v>〇</v>
      </c>
      <c r="AT171" s="32" t="str">
        <f t="shared" si="44"/>
        <v>〇</v>
      </c>
      <c r="AU171" s="32" t="str">
        <f t="shared" si="44"/>
        <v>〇</v>
      </c>
      <c r="AV171" s="32" t="str">
        <f t="shared" si="44"/>
        <v>〇</v>
      </c>
      <c r="AW171" s="32" t="str">
        <f t="shared" si="44"/>
        <v>〇</v>
      </c>
    </row>
    <row r="172" spans="1:49">
      <c r="A172" s="53"/>
      <c r="F172" s="80"/>
      <c r="G172" s="80"/>
      <c r="H172" s="80"/>
      <c r="I172" s="80"/>
      <c r="J172" s="80"/>
      <c r="K172" s="53"/>
      <c r="L172" s="53"/>
      <c r="M172" s="53"/>
      <c r="N172" s="53"/>
      <c r="O172" s="53"/>
      <c r="P172" s="53"/>
      <c r="Q172" s="53"/>
      <c r="R172" s="53"/>
    </row>
    <row r="173" spans="1:49">
      <c r="A173" s="53"/>
      <c r="F173" s="80"/>
      <c r="G173" s="80"/>
      <c r="H173" s="80"/>
      <c r="I173" s="80"/>
      <c r="J173" s="80"/>
      <c r="K173" s="53"/>
      <c r="L173" s="53"/>
      <c r="M173" s="53"/>
      <c r="N173" s="53"/>
      <c r="O173" s="53"/>
      <c r="P173" s="53"/>
      <c r="Q173" s="53"/>
      <c r="R173" s="53"/>
    </row>
    <row r="174" spans="1:49">
      <c r="A174" s="53"/>
      <c r="F174" s="80"/>
      <c r="G174" s="80"/>
      <c r="H174" s="80"/>
      <c r="I174" s="80"/>
      <c r="J174" s="80"/>
      <c r="K174" s="53"/>
      <c r="L174" s="53"/>
      <c r="M174" s="53"/>
      <c r="N174" s="53"/>
      <c r="O174" s="53"/>
      <c r="P174" s="53"/>
      <c r="Q174" s="53"/>
      <c r="R174" s="53"/>
    </row>
    <row r="175" spans="1:49">
      <c r="A175" s="53"/>
      <c r="F175" s="80"/>
      <c r="G175" s="80"/>
      <c r="H175" s="80"/>
      <c r="I175" s="80"/>
      <c r="J175" s="80"/>
      <c r="K175" s="53"/>
      <c r="L175" s="53"/>
      <c r="M175" s="53"/>
      <c r="N175" s="53"/>
      <c r="O175" s="53"/>
      <c r="P175" s="53"/>
      <c r="Q175" s="53"/>
      <c r="R175" s="53"/>
    </row>
    <row r="176" spans="1:49">
      <c r="A176" s="53"/>
      <c r="F176" s="80"/>
      <c r="G176" s="80"/>
      <c r="H176" s="80"/>
      <c r="I176" s="80"/>
      <c r="J176" s="80"/>
      <c r="K176" s="53"/>
      <c r="L176" s="53"/>
      <c r="M176" s="53"/>
      <c r="N176" s="53"/>
      <c r="O176" s="53"/>
      <c r="P176" s="53"/>
      <c r="Q176" s="53"/>
      <c r="R176" s="53"/>
    </row>
    <row r="177" spans="1:18">
      <c r="A177" s="53"/>
      <c r="F177" s="80"/>
      <c r="G177" s="80"/>
      <c r="H177" s="80"/>
      <c r="I177" s="80"/>
      <c r="J177" s="80"/>
      <c r="K177" s="53"/>
      <c r="L177" s="53"/>
      <c r="M177" s="53"/>
      <c r="N177" s="53"/>
      <c r="O177" s="53"/>
      <c r="P177" s="53"/>
      <c r="Q177" s="53"/>
      <c r="R177" s="53"/>
    </row>
    <row r="178" spans="1:18">
      <c r="A178" s="53"/>
      <c r="F178" s="80"/>
      <c r="G178" s="80"/>
      <c r="H178" s="80"/>
      <c r="I178" s="80"/>
      <c r="J178" s="80"/>
      <c r="K178" s="53"/>
      <c r="L178" s="53"/>
      <c r="M178" s="53"/>
      <c r="N178" s="53"/>
      <c r="O178" s="53"/>
      <c r="P178" s="53"/>
      <c r="Q178" s="53"/>
      <c r="R178" s="53"/>
    </row>
    <row r="179" spans="1:18">
      <c r="A179" s="53"/>
      <c r="F179" s="80"/>
      <c r="G179" s="80"/>
      <c r="H179" s="80"/>
      <c r="I179" s="80"/>
      <c r="J179" s="80"/>
      <c r="K179" s="53"/>
      <c r="L179" s="53"/>
      <c r="M179" s="53"/>
      <c r="N179" s="53"/>
      <c r="O179" s="53"/>
      <c r="P179" s="53"/>
      <c r="Q179" s="53"/>
      <c r="R179" s="53"/>
    </row>
    <row r="180" spans="1:18">
      <c r="A180" s="53"/>
      <c r="F180" s="80"/>
      <c r="G180" s="80"/>
      <c r="H180" s="80"/>
      <c r="I180" s="80"/>
      <c r="J180" s="80"/>
      <c r="K180" s="53"/>
      <c r="L180" s="53"/>
      <c r="M180" s="53"/>
      <c r="N180" s="53"/>
      <c r="O180" s="53"/>
      <c r="P180" s="53"/>
      <c r="Q180" s="53"/>
      <c r="R180" s="53"/>
    </row>
    <row r="181" spans="1:18">
      <c r="A181" s="53"/>
      <c r="F181" s="80"/>
      <c r="G181" s="80"/>
      <c r="H181" s="80"/>
      <c r="I181" s="80"/>
      <c r="J181" s="80"/>
      <c r="K181" s="53"/>
      <c r="L181" s="53"/>
      <c r="M181" s="53"/>
      <c r="N181" s="53"/>
      <c r="O181" s="53"/>
      <c r="P181" s="53"/>
      <c r="Q181" s="53"/>
      <c r="R181" s="53"/>
    </row>
    <row r="182" spans="1:18">
      <c r="A182" s="53"/>
      <c r="F182" s="80"/>
      <c r="G182" s="80"/>
      <c r="H182" s="80"/>
      <c r="I182" s="80"/>
      <c r="J182" s="80"/>
      <c r="K182" s="53"/>
      <c r="L182" s="53"/>
      <c r="M182" s="53"/>
      <c r="N182" s="53"/>
      <c r="O182" s="53"/>
      <c r="P182" s="53"/>
      <c r="Q182" s="53"/>
      <c r="R182" s="53"/>
    </row>
    <row r="183" spans="1:18">
      <c r="A183" s="53"/>
      <c r="F183" s="80"/>
      <c r="G183" s="80"/>
      <c r="H183" s="80"/>
      <c r="I183" s="80"/>
      <c r="J183" s="80"/>
      <c r="K183" s="53"/>
      <c r="L183" s="53"/>
      <c r="M183" s="53"/>
      <c r="N183" s="53"/>
      <c r="O183" s="53"/>
      <c r="P183" s="53"/>
      <c r="Q183" s="53"/>
      <c r="R183" s="53"/>
    </row>
    <row r="184" spans="1:18">
      <c r="A184" s="53"/>
      <c r="F184" s="80"/>
      <c r="G184" s="80"/>
      <c r="H184" s="80"/>
      <c r="I184" s="80"/>
      <c r="J184" s="80"/>
      <c r="K184" s="53"/>
      <c r="L184" s="53"/>
      <c r="M184" s="53"/>
      <c r="N184" s="53"/>
      <c r="O184" s="53"/>
      <c r="P184" s="53"/>
      <c r="Q184" s="53"/>
      <c r="R184" s="53"/>
    </row>
    <row r="185" spans="1:18">
      <c r="A185" s="53"/>
      <c r="F185" s="80"/>
      <c r="G185" s="80"/>
      <c r="H185" s="80"/>
      <c r="I185" s="80"/>
      <c r="J185" s="80"/>
      <c r="K185" s="53"/>
      <c r="L185" s="53"/>
      <c r="M185" s="53"/>
      <c r="N185" s="53"/>
      <c r="O185" s="53"/>
      <c r="P185" s="53"/>
      <c r="Q185" s="53"/>
      <c r="R185" s="53"/>
    </row>
    <row r="186" spans="1:18">
      <c r="A186" s="53"/>
      <c r="F186" s="80"/>
      <c r="G186" s="80"/>
      <c r="H186" s="80"/>
      <c r="I186" s="80"/>
      <c r="J186" s="80"/>
      <c r="K186" s="53"/>
      <c r="L186" s="53"/>
      <c r="M186" s="53"/>
      <c r="N186" s="53"/>
      <c r="O186" s="53"/>
      <c r="P186" s="53"/>
      <c r="Q186" s="53"/>
      <c r="R186" s="53"/>
    </row>
    <row r="187" spans="1:18">
      <c r="A187" s="53"/>
      <c r="F187" s="80"/>
      <c r="G187" s="80"/>
      <c r="H187" s="80"/>
      <c r="I187" s="80"/>
      <c r="J187" s="80"/>
      <c r="K187" s="53"/>
      <c r="L187" s="53"/>
      <c r="M187" s="53"/>
      <c r="N187" s="53"/>
      <c r="O187" s="53"/>
      <c r="P187" s="53"/>
      <c r="Q187" s="53"/>
      <c r="R187" s="53"/>
    </row>
    <row r="188" spans="1:18">
      <c r="A188" s="53"/>
      <c r="F188" s="80"/>
      <c r="G188" s="80"/>
      <c r="H188" s="80"/>
      <c r="I188" s="80"/>
      <c r="J188" s="80"/>
      <c r="K188" s="53"/>
      <c r="L188" s="53"/>
      <c r="M188" s="53"/>
      <c r="N188" s="53"/>
      <c r="O188" s="53"/>
      <c r="P188" s="53"/>
      <c r="Q188" s="53"/>
      <c r="R188" s="53"/>
    </row>
    <row r="189" spans="1:18">
      <c r="A189" s="53"/>
      <c r="F189" s="80"/>
      <c r="G189" s="80"/>
      <c r="H189" s="80"/>
      <c r="I189" s="80"/>
      <c r="J189" s="80"/>
      <c r="K189" s="53"/>
      <c r="L189" s="53"/>
      <c r="M189" s="53"/>
      <c r="N189" s="53"/>
      <c r="O189" s="53"/>
      <c r="P189" s="53"/>
      <c r="Q189" s="53"/>
      <c r="R189" s="53"/>
    </row>
    <row r="190" spans="1:18">
      <c r="A190" s="53"/>
      <c r="F190" s="80"/>
      <c r="G190" s="80"/>
      <c r="H190" s="80"/>
      <c r="I190" s="80"/>
      <c r="J190" s="80"/>
      <c r="K190" s="53"/>
      <c r="L190" s="53"/>
      <c r="M190" s="53"/>
      <c r="N190" s="53"/>
      <c r="O190" s="53"/>
      <c r="P190" s="53"/>
      <c r="Q190" s="53"/>
      <c r="R190" s="53"/>
    </row>
    <row r="191" spans="1:18">
      <c r="A191" s="53"/>
      <c r="F191" s="80"/>
      <c r="G191" s="80"/>
      <c r="H191" s="80"/>
      <c r="I191" s="80"/>
      <c r="J191" s="80"/>
      <c r="K191" s="53"/>
      <c r="L191" s="53"/>
      <c r="M191" s="53"/>
      <c r="N191" s="53"/>
      <c r="O191" s="53"/>
      <c r="P191" s="53"/>
      <c r="Q191" s="53"/>
      <c r="R191" s="53"/>
    </row>
    <row r="192" spans="1:18">
      <c r="A192" s="53"/>
      <c r="F192" s="80"/>
      <c r="G192" s="80"/>
      <c r="H192" s="80"/>
      <c r="I192" s="80"/>
      <c r="J192" s="80"/>
      <c r="K192" s="53"/>
      <c r="L192" s="53"/>
      <c r="M192" s="53"/>
      <c r="N192" s="53"/>
      <c r="O192" s="53"/>
      <c r="P192" s="53"/>
      <c r="Q192" s="53"/>
      <c r="R192" s="53"/>
    </row>
    <row r="193" spans="1:18">
      <c r="A193" s="53"/>
      <c r="F193" s="80"/>
      <c r="G193" s="80"/>
      <c r="H193" s="80"/>
      <c r="I193" s="80"/>
      <c r="J193" s="80"/>
      <c r="K193" s="53"/>
      <c r="L193" s="53"/>
      <c r="M193" s="53"/>
      <c r="N193" s="53"/>
      <c r="O193" s="53"/>
      <c r="P193" s="53"/>
      <c r="Q193" s="53"/>
      <c r="R193" s="53"/>
    </row>
    <row r="194" spans="1:18">
      <c r="A194" s="53"/>
      <c r="F194" s="80"/>
      <c r="G194" s="80"/>
      <c r="H194" s="80"/>
      <c r="I194" s="80"/>
      <c r="J194" s="80"/>
      <c r="K194" s="53"/>
      <c r="L194" s="53"/>
      <c r="M194" s="53"/>
      <c r="N194" s="53"/>
      <c r="O194" s="53"/>
      <c r="P194" s="53"/>
      <c r="Q194" s="53"/>
      <c r="R194" s="53"/>
    </row>
    <row r="195" spans="1:18">
      <c r="A195" s="53"/>
      <c r="F195" s="80"/>
      <c r="G195" s="80"/>
      <c r="H195" s="80"/>
      <c r="I195" s="80"/>
      <c r="J195" s="80"/>
      <c r="K195" s="53"/>
      <c r="L195" s="53"/>
      <c r="M195" s="53"/>
      <c r="N195" s="53"/>
      <c r="O195" s="53"/>
      <c r="P195" s="53"/>
      <c r="Q195" s="53"/>
      <c r="R195" s="53"/>
    </row>
    <row r="196" spans="1:18">
      <c r="A196" s="53"/>
      <c r="F196" s="80"/>
      <c r="G196" s="80"/>
      <c r="H196" s="80"/>
      <c r="I196" s="80"/>
      <c r="J196" s="80"/>
      <c r="K196" s="53"/>
      <c r="L196" s="53"/>
      <c r="M196" s="53"/>
      <c r="N196" s="53"/>
      <c r="O196" s="53"/>
      <c r="P196" s="53"/>
      <c r="Q196" s="53"/>
      <c r="R196" s="53"/>
    </row>
    <row r="197" spans="1:18">
      <c r="A197" s="53"/>
      <c r="F197" s="80"/>
      <c r="G197" s="80"/>
      <c r="H197" s="80"/>
      <c r="I197" s="80"/>
      <c r="J197" s="80"/>
      <c r="K197" s="53"/>
      <c r="L197" s="53"/>
      <c r="M197" s="53"/>
      <c r="N197" s="53"/>
      <c r="O197" s="53"/>
      <c r="P197" s="53"/>
      <c r="Q197" s="53"/>
      <c r="R197" s="53"/>
    </row>
    <row r="198" spans="1:18">
      <c r="A198" s="53"/>
      <c r="F198" s="80"/>
      <c r="G198" s="80"/>
      <c r="H198" s="80"/>
      <c r="I198" s="80"/>
      <c r="J198" s="80"/>
      <c r="K198" s="53"/>
      <c r="L198" s="53"/>
      <c r="M198" s="53"/>
      <c r="N198" s="53"/>
      <c r="O198" s="53"/>
      <c r="P198" s="53"/>
      <c r="Q198" s="53"/>
      <c r="R198" s="53"/>
    </row>
    <row r="199" spans="1:18">
      <c r="A199" s="53"/>
      <c r="F199" s="80"/>
      <c r="G199" s="80"/>
      <c r="H199" s="80"/>
      <c r="I199" s="80"/>
      <c r="J199" s="80"/>
      <c r="K199" s="53"/>
      <c r="L199" s="53"/>
      <c r="M199" s="53"/>
      <c r="N199" s="53"/>
      <c r="O199" s="53"/>
      <c r="P199" s="53"/>
      <c r="Q199" s="53"/>
      <c r="R199" s="53"/>
    </row>
    <row r="200" spans="1:18">
      <c r="A200" s="53"/>
      <c r="F200" s="80"/>
      <c r="G200" s="80"/>
      <c r="H200" s="80"/>
      <c r="I200" s="80"/>
      <c r="J200" s="80"/>
      <c r="K200" s="53"/>
      <c r="L200" s="53"/>
      <c r="M200" s="53"/>
      <c r="N200" s="53"/>
      <c r="O200" s="53"/>
      <c r="P200" s="53"/>
      <c r="Q200" s="53"/>
      <c r="R200" s="53"/>
    </row>
    <row r="201" spans="1:18">
      <c r="A201" s="53"/>
      <c r="F201" s="80"/>
      <c r="G201" s="80"/>
      <c r="H201" s="80"/>
      <c r="I201" s="80"/>
      <c r="J201" s="80"/>
      <c r="K201" s="53"/>
      <c r="L201" s="53"/>
      <c r="M201" s="53"/>
      <c r="N201" s="53"/>
      <c r="O201" s="53"/>
      <c r="P201" s="53"/>
      <c r="Q201" s="53"/>
      <c r="R201" s="53"/>
    </row>
    <row r="202" spans="1:18">
      <c r="A202" s="53"/>
      <c r="F202" s="80"/>
      <c r="G202" s="80"/>
      <c r="H202" s="80"/>
      <c r="I202" s="80"/>
      <c r="J202" s="80"/>
      <c r="K202" s="53"/>
      <c r="L202" s="53"/>
      <c r="M202" s="53"/>
      <c r="N202" s="53"/>
      <c r="O202" s="53"/>
      <c r="P202" s="53"/>
      <c r="Q202" s="53"/>
      <c r="R202" s="53"/>
    </row>
    <row r="203" spans="1:18">
      <c r="A203" s="53"/>
      <c r="F203" s="80"/>
      <c r="G203" s="80"/>
      <c r="H203" s="80"/>
      <c r="I203" s="80"/>
      <c r="J203" s="80"/>
      <c r="K203" s="53"/>
      <c r="L203" s="53"/>
      <c r="M203" s="53"/>
      <c r="N203" s="53"/>
      <c r="O203" s="53"/>
      <c r="P203" s="53"/>
      <c r="Q203" s="53"/>
      <c r="R203" s="53"/>
    </row>
    <row r="204" spans="1:18">
      <c r="A204" s="53"/>
      <c r="F204" s="80"/>
      <c r="G204" s="80"/>
      <c r="H204" s="80"/>
      <c r="I204" s="80"/>
      <c r="J204" s="80"/>
      <c r="K204" s="53"/>
      <c r="L204" s="53"/>
      <c r="M204" s="53"/>
      <c r="N204" s="53"/>
      <c r="O204" s="53"/>
      <c r="P204" s="53"/>
      <c r="Q204" s="53"/>
      <c r="R204" s="53"/>
    </row>
    <row r="205" spans="1:18">
      <c r="A205" s="53"/>
      <c r="F205" s="80"/>
      <c r="G205" s="80"/>
      <c r="H205" s="80"/>
      <c r="I205" s="80"/>
      <c r="J205" s="80"/>
      <c r="K205" s="53"/>
      <c r="L205" s="53"/>
      <c r="M205" s="53"/>
      <c r="N205" s="53"/>
      <c r="O205" s="53"/>
      <c r="P205" s="53"/>
      <c r="Q205" s="53"/>
      <c r="R205" s="53"/>
    </row>
    <row r="206" spans="1:18">
      <c r="A206" s="53"/>
      <c r="F206" s="80"/>
      <c r="G206" s="80"/>
      <c r="H206" s="80"/>
      <c r="I206" s="80"/>
      <c r="J206" s="80"/>
      <c r="K206" s="53"/>
      <c r="L206" s="53"/>
      <c r="M206" s="53"/>
      <c r="N206" s="53"/>
      <c r="O206" s="53"/>
      <c r="P206" s="53"/>
      <c r="Q206" s="53"/>
      <c r="R206" s="53"/>
    </row>
    <row r="207" spans="1:18">
      <c r="A207" s="53"/>
      <c r="F207" s="80"/>
      <c r="G207" s="80"/>
      <c r="H207" s="80"/>
      <c r="I207" s="80"/>
      <c r="J207" s="80"/>
      <c r="K207" s="53"/>
      <c r="L207" s="53"/>
      <c r="M207" s="53"/>
      <c r="N207" s="53"/>
      <c r="O207" s="53"/>
      <c r="P207" s="53"/>
      <c r="Q207" s="53"/>
      <c r="R207" s="53"/>
    </row>
    <row r="208" spans="1:18">
      <c r="A208" s="53"/>
      <c r="F208" s="80"/>
      <c r="G208" s="80"/>
      <c r="H208" s="80"/>
      <c r="I208" s="80"/>
      <c r="J208" s="80"/>
      <c r="K208" s="53"/>
      <c r="L208" s="53"/>
      <c r="M208" s="53"/>
      <c r="N208" s="53"/>
      <c r="O208" s="53"/>
      <c r="P208" s="53"/>
      <c r="Q208" s="53"/>
      <c r="R208" s="53"/>
    </row>
    <row r="209" spans="1:18">
      <c r="A209" s="53"/>
      <c r="F209" s="80"/>
      <c r="G209" s="80"/>
      <c r="H209" s="80"/>
      <c r="I209" s="80"/>
      <c r="J209" s="80"/>
      <c r="K209" s="53"/>
      <c r="L209" s="53"/>
      <c r="M209" s="53"/>
      <c r="N209" s="53"/>
      <c r="O209" s="53"/>
      <c r="P209" s="53"/>
      <c r="Q209" s="53"/>
      <c r="R209" s="53"/>
    </row>
    <row r="210" spans="1:18">
      <c r="A210" s="53"/>
      <c r="F210" s="80"/>
      <c r="G210" s="80"/>
      <c r="H210" s="80"/>
      <c r="I210" s="80"/>
      <c r="J210" s="80"/>
      <c r="K210" s="53"/>
      <c r="L210" s="53"/>
      <c r="M210" s="53"/>
      <c r="N210" s="53"/>
      <c r="O210" s="53"/>
      <c r="P210" s="53"/>
      <c r="Q210" s="53"/>
      <c r="R210" s="53"/>
    </row>
  </sheetData>
  <mergeCells count="29">
    <mergeCell ref="R8:R12"/>
    <mergeCell ref="Q10:Q12"/>
    <mergeCell ref="G10:G12"/>
    <mergeCell ref="H10:H12"/>
    <mergeCell ref="I10:I12"/>
    <mergeCell ref="J10:J12"/>
    <mergeCell ref="P10:P12"/>
    <mergeCell ref="K8:L9"/>
    <mergeCell ref="P8:Q9"/>
    <mergeCell ref="M8:M11"/>
    <mergeCell ref="N8:N11"/>
    <mergeCell ref="H8:J9"/>
    <mergeCell ref="B8:E12"/>
    <mergeCell ref="F8:F12"/>
    <mergeCell ref="K10:K12"/>
    <mergeCell ref="L10:L12"/>
    <mergeCell ref="O10:O12"/>
    <mergeCell ref="U121:AW122"/>
    <mergeCell ref="U123:AC124"/>
    <mergeCell ref="AE123:AM124"/>
    <mergeCell ref="AO123:AW124"/>
    <mergeCell ref="U15:AW16"/>
    <mergeCell ref="U17:AC18"/>
    <mergeCell ref="AE17:AM18"/>
    <mergeCell ref="AO17:AW18"/>
    <mergeCell ref="U68:AW69"/>
    <mergeCell ref="U70:AC71"/>
    <mergeCell ref="AE70:AM71"/>
    <mergeCell ref="AO70:AW71"/>
  </mergeCells>
  <phoneticPr fontId="4"/>
  <pageMargins left="0.47244094488188981" right="0.39370078740157483" top="0.27559055118110237" bottom="0.39370078740157483" header="0" footer="0.27559055118110237"/>
  <pageSetup paperSize="9" scale="79" firstPageNumber="56" orientation="portrait" r:id="rId1"/>
  <headerFooter alignWithMargins="0">
    <oddFooter>&amp;C&amp;"ＭＳ 明朝,標準"&amp;12- &amp;P -</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6A237B-9BB9-40CC-B3F6-FA5DDDDD0837}">
  <sheetPr>
    <tabColor theme="5" tint="0.79998168889431442"/>
    <pageSetUpPr fitToPage="1"/>
  </sheetPr>
  <dimension ref="A1:AU208"/>
  <sheetViews>
    <sheetView zoomScaleNormal="100" zoomScaleSheetLayoutView="98" workbookViewId="0">
      <pane xSplit="5" ySplit="12" topLeftCell="Y14" activePane="bottomRight" state="frozen"/>
      <selection activeCell="B5" sqref="B5:D5"/>
      <selection pane="topRight" activeCell="B5" sqref="B5:D5"/>
      <selection pane="bottomLeft" activeCell="B5" sqref="B5:D5"/>
      <selection pane="bottomRight" activeCell="B5" sqref="B5:D5"/>
    </sheetView>
  </sheetViews>
  <sheetFormatPr defaultColWidth="8.75" defaultRowHeight="13.5"/>
  <cols>
    <col min="1" max="2" width="1.625" style="53" customWidth="1"/>
    <col min="3" max="3" width="6.625" style="80" customWidth="1"/>
    <col min="4" max="4" width="6" style="81" customWidth="1"/>
    <col min="5" max="5" width="4.5" style="81" customWidth="1"/>
    <col min="6" max="16" width="16.75" style="53" customWidth="1"/>
    <col min="17" max="17" width="4.625" style="109" customWidth="1"/>
    <col min="18" max="19" width="8.125" style="67" customWidth="1"/>
    <col min="20" max="16384" width="8.75" style="53"/>
  </cols>
  <sheetData>
    <row r="1" spans="1:47" ht="9" customHeight="1">
      <c r="A1" s="161"/>
      <c r="B1" s="108"/>
      <c r="C1" s="107"/>
      <c r="D1" s="106"/>
      <c r="E1" s="106"/>
      <c r="F1" s="160"/>
      <c r="G1" s="160"/>
      <c r="H1" s="160"/>
      <c r="I1" s="160"/>
      <c r="J1" s="143"/>
      <c r="K1" s="143"/>
      <c r="L1" s="144"/>
      <c r="M1" s="144"/>
      <c r="N1" s="159"/>
      <c r="O1" s="143"/>
      <c r="P1" s="143"/>
      <c r="Q1" s="142"/>
      <c r="R1" s="53"/>
      <c r="S1" s="53"/>
    </row>
    <row r="2" spans="1:47" ht="24" customHeight="1">
      <c r="A2" s="54"/>
      <c r="B2" s="158" t="s">
        <v>315</v>
      </c>
      <c r="J2" s="157"/>
      <c r="K2" s="157"/>
      <c r="L2" s="157"/>
      <c r="M2" s="157"/>
      <c r="N2" s="157"/>
      <c r="O2" s="157"/>
      <c r="R2" s="53"/>
      <c r="S2" s="53"/>
    </row>
    <row r="3" spans="1:47" ht="15" customHeight="1">
      <c r="A3" s="134"/>
      <c r="B3" s="105" t="s">
        <v>314</v>
      </c>
      <c r="D3" s="53"/>
      <c r="E3" s="53"/>
      <c r="Q3" s="135"/>
      <c r="R3" s="53"/>
      <c r="S3" s="53"/>
    </row>
    <row r="4" spans="1:47" ht="15" customHeight="1">
      <c r="A4" s="54"/>
      <c r="D4" s="80"/>
      <c r="F4" s="109"/>
      <c r="G4" s="109"/>
      <c r="H4" s="109"/>
      <c r="I4" s="109"/>
      <c r="J4" s="133"/>
      <c r="K4" s="133"/>
      <c r="L4" s="133"/>
      <c r="M4" s="133"/>
      <c r="N4" s="133"/>
      <c r="O4" s="54"/>
      <c r="P4" s="103"/>
      <c r="R4" s="53"/>
      <c r="S4" s="53"/>
    </row>
    <row r="5" spans="1:47" ht="15" customHeight="1" thickBot="1">
      <c r="A5" s="54"/>
      <c r="B5" s="78"/>
      <c r="C5" s="77">
        <v>1</v>
      </c>
      <c r="D5" s="77">
        <v>2</v>
      </c>
      <c r="E5" s="77">
        <v>3</v>
      </c>
      <c r="F5" s="77">
        <v>4</v>
      </c>
      <c r="G5" s="77">
        <v>5</v>
      </c>
      <c r="H5" s="77">
        <v>6</v>
      </c>
      <c r="I5" s="77">
        <v>7</v>
      </c>
      <c r="J5" s="77">
        <v>8</v>
      </c>
      <c r="K5" s="77">
        <v>9</v>
      </c>
      <c r="L5" s="77">
        <v>10</v>
      </c>
      <c r="M5" s="77">
        <v>11</v>
      </c>
      <c r="N5" s="77">
        <v>12</v>
      </c>
      <c r="O5" s="77">
        <v>13</v>
      </c>
      <c r="P5" s="77">
        <v>14</v>
      </c>
      <c r="Q5" s="77"/>
      <c r="R5" s="53"/>
      <c r="S5" s="53"/>
    </row>
    <row r="6" spans="1:47" ht="27" customHeight="1" thickTop="1">
      <c r="A6" s="54"/>
      <c r="B6" s="887" t="s">
        <v>270</v>
      </c>
      <c r="C6" s="888"/>
      <c r="D6" s="888"/>
      <c r="E6" s="889"/>
      <c r="F6" s="945" t="s">
        <v>313</v>
      </c>
      <c r="G6" s="946"/>
      <c r="H6" s="947"/>
      <c r="I6" s="954" t="s">
        <v>293</v>
      </c>
      <c r="J6" s="955"/>
      <c r="K6" s="955" t="s">
        <v>312</v>
      </c>
      <c r="L6" s="955"/>
      <c r="M6" s="956"/>
      <c r="N6" s="931" t="s">
        <v>311</v>
      </c>
      <c r="O6" s="951" t="s">
        <v>310</v>
      </c>
      <c r="P6" s="952"/>
      <c r="Q6" s="942"/>
      <c r="R6" s="53"/>
      <c r="S6" s="53"/>
    </row>
    <row r="7" spans="1:47" ht="18.399999999999999" customHeight="1">
      <c r="A7" s="54"/>
      <c r="B7" s="888"/>
      <c r="C7" s="888"/>
      <c r="D7" s="888"/>
      <c r="E7" s="889"/>
      <c r="F7" s="933" t="s">
        <v>288</v>
      </c>
      <c r="G7" s="948" t="s">
        <v>309</v>
      </c>
      <c r="H7" s="948" t="s">
        <v>308</v>
      </c>
      <c r="I7" s="933" t="s">
        <v>288</v>
      </c>
      <c r="J7" s="156" t="s">
        <v>307</v>
      </c>
      <c r="K7" s="957" t="s">
        <v>306</v>
      </c>
      <c r="L7" s="958"/>
      <c r="M7" s="953" t="s">
        <v>305</v>
      </c>
      <c r="N7" s="932"/>
      <c r="O7" s="950" t="s">
        <v>304</v>
      </c>
      <c r="P7" s="950" t="s">
        <v>303</v>
      </c>
      <c r="Q7" s="943"/>
      <c r="R7" s="53"/>
      <c r="S7" s="53"/>
    </row>
    <row r="8" spans="1:47" ht="22.5" customHeight="1">
      <c r="A8" s="54"/>
      <c r="B8" s="888"/>
      <c r="C8" s="888"/>
      <c r="D8" s="888"/>
      <c r="E8" s="889"/>
      <c r="F8" s="934"/>
      <c r="G8" s="948"/>
      <c r="H8" s="948"/>
      <c r="I8" s="934"/>
      <c r="J8" s="933" t="s">
        <v>302</v>
      </c>
      <c r="K8" s="936" t="s">
        <v>301</v>
      </c>
      <c r="L8" s="939" t="s">
        <v>300</v>
      </c>
      <c r="M8" s="948"/>
      <c r="N8" s="932"/>
      <c r="O8" s="950"/>
      <c r="P8" s="950"/>
      <c r="Q8" s="943"/>
      <c r="R8" s="53"/>
      <c r="S8" s="53"/>
    </row>
    <row r="9" spans="1:47" ht="7.5" customHeight="1">
      <c r="A9" s="54"/>
      <c r="B9" s="888"/>
      <c r="C9" s="888"/>
      <c r="D9" s="888"/>
      <c r="E9" s="889"/>
      <c r="F9" s="934"/>
      <c r="G9" s="948"/>
      <c r="H9" s="948"/>
      <c r="I9" s="934"/>
      <c r="J9" s="934"/>
      <c r="K9" s="937"/>
      <c r="L9" s="940"/>
      <c r="M9" s="948"/>
      <c r="N9" s="932"/>
      <c r="O9" s="950"/>
      <c r="P9" s="950"/>
      <c r="Q9" s="943"/>
      <c r="R9" s="53"/>
      <c r="S9" s="53"/>
    </row>
    <row r="10" spans="1:47" ht="18.75" customHeight="1">
      <c r="A10" s="54"/>
      <c r="B10" s="890"/>
      <c r="C10" s="890"/>
      <c r="D10" s="890"/>
      <c r="E10" s="891"/>
      <c r="F10" s="101" t="s">
        <v>299</v>
      </c>
      <c r="G10" s="949"/>
      <c r="H10" s="949"/>
      <c r="I10" s="101" t="s">
        <v>298</v>
      </c>
      <c r="J10" s="935"/>
      <c r="K10" s="938"/>
      <c r="L10" s="941"/>
      <c r="M10" s="949"/>
      <c r="N10" s="101" t="s">
        <v>297</v>
      </c>
      <c r="O10" s="950"/>
      <c r="P10" s="950"/>
      <c r="Q10" s="944"/>
      <c r="R10" s="53"/>
      <c r="S10" s="53"/>
    </row>
    <row r="11" spans="1:47" ht="13.5" customHeight="1">
      <c r="A11" s="54"/>
      <c r="B11" s="100"/>
      <c r="C11" s="99"/>
      <c r="D11" s="99"/>
      <c r="E11" s="155"/>
      <c r="F11" s="94">
        <v>1</v>
      </c>
      <c r="G11" s="94">
        <v>2</v>
      </c>
      <c r="H11" s="94">
        <v>3</v>
      </c>
      <c r="I11" s="94">
        <v>4</v>
      </c>
      <c r="J11" s="94">
        <v>5</v>
      </c>
      <c r="K11" s="94">
        <v>6</v>
      </c>
      <c r="L11" s="98">
        <v>7</v>
      </c>
      <c r="M11" s="94">
        <v>8</v>
      </c>
      <c r="N11" s="94">
        <v>9</v>
      </c>
      <c r="O11" s="94">
        <v>10</v>
      </c>
      <c r="P11" s="98">
        <v>11</v>
      </c>
      <c r="Q11" s="127"/>
      <c r="R11" s="53"/>
      <c r="S11" s="53"/>
    </row>
    <row r="12" spans="1:47" ht="13.5" customHeight="1">
      <c r="A12" s="54"/>
      <c r="B12" s="97"/>
      <c r="C12" s="96"/>
      <c r="D12" s="96"/>
      <c r="E12" s="154"/>
      <c r="F12" s="93" t="s">
        <v>263</v>
      </c>
      <c r="G12" s="93" t="s">
        <v>263</v>
      </c>
      <c r="H12" s="93" t="s">
        <v>263</v>
      </c>
      <c r="I12" s="93" t="s">
        <v>296</v>
      </c>
      <c r="J12" s="93" t="s">
        <v>296</v>
      </c>
      <c r="K12" s="93" t="s">
        <v>296</v>
      </c>
      <c r="L12" s="93" t="s">
        <v>296</v>
      </c>
      <c r="M12" s="93" t="s">
        <v>296</v>
      </c>
      <c r="N12" s="93" t="s">
        <v>296</v>
      </c>
      <c r="O12" s="93" t="s">
        <v>18</v>
      </c>
      <c r="P12" s="93" t="s">
        <v>18</v>
      </c>
      <c r="Q12" s="124"/>
      <c r="R12" s="53"/>
      <c r="S12" s="53"/>
    </row>
    <row r="13" spans="1:47" ht="16.5" customHeight="1">
      <c r="A13" s="54"/>
      <c r="B13" s="75"/>
      <c r="C13" s="75" t="s">
        <v>261</v>
      </c>
      <c r="D13" s="75"/>
      <c r="E13" s="92" t="s">
        <v>260</v>
      </c>
      <c r="F13" s="162">
        <v>1700</v>
      </c>
      <c r="G13" s="163">
        <v>1640</v>
      </c>
      <c r="H13" s="163">
        <v>58</v>
      </c>
      <c r="I13" s="163">
        <v>170776</v>
      </c>
      <c r="J13" s="163">
        <v>168599</v>
      </c>
      <c r="K13" s="163">
        <v>38870</v>
      </c>
      <c r="L13" s="163">
        <v>129729</v>
      </c>
      <c r="M13" s="163">
        <v>2177</v>
      </c>
      <c r="N13" s="164">
        <v>79.099999999999994</v>
      </c>
      <c r="O13" s="164">
        <v>97</v>
      </c>
      <c r="P13" s="164">
        <v>100.9</v>
      </c>
      <c r="Q13" s="153" t="s">
        <v>260</v>
      </c>
      <c r="R13" s="150"/>
      <c r="S13" s="780" t="s">
        <v>827</v>
      </c>
      <c r="T13" s="780"/>
      <c r="U13" s="780"/>
      <c r="V13" s="780"/>
      <c r="W13" s="780"/>
      <c r="X13" s="780"/>
      <c r="Y13" s="780"/>
      <c r="Z13" s="780"/>
      <c r="AA13" s="780"/>
      <c r="AB13" s="780"/>
      <c r="AC13" s="780"/>
      <c r="AD13" s="780"/>
      <c r="AE13" s="780"/>
      <c r="AF13" s="780"/>
      <c r="AG13" s="780"/>
      <c r="AH13" s="780"/>
      <c r="AI13" s="780"/>
      <c r="AJ13" s="780"/>
      <c r="AK13" s="780"/>
      <c r="AL13" s="780"/>
      <c r="AM13" s="780"/>
      <c r="AN13" s="780"/>
      <c r="AO13" s="780"/>
      <c r="AP13" s="780"/>
      <c r="AQ13" s="780"/>
      <c r="AR13" s="780"/>
      <c r="AS13" s="780"/>
      <c r="AT13" s="780"/>
      <c r="AU13" s="780"/>
    </row>
    <row r="14" spans="1:47" ht="14.25" customHeight="1">
      <c r="A14" s="54"/>
      <c r="C14" s="57" t="s">
        <v>259</v>
      </c>
      <c r="D14" s="57"/>
      <c r="E14" s="89"/>
      <c r="F14" s="162"/>
      <c r="G14" s="163"/>
      <c r="H14" s="163"/>
      <c r="I14" s="163"/>
      <c r="J14" s="163"/>
      <c r="K14" s="163"/>
      <c r="L14" s="163"/>
      <c r="M14" s="163"/>
      <c r="N14" s="164"/>
      <c r="O14" s="164"/>
      <c r="P14" s="164"/>
      <c r="Q14" s="152"/>
      <c r="R14" s="150"/>
      <c r="S14" s="780"/>
      <c r="T14" s="780"/>
      <c r="U14" s="780"/>
      <c r="V14" s="780"/>
      <c r="W14" s="780"/>
      <c r="X14" s="780"/>
      <c r="Y14" s="780"/>
      <c r="Z14" s="780"/>
      <c r="AA14" s="780"/>
      <c r="AB14" s="780"/>
      <c r="AC14" s="780"/>
      <c r="AD14" s="780"/>
      <c r="AE14" s="780"/>
      <c r="AF14" s="780"/>
      <c r="AG14" s="780"/>
      <c r="AH14" s="780"/>
      <c r="AI14" s="780"/>
      <c r="AJ14" s="780"/>
      <c r="AK14" s="780"/>
      <c r="AL14" s="780"/>
      <c r="AM14" s="780"/>
      <c r="AN14" s="780"/>
      <c r="AO14" s="780"/>
      <c r="AP14" s="780"/>
      <c r="AQ14" s="780"/>
      <c r="AR14" s="780"/>
      <c r="AS14" s="780"/>
      <c r="AT14" s="780"/>
      <c r="AU14" s="780"/>
    </row>
    <row r="15" spans="1:47" ht="14.25" customHeight="1">
      <c r="A15" s="54"/>
      <c r="B15" s="73"/>
      <c r="C15" s="168" t="s">
        <v>258</v>
      </c>
      <c r="D15" s="168"/>
      <c r="E15" s="87" t="s">
        <v>257</v>
      </c>
      <c r="F15" s="162">
        <v>56</v>
      </c>
      <c r="G15" s="163">
        <v>56</v>
      </c>
      <c r="H15" s="163" t="s">
        <v>98</v>
      </c>
      <c r="I15" s="163">
        <v>5692</v>
      </c>
      <c r="J15" s="163">
        <v>5670</v>
      </c>
      <c r="K15" s="163">
        <v>1146</v>
      </c>
      <c r="L15" s="163">
        <v>4524</v>
      </c>
      <c r="M15" s="163">
        <v>22</v>
      </c>
      <c r="N15" s="164">
        <v>80.8</v>
      </c>
      <c r="O15" s="164">
        <v>107.7</v>
      </c>
      <c r="P15" s="164">
        <v>86</v>
      </c>
      <c r="Q15" s="90" t="s">
        <v>257</v>
      </c>
      <c r="R15" s="150"/>
      <c r="S15" s="779" t="s">
        <v>829</v>
      </c>
      <c r="T15" s="779"/>
      <c r="U15" s="779"/>
      <c r="V15" s="779"/>
      <c r="W15" s="779"/>
      <c r="X15" s="779"/>
      <c r="Y15" s="779"/>
      <c r="Z15" s="779"/>
      <c r="AA15" s="779"/>
      <c r="AB15" s="20"/>
      <c r="AC15" s="779" t="s">
        <v>830</v>
      </c>
      <c r="AD15" s="779"/>
      <c r="AE15" s="779"/>
      <c r="AF15" s="779"/>
      <c r="AG15" s="779"/>
      <c r="AH15" s="779"/>
      <c r="AI15" s="779"/>
      <c r="AJ15" s="779"/>
      <c r="AK15" s="779"/>
      <c r="AL15" s="20"/>
      <c r="AM15" s="779" t="s">
        <v>102</v>
      </c>
      <c r="AN15" s="779"/>
      <c r="AO15" s="779"/>
      <c r="AP15" s="779"/>
      <c r="AQ15" s="779"/>
      <c r="AR15" s="779"/>
      <c r="AS15" s="779"/>
      <c r="AT15" s="779"/>
      <c r="AU15" s="779"/>
    </row>
    <row r="16" spans="1:47" ht="14.25" customHeight="1">
      <c r="A16" s="54"/>
      <c r="B16" s="75"/>
      <c r="C16" s="75" t="s">
        <v>256</v>
      </c>
      <c r="D16" s="75"/>
      <c r="E16" s="88" t="s">
        <v>255</v>
      </c>
      <c r="F16" s="162">
        <v>1640</v>
      </c>
      <c r="G16" s="163">
        <v>1580</v>
      </c>
      <c r="H16" s="163">
        <v>58</v>
      </c>
      <c r="I16" s="163">
        <v>165084</v>
      </c>
      <c r="J16" s="163">
        <v>162929</v>
      </c>
      <c r="K16" s="163">
        <v>37724</v>
      </c>
      <c r="L16" s="163">
        <v>125205</v>
      </c>
      <c r="M16" s="163">
        <v>2155</v>
      </c>
      <c r="N16" s="164">
        <v>79.2</v>
      </c>
      <c r="O16" s="164">
        <v>96.3</v>
      </c>
      <c r="P16" s="164">
        <v>101.5</v>
      </c>
      <c r="Q16" s="91" t="s">
        <v>279</v>
      </c>
      <c r="R16" s="150"/>
      <c r="S16" s="779"/>
      <c r="T16" s="779"/>
      <c r="U16" s="779"/>
      <c r="V16" s="779"/>
      <c r="W16" s="779"/>
      <c r="X16" s="779"/>
      <c r="Y16" s="779"/>
      <c r="Z16" s="779"/>
      <c r="AA16" s="779"/>
      <c r="AB16" s="20"/>
      <c r="AC16" s="779"/>
      <c r="AD16" s="779"/>
      <c r="AE16" s="779"/>
      <c r="AF16" s="779"/>
      <c r="AG16" s="779"/>
      <c r="AH16" s="779"/>
      <c r="AI16" s="779"/>
      <c r="AJ16" s="779"/>
      <c r="AK16" s="779"/>
      <c r="AL16" s="20"/>
      <c r="AM16" s="779"/>
      <c r="AN16" s="779"/>
      <c r="AO16" s="779"/>
      <c r="AP16" s="779"/>
      <c r="AQ16" s="779"/>
      <c r="AR16" s="779"/>
      <c r="AS16" s="779"/>
      <c r="AT16" s="779"/>
      <c r="AU16" s="779"/>
    </row>
    <row r="17" spans="1:47" ht="14.25" customHeight="1">
      <c r="A17" s="54"/>
      <c r="B17" s="73"/>
      <c r="C17" s="168" t="s">
        <v>254</v>
      </c>
      <c r="D17" s="168"/>
      <c r="E17" s="87" t="s">
        <v>253</v>
      </c>
      <c r="F17" s="162">
        <v>145</v>
      </c>
      <c r="G17" s="163">
        <v>141</v>
      </c>
      <c r="H17" s="163">
        <v>4</v>
      </c>
      <c r="I17" s="163">
        <v>23622</v>
      </c>
      <c r="J17" s="163">
        <v>23516</v>
      </c>
      <c r="K17" s="163">
        <v>5801</v>
      </c>
      <c r="L17" s="163">
        <v>17715</v>
      </c>
      <c r="M17" s="163">
        <v>106</v>
      </c>
      <c r="N17" s="164">
        <v>125.6</v>
      </c>
      <c r="O17" s="164">
        <v>100.7</v>
      </c>
      <c r="P17" s="164">
        <v>106.4</v>
      </c>
      <c r="Q17" s="90" t="s">
        <v>253</v>
      </c>
      <c r="R17" s="150"/>
      <c r="S17" s="32">
        <v>1</v>
      </c>
      <c r="T17" s="5" t="s">
        <v>20</v>
      </c>
      <c r="U17" s="33">
        <f>IFERROR(_xlfn.XLOOKUP(T17,$C$27:$C$73,$G$27:$G$73),"-")</f>
        <v>56</v>
      </c>
      <c r="V17" s="34">
        <f>IFERROR(_xlfn.RANK.EQ(U17,$U$17:$U$63,0)+COUNTIF(U17:$U$17,U17)-1,"-")</f>
        <v>7</v>
      </c>
      <c r="W17" s="32"/>
      <c r="X17" s="35">
        <f>IFERROR(RANK(Z17,$Z$17:$Z$63,0),"-")</f>
        <v>1</v>
      </c>
      <c r="Y17" s="35" t="str">
        <f>IFERROR(INDEX($T$17:$T$63,MATCH(S17,$V$17:$V$63,0)),"-")</f>
        <v>愛知</v>
      </c>
      <c r="Z17" s="35">
        <f>IFERROR(LARGE($U$17:$U$63,S17),"-")</f>
        <v>109</v>
      </c>
      <c r="AA17" s="36">
        <f>IFERROR(ROUND(Z17/$G$13*100,1),"-")</f>
        <v>6.6</v>
      </c>
      <c r="AB17" s="32"/>
      <c r="AC17" s="32">
        <v>1</v>
      </c>
      <c r="AD17" s="5" t="s">
        <v>20</v>
      </c>
      <c r="AE17" s="33">
        <f>IFERROR(_xlfn.XLOOKUP(AD17,$C$27:$C$73,$J$27:$J$73),"-")</f>
        <v>5670</v>
      </c>
      <c r="AF17" s="34">
        <f>IFERROR(_xlfn.RANK.EQ(AE17,$AE$17:$AE$63,0)+COUNTIF(AE17:$AE$17,AE17)-1,"-")</f>
        <v>11</v>
      </c>
      <c r="AG17" s="32"/>
      <c r="AH17" s="35">
        <f>IFERROR(RANK(AJ17,$AJ$17:$AJ$63,0),"-")</f>
        <v>1</v>
      </c>
      <c r="AI17" s="35" t="str">
        <f>IFERROR(INDEX($AD$17:$AD$63,MATCH(AC17,$AF$17:$AF$63,0)),"-")</f>
        <v>千葉</v>
      </c>
      <c r="AJ17" s="35">
        <f>IFERROR(LARGE($AE$17:$AE$63,AC17),"-")</f>
        <v>14129</v>
      </c>
      <c r="AK17" s="36">
        <f>IFERROR(ROUND(AJ17/$J$13*100,1),"-")</f>
        <v>8.4</v>
      </c>
      <c r="AL17" s="37"/>
      <c r="AM17" s="32">
        <v>1</v>
      </c>
      <c r="AN17" s="5" t="s">
        <v>20</v>
      </c>
      <c r="AO17" s="33">
        <f t="shared" ref="AO17:AO63" si="0">IFERROR(_xlfn.XLOOKUP(AN17,$C$27:$C$73,$N$27:$N$73),"-")</f>
        <v>80.8</v>
      </c>
      <c r="AP17" s="34">
        <f>IFERROR(_xlfn.RANK.EQ(AO17,$AO$17:$AO$63,0)+COUNTIF(AO17:$AO$17,AO17)-1,"-")</f>
        <v>19</v>
      </c>
      <c r="AQ17" s="32"/>
      <c r="AR17" s="35">
        <f>IFERROR(RANK(AT17,$AT$17:$AT$63,0),"-")</f>
        <v>1</v>
      </c>
      <c r="AS17" s="35" t="str">
        <f>IFERROR(INDEX($AN$17:$AN$63,MATCH(AM17,$AP$17:$AP$63,0)),"-")</f>
        <v>青森</v>
      </c>
      <c r="AT17" s="474">
        <f>IFERROR(LARGE($AO$17:$AO$63,AM17),"-")</f>
        <v>204.3</v>
      </c>
      <c r="AU17" s="36">
        <f>IFERROR(ROUND(AT17/$N$13*100,1),"-")</f>
        <v>258.3</v>
      </c>
    </row>
    <row r="18" spans="1:47" ht="14.25" customHeight="1">
      <c r="B18" s="56"/>
      <c r="C18" s="75" t="s">
        <v>252</v>
      </c>
      <c r="D18" s="75"/>
      <c r="E18" s="88" t="s">
        <v>251</v>
      </c>
      <c r="F18" s="162">
        <v>74</v>
      </c>
      <c r="G18" s="163">
        <v>64</v>
      </c>
      <c r="H18" s="163">
        <v>10</v>
      </c>
      <c r="I18" s="163">
        <v>6844</v>
      </c>
      <c r="J18" s="163">
        <v>6170</v>
      </c>
      <c r="K18" s="163">
        <v>1590</v>
      </c>
      <c r="L18" s="163">
        <v>4580</v>
      </c>
      <c r="M18" s="163">
        <v>674</v>
      </c>
      <c r="N18" s="164">
        <v>71.599999999999994</v>
      </c>
      <c r="O18" s="164">
        <v>90.1</v>
      </c>
      <c r="P18" s="164">
        <v>78</v>
      </c>
      <c r="Q18" s="91" t="s">
        <v>251</v>
      </c>
      <c r="R18" s="150"/>
      <c r="S18" s="32">
        <v>2</v>
      </c>
      <c r="T18" s="5" t="s">
        <v>21</v>
      </c>
      <c r="U18" s="33">
        <f t="shared" ref="U18:U63" si="1">IFERROR(_xlfn.XLOOKUP(T18,$C$27:$C$73,$G$27:$G$73),"-")</f>
        <v>24</v>
      </c>
      <c r="V18" s="34">
        <f>IFERROR(_xlfn.RANK.EQ(U18,$U$17:$U$63,0)+COUNTIF(U$17:$U18,U18)-1,"-")</f>
        <v>27</v>
      </c>
      <c r="W18" s="5"/>
      <c r="X18" s="35">
        <f t="shared" ref="X18:X63" si="2">IFERROR(RANK(Z18,$Z$17:$Z$63,0),"-")</f>
        <v>2</v>
      </c>
      <c r="Y18" s="35" t="str">
        <f t="shared" ref="Y18:Y63" si="3">IFERROR(INDEX($T$17:$T$63,MATCH(S18,$V$17:$V$63,0)),"-")</f>
        <v>鹿児島</v>
      </c>
      <c r="Z18" s="35">
        <f t="shared" ref="Z18:Z63" si="4">IFERROR(LARGE($U$17:$U$63,S18),"-")</f>
        <v>98</v>
      </c>
      <c r="AA18" s="36">
        <f t="shared" ref="AA18:AA63" si="5">IFERROR(ROUND(Z18/$G$13*100,1),"-")</f>
        <v>6</v>
      </c>
      <c r="AB18" s="5"/>
      <c r="AC18" s="32">
        <v>2</v>
      </c>
      <c r="AD18" s="5" t="s">
        <v>21</v>
      </c>
      <c r="AE18" s="33">
        <f t="shared" ref="AE18:AE63" si="6">IFERROR(_xlfn.XLOOKUP(AD18,$C$27:$C$73,$J$27:$J$73),"-")</f>
        <v>6540</v>
      </c>
      <c r="AF18" s="34">
        <f>IFERROR(_xlfn.RANK.EQ(AE18,$AE$17:$AE$63,0)+COUNTIF(AE$17:$AE18,AE18)-1,"-")</f>
        <v>8</v>
      </c>
      <c r="AG18" s="5"/>
      <c r="AH18" s="35">
        <f t="shared" ref="AH18:AH63" si="7">IFERROR(RANK(AJ18,$AJ$17:$AJ$63,0),"-")</f>
        <v>2</v>
      </c>
      <c r="AI18" s="35" t="str">
        <f t="shared" ref="AI18:AI63" si="8">IFERROR(INDEX($AD$17:$AD$63,MATCH(AC18,$AF$17:$AF$63,0)),"-")</f>
        <v>茨城</v>
      </c>
      <c r="AJ18" s="35">
        <f t="shared" ref="AJ18:AJ63" si="9">IFERROR(LARGE($AE$17:$AE$63,AC18),"-")</f>
        <v>12109</v>
      </c>
      <c r="AK18" s="36">
        <f t="shared" ref="AK18:AK63" si="10">IFERROR(ROUND(AJ18/$J$13*100,1),"-")</f>
        <v>7.2</v>
      </c>
      <c r="AL18" s="37"/>
      <c r="AM18" s="32">
        <v>2</v>
      </c>
      <c r="AN18" s="5" t="s">
        <v>21</v>
      </c>
      <c r="AO18" s="33">
        <f t="shared" si="0"/>
        <v>204.3</v>
      </c>
      <c r="AP18" s="34">
        <f>IFERROR(_xlfn.RANK.EQ(AO18,$AO$17:$AO$63,0)+COUNTIF(AO$17:$AO18,AO18)-1,"-")</f>
        <v>1</v>
      </c>
      <c r="AQ18" s="5"/>
      <c r="AR18" s="35">
        <f t="shared" ref="AR18:AR63" si="11">IFERROR(RANK(AT18,$AT$17:$AT$63,0),"-")</f>
        <v>2</v>
      </c>
      <c r="AS18" s="35" t="str">
        <f t="shared" ref="AS18:AS63" si="12">IFERROR(INDEX($AN$17:$AN$63,MATCH(AM18,$AP$17:$AP$63,0)),"-")</f>
        <v>岩手</v>
      </c>
      <c r="AT18" s="474">
        <f t="shared" ref="AT18:AT63" si="13">IFERROR(LARGE($AO$17:$AO$63,AM18),"-")</f>
        <v>188.4</v>
      </c>
      <c r="AU18" s="36">
        <f t="shared" ref="AU18:AU63" si="14">IFERROR(ROUND(AT18/$N$13*100,1),"-")</f>
        <v>238.2</v>
      </c>
    </row>
    <row r="19" spans="1:47" ht="14.25" customHeight="1">
      <c r="B19" s="73"/>
      <c r="C19" s="168" t="s">
        <v>250</v>
      </c>
      <c r="D19" s="168"/>
      <c r="E19" s="87" t="s">
        <v>249</v>
      </c>
      <c r="F19" s="162">
        <v>412</v>
      </c>
      <c r="G19" s="163">
        <v>404</v>
      </c>
      <c r="H19" s="163">
        <v>8</v>
      </c>
      <c r="I19" s="163">
        <v>48381</v>
      </c>
      <c r="J19" s="163">
        <v>47968</v>
      </c>
      <c r="K19" s="163">
        <v>11014</v>
      </c>
      <c r="L19" s="163">
        <v>36954</v>
      </c>
      <c r="M19" s="163">
        <v>413</v>
      </c>
      <c r="N19" s="164">
        <v>91.5</v>
      </c>
      <c r="O19" s="164">
        <v>95.3</v>
      </c>
      <c r="P19" s="164">
        <v>109.6</v>
      </c>
      <c r="Q19" s="90" t="s">
        <v>249</v>
      </c>
      <c r="R19" s="150"/>
      <c r="S19" s="32">
        <v>3</v>
      </c>
      <c r="T19" s="5" t="s">
        <v>23</v>
      </c>
      <c r="U19" s="33">
        <f t="shared" si="1"/>
        <v>19</v>
      </c>
      <c r="V19" s="34">
        <f>IFERROR(_xlfn.RANK.EQ(U19,$U$17:$U$63,0)+COUNTIF(U$17:$U19,U19)-1,"-")</f>
        <v>30</v>
      </c>
      <c r="W19" s="5"/>
      <c r="X19" s="35">
        <f t="shared" si="2"/>
        <v>3</v>
      </c>
      <c r="Y19" s="35" t="str">
        <f t="shared" si="3"/>
        <v>千葉</v>
      </c>
      <c r="Z19" s="35">
        <f t="shared" si="4"/>
        <v>88</v>
      </c>
      <c r="AA19" s="36">
        <f t="shared" si="5"/>
        <v>5.4</v>
      </c>
      <c r="AB19" s="5"/>
      <c r="AC19" s="32">
        <v>3</v>
      </c>
      <c r="AD19" s="5" t="s">
        <v>23</v>
      </c>
      <c r="AE19" s="33">
        <f t="shared" si="6"/>
        <v>4991</v>
      </c>
      <c r="AF19" s="34">
        <f>IFERROR(_xlfn.RANK.EQ(AE19,$AE$17:$AE$63,0)+COUNTIF(AE$17:$AE19,AE19)-1,"-")</f>
        <v>16</v>
      </c>
      <c r="AG19" s="5"/>
      <c r="AH19" s="35">
        <f t="shared" si="7"/>
        <v>3</v>
      </c>
      <c r="AI19" s="35" t="str">
        <f t="shared" si="8"/>
        <v>鹿児島</v>
      </c>
      <c r="AJ19" s="35">
        <f t="shared" si="9"/>
        <v>10196</v>
      </c>
      <c r="AK19" s="36">
        <f t="shared" si="10"/>
        <v>6</v>
      </c>
      <c r="AL19" s="37"/>
      <c r="AM19" s="32">
        <v>3</v>
      </c>
      <c r="AN19" s="5" t="s">
        <v>23</v>
      </c>
      <c r="AO19" s="33">
        <f t="shared" si="0"/>
        <v>188.4</v>
      </c>
      <c r="AP19" s="34">
        <f>IFERROR(_xlfn.RANK.EQ(AO19,$AO$17:$AO$63,0)+COUNTIF(AO$17:$AO19,AO19)-1,"-")</f>
        <v>2</v>
      </c>
      <c r="AQ19" s="5"/>
      <c r="AR19" s="35">
        <f t="shared" si="11"/>
        <v>3</v>
      </c>
      <c r="AS19" s="35" t="str">
        <f t="shared" si="12"/>
        <v>広島</v>
      </c>
      <c r="AT19" s="474">
        <f t="shared" si="13"/>
        <v>153.30000000000001</v>
      </c>
      <c r="AU19" s="36">
        <f t="shared" si="14"/>
        <v>193.8</v>
      </c>
    </row>
    <row r="20" spans="1:47" ht="14.25" customHeight="1">
      <c r="B20" s="56"/>
      <c r="C20" s="75" t="s">
        <v>248</v>
      </c>
      <c r="D20" s="75"/>
      <c r="E20" s="88" t="s">
        <v>247</v>
      </c>
      <c r="F20" s="162">
        <v>280</v>
      </c>
      <c r="G20" s="163">
        <v>257</v>
      </c>
      <c r="H20" s="163">
        <v>23</v>
      </c>
      <c r="I20" s="163">
        <v>24483</v>
      </c>
      <c r="J20" s="163">
        <v>23875</v>
      </c>
      <c r="K20" s="163">
        <v>4356</v>
      </c>
      <c r="L20" s="163">
        <v>19519</v>
      </c>
      <c r="M20" s="163">
        <v>608</v>
      </c>
      <c r="N20" s="164">
        <v>75.900000000000006</v>
      </c>
      <c r="O20" s="164">
        <v>100.4</v>
      </c>
      <c r="P20" s="164">
        <v>99.1</v>
      </c>
      <c r="Q20" s="91" t="s">
        <v>247</v>
      </c>
      <c r="R20" s="150"/>
      <c r="S20" s="32">
        <v>4</v>
      </c>
      <c r="T20" s="5" t="s">
        <v>24</v>
      </c>
      <c r="U20" s="33">
        <f t="shared" si="1"/>
        <v>33</v>
      </c>
      <c r="V20" s="34">
        <f>IFERROR(_xlfn.RANK.EQ(U20,$U$17:$U$63,0)+COUNTIF(U$17:$U20,U20)-1,"-")</f>
        <v>24</v>
      </c>
      <c r="W20" s="5"/>
      <c r="X20" s="35">
        <f t="shared" si="2"/>
        <v>4</v>
      </c>
      <c r="Y20" s="35" t="str">
        <f t="shared" si="3"/>
        <v>茨城</v>
      </c>
      <c r="Z20" s="35">
        <f t="shared" si="4"/>
        <v>78</v>
      </c>
      <c r="AA20" s="36">
        <f t="shared" si="5"/>
        <v>4.8</v>
      </c>
      <c r="AB20" s="5"/>
      <c r="AC20" s="32">
        <v>4</v>
      </c>
      <c r="AD20" s="5" t="s">
        <v>24</v>
      </c>
      <c r="AE20" s="33">
        <f t="shared" si="6"/>
        <v>3964</v>
      </c>
      <c r="AF20" s="34">
        <f>IFERROR(_xlfn.RANK.EQ(AE20,$AE$17:$AE$63,0)+COUNTIF(AE$17:$AE20,AE20)-1,"-")</f>
        <v>19</v>
      </c>
      <c r="AG20" s="5"/>
      <c r="AH20" s="35">
        <f t="shared" si="7"/>
        <v>4</v>
      </c>
      <c r="AI20" s="35" t="str">
        <f t="shared" si="8"/>
        <v>岡山</v>
      </c>
      <c r="AJ20" s="35">
        <f t="shared" si="9"/>
        <v>10036</v>
      </c>
      <c r="AK20" s="36">
        <f t="shared" si="10"/>
        <v>6</v>
      </c>
      <c r="AL20" s="37"/>
      <c r="AM20" s="32">
        <v>4</v>
      </c>
      <c r="AN20" s="5" t="s">
        <v>24</v>
      </c>
      <c r="AO20" s="33">
        <f t="shared" si="0"/>
        <v>104.1</v>
      </c>
      <c r="AP20" s="34">
        <f>IFERROR(_xlfn.RANK.EQ(AO20,$AO$17:$AO$63,0)+COUNTIF(AO$17:$AO20,AO20)-1,"-")</f>
        <v>13</v>
      </c>
      <c r="AQ20" s="5"/>
      <c r="AR20" s="35">
        <f t="shared" si="11"/>
        <v>4</v>
      </c>
      <c r="AS20" s="35" t="str">
        <f t="shared" si="12"/>
        <v>岡山</v>
      </c>
      <c r="AT20" s="474">
        <f t="shared" si="13"/>
        <v>147.69999999999999</v>
      </c>
      <c r="AU20" s="36">
        <f t="shared" si="14"/>
        <v>186.7</v>
      </c>
    </row>
    <row r="21" spans="1:47" ht="14.25" customHeight="1">
      <c r="B21" s="73"/>
      <c r="C21" s="168" t="s">
        <v>246</v>
      </c>
      <c r="D21" s="168"/>
      <c r="E21" s="87" t="s">
        <v>245</v>
      </c>
      <c r="F21" s="162">
        <v>137</v>
      </c>
      <c r="G21" s="163">
        <v>136</v>
      </c>
      <c r="H21" s="163">
        <v>1</v>
      </c>
      <c r="I21" s="163">
        <v>8032</v>
      </c>
      <c r="J21" s="163">
        <v>8009</v>
      </c>
      <c r="K21" s="163">
        <v>802</v>
      </c>
      <c r="L21" s="163">
        <v>7207</v>
      </c>
      <c r="M21" s="163">
        <v>23</v>
      </c>
      <c r="N21" s="164">
        <v>53</v>
      </c>
      <c r="O21" s="164">
        <v>98.6</v>
      </c>
      <c r="P21" s="164">
        <v>92.1</v>
      </c>
      <c r="Q21" s="90" t="s">
        <v>245</v>
      </c>
      <c r="R21" s="150"/>
      <c r="S21" s="32">
        <v>5</v>
      </c>
      <c r="T21" s="5" t="s">
        <v>27</v>
      </c>
      <c r="U21" s="33">
        <f t="shared" si="1"/>
        <v>15</v>
      </c>
      <c r="V21" s="34">
        <f>IFERROR(_xlfn.RANK.EQ(U21,$U$17:$U$63,0)+COUNTIF(U$17:$U21,U21)-1,"-")</f>
        <v>34</v>
      </c>
      <c r="W21" s="5"/>
      <c r="X21" s="42">
        <f t="shared" si="2"/>
        <v>5</v>
      </c>
      <c r="Y21" s="42" t="str">
        <f t="shared" si="3"/>
        <v>埼玉</v>
      </c>
      <c r="Z21" s="42">
        <f t="shared" si="4"/>
        <v>63</v>
      </c>
      <c r="AA21" s="37">
        <f t="shared" si="5"/>
        <v>3.8</v>
      </c>
      <c r="AB21" s="5"/>
      <c r="AC21" s="32">
        <v>5</v>
      </c>
      <c r="AD21" s="5" t="s">
        <v>27</v>
      </c>
      <c r="AE21" s="33">
        <f t="shared" si="6"/>
        <v>2374</v>
      </c>
      <c r="AF21" s="34">
        <f>IFERROR(_xlfn.RANK.EQ(AE21,$AE$17:$AE$63,0)+COUNTIF(AE$17:$AE21,AE21)-1,"-")</f>
        <v>24</v>
      </c>
      <c r="AG21" s="5"/>
      <c r="AH21" s="42">
        <f t="shared" si="7"/>
        <v>5</v>
      </c>
      <c r="AI21" s="42" t="str">
        <f t="shared" si="8"/>
        <v>群馬</v>
      </c>
      <c r="AJ21" s="42">
        <f t="shared" si="9"/>
        <v>9602</v>
      </c>
      <c r="AK21" s="37">
        <f t="shared" si="10"/>
        <v>5.7</v>
      </c>
      <c r="AL21" s="37"/>
      <c r="AM21" s="32">
        <v>5</v>
      </c>
      <c r="AN21" s="5" t="s">
        <v>27</v>
      </c>
      <c r="AO21" s="42">
        <f t="shared" si="0"/>
        <v>139.9</v>
      </c>
      <c r="AP21" s="34">
        <f>IFERROR(_xlfn.RANK.EQ(AO21,$AO$17:$AO$63,0)+COUNTIF(AO$17:$AO21,AO21)-1,"-")</f>
        <v>5</v>
      </c>
      <c r="AQ21" s="5"/>
      <c r="AR21" s="42">
        <f t="shared" si="11"/>
        <v>5</v>
      </c>
      <c r="AS21" s="42" t="str">
        <f t="shared" si="12"/>
        <v>秋田</v>
      </c>
      <c r="AT21" s="589">
        <f t="shared" si="13"/>
        <v>139.9</v>
      </c>
      <c r="AU21" s="37">
        <f t="shared" si="14"/>
        <v>176.9</v>
      </c>
    </row>
    <row r="22" spans="1:47" ht="14.25" customHeight="1">
      <c r="B22" s="56"/>
      <c r="C22" s="75" t="s">
        <v>244</v>
      </c>
      <c r="D22" s="75"/>
      <c r="E22" s="88" t="s">
        <v>243</v>
      </c>
      <c r="F22" s="162">
        <v>124</v>
      </c>
      <c r="G22" s="163">
        <v>123</v>
      </c>
      <c r="H22" s="163">
        <v>1</v>
      </c>
      <c r="I22" s="163">
        <v>22127</v>
      </c>
      <c r="J22" s="163">
        <v>22075</v>
      </c>
      <c r="K22" s="163">
        <v>6705</v>
      </c>
      <c r="L22" s="163">
        <v>15370</v>
      </c>
      <c r="M22" s="163">
        <v>52</v>
      </c>
      <c r="N22" s="164">
        <v>125</v>
      </c>
      <c r="O22" s="164">
        <v>93.2</v>
      </c>
      <c r="P22" s="164">
        <v>114.1</v>
      </c>
      <c r="Q22" s="91" t="s">
        <v>243</v>
      </c>
      <c r="R22" s="150"/>
      <c r="S22" s="32">
        <v>6</v>
      </c>
      <c r="T22" s="5" t="s">
        <v>29</v>
      </c>
      <c r="U22" s="33">
        <f t="shared" si="1"/>
        <v>13</v>
      </c>
      <c r="V22" s="34">
        <f>IFERROR(_xlfn.RANK.EQ(U22,$U$17:$U$63,0)+COUNTIF(U$17:$U22,U22)-1,"-")</f>
        <v>41</v>
      </c>
      <c r="W22" s="5"/>
      <c r="X22" s="42">
        <f t="shared" si="2"/>
        <v>5</v>
      </c>
      <c r="Y22" s="42" t="str">
        <f t="shared" si="3"/>
        <v>三重</v>
      </c>
      <c r="Z22" s="42">
        <f t="shared" si="4"/>
        <v>63</v>
      </c>
      <c r="AA22" s="37">
        <f t="shared" si="5"/>
        <v>3.8</v>
      </c>
      <c r="AB22" s="5"/>
      <c r="AC22" s="32">
        <v>6</v>
      </c>
      <c r="AD22" s="5" t="s">
        <v>29</v>
      </c>
      <c r="AE22" s="33">
        <f t="shared" si="6"/>
        <v>427</v>
      </c>
      <c r="AF22" s="34">
        <f>IFERROR(_xlfn.RANK.EQ(AE22,$AE$17:$AE$63,0)+COUNTIF(AE$17:$AE22,AE22)-1,"-")</f>
        <v>39</v>
      </c>
      <c r="AG22" s="5"/>
      <c r="AH22" s="42">
        <f t="shared" si="7"/>
        <v>6</v>
      </c>
      <c r="AI22" s="42" t="str">
        <f t="shared" si="8"/>
        <v>広島</v>
      </c>
      <c r="AJ22" s="42">
        <f t="shared" si="9"/>
        <v>9208</v>
      </c>
      <c r="AK22" s="37">
        <f t="shared" si="10"/>
        <v>5.5</v>
      </c>
      <c r="AL22" s="37"/>
      <c r="AM22" s="32">
        <v>6</v>
      </c>
      <c r="AN22" s="5" t="s">
        <v>29</v>
      </c>
      <c r="AO22" s="33">
        <f t="shared" si="0"/>
        <v>28.8</v>
      </c>
      <c r="AP22" s="34">
        <f>IFERROR(_xlfn.RANK.EQ(AO22,$AO$17:$AO$63,0)+COUNTIF(AO$17:$AO22,AO22)-1,"-")</f>
        <v>36</v>
      </c>
      <c r="AQ22" s="5"/>
      <c r="AR22" s="42">
        <f t="shared" si="11"/>
        <v>6</v>
      </c>
      <c r="AS22" s="42" t="str">
        <f t="shared" si="12"/>
        <v>群馬</v>
      </c>
      <c r="AT22" s="589">
        <f t="shared" si="13"/>
        <v>136.80000000000001</v>
      </c>
      <c r="AU22" s="37">
        <f t="shared" si="14"/>
        <v>172.9</v>
      </c>
    </row>
    <row r="23" spans="1:47" ht="14.25" customHeight="1">
      <c r="B23" s="73"/>
      <c r="C23" s="168" t="s">
        <v>242</v>
      </c>
      <c r="D23" s="168"/>
      <c r="E23" s="87" t="s">
        <v>241</v>
      </c>
      <c r="F23" s="162">
        <v>95</v>
      </c>
      <c r="G23" s="163">
        <v>94</v>
      </c>
      <c r="H23" s="163">
        <v>1</v>
      </c>
      <c r="I23" s="163">
        <v>8313</v>
      </c>
      <c r="J23" s="163">
        <v>8284</v>
      </c>
      <c r="K23" s="163">
        <v>2041</v>
      </c>
      <c r="L23" s="163">
        <v>6243</v>
      </c>
      <c r="M23" s="163">
        <v>29</v>
      </c>
      <c r="N23" s="164">
        <v>66.400000000000006</v>
      </c>
      <c r="O23" s="164">
        <v>88.7</v>
      </c>
      <c r="P23" s="164">
        <v>91.9</v>
      </c>
      <c r="Q23" s="90" t="s">
        <v>241</v>
      </c>
      <c r="R23" s="150"/>
      <c r="S23" s="32">
        <v>7</v>
      </c>
      <c r="T23" s="5" t="s">
        <v>31</v>
      </c>
      <c r="U23" s="33">
        <f t="shared" si="1"/>
        <v>37</v>
      </c>
      <c r="V23" s="34">
        <f>IFERROR(_xlfn.RANK.EQ(U23,$U$17:$U$63,0)+COUNTIF(U$17:$U23,U23)-1,"-")</f>
        <v>20</v>
      </c>
      <c r="W23" s="5"/>
      <c r="X23" s="35">
        <f t="shared" si="2"/>
        <v>7</v>
      </c>
      <c r="Y23" s="35" t="str">
        <f t="shared" si="3"/>
        <v>北海道</v>
      </c>
      <c r="Z23" s="35">
        <f t="shared" si="4"/>
        <v>56</v>
      </c>
      <c r="AA23" s="36">
        <f t="shared" si="5"/>
        <v>3.4</v>
      </c>
      <c r="AB23" s="5"/>
      <c r="AC23" s="32">
        <v>7</v>
      </c>
      <c r="AD23" s="5" t="s">
        <v>31</v>
      </c>
      <c r="AE23" s="33">
        <f t="shared" si="6"/>
        <v>5220</v>
      </c>
      <c r="AF23" s="34">
        <f>IFERROR(_xlfn.RANK.EQ(AE23,$AE$17:$AE$63,0)+COUNTIF(AE$17:$AE23,AE23)-1,"-")</f>
        <v>14</v>
      </c>
      <c r="AG23" s="5"/>
      <c r="AH23" s="42">
        <f t="shared" si="7"/>
        <v>7</v>
      </c>
      <c r="AI23" s="42" t="str">
        <f t="shared" si="8"/>
        <v>愛知</v>
      </c>
      <c r="AJ23" s="42">
        <f t="shared" si="9"/>
        <v>8037</v>
      </c>
      <c r="AK23" s="37">
        <f t="shared" si="10"/>
        <v>4.8</v>
      </c>
      <c r="AL23" s="37"/>
      <c r="AM23" s="32">
        <v>7</v>
      </c>
      <c r="AN23" s="5" t="s">
        <v>31</v>
      </c>
      <c r="AO23" s="33">
        <f t="shared" si="0"/>
        <v>89.9</v>
      </c>
      <c r="AP23" s="34">
        <f>IFERROR(_xlfn.RANK.EQ(AO23,$AO$17:$AO$63,0)+COUNTIF(AO$17:$AO23,AO23)-1,"-")</f>
        <v>15</v>
      </c>
      <c r="AQ23" s="5"/>
      <c r="AR23" s="42">
        <f t="shared" si="11"/>
        <v>7</v>
      </c>
      <c r="AS23" s="42" t="str">
        <f t="shared" si="12"/>
        <v>茨城</v>
      </c>
      <c r="AT23" s="589">
        <f t="shared" si="13"/>
        <v>131.1</v>
      </c>
      <c r="AU23" s="37">
        <f t="shared" si="14"/>
        <v>165.7</v>
      </c>
    </row>
    <row r="24" spans="1:47" ht="14.25" customHeight="1">
      <c r="B24" s="56"/>
      <c r="C24" s="75" t="s">
        <v>240</v>
      </c>
      <c r="D24" s="75"/>
      <c r="E24" s="88" t="s">
        <v>239</v>
      </c>
      <c r="F24" s="162">
        <v>337</v>
      </c>
      <c r="G24" s="163">
        <v>328</v>
      </c>
      <c r="H24" s="163">
        <v>9</v>
      </c>
      <c r="I24" s="163">
        <v>21842</v>
      </c>
      <c r="J24" s="163">
        <v>21601</v>
      </c>
      <c r="K24" s="163">
        <v>5060</v>
      </c>
      <c r="L24" s="163">
        <v>16541</v>
      </c>
      <c r="M24" s="163">
        <v>241</v>
      </c>
      <c r="N24" s="164">
        <v>50.4</v>
      </c>
      <c r="O24" s="164">
        <v>99.1</v>
      </c>
      <c r="P24" s="164">
        <v>90.8</v>
      </c>
      <c r="Q24" s="91" t="s">
        <v>239</v>
      </c>
      <c r="R24" s="150"/>
      <c r="S24" s="32">
        <v>8</v>
      </c>
      <c r="T24" s="5" t="s">
        <v>33</v>
      </c>
      <c r="U24" s="33">
        <f t="shared" si="1"/>
        <v>78</v>
      </c>
      <c r="V24" s="34">
        <f>IFERROR(_xlfn.RANK.EQ(U24,$U$17:$U$63,0)+COUNTIF(U$17:$U24,U24)-1,"-")</f>
        <v>4</v>
      </c>
      <c r="W24" s="5"/>
      <c r="X24" s="42">
        <f t="shared" si="2"/>
        <v>8</v>
      </c>
      <c r="Y24" s="42" t="str">
        <f t="shared" si="3"/>
        <v>福岡</v>
      </c>
      <c r="Z24" s="42">
        <f t="shared" si="4"/>
        <v>54</v>
      </c>
      <c r="AA24" s="37">
        <f t="shared" si="5"/>
        <v>3.3</v>
      </c>
      <c r="AB24" s="5"/>
      <c r="AC24" s="32">
        <v>8</v>
      </c>
      <c r="AD24" s="5" t="s">
        <v>33</v>
      </c>
      <c r="AE24" s="33">
        <f t="shared" si="6"/>
        <v>12109</v>
      </c>
      <c r="AF24" s="34">
        <f>IFERROR(_xlfn.RANK.EQ(AE24,$AE$17:$AE$63,0)+COUNTIF(AE$17:$AE24,AE24)-1,"-")</f>
        <v>2</v>
      </c>
      <c r="AG24" s="5"/>
      <c r="AH24" s="42">
        <f t="shared" si="7"/>
        <v>8</v>
      </c>
      <c r="AI24" s="42" t="str">
        <f t="shared" si="8"/>
        <v>青森</v>
      </c>
      <c r="AJ24" s="42">
        <f t="shared" si="9"/>
        <v>6540</v>
      </c>
      <c r="AK24" s="37">
        <f t="shared" si="10"/>
        <v>3.9</v>
      </c>
      <c r="AL24" s="37"/>
      <c r="AM24" s="32">
        <v>8</v>
      </c>
      <c r="AN24" s="5" t="s">
        <v>33</v>
      </c>
      <c r="AO24" s="33">
        <f t="shared" si="0"/>
        <v>131.1</v>
      </c>
      <c r="AP24" s="34">
        <f>IFERROR(_xlfn.RANK.EQ(AO24,$AO$17:$AO$63,0)+COUNTIF(AO$17:$AO24,AO24)-1,"-")</f>
        <v>7</v>
      </c>
      <c r="AQ24" s="5"/>
      <c r="AR24" s="42">
        <f t="shared" si="11"/>
        <v>8</v>
      </c>
      <c r="AS24" s="42" t="str">
        <f t="shared" si="12"/>
        <v>千葉</v>
      </c>
      <c r="AT24" s="589">
        <f t="shared" si="13"/>
        <v>127.1</v>
      </c>
      <c r="AU24" s="37">
        <f t="shared" si="14"/>
        <v>160.69999999999999</v>
      </c>
    </row>
    <row r="25" spans="1:47" ht="14.25" customHeight="1">
      <c r="B25" s="73"/>
      <c r="C25" s="168" t="s">
        <v>145</v>
      </c>
      <c r="D25" s="168"/>
      <c r="E25" s="87" t="s">
        <v>238</v>
      </c>
      <c r="F25" s="162">
        <v>35</v>
      </c>
      <c r="G25" s="163">
        <v>34</v>
      </c>
      <c r="H25" s="163">
        <v>1</v>
      </c>
      <c r="I25" s="163">
        <v>1440</v>
      </c>
      <c r="J25" s="163">
        <v>1431</v>
      </c>
      <c r="K25" s="163">
        <v>355</v>
      </c>
      <c r="L25" s="163">
        <v>1076</v>
      </c>
      <c r="M25" s="163">
        <v>9</v>
      </c>
      <c r="N25" s="164">
        <v>31.6</v>
      </c>
      <c r="O25" s="164">
        <v>91.9</v>
      </c>
      <c r="P25" s="164">
        <v>99</v>
      </c>
      <c r="Q25" s="90" t="s">
        <v>238</v>
      </c>
      <c r="R25" s="150"/>
      <c r="S25" s="32">
        <v>9</v>
      </c>
      <c r="T25" s="5" t="s">
        <v>35</v>
      </c>
      <c r="U25" s="33">
        <f t="shared" si="1"/>
        <v>43</v>
      </c>
      <c r="V25" s="34">
        <f>IFERROR(_xlfn.RANK.EQ(U25,$U$17:$U$63,0)+COUNTIF(U$17:$U25,U25)-1,"-")</f>
        <v>13</v>
      </c>
      <c r="W25" s="5"/>
      <c r="X25" s="42">
        <f t="shared" si="2"/>
        <v>9</v>
      </c>
      <c r="Y25" s="42" t="str">
        <f t="shared" si="3"/>
        <v>長崎</v>
      </c>
      <c r="Z25" s="42">
        <f t="shared" si="4"/>
        <v>51</v>
      </c>
      <c r="AA25" s="37">
        <f t="shared" si="5"/>
        <v>3.1</v>
      </c>
      <c r="AB25" s="5"/>
      <c r="AC25" s="32">
        <v>9</v>
      </c>
      <c r="AD25" s="5" t="s">
        <v>35</v>
      </c>
      <c r="AE25" s="33">
        <f t="shared" si="6"/>
        <v>6177</v>
      </c>
      <c r="AF25" s="34">
        <f>IFERROR(_xlfn.RANK.EQ(AE25,$AE$17:$AE$63,0)+COUNTIF(AE$17:$AE25,AE25)-1,"-")</f>
        <v>9</v>
      </c>
      <c r="AG25" s="5"/>
      <c r="AH25" s="42">
        <f t="shared" si="7"/>
        <v>9</v>
      </c>
      <c r="AI25" s="42" t="str">
        <f t="shared" si="8"/>
        <v>栃木</v>
      </c>
      <c r="AJ25" s="42">
        <f t="shared" si="9"/>
        <v>6177</v>
      </c>
      <c r="AK25" s="37">
        <f t="shared" si="10"/>
        <v>3.7</v>
      </c>
      <c r="AL25" s="37"/>
      <c r="AM25" s="32">
        <v>9</v>
      </c>
      <c r="AN25" s="5" t="s">
        <v>35</v>
      </c>
      <c r="AO25" s="33">
        <f t="shared" si="0"/>
        <v>121.1</v>
      </c>
      <c r="AP25" s="34">
        <f>IFERROR(_xlfn.RANK.EQ(AO25,$AO$17:$AO$63,0)+COUNTIF(AO$17:$AO25,AO25)-1,"-")</f>
        <v>9</v>
      </c>
      <c r="AQ25" s="5"/>
      <c r="AR25" s="42">
        <f t="shared" si="11"/>
        <v>9</v>
      </c>
      <c r="AS25" s="42" t="str">
        <f t="shared" si="12"/>
        <v>栃木</v>
      </c>
      <c r="AT25" s="589">
        <f t="shared" si="13"/>
        <v>121.1</v>
      </c>
      <c r="AU25" s="37">
        <f t="shared" si="14"/>
        <v>153.1</v>
      </c>
    </row>
    <row r="26" spans="1:47" ht="14.25" customHeight="1">
      <c r="C26" s="166" t="s">
        <v>237</v>
      </c>
      <c r="D26" s="166"/>
      <c r="E26" s="89"/>
      <c r="F26" s="162"/>
      <c r="G26" s="163"/>
      <c r="H26" s="163"/>
      <c r="I26" s="163"/>
      <c r="J26" s="163"/>
      <c r="K26" s="163"/>
      <c r="L26" s="163"/>
      <c r="M26" s="163"/>
      <c r="N26" s="164"/>
      <c r="O26" s="164"/>
      <c r="P26" s="164"/>
      <c r="Q26" s="151"/>
      <c r="R26" s="150"/>
      <c r="S26" s="32">
        <v>10</v>
      </c>
      <c r="T26" s="5" t="s">
        <v>37</v>
      </c>
      <c r="U26" s="33">
        <f t="shared" si="1"/>
        <v>46</v>
      </c>
      <c r="V26" s="34">
        <f>IFERROR(_xlfn.RANK.EQ(U26,$U$17:$U$63,0)+COUNTIF(U$17:$U26,U26)-1,"-")</f>
        <v>12</v>
      </c>
      <c r="W26" s="5"/>
      <c r="X26" s="42">
        <f t="shared" si="2"/>
        <v>10</v>
      </c>
      <c r="Y26" s="42" t="str">
        <f t="shared" si="3"/>
        <v>岡山</v>
      </c>
      <c r="Z26" s="42">
        <f t="shared" si="4"/>
        <v>48</v>
      </c>
      <c r="AA26" s="37">
        <f t="shared" si="5"/>
        <v>2.9</v>
      </c>
      <c r="AB26" s="5"/>
      <c r="AC26" s="32">
        <v>10</v>
      </c>
      <c r="AD26" s="5" t="s">
        <v>37</v>
      </c>
      <c r="AE26" s="33">
        <f t="shared" si="6"/>
        <v>9602</v>
      </c>
      <c r="AF26" s="34">
        <f>IFERROR(_xlfn.RANK.EQ(AE26,$AE$17:$AE$63,0)+COUNTIF(AE$17:$AE26,AE26)-1,"-")</f>
        <v>5</v>
      </c>
      <c r="AG26" s="5"/>
      <c r="AH26" s="42">
        <f t="shared" si="7"/>
        <v>10</v>
      </c>
      <c r="AI26" s="42" t="str">
        <f t="shared" si="8"/>
        <v>三重</v>
      </c>
      <c r="AJ26" s="42">
        <f t="shared" si="9"/>
        <v>5719</v>
      </c>
      <c r="AK26" s="37">
        <f t="shared" si="10"/>
        <v>3.4</v>
      </c>
      <c r="AL26" s="37"/>
      <c r="AM26" s="32">
        <v>10</v>
      </c>
      <c r="AN26" s="5" t="s">
        <v>37</v>
      </c>
      <c r="AO26" s="33">
        <f t="shared" si="0"/>
        <v>136.80000000000001</v>
      </c>
      <c r="AP26" s="34">
        <f>IFERROR(_xlfn.RANK.EQ(AO26,$AO$17:$AO$63,0)+COUNTIF(AO$17:$AO26,AO26)-1,"-")</f>
        <v>6</v>
      </c>
      <c r="AQ26" s="5"/>
      <c r="AR26" s="42">
        <f t="shared" si="11"/>
        <v>10</v>
      </c>
      <c r="AS26" s="42" t="str">
        <f t="shared" si="12"/>
        <v>兵庫</v>
      </c>
      <c r="AT26" s="589">
        <f t="shared" si="13"/>
        <v>114.4</v>
      </c>
      <c r="AU26" s="37">
        <f t="shared" si="14"/>
        <v>144.6</v>
      </c>
    </row>
    <row r="27" spans="1:47" ht="14.25" customHeight="1">
      <c r="B27" s="73"/>
      <c r="C27" s="165" t="s">
        <v>83</v>
      </c>
      <c r="D27" s="165"/>
      <c r="E27" s="87" t="s">
        <v>236</v>
      </c>
      <c r="F27" s="162">
        <v>56</v>
      </c>
      <c r="G27" s="163">
        <v>56</v>
      </c>
      <c r="H27" s="163" t="s">
        <v>98</v>
      </c>
      <c r="I27" s="163">
        <v>5692</v>
      </c>
      <c r="J27" s="163">
        <v>5670</v>
      </c>
      <c r="K27" s="163">
        <v>1146</v>
      </c>
      <c r="L27" s="163">
        <v>4524</v>
      </c>
      <c r="M27" s="163">
        <v>22</v>
      </c>
      <c r="N27" s="164">
        <v>80.8</v>
      </c>
      <c r="O27" s="164">
        <v>107.7</v>
      </c>
      <c r="P27" s="164">
        <v>86</v>
      </c>
      <c r="Q27" s="90" t="s">
        <v>236</v>
      </c>
      <c r="R27" s="150"/>
      <c r="S27" s="32">
        <v>11</v>
      </c>
      <c r="T27" s="5" t="s">
        <v>39</v>
      </c>
      <c r="U27" s="33">
        <f t="shared" si="1"/>
        <v>63</v>
      </c>
      <c r="V27" s="34">
        <f>IFERROR(_xlfn.RANK.EQ(U27,$U$17:$U$63,0)+COUNTIF(U$17:$U27,U27)-1,"-")</f>
        <v>5</v>
      </c>
      <c r="W27" s="5"/>
      <c r="X27" s="42">
        <f t="shared" si="2"/>
        <v>10</v>
      </c>
      <c r="Y27" s="42" t="str">
        <f t="shared" si="3"/>
        <v>宮崎</v>
      </c>
      <c r="Z27" s="42">
        <f t="shared" si="4"/>
        <v>48</v>
      </c>
      <c r="AA27" s="37">
        <f t="shared" si="5"/>
        <v>2.9</v>
      </c>
      <c r="AB27" s="5"/>
      <c r="AC27" s="32">
        <v>11</v>
      </c>
      <c r="AD27" s="5" t="s">
        <v>39</v>
      </c>
      <c r="AE27" s="33">
        <f t="shared" si="6"/>
        <v>3651</v>
      </c>
      <c r="AF27" s="34">
        <f>IFERROR(_xlfn.RANK.EQ(AE27,$AE$17:$AE$63,0)+COUNTIF(AE$17:$AE27,AE27)-1,"-")</f>
        <v>20</v>
      </c>
      <c r="AG27" s="5"/>
      <c r="AH27" s="35">
        <f t="shared" si="7"/>
        <v>11</v>
      </c>
      <c r="AI27" s="35" t="str">
        <f t="shared" si="8"/>
        <v>北海道</v>
      </c>
      <c r="AJ27" s="35">
        <f t="shared" si="9"/>
        <v>5670</v>
      </c>
      <c r="AK27" s="36">
        <f t="shared" si="10"/>
        <v>3.4</v>
      </c>
      <c r="AL27" s="37"/>
      <c r="AM27" s="32">
        <v>11</v>
      </c>
      <c r="AN27" s="5" t="s">
        <v>39</v>
      </c>
      <c r="AO27" s="33">
        <f t="shared" si="0"/>
        <v>32.5</v>
      </c>
      <c r="AP27" s="34">
        <f>IFERROR(_xlfn.RANK.EQ(AO27,$AO$17:$AO$63,0)+COUNTIF(AO$17:$AO27,AO27)-1,"-")</f>
        <v>33</v>
      </c>
      <c r="AQ27" s="5"/>
      <c r="AR27" s="42">
        <f t="shared" si="11"/>
        <v>11</v>
      </c>
      <c r="AS27" s="42" t="str">
        <f t="shared" si="12"/>
        <v>岐阜</v>
      </c>
      <c r="AT27" s="589">
        <f t="shared" si="13"/>
        <v>108.1</v>
      </c>
      <c r="AU27" s="37">
        <f t="shared" si="14"/>
        <v>136.69999999999999</v>
      </c>
    </row>
    <row r="28" spans="1:47" ht="14.25" customHeight="1">
      <c r="B28" s="56"/>
      <c r="C28" s="166" t="s">
        <v>235</v>
      </c>
      <c r="D28" s="166"/>
      <c r="E28" s="88" t="s">
        <v>234</v>
      </c>
      <c r="F28" s="162">
        <v>24</v>
      </c>
      <c r="G28" s="163">
        <v>24</v>
      </c>
      <c r="H28" s="163" t="s">
        <v>98</v>
      </c>
      <c r="I28" s="163">
        <v>6540</v>
      </c>
      <c r="J28" s="163">
        <v>6540</v>
      </c>
      <c r="K28" s="163">
        <v>1638</v>
      </c>
      <c r="L28" s="163">
        <v>4902</v>
      </c>
      <c r="M28" s="163" t="s">
        <v>98</v>
      </c>
      <c r="N28" s="164">
        <v>204.3</v>
      </c>
      <c r="O28" s="164">
        <v>104.3</v>
      </c>
      <c r="P28" s="164">
        <v>134.9</v>
      </c>
      <c r="Q28" s="91" t="s">
        <v>234</v>
      </c>
      <c r="R28" s="150"/>
      <c r="S28" s="32">
        <v>12</v>
      </c>
      <c r="T28" s="5" t="s">
        <v>41</v>
      </c>
      <c r="U28" s="33">
        <f t="shared" si="1"/>
        <v>88</v>
      </c>
      <c r="V28" s="34">
        <f>IFERROR(_xlfn.RANK.EQ(U28,$U$17:$U$63,0)+COUNTIF(U$17:$U28,U28)-1,"-")</f>
        <v>3</v>
      </c>
      <c r="W28" s="5"/>
      <c r="X28" s="42">
        <f t="shared" si="2"/>
        <v>12</v>
      </c>
      <c r="Y28" s="42" t="str">
        <f t="shared" si="3"/>
        <v>群馬</v>
      </c>
      <c r="Z28" s="42">
        <f t="shared" si="4"/>
        <v>46</v>
      </c>
      <c r="AA28" s="37">
        <f t="shared" si="5"/>
        <v>2.8</v>
      </c>
      <c r="AB28" s="5"/>
      <c r="AC28" s="32">
        <v>12</v>
      </c>
      <c r="AD28" s="5" t="s">
        <v>41</v>
      </c>
      <c r="AE28" s="33">
        <f t="shared" si="6"/>
        <v>14129</v>
      </c>
      <c r="AF28" s="34">
        <f>IFERROR(_xlfn.RANK.EQ(AE28,$AE$17:$AE$63,0)+COUNTIF(AE$17:$AE28,AE28)-1,"-")</f>
        <v>1</v>
      </c>
      <c r="AG28" s="5"/>
      <c r="AH28" s="42">
        <f t="shared" si="7"/>
        <v>12</v>
      </c>
      <c r="AI28" s="42" t="str">
        <f t="shared" si="8"/>
        <v>兵庫</v>
      </c>
      <c r="AJ28" s="42">
        <f t="shared" si="9"/>
        <v>5654</v>
      </c>
      <c r="AK28" s="37">
        <f t="shared" si="10"/>
        <v>3.4</v>
      </c>
      <c r="AL28" s="37"/>
      <c r="AM28" s="32">
        <v>12</v>
      </c>
      <c r="AN28" s="5" t="s">
        <v>41</v>
      </c>
      <c r="AO28" s="33">
        <f t="shared" si="0"/>
        <v>127.1</v>
      </c>
      <c r="AP28" s="34">
        <f>IFERROR(_xlfn.RANK.EQ(AO28,$AO$17:$AO$63,0)+COUNTIF(AO$17:$AO28,AO28)-1,"-")</f>
        <v>8</v>
      </c>
      <c r="AQ28" s="5"/>
      <c r="AR28" s="42">
        <f t="shared" si="11"/>
        <v>12</v>
      </c>
      <c r="AS28" s="42" t="str">
        <f t="shared" si="12"/>
        <v>石川</v>
      </c>
      <c r="AT28" s="589">
        <f t="shared" si="13"/>
        <v>104.5</v>
      </c>
      <c r="AU28" s="37">
        <f t="shared" si="14"/>
        <v>132.1</v>
      </c>
    </row>
    <row r="29" spans="1:47" ht="14.25" customHeight="1">
      <c r="B29" s="73"/>
      <c r="C29" s="165" t="s">
        <v>233</v>
      </c>
      <c r="D29" s="165"/>
      <c r="E29" s="87" t="s">
        <v>232</v>
      </c>
      <c r="F29" s="162">
        <v>23</v>
      </c>
      <c r="G29" s="163">
        <v>19</v>
      </c>
      <c r="H29" s="163">
        <v>4</v>
      </c>
      <c r="I29" s="163">
        <v>5097</v>
      </c>
      <c r="J29" s="163">
        <v>4991</v>
      </c>
      <c r="K29" s="163">
        <v>1412</v>
      </c>
      <c r="L29" s="163">
        <v>3579</v>
      </c>
      <c r="M29" s="163">
        <v>106</v>
      </c>
      <c r="N29" s="164">
        <v>188.4</v>
      </c>
      <c r="O29" s="164">
        <v>100</v>
      </c>
      <c r="P29" s="164">
        <v>98.6</v>
      </c>
      <c r="Q29" s="90" t="s">
        <v>232</v>
      </c>
      <c r="R29" s="150"/>
      <c r="S29" s="32">
        <v>13</v>
      </c>
      <c r="T29" s="5" t="s">
        <v>43</v>
      </c>
      <c r="U29" s="33">
        <f t="shared" si="1"/>
        <v>14</v>
      </c>
      <c r="V29" s="34">
        <f>IFERROR(_xlfn.RANK.EQ(U29,$U$17:$U$63,0)+COUNTIF(U$17:$U29,U29)-1,"-")</f>
        <v>37</v>
      </c>
      <c r="W29" s="5"/>
      <c r="X29" s="42">
        <f t="shared" si="2"/>
        <v>13</v>
      </c>
      <c r="Y29" s="42" t="str">
        <f t="shared" si="3"/>
        <v>栃木</v>
      </c>
      <c r="Z29" s="42">
        <f t="shared" si="4"/>
        <v>43</v>
      </c>
      <c r="AA29" s="37">
        <f t="shared" si="5"/>
        <v>2.6</v>
      </c>
      <c r="AB29" s="5"/>
      <c r="AC29" s="32">
        <v>13</v>
      </c>
      <c r="AD29" s="5" t="s">
        <v>43</v>
      </c>
      <c r="AE29" s="33">
        <f t="shared" si="6"/>
        <v>66</v>
      </c>
      <c r="AF29" s="34">
        <f>IFERROR(_xlfn.RANK.EQ(AE29,$AE$17:$AE$63,0)+COUNTIF(AE$17:$AE29,AE29)-1,"-")</f>
        <v>46</v>
      </c>
      <c r="AG29" s="5"/>
      <c r="AH29" s="42">
        <f t="shared" si="7"/>
        <v>13</v>
      </c>
      <c r="AI29" s="42" t="str">
        <f t="shared" si="8"/>
        <v>岐阜</v>
      </c>
      <c r="AJ29" s="42">
        <f t="shared" si="9"/>
        <v>5428</v>
      </c>
      <c r="AK29" s="37">
        <f t="shared" si="10"/>
        <v>3.2</v>
      </c>
      <c r="AL29" s="37"/>
      <c r="AM29" s="32">
        <v>13</v>
      </c>
      <c r="AN29" s="5" t="s">
        <v>43</v>
      </c>
      <c r="AO29" s="33">
        <f t="shared" si="0"/>
        <v>3.9</v>
      </c>
      <c r="AP29" s="34">
        <f>IFERROR(_xlfn.RANK.EQ(AO29,$AO$17:$AO$63,0)+COUNTIF(AO$17:$AO29,AO29)-1,"-")</f>
        <v>46</v>
      </c>
      <c r="AQ29" s="5"/>
      <c r="AR29" s="42">
        <f t="shared" si="11"/>
        <v>13</v>
      </c>
      <c r="AS29" s="42" t="str">
        <f t="shared" si="12"/>
        <v>宮城</v>
      </c>
      <c r="AT29" s="589">
        <f t="shared" si="13"/>
        <v>104.1</v>
      </c>
      <c r="AU29" s="37">
        <f t="shared" si="14"/>
        <v>131.6</v>
      </c>
    </row>
    <row r="30" spans="1:47" ht="14.25" customHeight="1">
      <c r="B30" s="56"/>
      <c r="C30" s="166" t="s">
        <v>231</v>
      </c>
      <c r="D30" s="166"/>
      <c r="E30" s="88" t="s">
        <v>230</v>
      </c>
      <c r="F30" s="162">
        <v>33</v>
      </c>
      <c r="G30" s="163">
        <v>33</v>
      </c>
      <c r="H30" s="163" t="s">
        <v>98</v>
      </c>
      <c r="I30" s="163">
        <v>3964</v>
      </c>
      <c r="J30" s="163">
        <v>3964</v>
      </c>
      <c r="K30" s="163">
        <v>529</v>
      </c>
      <c r="L30" s="163">
        <v>3435</v>
      </c>
      <c r="M30" s="163" t="s">
        <v>98</v>
      </c>
      <c r="N30" s="164">
        <v>104.1</v>
      </c>
      <c r="O30" s="164">
        <v>97.1</v>
      </c>
      <c r="P30" s="164">
        <v>109</v>
      </c>
      <c r="Q30" s="91" t="s">
        <v>230</v>
      </c>
      <c r="R30" s="150"/>
      <c r="S30" s="32">
        <v>14</v>
      </c>
      <c r="T30" s="5" t="s">
        <v>45</v>
      </c>
      <c r="U30" s="33">
        <f t="shared" si="1"/>
        <v>38</v>
      </c>
      <c r="V30" s="34">
        <f>IFERROR(_xlfn.RANK.EQ(U30,$U$17:$U$63,0)+COUNTIF(U$17:$U30,U30)-1,"-")</f>
        <v>18</v>
      </c>
      <c r="W30" s="5"/>
      <c r="X30" s="42">
        <f t="shared" si="2"/>
        <v>13</v>
      </c>
      <c r="Y30" s="42" t="str">
        <f t="shared" si="3"/>
        <v>静岡</v>
      </c>
      <c r="Z30" s="42">
        <f t="shared" si="4"/>
        <v>43</v>
      </c>
      <c r="AA30" s="37">
        <f t="shared" si="5"/>
        <v>2.6</v>
      </c>
      <c r="AB30" s="5"/>
      <c r="AC30" s="32">
        <v>14</v>
      </c>
      <c r="AD30" s="5" t="s">
        <v>45</v>
      </c>
      <c r="AE30" s="33">
        <f t="shared" si="6"/>
        <v>1041</v>
      </c>
      <c r="AF30" s="34">
        <f>IFERROR(_xlfn.RANK.EQ(AE30,$AE$17:$AE$63,0)+COUNTIF(AE$17:$AE30,AE30)-1,"-")</f>
        <v>30</v>
      </c>
      <c r="AG30" s="5"/>
      <c r="AH30" s="42">
        <f t="shared" si="7"/>
        <v>14</v>
      </c>
      <c r="AI30" s="42" t="str">
        <f t="shared" si="8"/>
        <v>福島</v>
      </c>
      <c r="AJ30" s="42">
        <f t="shared" si="9"/>
        <v>5220</v>
      </c>
      <c r="AK30" s="37">
        <f t="shared" si="10"/>
        <v>3.1</v>
      </c>
      <c r="AL30" s="37"/>
      <c r="AM30" s="32">
        <v>14</v>
      </c>
      <c r="AN30" s="5" t="s">
        <v>45</v>
      </c>
      <c r="AO30" s="33">
        <f t="shared" si="0"/>
        <v>27</v>
      </c>
      <c r="AP30" s="34">
        <f>IFERROR(_xlfn.RANK.EQ(AO30,$AO$17:$AO$63,0)+COUNTIF(AO$17:$AO30,AO30)-1,"-")</f>
        <v>40</v>
      </c>
      <c r="AQ30" s="5"/>
      <c r="AR30" s="42">
        <f t="shared" si="11"/>
        <v>14</v>
      </c>
      <c r="AS30" s="42" t="str">
        <f t="shared" si="12"/>
        <v>香川</v>
      </c>
      <c r="AT30" s="589">
        <f t="shared" si="13"/>
        <v>103.4</v>
      </c>
      <c r="AU30" s="37">
        <f t="shared" si="14"/>
        <v>130.69999999999999</v>
      </c>
    </row>
    <row r="31" spans="1:47" ht="14.25" customHeight="1">
      <c r="B31" s="73"/>
      <c r="C31" s="165" t="s">
        <v>229</v>
      </c>
      <c r="D31" s="165"/>
      <c r="E31" s="87" t="s">
        <v>228</v>
      </c>
      <c r="F31" s="162">
        <v>15</v>
      </c>
      <c r="G31" s="163">
        <v>15</v>
      </c>
      <c r="H31" s="163" t="s">
        <v>98</v>
      </c>
      <c r="I31" s="163">
        <v>2374</v>
      </c>
      <c r="J31" s="163">
        <v>2374</v>
      </c>
      <c r="K31" s="163">
        <v>275</v>
      </c>
      <c r="L31" s="163">
        <v>2099</v>
      </c>
      <c r="M31" s="163" t="s">
        <v>98</v>
      </c>
      <c r="N31" s="164">
        <v>139.9</v>
      </c>
      <c r="O31" s="164">
        <v>107.1</v>
      </c>
      <c r="P31" s="164">
        <v>99.2</v>
      </c>
      <c r="Q31" s="90" t="s">
        <v>228</v>
      </c>
      <c r="R31" s="150"/>
      <c r="S31" s="32">
        <v>15</v>
      </c>
      <c r="T31" s="5" t="s">
        <v>46</v>
      </c>
      <c r="U31" s="33">
        <f t="shared" si="1"/>
        <v>32</v>
      </c>
      <c r="V31" s="34">
        <f>IFERROR(_xlfn.RANK.EQ(U31,$U$17:$U$63,0)+COUNTIF(U$17:$U31,U31)-1,"-")</f>
        <v>25</v>
      </c>
      <c r="W31" s="5"/>
      <c r="X31" s="42">
        <f t="shared" si="2"/>
        <v>13</v>
      </c>
      <c r="Y31" s="42" t="str">
        <f t="shared" si="3"/>
        <v>兵庫</v>
      </c>
      <c r="Z31" s="42">
        <f t="shared" si="4"/>
        <v>43</v>
      </c>
      <c r="AA31" s="37">
        <f t="shared" si="5"/>
        <v>2.6</v>
      </c>
      <c r="AB31" s="5"/>
      <c r="AC31" s="32">
        <v>15</v>
      </c>
      <c r="AD31" s="5" t="s">
        <v>46</v>
      </c>
      <c r="AE31" s="33">
        <f t="shared" si="6"/>
        <v>4021</v>
      </c>
      <c r="AF31" s="34">
        <f>IFERROR(_xlfn.RANK.EQ(AE31,$AE$17:$AE$63,0)+COUNTIF(AE$17:$AE31,AE31)-1,"-")</f>
        <v>18</v>
      </c>
      <c r="AG31" s="5"/>
      <c r="AH31" s="42">
        <f t="shared" si="7"/>
        <v>15</v>
      </c>
      <c r="AI31" s="42" t="str">
        <f t="shared" si="8"/>
        <v>香川</v>
      </c>
      <c r="AJ31" s="42">
        <f t="shared" si="9"/>
        <v>5037</v>
      </c>
      <c r="AK31" s="37">
        <f t="shared" si="10"/>
        <v>3</v>
      </c>
      <c r="AL31" s="37"/>
      <c r="AM31" s="32">
        <v>15</v>
      </c>
      <c r="AN31" s="5" t="s">
        <v>46</v>
      </c>
      <c r="AO31" s="33">
        <f t="shared" si="0"/>
        <v>81.3</v>
      </c>
      <c r="AP31" s="34">
        <f>IFERROR(_xlfn.RANK.EQ(AO31,$AO$17:$AO$63,0)+COUNTIF(AO$17:$AO31,AO31)-1,"-")</f>
        <v>18</v>
      </c>
      <c r="AQ31" s="5"/>
      <c r="AR31" s="42">
        <f t="shared" si="11"/>
        <v>15</v>
      </c>
      <c r="AS31" s="42" t="str">
        <f t="shared" si="12"/>
        <v>福島</v>
      </c>
      <c r="AT31" s="589">
        <f t="shared" si="13"/>
        <v>89.9</v>
      </c>
      <c r="AU31" s="37">
        <f t="shared" si="14"/>
        <v>113.7</v>
      </c>
    </row>
    <row r="32" spans="1:47" ht="14.25" customHeight="1">
      <c r="B32" s="56"/>
      <c r="C32" s="166" t="s">
        <v>227</v>
      </c>
      <c r="D32" s="166"/>
      <c r="E32" s="88" t="s">
        <v>226</v>
      </c>
      <c r="F32" s="162">
        <v>13</v>
      </c>
      <c r="G32" s="163">
        <v>13</v>
      </c>
      <c r="H32" s="163" t="s">
        <v>98</v>
      </c>
      <c r="I32" s="163">
        <v>427</v>
      </c>
      <c r="J32" s="163">
        <v>427</v>
      </c>
      <c r="K32" s="163">
        <v>52</v>
      </c>
      <c r="L32" s="163">
        <v>375</v>
      </c>
      <c r="M32" s="163" t="s">
        <v>98</v>
      </c>
      <c r="N32" s="164">
        <v>28.8</v>
      </c>
      <c r="O32" s="164">
        <v>130</v>
      </c>
      <c r="P32" s="164">
        <v>102.5</v>
      </c>
      <c r="Q32" s="91" t="s">
        <v>226</v>
      </c>
      <c r="R32" s="150"/>
      <c r="S32" s="32">
        <v>16</v>
      </c>
      <c r="T32" s="5" t="s">
        <v>48</v>
      </c>
      <c r="U32" s="33">
        <f t="shared" si="1"/>
        <v>14</v>
      </c>
      <c r="V32" s="34">
        <f>IFERROR(_xlfn.RANK.EQ(U32,$U$17:$U$63,0)+COUNTIF(U$17:$U32,U32)-1,"-")</f>
        <v>38</v>
      </c>
      <c r="W32" s="5"/>
      <c r="X32" s="42">
        <f t="shared" si="2"/>
        <v>16</v>
      </c>
      <c r="Y32" s="42" t="str">
        <f t="shared" si="3"/>
        <v>岐阜</v>
      </c>
      <c r="Z32" s="42">
        <f t="shared" si="4"/>
        <v>42</v>
      </c>
      <c r="AA32" s="37">
        <f t="shared" si="5"/>
        <v>2.6</v>
      </c>
      <c r="AB32" s="5"/>
      <c r="AC32" s="32">
        <v>16</v>
      </c>
      <c r="AD32" s="5" t="s">
        <v>48</v>
      </c>
      <c r="AE32" s="33">
        <f t="shared" si="6"/>
        <v>719</v>
      </c>
      <c r="AF32" s="34">
        <f>IFERROR(_xlfn.RANK.EQ(AE32,$AE$17:$AE$63,0)+COUNTIF(AE$17:$AE32,AE32)-1,"-")</f>
        <v>35</v>
      </c>
      <c r="AG32" s="5"/>
      <c r="AH32" s="42">
        <f t="shared" si="7"/>
        <v>16</v>
      </c>
      <c r="AI32" s="42" t="str">
        <f t="shared" si="8"/>
        <v>岩手</v>
      </c>
      <c r="AJ32" s="42">
        <f t="shared" si="9"/>
        <v>4991</v>
      </c>
      <c r="AK32" s="37">
        <f t="shared" si="10"/>
        <v>3</v>
      </c>
      <c r="AL32" s="37"/>
      <c r="AM32" s="32">
        <v>16</v>
      </c>
      <c r="AN32" s="5" t="s">
        <v>48</v>
      </c>
      <c r="AO32" s="33">
        <f t="shared" si="0"/>
        <v>43.7</v>
      </c>
      <c r="AP32" s="34">
        <f>IFERROR(_xlfn.RANK.EQ(AO32,$AO$17:$AO$63,0)+COUNTIF(AO$17:$AO32,AO32)-1,"-")</f>
        <v>32</v>
      </c>
      <c r="AQ32" s="5"/>
      <c r="AR32" s="42">
        <f t="shared" si="11"/>
        <v>16</v>
      </c>
      <c r="AS32" s="42" t="str">
        <f t="shared" si="12"/>
        <v>山口</v>
      </c>
      <c r="AT32" s="589">
        <f t="shared" si="13"/>
        <v>89</v>
      </c>
      <c r="AU32" s="37">
        <f t="shared" si="14"/>
        <v>112.5</v>
      </c>
    </row>
    <row r="33" spans="2:47" ht="14.25" customHeight="1">
      <c r="B33" s="73"/>
      <c r="C33" s="165" t="s">
        <v>225</v>
      </c>
      <c r="D33" s="165"/>
      <c r="E33" s="87" t="s">
        <v>224</v>
      </c>
      <c r="F33" s="162">
        <v>37</v>
      </c>
      <c r="G33" s="163">
        <v>37</v>
      </c>
      <c r="H33" s="163" t="s">
        <v>98</v>
      </c>
      <c r="I33" s="163">
        <v>5220</v>
      </c>
      <c r="J33" s="163">
        <v>5220</v>
      </c>
      <c r="K33" s="163">
        <v>1895</v>
      </c>
      <c r="L33" s="163">
        <v>3325</v>
      </c>
      <c r="M33" s="163" t="s">
        <v>98</v>
      </c>
      <c r="N33" s="164">
        <v>89.9</v>
      </c>
      <c r="O33" s="164">
        <v>92.5</v>
      </c>
      <c r="P33" s="164">
        <v>88.7</v>
      </c>
      <c r="Q33" s="90" t="s">
        <v>224</v>
      </c>
      <c r="R33" s="150"/>
      <c r="S33" s="32">
        <v>17</v>
      </c>
      <c r="T33" s="5" t="s">
        <v>49</v>
      </c>
      <c r="U33" s="33">
        <f t="shared" si="1"/>
        <v>6</v>
      </c>
      <c r="V33" s="34">
        <f>IFERROR(_xlfn.RANK.EQ(U33,$U$17:$U$63,0)+COUNTIF(U$17:$U33,U33)-1,"-")</f>
        <v>47</v>
      </c>
      <c r="W33" s="5"/>
      <c r="X33" s="42">
        <f t="shared" si="2"/>
        <v>17</v>
      </c>
      <c r="Y33" s="42" t="str">
        <f t="shared" si="3"/>
        <v>広島</v>
      </c>
      <c r="Z33" s="42">
        <f t="shared" si="4"/>
        <v>40</v>
      </c>
      <c r="AA33" s="37">
        <f t="shared" si="5"/>
        <v>2.4</v>
      </c>
      <c r="AB33" s="5"/>
      <c r="AC33" s="32">
        <v>17</v>
      </c>
      <c r="AD33" s="5" t="s">
        <v>49</v>
      </c>
      <c r="AE33" s="33">
        <f t="shared" si="6"/>
        <v>690</v>
      </c>
      <c r="AF33" s="34">
        <f>IFERROR(_xlfn.RANK.EQ(AE33,$AE$17:$AE$63,0)+COUNTIF(AE$17:$AE33,AE33)-1,"-")</f>
        <v>36</v>
      </c>
      <c r="AG33" s="5"/>
      <c r="AH33" s="42">
        <f t="shared" si="7"/>
        <v>17</v>
      </c>
      <c r="AI33" s="42" t="str">
        <f t="shared" si="8"/>
        <v>静岡</v>
      </c>
      <c r="AJ33" s="42">
        <f t="shared" si="9"/>
        <v>4691</v>
      </c>
      <c r="AK33" s="37">
        <f t="shared" si="10"/>
        <v>2.8</v>
      </c>
      <c r="AL33" s="37"/>
      <c r="AM33" s="32">
        <v>17</v>
      </c>
      <c r="AN33" s="5" t="s">
        <v>49</v>
      </c>
      <c r="AO33" s="33">
        <f t="shared" si="0"/>
        <v>104.5</v>
      </c>
      <c r="AP33" s="34">
        <f>IFERROR(_xlfn.RANK.EQ(AO33,$AO$17:$AO$63,0)+COUNTIF(AO$17:$AO33,AO33)-1,"-")</f>
        <v>12</v>
      </c>
      <c r="AQ33" s="5"/>
      <c r="AR33" s="42">
        <f t="shared" si="11"/>
        <v>17</v>
      </c>
      <c r="AS33" s="42" t="str">
        <f t="shared" si="12"/>
        <v>静岡</v>
      </c>
      <c r="AT33" s="589">
        <f t="shared" si="13"/>
        <v>88</v>
      </c>
      <c r="AU33" s="37">
        <f t="shared" si="14"/>
        <v>111.3</v>
      </c>
    </row>
    <row r="34" spans="2:47" ht="14.25" customHeight="1">
      <c r="B34" s="56"/>
      <c r="C34" s="166" t="s">
        <v>223</v>
      </c>
      <c r="D34" s="166"/>
      <c r="E34" s="88" t="s">
        <v>222</v>
      </c>
      <c r="F34" s="162">
        <v>83</v>
      </c>
      <c r="G34" s="163">
        <v>78</v>
      </c>
      <c r="H34" s="163">
        <v>5</v>
      </c>
      <c r="I34" s="163">
        <v>12310</v>
      </c>
      <c r="J34" s="163">
        <v>12109</v>
      </c>
      <c r="K34" s="163">
        <v>1887</v>
      </c>
      <c r="L34" s="163">
        <v>10222</v>
      </c>
      <c r="M34" s="163">
        <v>201</v>
      </c>
      <c r="N34" s="164">
        <v>131.1</v>
      </c>
      <c r="O34" s="164">
        <v>89.7</v>
      </c>
      <c r="P34" s="164">
        <v>105</v>
      </c>
      <c r="Q34" s="91" t="s">
        <v>222</v>
      </c>
      <c r="R34" s="150"/>
      <c r="S34" s="32">
        <v>18</v>
      </c>
      <c r="T34" s="5" t="s">
        <v>50</v>
      </c>
      <c r="U34" s="33">
        <f t="shared" si="1"/>
        <v>12</v>
      </c>
      <c r="V34" s="34">
        <f>IFERROR(_xlfn.RANK.EQ(U34,$U$17:$U$63,0)+COUNTIF(U$17:$U34,U34)-1,"-")</f>
        <v>43</v>
      </c>
      <c r="W34" s="5"/>
      <c r="X34" s="42">
        <f t="shared" si="2"/>
        <v>18</v>
      </c>
      <c r="Y34" s="42" t="str">
        <f t="shared" si="3"/>
        <v>神奈川</v>
      </c>
      <c r="Z34" s="42">
        <f t="shared" si="4"/>
        <v>38</v>
      </c>
      <c r="AA34" s="37">
        <f t="shared" si="5"/>
        <v>2.2999999999999998</v>
      </c>
      <c r="AB34" s="5"/>
      <c r="AC34" s="32">
        <v>18</v>
      </c>
      <c r="AD34" s="5" t="s">
        <v>50</v>
      </c>
      <c r="AE34" s="33">
        <f t="shared" si="6"/>
        <v>740</v>
      </c>
      <c r="AF34" s="34">
        <f>IFERROR(_xlfn.RANK.EQ(AE34,$AE$17:$AE$63,0)+COUNTIF(AE$17:$AE34,AE34)-1,"-")</f>
        <v>34</v>
      </c>
      <c r="AG34" s="5"/>
      <c r="AH34" s="42">
        <f t="shared" si="7"/>
        <v>18</v>
      </c>
      <c r="AI34" s="42" t="str">
        <f t="shared" si="8"/>
        <v>新潟</v>
      </c>
      <c r="AJ34" s="42">
        <f t="shared" si="9"/>
        <v>4021</v>
      </c>
      <c r="AK34" s="37">
        <f t="shared" si="10"/>
        <v>2.4</v>
      </c>
      <c r="AL34" s="37"/>
      <c r="AM34" s="32">
        <v>18</v>
      </c>
      <c r="AN34" s="5" t="s">
        <v>50</v>
      </c>
      <c r="AO34" s="33">
        <f t="shared" si="0"/>
        <v>61.5</v>
      </c>
      <c r="AP34" s="34">
        <f>IFERROR(_xlfn.RANK.EQ(AO34,$AO$17:$AO$63,0)+COUNTIF(AO$17:$AO34,AO34)-1,"-")</f>
        <v>22</v>
      </c>
      <c r="AQ34" s="5"/>
      <c r="AR34" s="42">
        <f t="shared" si="11"/>
        <v>18</v>
      </c>
      <c r="AS34" s="42" t="str">
        <f t="shared" si="12"/>
        <v>新潟</v>
      </c>
      <c r="AT34" s="589">
        <f t="shared" si="13"/>
        <v>81.3</v>
      </c>
      <c r="AU34" s="37">
        <f t="shared" si="14"/>
        <v>102.8</v>
      </c>
    </row>
    <row r="35" spans="2:47" ht="14.25" customHeight="1">
      <c r="B35" s="73"/>
      <c r="C35" s="165" t="s">
        <v>221</v>
      </c>
      <c r="D35" s="165"/>
      <c r="E35" s="87" t="s">
        <v>220</v>
      </c>
      <c r="F35" s="162">
        <v>43</v>
      </c>
      <c r="G35" s="163">
        <v>43</v>
      </c>
      <c r="H35" s="163" t="s">
        <v>98</v>
      </c>
      <c r="I35" s="163">
        <v>6177</v>
      </c>
      <c r="J35" s="163">
        <v>6177</v>
      </c>
      <c r="K35" s="163">
        <v>969</v>
      </c>
      <c r="L35" s="163">
        <v>5208</v>
      </c>
      <c r="M35" s="163" t="s">
        <v>98</v>
      </c>
      <c r="N35" s="164">
        <v>121.1</v>
      </c>
      <c r="O35" s="164">
        <v>102.4</v>
      </c>
      <c r="P35" s="164">
        <v>101.9</v>
      </c>
      <c r="Q35" s="90" t="s">
        <v>220</v>
      </c>
      <c r="R35" s="150"/>
      <c r="S35" s="32">
        <v>19</v>
      </c>
      <c r="T35" s="5" t="s">
        <v>51</v>
      </c>
      <c r="U35" s="33">
        <f t="shared" si="1"/>
        <v>17</v>
      </c>
      <c r="V35" s="34">
        <f>IFERROR(_xlfn.RANK.EQ(U35,$U$17:$U$63,0)+COUNTIF(U$17:$U35,U35)-1,"-")</f>
        <v>32</v>
      </c>
      <c r="W35" s="5"/>
      <c r="X35" s="42">
        <f t="shared" si="2"/>
        <v>18</v>
      </c>
      <c r="Y35" s="42" t="str">
        <f t="shared" si="3"/>
        <v>熊本</v>
      </c>
      <c r="Z35" s="42">
        <f t="shared" si="4"/>
        <v>38</v>
      </c>
      <c r="AA35" s="37">
        <f t="shared" si="5"/>
        <v>2.2999999999999998</v>
      </c>
      <c r="AB35" s="5"/>
      <c r="AC35" s="32">
        <v>19</v>
      </c>
      <c r="AD35" s="5" t="s">
        <v>51</v>
      </c>
      <c r="AE35" s="33">
        <f t="shared" si="6"/>
        <v>505</v>
      </c>
      <c r="AF35" s="34">
        <f>IFERROR(_xlfn.RANK.EQ(AE35,$AE$17:$AE$63,0)+COUNTIF(AE$17:$AE35,AE35)-1,"-")</f>
        <v>38</v>
      </c>
      <c r="AG35" s="5"/>
      <c r="AH35" s="42">
        <f t="shared" si="7"/>
        <v>19</v>
      </c>
      <c r="AI35" s="42" t="str">
        <f t="shared" si="8"/>
        <v>宮城</v>
      </c>
      <c r="AJ35" s="42">
        <f t="shared" si="9"/>
        <v>3964</v>
      </c>
      <c r="AK35" s="37">
        <f t="shared" si="10"/>
        <v>2.4</v>
      </c>
      <c r="AL35" s="37"/>
      <c r="AM35" s="32">
        <v>19</v>
      </c>
      <c r="AN35" s="5" t="s">
        <v>51</v>
      </c>
      <c r="AO35" s="33">
        <f t="shared" si="0"/>
        <v>26.1</v>
      </c>
      <c r="AP35" s="34">
        <f>IFERROR(_xlfn.RANK.EQ(AO35,$AO$17:$AO$63,0)+COUNTIF(AO$17:$AO35,AO35)-1,"-")</f>
        <v>41</v>
      </c>
      <c r="AQ35" s="5"/>
      <c r="AR35" s="35">
        <f t="shared" si="11"/>
        <v>19</v>
      </c>
      <c r="AS35" s="35" t="str">
        <f t="shared" si="12"/>
        <v>北海道</v>
      </c>
      <c r="AT35" s="474">
        <f t="shared" si="13"/>
        <v>80.8</v>
      </c>
      <c r="AU35" s="36">
        <f t="shared" si="14"/>
        <v>102.1</v>
      </c>
    </row>
    <row r="36" spans="2:47" ht="14.25" customHeight="1">
      <c r="B36" s="56"/>
      <c r="C36" s="166" t="s">
        <v>219</v>
      </c>
      <c r="D36" s="166"/>
      <c r="E36" s="88" t="s">
        <v>218</v>
      </c>
      <c r="F36" s="163">
        <v>46</v>
      </c>
      <c r="G36" s="163">
        <v>46</v>
      </c>
      <c r="H36" s="163" t="s">
        <v>98</v>
      </c>
      <c r="I36" s="163">
        <v>9765</v>
      </c>
      <c r="J36" s="163">
        <v>9602</v>
      </c>
      <c r="K36" s="163">
        <v>3310</v>
      </c>
      <c r="L36" s="163">
        <v>6292</v>
      </c>
      <c r="M36" s="163">
        <v>163</v>
      </c>
      <c r="N36" s="164">
        <v>136.80000000000001</v>
      </c>
      <c r="O36" s="164">
        <v>88.5</v>
      </c>
      <c r="P36" s="164">
        <v>116</v>
      </c>
      <c r="Q36" s="91" t="s">
        <v>218</v>
      </c>
      <c r="R36" s="150"/>
      <c r="S36" s="32">
        <v>20</v>
      </c>
      <c r="T36" s="5" t="s">
        <v>52</v>
      </c>
      <c r="U36" s="33">
        <f t="shared" si="1"/>
        <v>17</v>
      </c>
      <c r="V36" s="34">
        <f>IFERROR(_xlfn.RANK.EQ(U36,$U$17:$U$63,0)+COUNTIF(U$17:$U36,U36)-1,"-")</f>
        <v>33</v>
      </c>
      <c r="W36" s="5"/>
      <c r="X36" s="42">
        <f t="shared" si="2"/>
        <v>20</v>
      </c>
      <c r="Y36" s="42" t="str">
        <f t="shared" si="3"/>
        <v>福島</v>
      </c>
      <c r="Z36" s="42">
        <f t="shared" si="4"/>
        <v>37</v>
      </c>
      <c r="AA36" s="37">
        <f t="shared" si="5"/>
        <v>2.2999999999999998</v>
      </c>
      <c r="AB36" s="5"/>
      <c r="AC36" s="32">
        <v>20</v>
      </c>
      <c r="AD36" s="5" t="s">
        <v>52</v>
      </c>
      <c r="AE36" s="33">
        <f t="shared" si="6"/>
        <v>688</v>
      </c>
      <c r="AF36" s="34">
        <f>IFERROR(_xlfn.RANK.EQ(AE36,$AE$17:$AE$63,0)+COUNTIF(AE$17:$AE36,AE36)-1,"-")</f>
        <v>37</v>
      </c>
      <c r="AG36" s="5"/>
      <c r="AH36" s="42">
        <f t="shared" si="7"/>
        <v>20</v>
      </c>
      <c r="AI36" s="42" t="str">
        <f t="shared" si="8"/>
        <v>埼玉</v>
      </c>
      <c r="AJ36" s="42">
        <f t="shared" si="9"/>
        <v>3651</v>
      </c>
      <c r="AK36" s="37">
        <f t="shared" si="10"/>
        <v>2.2000000000000002</v>
      </c>
      <c r="AL36" s="37"/>
      <c r="AM36" s="32">
        <v>20</v>
      </c>
      <c r="AN36" s="5" t="s">
        <v>52</v>
      </c>
      <c r="AO36" s="33">
        <f t="shared" si="0"/>
        <v>28.1</v>
      </c>
      <c r="AP36" s="34">
        <f>IFERROR(_xlfn.RANK.EQ(AO36,$AO$17:$AO$63,0)+COUNTIF(AO$17:$AO36,AO36)-1,"-")</f>
        <v>38</v>
      </c>
      <c r="AQ36" s="5"/>
      <c r="AR36" s="42">
        <f t="shared" si="11"/>
        <v>20</v>
      </c>
      <c r="AS36" s="42" t="str">
        <f t="shared" si="12"/>
        <v>三重</v>
      </c>
      <c r="AT36" s="589">
        <f t="shared" si="13"/>
        <v>72.599999999999994</v>
      </c>
      <c r="AU36" s="37">
        <f t="shared" si="14"/>
        <v>91.8</v>
      </c>
    </row>
    <row r="37" spans="2:47" ht="14.25" customHeight="1">
      <c r="B37" s="73"/>
      <c r="C37" s="165" t="s">
        <v>217</v>
      </c>
      <c r="D37" s="165"/>
      <c r="E37" s="87" t="s">
        <v>216</v>
      </c>
      <c r="F37" s="163">
        <v>63</v>
      </c>
      <c r="G37" s="163">
        <v>63</v>
      </c>
      <c r="H37" s="163" t="s">
        <v>98</v>
      </c>
      <c r="I37" s="163">
        <v>3651</v>
      </c>
      <c r="J37" s="163">
        <v>3651</v>
      </c>
      <c r="K37" s="163">
        <v>1605</v>
      </c>
      <c r="L37" s="163">
        <v>2046</v>
      </c>
      <c r="M37" s="163" t="s">
        <v>98</v>
      </c>
      <c r="N37" s="164">
        <v>32.5</v>
      </c>
      <c r="O37" s="164">
        <v>103.3</v>
      </c>
      <c r="P37" s="164">
        <v>114.2</v>
      </c>
      <c r="Q37" s="90" t="s">
        <v>216</v>
      </c>
      <c r="R37" s="150"/>
      <c r="S37" s="32">
        <v>21</v>
      </c>
      <c r="T37" s="5" t="s">
        <v>53</v>
      </c>
      <c r="U37" s="33">
        <f t="shared" si="1"/>
        <v>42</v>
      </c>
      <c r="V37" s="34">
        <f>IFERROR(_xlfn.RANK.EQ(U37,$U$17:$U$63,0)+COUNTIF(U$17:$U37,U37)-1,"-")</f>
        <v>16</v>
      </c>
      <c r="W37" s="5"/>
      <c r="X37" s="42">
        <f t="shared" si="2"/>
        <v>21</v>
      </c>
      <c r="Y37" s="42" t="str">
        <f t="shared" si="3"/>
        <v>香川</v>
      </c>
      <c r="Z37" s="42">
        <f t="shared" si="4"/>
        <v>36</v>
      </c>
      <c r="AA37" s="37">
        <f t="shared" si="5"/>
        <v>2.2000000000000002</v>
      </c>
      <c r="AB37" s="5"/>
      <c r="AC37" s="32">
        <v>21</v>
      </c>
      <c r="AD37" s="5" t="s">
        <v>53</v>
      </c>
      <c r="AE37" s="33">
        <f t="shared" si="6"/>
        <v>5428</v>
      </c>
      <c r="AF37" s="34">
        <f>IFERROR(_xlfn.RANK.EQ(AE37,$AE$17:$AE$63,0)+COUNTIF(AE$17:$AE37,AE37)-1,"-")</f>
        <v>13</v>
      </c>
      <c r="AG37" s="5"/>
      <c r="AH37" s="42">
        <f t="shared" si="7"/>
        <v>21</v>
      </c>
      <c r="AI37" s="42" t="str">
        <f t="shared" si="8"/>
        <v>宮崎</v>
      </c>
      <c r="AJ37" s="42">
        <f t="shared" si="9"/>
        <v>3098</v>
      </c>
      <c r="AK37" s="37">
        <f t="shared" si="10"/>
        <v>1.8</v>
      </c>
      <c r="AL37" s="37"/>
      <c r="AM37" s="32">
        <v>21</v>
      </c>
      <c r="AN37" s="5" t="s">
        <v>53</v>
      </c>
      <c r="AO37" s="33">
        <f t="shared" si="0"/>
        <v>108.1</v>
      </c>
      <c r="AP37" s="34">
        <f>IFERROR(_xlfn.RANK.EQ(AO37,$AO$17:$AO$63,0)+COUNTIF(AO$17:$AO37,AO37)-1,"-")</f>
        <v>11</v>
      </c>
      <c r="AQ37" s="5"/>
      <c r="AR37" s="42">
        <f t="shared" si="11"/>
        <v>21</v>
      </c>
      <c r="AS37" s="42" t="str">
        <f t="shared" si="12"/>
        <v>鹿児島</v>
      </c>
      <c r="AT37" s="589">
        <f t="shared" si="13"/>
        <v>72.3</v>
      </c>
      <c r="AU37" s="37">
        <f t="shared" si="14"/>
        <v>91.4</v>
      </c>
    </row>
    <row r="38" spans="2:47" ht="14.25" customHeight="1">
      <c r="B38" s="56"/>
      <c r="C38" s="166" t="s">
        <v>215</v>
      </c>
      <c r="D38" s="166"/>
      <c r="E38" s="88" t="s">
        <v>214</v>
      </c>
      <c r="F38" s="163">
        <v>90</v>
      </c>
      <c r="G38" s="163">
        <v>88</v>
      </c>
      <c r="H38" s="163">
        <v>2</v>
      </c>
      <c r="I38" s="163">
        <v>14173</v>
      </c>
      <c r="J38" s="163">
        <v>14129</v>
      </c>
      <c r="K38" s="163">
        <v>2943</v>
      </c>
      <c r="L38" s="163">
        <v>11186</v>
      </c>
      <c r="M38" s="163">
        <v>44</v>
      </c>
      <c r="N38" s="164">
        <v>127.1</v>
      </c>
      <c r="O38" s="164">
        <v>96.7</v>
      </c>
      <c r="P38" s="164">
        <v>115.4</v>
      </c>
      <c r="Q38" s="91" t="s">
        <v>214</v>
      </c>
      <c r="R38" s="150"/>
      <c r="S38" s="32">
        <v>22</v>
      </c>
      <c r="T38" s="5" t="s">
        <v>54</v>
      </c>
      <c r="U38" s="33">
        <f t="shared" si="1"/>
        <v>43</v>
      </c>
      <c r="V38" s="34">
        <f>IFERROR(_xlfn.RANK.EQ(U38,$U$17:$U$63,0)+COUNTIF(U$17:$U38,U38)-1,"-")</f>
        <v>14</v>
      </c>
      <c r="W38" s="5"/>
      <c r="X38" s="42">
        <f t="shared" si="2"/>
        <v>22</v>
      </c>
      <c r="Y38" s="42" t="str">
        <f t="shared" si="3"/>
        <v>愛媛</v>
      </c>
      <c r="Z38" s="42">
        <f t="shared" si="4"/>
        <v>35</v>
      </c>
      <c r="AA38" s="37">
        <f t="shared" si="5"/>
        <v>2.1</v>
      </c>
      <c r="AB38" s="5"/>
      <c r="AC38" s="32">
        <v>22</v>
      </c>
      <c r="AD38" s="5" t="s">
        <v>54</v>
      </c>
      <c r="AE38" s="33">
        <f t="shared" si="6"/>
        <v>4691</v>
      </c>
      <c r="AF38" s="34">
        <f>IFERROR(_xlfn.RANK.EQ(AE38,$AE$17:$AE$63,0)+COUNTIF(AE$17:$AE38,AE38)-1,"-")</f>
        <v>17</v>
      </c>
      <c r="AG38" s="5"/>
      <c r="AH38" s="42">
        <f t="shared" si="7"/>
        <v>22</v>
      </c>
      <c r="AI38" s="42" t="str">
        <f t="shared" si="8"/>
        <v>福岡</v>
      </c>
      <c r="AJ38" s="42">
        <f t="shared" si="9"/>
        <v>2852</v>
      </c>
      <c r="AK38" s="37">
        <f t="shared" si="10"/>
        <v>1.7</v>
      </c>
      <c r="AL38" s="37"/>
      <c r="AM38" s="32">
        <v>22</v>
      </c>
      <c r="AN38" s="5" t="s">
        <v>54</v>
      </c>
      <c r="AO38" s="33">
        <f t="shared" si="0"/>
        <v>88</v>
      </c>
      <c r="AP38" s="34">
        <f>IFERROR(_xlfn.RANK.EQ(AO38,$AO$17:$AO$63,0)+COUNTIF(AO$17:$AO38,AO38)-1,"-")</f>
        <v>17</v>
      </c>
      <c r="AQ38" s="5"/>
      <c r="AR38" s="42">
        <f t="shared" si="11"/>
        <v>22</v>
      </c>
      <c r="AS38" s="42" t="str">
        <f t="shared" si="12"/>
        <v>福井</v>
      </c>
      <c r="AT38" s="589">
        <f t="shared" si="13"/>
        <v>61.5</v>
      </c>
      <c r="AU38" s="37">
        <f t="shared" si="14"/>
        <v>77.7</v>
      </c>
    </row>
    <row r="39" spans="2:47" ht="14.25" customHeight="1">
      <c r="B39" s="73"/>
      <c r="C39" s="165" t="s">
        <v>213</v>
      </c>
      <c r="D39" s="165"/>
      <c r="E39" s="87" t="s">
        <v>212</v>
      </c>
      <c r="F39" s="163">
        <v>15</v>
      </c>
      <c r="G39" s="163">
        <v>14</v>
      </c>
      <c r="H39" s="163">
        <v>1</v>
      </c>
      <c r="I39" s="163">
        <v>69</v>
      </c>
      <c r="J39" s="163">
        <v>66</v>
      </c>
      <c r="K39" s="163">
        <v>11</v>
      </c>
      <c r="L39" s="163">
        <v>55</v>
      </c>
      <c r="M39" s="163">
        <v>3</v>
      </c>
      <c r="N39" s="164">
        <v>3.9</v>
      </c>
      <c r="O39" s="164">
        <v>116.7</v>
      </c>
      <c r="P39" s="164">
        <v>83.3</v>
      </c>
      <c r="Q39" s="90" t="s">
        <v>212</v>
      </c>
      <c r="R39" s="150"/>
      <c r="S39" s="32">
        <v>23</v>
      </c>
      <c r="T39" s="5" t="s">
        <v>55</v>
      </c>
      <c r="U39" s="33">
        <f t="shared" si="1"/>
        <v>109</v>
      </c>
      <c r="V39" s="34">
        <f>IFERROR(_xlfn.RANK.EQ(U39,$U$17:$U$63,0)+COUNTIF(U$17:$U39,U39)-1,"-")</f>
        <v>1</v>
      </c>
      <c r="W39" s="5"/>
      <c r="X39" s="42">
        <f t="shared" si="2"/>
        <v>23</v>
      </c>
      <c r="Y39" s="42" t="str">
        <f t="shared" si="3"/>
        <v>沖縄</v>
      </c>
      <c r="Z39" s="42">
        <f t="shared" si="4"/>
        <v>34</v>
      </c>
      <c r="AA39" s="37">
        <f t="shared" si="5"/>
        <v>2.1</v>
      </c>
      <c r="AB39" s="5"/>
      <c r="AC39" s="32">
        <v>23</v>
      </c>
      <c r="AD39" s="5" t="s">
        <v>55</v>
      </c>
      <c r="AE39" s="33">
        <f t="shared" si="6"/>
        <v>8037</v>
      </c>
      <c r="AF39" s="34">
        <f>IFERROR(_xlfn.RANK.EQ(AE39,$AE$17:$AE$63,0)+COUNTIF(AE$17:$AE39,AE39)-1,"-")</f>
        <v>7</v>
      </c>
      <c r="AG39" s="5"/>
      <c r="AH39" s="42">
        <f t="shared" si="7"/>
        <v>23</v>
      </c>
      <c r="AI39" s="42" t="str">
        <f t="shared" si="8"/>
        <v>熊本</v>
      </c>
      <c r="AJ39" s="42">
        <f t="shared" si="9"/>
        <v>2466</v>
      </c>
      <c r="AK39" s="37">
        <f t="shared" si="10"/>
        <v>1.5</v>
      </c>
      <c r="AL39" s="37"/>
      <c r="AM39" s="32">
        <v>23</v>
      </c>
      <c r="AN39" s="5" t="s">
        <v>55</v>
      </c>
      <c r="AO39" s="33">
        <f t="shared" si="0"/>
        <v>60.7</v>
      </c>
      <c r="AP39" s="34">
        <f>IFERROR(_xlfn.RANK.EQ(AO39,$AO$17:$AO$63,0)+COUNTIF(AO$17:$AO39,AO39)-1,"-")</f>
        <v>23</v>
      </c>
      <c r="AQ39" s="5"/>
      <c r="AR39" s="42">
        <f t="shared" si="11"/>
        <v>23</v>
      </c>
      <c r="AS39" s="42" t="str">
        <f t="shared" si="12"/>
        <v>愛知</v>
      </c>
      <c r="AT39" s="589">
        <f t="shared" si="13"/>
        <v>60.7</v>
      </c>
      <c r="AU39" s="37">
        <f t="shared" si="14"/>
        <v>76.7</v>
      </c>
    </row>
    <row r="40" spans="2:47" ht="14.25" customHeight="1">
      <c r="B40" s="56"/>
      <c r="C40" s="166" t="s">
        <v>211</v>
      </c>
      <c r="D40" s="166"/>
      <c r="E40" s="88" t="s">
        <v>210</v>
      </c>
      <c r="F40" s="163">
        <v>38</v>
      </c>
      <c r="G40" s="163">
        <v>38</v>
      </c>
      <c r="H40" s="163" t="s">
        <v>98</v>
      </c>
      <c r="I40" s="163">
        <v>1041</v>
      </c>
      <c r="J40" s="163">
        <v>1041</v>
      </c>
      <c r="K40" s="163">
        <v>16</v>
      </c>
      <c r="L40" s="163">
        <v>1025</v>
      </c>
      <c r="M40" s="163" t="s">
        <v>98</v>
      </c>
      <c r="N40" s="164">
        <v>27</v>
      </c>
      <c r="O40" s="164">
        <v>92.7</v>
      </c>
      <c r="P40" s="164">
        <v>102.4</v>
      </c>
      <c r="Q40" s="91" t="s">
        <v>210</v>
      </c>
      <c r="R40" s="150"/>
      <c r="S40" s="32">
        <v>24</v>
      </c>
      <c r="T40" s="5" t="s">
        <v>56</v>
      </c>
      <c r="U40" s="33">
        <f t="shared" si="1"/>
        <v>63</v>
      </c>
      <c r="V40" s="34">
        <f>IFERROR(_xlfn.RANK.EQ(U40,$U$17:$U$63,0)+COUNTIF(U$17:$U40,U40)-1,"-")</f>
        <v>6</v>
      </c>
      <c r="W40" s="5"/>
      <c r="X40" s="42">
        <f t="shared" si="2"/>
        <v>24</v>
      </c>
      <c r="Y40" s="42" t="str">
        <f t="shared" si="3"/>
        <v>宮城</v>
      </c>
      <c r="Z40" s="42">
        <f t="shared" si="4"/>
        <v>33</v>
      </c>
      <c r="AA40" s="37">
        <f t="shared" si="5"/>
        <v>2</v>
      </c>
      <c r="AB40" s="5"/>
      <c r="AC40" s="32">
        <v>24</v>
      </c>
      <c r="AD40" s="5" t="s">
        <v>56</v>
      </c>
      <c r="AE40" s="33">
        <f t="shared" si="6"/>
        <v>5719</v>
      </c>
      <c r="AF40" s="34">
        <f>IFERROR(_xlfn.RANK.EQ(AE40,$AE$17:$AE$63,0)+COUNTIF(AE$17:$AE40,AE40)-1,"-")</f>
        <v>10</v>
      </c>
      <c r="AG40" s="5"/>
      <c r="AH40" s="42">
        <f t="shared" si="7"/>
        <v>24</v>
      </c>
      <c r="AI40" s="42" t="str">
        <f t="shared" si="8"/>
        <v>秋田</v>
      </c>
      <c r="AJ40" s="42">
        <f t="shared" si="9"/>
        <v>2374</v>
      </c>
      <c r="AK40" s="37">
        <f t="shared" si="10"/>
        <v>1.4</v>
      </c>
      <c r="AL40" s="37"/>
      <c r="AM40" s="32">
        <v>24</v>
      </c>
      <c r="AN40" s="5" t="s">
        <v>56</v>
      </c>
      <c r="AO40" s="33">
        <f t="shared" si="0"/>
        <v>72.599999999999994</v>
      </c>
      <c r="AP40" s="34">
        <f>IFERROR(_xlfn.RANK.EQ(AO40,$AO$17:$AO$63,0)+COUNTIF(AO$17:$AO40,AO40)-1,"-")</f>
        <v>20</v>
      </c>
      <c r="AQ40" s="5"/>
      <c r="AR40" s="42">
        <f t="shared" si="11"/>
        <v>24</v>
      </c>
      <c r="AS40" s="42" t="str">
        <f t="shared" si="12"/>
        <v>京都</v>
      </c>
      <c r="AT40" s="589">
        <f t="shared" si="13"/>
        <v>59.8</v>
      </c>
      <c r="AU40" s="37">
        <f t="shared" si="14"/>
        <v>75.599999999999994</v>
      </c>
    </row>
    <row r="41" spans="2:47" ht="14.25" customHeight="1">
      <c r="B41" s="73"/>
      <c r="C41" s="165" t="s">
        <v>209</v>
      </c>
      <c r="D41" s="165"/>
      <c r="E41" s="87" t="s">
        <v>208</v>
      </c>
      <c r="F41" s="163">
        <v>42</v>
      </c>
      <c r="G41" s="163">
        <v>32</v>
      </c>
      <c r="H41" s="163">
        <v>10</v>
      </c>
      <c r="I41" s="163">
        <v>4695</v>
      </c>
      <c r="J41" s="163">
        <v>4021</v>
      </c>
      <c r="K41" s="163">
        <v>1418</v>
      </c>
      <c r="L41" s="163">
        <v>2603</v>
      </c>
      <c r="M41" s="163">
        <v>674</v>
      </c>
      <c r="N41" s="164">
        <v>81.3</v>
      </c>
      <c r="O41" s="164">
        <v>91.4</v>
      </c>
      <c r="P41" s="164">
        <v>79</v>
      </c>
      <c r="Q41" s="90" t="s">
        <v>208</v>
      </c>
      <c r="R41" s="150"/>
      <c r="S41" s="32">
        <v>25</v>
      </c>
      <c r="T41" s="5" t="s">
        <v>57</v>
      </c>
      <c r="U41" s="33">
        <f t="shared" si="1"/>
        <v>15</v>
      </c>
      <c r="V41" s="34">
        <f>IFERROR(_xlfn.RANK.EQ(U41,$U$17:$U$63,0)+COUNTIF(U$17:$U41,U41)-1,"-")</f>
        <v>35</v>
      </c>
      <c r="W41" s="5"/>
      <c r="X41" s="42">
        <f t="shared" si="2"/>
        <v>25</v>
      </c>
      <c r="Y41" s="42" t="str">
        <f t="shared" si="3"/>
        <v>新潟</v>
      </c>
      <c r="Z41" s="42">
        <f t="shared" si="4"/>
        <v>32</v>
      </c>
      <c r="AA41" s="37">
        <f t="shared" si="5"/>
        <v>2</v>
      </c>
      <c r="AB41" s="5"/>
      <c r="AC41" s="32">
        <v>25</v>
      </c>
      <c r="AD41" s="5" t="s">
        <v>57</v>
      </c>
      <c r="AE41" s="33">
        <f t="shared" si="6"/>
        <v>242</v>
      </c>
      <c r="AF41" s="34">
        <f>IFERROR(_xlfn.RANK.EQ(AE41,$AE$17:$AE$63,0)+COUNTIF(AE$17:$AE41,AE41)-1,"-")</f>
        <v>44</v>
      </c>
      <c r="AG41" s="5"/>
      <c r="AH41" s="42">
        <f t="shared" si="7"/>
        <v>25</v>
      </c>
      <c r="AI41" s="42" t="str">
        <f t="shared" si="8"/>
        <v>愛媛</v>
      </c>
      <c r="AJ41" s="42">
        <f t="shared" si="9"/>
        <v>2144</v>
      </c>
      <c r="AK41" s="37">
        <f t="shared" si="10"/>
        <v>1.3</v>
      </c>
      <c r="AL41" s="37"/>
      <c r="AM41" s="32">
        <v>25</v>
      </c>
      <c r="AN41" s="5" t="s">
        <v>57</v>
      </c>
      <c r="AO41" s="33">
        <f t="shared" si="0"/>
        <v>15</v>
      </c>
      <c r="AP41" s="34">
        <f>IFERROR(_xlfn.RANK.EQ(AO41,$AO$17:$AO$63,0)+COUNTIF(AO$17:$AO41,AO41)-1,"-")</f>
        <v>42</v>
      </c>
      <c r="AQ41" s="5"/>
      <c r="AR41" s="42">
        <f t="shared" si="11"/>
        <v>25</v>
      </c>
      <c r="AS41" s="42" t="str">
        <f t="shared" si="12"/>
        <v>大分</v>
      </c>
      <c r="AT41" s="589">
        <f t="shared" si="13"/>
        <v>57.7</v>
      </c>
      <c r="AU41" s="37">
        <f t="shared" si="14"/>
        <v>72.900000000000006</v>
      </c>
    </row>
    <row r="42" spans="2:47" ht="14.25" customHeight="1">
      <c r="B42" s="56"/>
      <c r="C42" s="166" t="s">
        <v>207</v>
      </c>
      <c r="D42" s="166"/>
      <c r="E42" s="88" t="s">
        <v>206</v>
      </c>
      <c r="F42" s="163">
        <v>14</v>
      </c>
      <c r="G42" s="163">
        <v>14</v>
      </c>
      <c r="H42" s="163" t="s">
        <v>98</v>
      </c>
      <c r="I42" s="163">
        <v>719</v>
      </c>
      <c r="J42" s="163">
        <v>719</v>
      </c>
      <c r="K42" s="163">
        <v>107</v>
      </c>
      <c r="L42" s="163">
        <v>612</v>
      </c>
      <c r="M42" s="163" t="s">
        <v>98</v>
      </c>
      <c r="N42" s="164">
        <v>43.7</v>
      </c>
      <c r="O42" s="164">
        <v>93.3</v>
      </c>
      <c r="P42" s="164">
        <v>86.6</v>
      </c>
      <c r="Q42" s="91" t="s">
        <v>206</v>
      </c>
      <c r="R42" s="150"/>
      <c r="S42" s="32">
        <v>26</v>
      </c>
      <c r="T42" s="5" t="s">
        <v>58</v>
      </c>
      <c r="U42" s="33">
        <f t="shared" si="1"/>
        <v>25</v>
      </c>
      <c r="V42" s="34">
        <f>IFERROR(_xlfn.RANK.EQ(U42,$U$17:$U$63,0)+COUNTIF(U$17:$U42,U42)-1,"-")</f>
        <v>26</v>
      </c>
      <c r="W42" s="5"/>
      <c r="X42" s="42">
        <f t="shared" si="2"/>
        <v>26</v>
      </c>
      <c r="Y42" s="42" t="str">
        <f t="shared" si="3"/>
        <v>京都</v>
      </c>
      <c r="Z42" s="42">
        <f t="shared" si="4"/>
        <v>25</v>
      </c>
      <c r="AA42" s="37">
        <f t="shared" si="5"/>
        <v>1.5</v>
      </c>
      <c r="AB42" s="5"/>
      <c r="AC42" s="32">
        <v>26</v>
      </c>
      <c r="AD42" s="5" t="s">
        <v>58</v>
      </c>
      <c r="AE42" s="33">
        <f t="shared" si="6"/>
        <v>1515</v>
      </c>
      <c r="AF42" s="34">
        <f>IFERROR(_xlfn.RANK.EQ(AE42,$AE$17:$AE$63,0)+COUNTIF(AE$17:$AE42,AE42)-1,"-")</f>
        <v>28</v>
      </c>
      <c r="AG42" s="5"/>
      <c r="AH42" s="42">
        <f t="shared" si="7"/>
        <v>26</v>
      </c>
      <c r="AI42" s="42" t="str">
        <f t="shared" si="8"/>
        <v>長崎</v>
      </c>
      <c r="AJ42" s="42">
        <f t="shared" si="9"/>
        <v>1826</v>
      </c>
      <c r="AK42" s="37">
        <f t="shared" si="10"/>
        <v>1.1000000000000001</v>
      </c>
      <c r="AL42" s="37"/>
      <c r="AM42" s="32">
        <v>26</v>
      </c>
      <c r="AN42" s="5" t="s">
        <v>58</v>
      </c>
      <c r="AO42" s="33">
        <f t="shared" si="0"/>
        <v>59.8</v>
      </c>
      <c r="AP42" s="34">
        <f>IFERROR(_xlfn.RANK.EQ(AO42,$AO$17:$AO$63,0)+COUNTIF(AO$17:$AO42,AO42)-1,"-")</f>
        <v>24</v>
      </c>
      <c r="AQ42" s="5"/>
      <c r="AR42" s="42">
        <f t="shared" si="11"/>
        <v>26</v>
      </c>
      <c r="AS42" s="42" t="str">
        <f t="shared" si="12"/>
        <v>島根</v>
      </c>
      <c r="AT42" s="589">
        <f t="shared" si="13"/>
        <v>54.4</v>
      </c>
      <c r="AU42" s="37">
        <f t="shared" si="14"/>
        <v>68.8</v>
      </c>
    </row>
    <row r="43" spans="2:47" ht="14.25" customHeight="1">
      <c r="B43" s="73"/>
      <c r="C43" s="165" t="s">
        <v>205</v>
      </c>
      <c r="D43" s="165"/>
      <c r="E43" s="87" t="s">
        <v>204</v>
      </c>
      <c r="F43" s="163">
        <v>6</v>
      </c>
      <c r="G43" s="163">
        <v>6</v>
      </c>
      <c r="H43" s="163" t="s">
        <v>98</v>
      </c>
      <c r="I43" s="163">
        <v>690</v>
      </c>
      <c r="J43" s="163">
        <v>690</v>
      </c>
      <c r="K43" s="163">
        <v>63</v>
      </c>
      <c r="L43" s="163">
        <v>627</v>
      </c>
      <c r="M43" s="163" t="s">
        <v>98</v>
      </c>
      <c r="N43" s="164">
        <v>104.5</v>
      </c>
      <c r="O43" s="164">
        <v>66.7</v>
      </c>
      <c r="P43" s="164">
        <v>54.7</v>
      </c>
      <c r="Q43" s="90" t="s">
        <v>204</v>
      </c>
      <c r="R43" s="150"/>
      <c r="S43" s="32">
        <v>27</v>
      </c>
      <c r="T43" s="5" t="s">
        <v>59</v>
      </c>
      <c r="U43" s="33">
        <f t="shared" si="1"/>
        <v>12</v>
      </c>
      <c r="V43" s="34">
        <f>IFERROR(_xlfn.RANK.EQ(U43,$U$17:$U$63,0)+COUNTIF(U$17:$U43,U43)-1,"-")</f>
        <v>44</v>
      </c>
      <c r="W43" s="5"/>
      <c r="X43" s="42">
        <f t="shared" si="2"/>
        <v>27</v>
      </c>
      <c r="Y43" s="42" t="str">
        <f t="shared" si="3"/>
        <v>青森</v>
      </c>
      <c r="Z43" s="42">
        <f t="shared" si="4"/>
        <v>24</v>
      </c>
      <c r="AA43" s="37">
        <f t="shared" si="5"/>
        <v>1.5</v>
      </c>
      <c r="AB43" s="5"/>
      <c r="AC43" s="32">
        <v>27</v>
      </c>
      <c r="AD43" s="5" t="s">
        <v>59</v>
      </c>
      <c r="AE43" s="33">
        <f t="shared" si="6"/>
        <v>49</v>
      </c>
      <c r="AF43" s="34">
        <f>IFERROR(_xlfn.RANK.EQ(AE43,$AE$17:$AE$63,0)+COUNTIF(AE$17:$AE43,AE43)-1,"-")</f>
        <v>47</v>
      </c>
      <c r="AG43" s="5"/>
      <c r="AH43" s="42">
        <f t="shared" si="7"/>
        <v>27</v>
      </c>
      <c r="AI43" s="42" t="str">
        <f t="shared" si="8"/>
        <v>山口</v>
      </c>
      <c r="AJ43" s="42">
        <f t="shared" si="9"/>
        <v>1655</v>
      </c>
      <c r="AK43" s="37">
        <f t="shared" si="10"/>
        <v>1</v>
      </c>
      <c r="AL43" s="37"/>
      <c r="AM43" s="32">
        <v>27</v>
      </c>
      <c r="AN43" s="5" t="s">
        <v>59</v>
      </c>
      <c r="AO43" s="33">
        <f t="shared" si="0"/>
        <v>3.5</v>
      </c>
      <c r="AP43" s="34">
        <f>IFERROR(_xlfn.RANK.EQ(AO43,$AO$17:$AO$63,0)+COUNTIF(AO$17:$AO43,AO43)-1,"-")</f>
        <v>47</v>
      </c>
      <c r="AQ43" s="5"/>
      <c r="AR43" s="42">
        <f t="shared" si="11"/>
        <v>27</v>
      </c>
      <c r="AS43" s="42" t="str">
        <f t="shared" si="12"/>
        <v>熊本</v>
      </c>
      <c r="AT43" s="589">
        <f t="shared" si="13"/>
        <v>53</v>
      </c>
      <c r="AU43" s="37">
        <f t="shared" si="14"/>
        <v>67</v>
      </c>
    </row>
    <row r="44" spans="2:47" ht="14.25" customHeight="1">
      <c r="B44" s="56"/>
      <c r="C44" s="166" t="s">
        <v>203</v>
      </c>
      <c r="D44" s="166"/>
      <c r="E44" s="88" t="s">
        <v>202</v>
      </c>
      <c r="F44" s="163">
        <v>12</v>
      </c>
      <c r="G44" s="163">
        <v>12</v>
      </c>
      <c r="H44" s="163" t="s">
        <v>98</v>
      </c>
      <c r="I44" s="163">
        <v>740</v>
      </c>
      <c r="J44" s="163">
        <v>740</v>
      </c>
      <c r="K44" s="163">
        <v>2</v>
      </c>
      <c r="L44" s="163">
        <v>738</v>
      </c>
      <c r="M44" s="163" t="s">
        <v>98</v>
      </c>
      <c r="N44" s="164">
        <v>61.5</v>
      </c>
      <c r="O44" s="164">
        <v>100</v>
      </c>
      <c r="P44" s="164">
        <v>102.2</v>
      </c>
      <c r="Q44" s="91" t="s">
        <v>202</v>
      </c>
      <c r="R44" s="150"/>
      <c r="S44" s="32">
        <v>28</v>
      </c>
      <c r="T44" s="5" t="s">
        <v>60</v>
      </c>
      <c r="U44" s="33">
        <f t="shared" si="1"/>
        <v>43</v>
      </c>
      <c r="V44" s="34">
        <f>IFERROR(_xlfn.RANK.EQ(U44,$U$17:$U$63,0)+COUNTIF(U$17:$U44,U44)-1,"-")</f>
        <v>15</v>
      </c>
      <c r="W44" s="5"/>
      <c r="X44" s="42">
        <f t="shared" si="2"/>
        <v>27</v>
      </c>
      <c r="Y44" s="42" t="str">
        <f t="shared" si="3"/>
        <v>佐賀</v>
      </c>
      <c r="Z44" s="42">
        <f t="shared" si="4"/>
        <v>24</v>
      </c>
      <c r="AA44" s="37">
        <f t="shared" si="5"/>
        <v>1.5</v>
      </c>
      <c r="AB44" s="5"/>
      <c r="AC44" s="32">
        <v>28</v>
      </c>
      <c r="AD44" s="5" t="s">
        <v>60</v>
      </c>
      <c r="AE44" s="33">
        <f t="shared" si="6"/>
        <v>5654</v>
      </c>
      <c r="AF44" s="34">
        <f>IFERROR(_xlfn.RANK.EQ(AE44,$AE$17:$AE$63,0)+COUNTIF(AE$17:$AE44,AE44)-1,"-")</f>
        <v>12</v>
      </c>
      <c r="AG44" s="5"/>
      <c r="AH44" s="42">
        <f t="shared" si="7"/>
        <v>28</v>
      </c>
      <c r="AI44" s="42" t="str">
        <f t="shared" si="8"/>
        <v>京都</v>
      </c>
      <c r="AJ44" s="42">
        <f t="shared" si="9"/>
        <v>1515</v>
      </c>
      <c r="AK44" s="37">
        <f t="shared" si="10"/>
        <v>0.9</v>
      </c>
      <c r="AL44" s="37"/>
      <c r="AM44" s="32">
        <v>28</v>
      </c>
      <c r="AN44" s="5" t="s">
        <v>60</v>
      </c>
      <c r="AO44" s="33">
        <f t="shared" si="0"/>
        <v>114.4</v>
      </c>
      <c r="AP44" s="34">
        <f>IFERROR(_xlfn.RANK.EQ(AO44,$AO$17:$AO$63,0)+COUNTIF(AO$17:$AO44,AO44)-1,"-")</f>
        <v>10</v>
      </c>
      <c r="AQ44" s="5"/>
      <c r="AR44" s="42">
        <f t="shared" si="11"/>
        <v>28</v>
      </c>
      <c r="AS44" s="42" t="str">
        <f t="shared" si="12"/>
        <v>宮崎</v>
      </c>
      <c r="AT44" s="589">
        <f t="shared" si="13"/>
        <v>49.6</v>
      </c>
      <c r="AU44" s="37">
        <f t="shared" si="14"/>
        <v>62.7</v>
      </c>
    </row>
    <row r="45" spans="2:47" ht="14.25" customHeight="1">
      <c r="B45" s="73"/>
      <c r="C45" s="165" t="s">
        <v>201</v>
      </c>
      <c r="D45" s="165"/>
      <c r="E45" s="87" t="s">
        <v>200</v>
      </c>
      <c r="F45" s="163">
        <v>17</v>
      </c>
      <c r="G45" s="163">
        <v>17</v>
      </c>
      <c r="H45" s="163" t="s">
        <v>98</v>
      </c>
      <c r="I45" s="163">
        <v>505</v>
      </c>
      <c r="J45" s="163">
        <v>505</v>
      </c>
      <c r="K45" s="163">
        <v>62</v>
      </c>
      <c r="L45" s="163">
        <v>443</v>
      </c>
      <c r="M45" s="163" t="s">
        <v>98</v>
      </c>
      <c r="N45" s="164">
        <v>26.1</v>
      </c>
      <c r="O45" s="164">
        <v>77.3</v>
      </c>
      <c r="P45" s="164">
        <v>97.1</v>
      </c>
      <c r="Q45" s="90" t="s">
        <v>200</v>
      </c>
      <c r="R45" s="150"/>
      <c r="S45" s="32">
        <v>29</v>
      </c>
      <c r="T45" s="5" t="s">
        <v>61</v>
      </c>
      <c r="U45" s="33">
        <f t="shared" si="1"/>
        <v>23</v>
      </c>
      <c r="V45" s="34">
        <f>IFERROR(_xlfn.RANK.EQ(U45,$U$17:$U$63,0)+COUNTIF(U$17:$U45,U45)-1,"-")</f>
        <v>29</v>
      </c>
      <c r="W45" s="5"/>
      <c r="X45" s="42">
        <f t="shared" si="2"/>
        <v>29</v>
      </c>
      <c r="Y45" s="42" t="str">
        <f t="shared" si="3"/>
        <v>奈良</v>
      </c>
      <c r="Z45" s="42">
        <f t="shared" si="4"/>
        <v>23</v>
      </c>
      <c r="AA45" s="37">
        <f t="shared" si="5"/>
        <v>1.4</v>
      </c>
      <c r="AB45" s="5"/>
      <c r="AC45" s="32">
        <v>29</v>
      </c>
      <c r="AD45" s="5" t="s">
        <v>61</v>
      </c>
      <c r="AE45" s="33">
        <f t="shared" si="6"/>
        <v>284</v>
      </c>
      <c r="AF45" s="34">
        <f>IFERROR(_xlfn.RANK.EQ(AE45,$AE$17:$AE$63,0)+COUNTIF(AE$17:$AE45,AE45)-1,"-")</f>
        <v>40</v>
      </c>
      <c r="AG45" s="5"/>
      <c r="AH45" s="42">
        <f t="shared" si="7"/>
        <v>29</v>
      </c>
      <c r="AI45" s="42" t="str">
        <f t="shared" si="8"/>
        <v>沖縄</v>
      </c>
      <c r="AJ45" s="42">
        <f t="shared" si="9"/>
        <v>1431</v>
      </c>
      <c r="AK45" s="37">
        <f t="shared" si="10"/>
        <v>0.8</v>
      </c>
      <c r="AL45" s="37"/>
      <c r="AM45" s="32">
        <v>29</v>
      </c>
      <c r="AN45" s="5" t="s">
        <v>61</v>
      </c>
      <c r="AO45" s="33">
        <f t="shared" si="0"/>
        <v>11.5</v>
      </c>
      <c r="AP45" s="34">
        <f>IFERROR(_xlfn.RANK.EQ(AO45,$AO$17:$AO$63,0)+COUNTIF(AO$17:$AO45,AO45)-1,"-")</f>
        <v>44</v>
      </c>
      <c r="AQ45" s="5"/>
      <c r="AR45" s="42">
        <f t="shared" si="11"/>
        <v>29</v>
      </c>
      <c r="AS45" s="42" t="str">
        <f t="shared" si="12"/>
        <v>愛媛</v>
      </c>
      <c r="AT45" s="589">
        <f t="shared" si="13"/>
        <v>46.7</v>
      </c>
      <c r="AU45" s="37">
        <f t="shared" si="14"/>
        <v>59</v>
      </c>
    </row>
    <row r="46" spans="2:47" ht="14.25" customHeight="1">
      <c r="B46" s="56"/>
      <c r="C46" s="166" t="s">
        <v>199</v>
      </c>
      <c r="D46" s="166"/>
      <c r="E46" s="88" t="s">
        <v>198</v>
      </c>
      <c r="F46" s="163">
        <v>17</v>
      </c>
      <c r="G46" s="163">
        <v>17</v>
      </c>
      <c r="H46" s="163" t="s">
        <v>98</v>
      </c>
      <c r="I46" s="163">
        <v>690</v>
      </c>
      <c r="J46" s="163">
        <v>688</v>
      </c>
      <c r="K46" s="163">
        <v>211</v>
      </c>
      <c r="L46" s="163">
        <v>477</v>
      </c>
      <c r="M46" s="163">
        <v>2</v>
      </c>
      <c r="N46" s="164">
        <v>28.1</v>
      </c>
      <c r="O46" s="164">
        <v>106.3</v>
      </c>
      <c r="P46" s="164">
        <v>107.2</v>
      </c>
      <c r="Q46" s="91" t="s">
        <v>198</v>
      </c>
      <c r="R46" s="150"/>
      <c r="S46" s="32">
        <v>30</v>
      </c>
      <c r="T46" s="5" t="s">
        <v>62</v>
      </c>
      <c r="U46" s="33">
        <f t="shared" si="1"/>
        <v>18</v>
      </c>
      <c r="V46" s="34">
        <f>IFERROR(_xlfn.RANK.EQ(U46,$U$17:$U$63,0)+COUNTIF(U$17:$U46,U46)-1,"-")</f>
        <v>31</v>
      </c>
      <c r="W46" s="5"/>
      <c r="X46" s="42">
        <f t="shared" si="2"/>
        <v>30</v>
      </c>
      <c r="Y46" s="42" t="str">
        <f t="shared" si="3"/>
        <v>岩手</v>
      </c>
      <c r="Z46" s="42">
        <f t="shared" si="4"/>
        <v>19</v>
      </c>
      <c r="AA46" s="37">
        <f t="shared" si="5"/>
        <v>1.2</v>
      </c>
      <c r="AB46" s="5"/>
      <c r="AC46" s="32">
        <v>30</v>
      </c>
      <c r="AD46" s="5" t="s">
        <v>62</v>
      </c>
      <c r="AE46" s="33">
        <f t="shared" si="6"/>
        <v>265</v>
      </c>
      <c r="AF46" s="34">
        <f>IFERROR(_xlfn.RANK.EQ(AE46,$AE$17:$AE$63,0)+COUNTIF(AE$17:$AE46,AE46)-1,"-")</f>
        <v>42</v>
      </c>
      <c r="AG46" s="5"/>
      <c r="AH46" s="42">
        <f t="shared" si="7"/>
        <v>30</v>
      </c>
      <c r="AI46" s="42" t="str">
        <f t="shared" si="8"/>
        <v>神奈川</v>
      </c>
      <c r="AJ46" s="42">
        <f t="shared" si="9"/>
        <v>1041</v>
      </c>
      <c r="AK46" s="37">
        <f t="shared" si="10"/>
        <v>0.6</v>
      </c>
      <c r="AL46" s="37"/>
      <c r="AM46" s="32">
        <v>30</v>
      </c>
      <c r="AN46" s="5" t="s">
        <v>62</v>
      </c>
      <c r="AO46" s="33">
        <f t="shared" si="0"/>
        <v>14.4</v>
      </c>
      <c r="AP46" s="34">
        <f>IFERROR(_xlfn.RANK.EQ(AO46,$AO$17:$AO$63,0)+COUNTIF(AO$17:$AO46,AO46)-1,"-")</f>
        <v>43</v>
      </c>
      <c r="AQ46" s="5"/>
      <c r="AR46" s="42">
        <f t="shared" si="11"/>
        <v>30</v>
      </c>
      <c r="AS46" s="42" t="str">
        <f t="shared" si="12"/>
        <v>徳島</v>
      </c>
      <c r="AT46" s="589">
        <f t="shared" si="13"/>
        <v>45.8</v>
      </c>
      <c r="AU46" s="37">
        <f t="shared" si="14"/>
        <v>57.9</v>
      </c>
    </row>
    <row r="47" spans="2:47" ht="14.25" customHeight="1">
      <c r="B47" s="73"/>
      <c r="C47" s="165" t="s">
        <v>197</v>
      </c>
      <c r="D47" s="165"/>
      <c r="E47" s="87" t="s">
        <v>196</v>
      </c>
      <c r="F47" s="163">
        <v>57</v>
      </c>
      <c r="G47" s="163">
        <v>42</v>
      </c>
      <c r="H47" s="163">
        <v>15</v>
      </c>
      <c r="I47" s="163">
        <v>5831</v>
      </c>
      <c r="J47" s="163">
        <v>5428</v>
      </c>
      <c r="K47" s="163">
        <v>886</v>
      </c>
      <c r="L47" s="163">
        <v>4542</v>
      </c>
      <c r="M47" s="163">
        <v>403</v>
      </c>
      <c r="N47" s="164">
        <v>108.1</v>
      </c>
      <c r="O47" s="164">
        <v>97.7</v>
      </c>
      <c r="P47" s="164">
        <v>109.7</v>
      </c>
      <c r="Q47" s="90" t="s">
        <v>196</v>
      </c>
      <c r="R47" s="150"/>
      <c r="S47" s="32">
        <v>31</v>
      </c>
      <c r="T47" s="5" t="s">
        <v>63</v>
      </c>
      <c r="U47" s="33">
        <f t="shared" si="1"/>
        <v>8</v>
      </c>
      <c r="V47" s="34">
        <f>IFERROR(_xlfn.RANK.EQ(U47,$U$17:$U$63,0)+COUNTIF(U$17:$U47,U47)-1,"-")</f>
        <v>46</v>
      </c>
      <c r="W47" s="5"/>
      <c r="X47" s="42">
        <f t="shared" si="2"/>
        <v>31</v>
      </c>
      <c r="Y47" s="42" t="str">
        <f t="shared" si="3"/>
        <v>和歌山</v>
      </c>
      <c r="Z47" s="42">
        <f t="shared" si="4"/>
        <v>18</v>
      </c>
      <c r="AA47" s="37">
        <f t="shared" si="5"/>
        <v>1.1000000000000001</v>
      </c>
      <c r="AB47" s="5"/>
      <c r="AC47" s="32">
        <v>31</v>
      </c>
      <c r="AD47" s="5" t="s">
        <v>63</v>
      </c>
      <c r="AE47" s="33">
        <f t="shared" si="6"/>
        <v>242</v>
      </c>
      <c r="AF47" s="34">
        <f>IFERROR(_xlfn.RANK.EQ(AE47,$AE$17:$AE$63,0)+COUNTIF(AE$17:$AE47,AE47)-1,"-")</f>
        <v>45</v>
      </c>
      <c r="AG47" s="5"/>
      <c r="AH47" s="42">
        <f t="shared" si="7"/>
        <v>31</v>
      </c>
      <c r="AI47" s="42" t="str">
        <f t="shared" si="8"/>
        <v>島根</v>
      </c>
      <c r="AJ47" s="42">
        <f t="shared" si="9"/>
        <v>934</v>
      </c>
      <c r="AK47" s="37">
        <f t="shared" si="10"/>
        <v>0.6</v>
      </c>
      <c r="AL47" s="37"/>
      <c r="AM47" s="32">
        <v>31</v>
      </c>
      <c r="AN47" s="5" t="s">
        <v>63</v>
      </c>
      <c r="AO47" s="33">
        <f t="shared" si="0"/>
        <v>28.8</v>
      </c>
      <c r="AP47" s="34">
        <f>IFERROR(_xlfn.RANK.EQ(AO47,$AO$17:$AO$63,0)+COUNTIF(AO$17:$AO47,AO47)-1,"-")</f>
        <v>37</v>
      </c>
      <c r="AQ47" s="5"/>
      <c r="AR47" s="42">
        <f t="shared" si="11"/>
        <v>31</v>
      </c>
      <c r="AS47" s="42" t="str">
        <f t="shared" si="12"/>
        <v>福岡</v>
      </c>
      <c r="AT47" s="589">
        <f t="shared" si="13"/>
        <v>44.7</v>
      </c>
      <c r="AU47" s="37">
        <f t="shared" si="14"/>
        <v>56.5</v>
      </c>
    </row>
    <row r="48" spans="2:47" ht="14.25" customHeight="1">
      <c r="B48" s="56"/>
      <c r="C48" s="166" t="s">
        <v>195</v>
      </c>
      <c r="D48" s="166"/>
      <c r="E48" s="88" t="s">
        <v>194</v>
      </c>
      <c r="F48" s="163">
        <v>47</v>
      </c>
      <c r="G48" s="163">
        <v>43</v>
      </c>
      <c r="H48" s="163">
        <v>4</v>
      </c>
      <c r="I48" s="163">
        <v>4794</v>
      </c>
      <c r="J48" s="163">
        <v>4691</v>
      </c>
      <c r="K48" s="163">
        <v>906</v>
      </c>
      <c r="L48" s="163">
        <v>3785</v>
      </c>
      <c r="M48" s="163">
        <v>103</v>
      </c>
      <c r="N48" s="164">
        <v>88</v>
      </c>
      <c r="O48" s="164">
        <v>104.9</v>
      </c>
      <c r="P48" s="164">
        <v>85.6</v>
      </c>
      <c r="Q48" s="91" t="s">
        <v>194</v>
      </c>
      <c r="R48" s="150"/>
      <c r="S48" s="32">
        <v>32</v>
      </c>
      <c r="T48" s="5" t="s">
        <v>64</v>
      </c>
      <c r="U48" s="33">
        <f t="shared" si="1"/>
        <v>14</v>
      </c>
      <c r="V48" s="34">
        <f>IFERROR(_xlfn.RANK.EQ(U48,$U$17:$U$63,0)+COUNTIF(U$17:$U48,U48)-1,"-")</f>
        <v>39</v>
      </c>
      <c r="W48" s="5"/>
      <c r="X48" s="42">
        <f t="shared" si="2"/>
        <v>32</v>
      </c>
      <c r="Y48" s="42" t="str">
        <f t="shared" si="3"/>
        <v>山梨</v>
      </c>
      <c r="Z48" s="42">
        <f t="shared" si="4"/>
        <v>17</v>
      </c>
      <c r="AA48" s="37">
        <f t="shared" si="5"/>
        <v>1</v>
      </c>
      <c r="AB48" s="5"/>
      <c r="AC48" s="32">
        <v>32</v>
      </c>
      <c r="AD48" s="5" t="s">
        <v>64</v>
      </c>
      <c r="AE48" s="33">
        <f t="shared" si="6"/>
        <v>934</v>
      </c>
      <c r="AF48" s="34">
        <f>IFERROR(_xlfn.RANK.EQ(AE48,$AE$17:$AE$63,0)+COUNTIF(AE$17:$AE48,AE48)-1,"-")</f>
        <v>31</v>
      </c>
      <c r="AG48" s="5"/>
      <c r="AH48" s="42">
        <f t="shared" si="7"/>
        <v>32</v>
      </c>
      <c r="AI48" s="42" t="str">
        <f t="shared" si="8"/>
        <v>大分</v>
      </c>
      <c r="AJ48" s="42">
        <f t="shared" si="9"/>
        <v>912</v>
      </c>
      <c r="AK48" s="37">
        <f t="shared" si="10"/>
        <v>0.5</v>
      </c>
      <c r="AL48" s="37"/>
      <c r="AM48" s="32">
        <v>32</v>
      </c>
      <c r="AN48" s="5" t="s">
        <v>64</v>
      </c>
      <c r="AO48" s="33">
        <f t="shared" si="0"/>
        <v>54.4</v>
      </c>
      <c r="AP48" s="34">
        <f>IFERROR(_xlfn.RANK.EQ(AO48,$AO$17:$AO$63,0)+COUNTIF(AO$17:$AO48,AO48)-1,"-")</f>
        <v>26</v>
      </c>
      <c r="AQ48" s="5"/>
      <c r="AR48" s="42">
        <f t="shared" si="11"/>
        <v>32</v>
      </c>
      <c r="AS48" s="42" t="str">
        <f t="shared" si="12"/>
        <v>富山</v>
      </c>
      <c r="AT48" s="589">
        <f t="shared" si="13"/>
        <v>43.7</v>
      </c>
      <c r="AU48" s="37">
        <f t="shared" si="14"/>
        <v>55.2</v>
      </c>
    </row>
    <row r="49" spans="2:47" ht="14.25" customHeight="1">
      <c r="B49" s="73"/>
      <c r="C49" s="165" t="s">
        <v>193</v>
      </c>
      <c r="D49" s="165"/>
      <c r="E49" s="87" t="s">
        <v>192</v>
      </c>
      <c r="F49" s="163">
        <v>113</v>
      </c>
      <c r="G49" s="163">
        <v>109</v>
      </c>
      <c r="H49" s="163">
        <v>4</v>
      </c>
      <c r="I49" s="163">
        <v>8109</v>
      </c>
      <c r="J49" s="163">
        <v>8037</v>
      </c>
      <c r="K49" s="163">
        <v>1419</v>
      </c>
      <c r="L49" s="163">
        <v>6618</v>
      </c>
      <c r="M49" s="163">
        <v>72</v>
      </c>
      <c r="N49" s="164">
        <v>60.7</v>
      </c>
      <c r="O49" s="164">
        <v>100.9</v>
      </c>
      <c r="P49" s="164">
        <v>104.3</v>
      </c>
      <c r="Q49" s="90" t="s">
        <v>192</v>
      </c>
      <c r="R49" s="150"/>
      <c r="S49" s="32">
        <v>33</v>
      </c>
      <c r="T49" s="5" t="s">
        <v>65</v>
      </c>
      <c r="U49" s="33">
        <f t="shared" si="1"/>
        <v>48</v>
      </c>
      <c r="V49" s="34">
        <f>IFERROR(_xlfn.RANK.EQ(U49,$U$17:$U$63,0)+COUNTIF(U$17:$U49,U49)-1,"-")</f>
        <v>10</v>
      </c>
      <c r="W49" s="5"/>
      <c r="X49" s="42">
        <f t="shared" si="2"/>
        <v>32</v>
      </c>
      <c r="Y49" s="42" t="str">
        <f t="shared" si="3"/>
        <v>長野</v>
      </c>
      <c r="Z49" s="42">
        <f t="shared" si="4"/>
        <v>17</v>
      </c>
      <c r="AA49" s="37">
        <f t="shared" si="5"/>
        <v>1</v>
      </c>
      <c r="AB49" s="5"/>
      <c r="AC49" s="32">
        <v>33</v>
      </c>
      <c r="AD49" s="5" t="s">
        <v>65</v>
      </c>
      <c r="AE49" s="33">
        <f t="shared" si="6"/>
        <v>10036</v>
      </c>
      <c r="AF49" s="34">
        <f>IFERROR(_xlfn.RANK.EQ(AE49,$AE$17:$AE$63,0)+COUNTIF(AE$17:$AE49,AE49)-1,"-")</f>
        <v>4</v>
      </c>
      <c r="AG49" s="5"/>
      <c r="AH49" s="42">
        <f t="shared" si="7"/>
        <v>33</v>
      </c>
      <c r="AI49" s="42" t="str">
        <f t="shared" si="8"/>
        <v>徳島</v>
      </c>
      <c r="AJ49" s="42">
        <f t="shared" si="9"/>
        <v>831</v>
      </c>
      <c r="AK49" s="37">
        <f t="shared" si="10"/>
        <v>0.5</v>
      </c>
      <c r="AL49" s="37"/>
      <c r="AM49" s="32">
        <v>33</v>
      </c>
      <c r="AN49" s="5" t="s">
        <v>65</v>
      </c>
      <c r="AO49" s="33">
        <f t="shared" si="0"/>
        <v>147.69999999999999</v>
      </c>
      <c r="AP49" s="34">
        <f>IFERROR(_xlfn.RANK.EQ(AO49,$AO$17:$AO$63,0)+COUNTIF(AO$17:$AO49,AO49)-1,"-")</f>
        <v>4</v>
      </c>
      <c r="AQ49" s="5"/>
      <c r="AR49" s="42">
        <f t="shared" si="11"/>
        <v>33</v>
      </c>
      <c r="AS49" s="42" t="str">
        <f t="shared" si="12"/>
        <v>埼玉</v>
      </c>
      <c r="AT49" s="589">
        <f t="shared" si="13"/>
        <v>32.5</v>
      </c>
      <c r="AU49" s="37">
        <f t="shared" si="14"/>
        <v>41.1</v>
      </c>
    </row>
    <row r="50" spans="2:47" ht="14.25" customHeight="1">
      <c r="B50" s="56"/>
      <c r="C50" s="166" t="s">
        <v>191</v>
      </c>
      <c r="D50" s="166"/>
      <c r="E50" s="88" t="s">
        <v>190</v>
      </c>
      <c r="F50" s="163">
        <v>63</v>
      </c>
      <c r="G50" s="163">
        <v>63</v>
      </c>
      <c r="H50" s="163" t="s">
        <v>98</v>
      </c>
      <c r="I50" s="163">
        <v>5749</v>
      </c>
      <c r="J50" s="163">
        <v>5719</v>
      </c>
      <c r="K50" s="163">
        <v>1145</v>
      </c>
      <c r="L50" s="163">
        <v>4574</v>
      </c>
      <c r="M50" s="163">
        <v>30</v>
      </c>
      <c r="N50" s="164">
        <v>72.599999999999994</v>
      </c>
      <c r="O50" s="164">
        <v>98.4</v>
      </c>
      <c r="P50" s="164">
        <v>95.7</v>
      </c>
      <c r="Q50" s="91" t="s">
        <v>190</v>
      </c>
      <c r="R50" s="150"/>
      <c r="S50" s="32">
        <v>34</v>
      </c>
      <c r="T50" s="5" t="s">
        <v>66</v>
      </c>
      <c r="U50" s="33">
        <f t="shared" si="1"/>
        <v>40</v>
      </c>
      <c r="V50" s="34">
        <f>IFERROR(_xlfn.RANK.EQ(U50,$U$17:$U$63,0)+COUNTIF(U$17:$U50,U50)-1,"-")</f>
        <v>17</v>
      </c>
      <c r="W50" s="5"/>
      <c r="X50" s="42">
        <f t="shared" si="2"/>
        <v>34</v>
      </c>
      <c r="Y50" s="42" t="str">
        <f t="shared" si="3"/>
        <v>秋田</v>
      </c>
      <c r="Z50" s="42">
        <f t="shared" si="4"/>
        <v>15</v>
      </c>
      <c r="AA50" s="37">
        <f t="shared" si="5"/>
        <v>0.9</v>
      </c>
      <c r="AB50" s="5"/>
      <c r="AC50" s="32">
        <v>34</v>
      </c>
      <c r="AD50" s="5" t="s">
        <v>66</v>
      </c>
      <c r="AE50" s="33">
        <f t="shared" si="6"/>
        <v>9208</v>
      </c>
      <c r="AF50" s="34">
        <f>IFERROR(_xlfn.RANK.EQ(AE50,$AE$17:$AE$63,0)+COUNTIF(AE$17:$AE50,AE50)-1,"-")</f>
        <v>6</v>
      </c>
      <c r="AG50" s="5"/>
      <c r="AH50" s="42">
        <f t="shared" si="7"/>
        <v>34</v>
      </c>
      <c r="AI50" s="42" t="str">
        <f t="shared" si="8"/>
        <v>福井</v>
      </c>
      <c r="AJ50" s="42">
        <f t="shared" si="9"/>
        <v>740</v>
      </c>
      <c r="AK50" s="37">
        <f t="shared" si="10"/>
        <v>0.4</v>
      </c>
      <c r="AL50" s="37"/>
      <c r="AM50" s="32">
        <v>34</v>
      </c>
      <c r="AN50" s="5" t="s">
        <v>66</v>
      </c>
      <c r="AO50" s="33">
        <f t="shared" si="0"/>
        <v>153.30000000000001</v>
      </c>
      <c r="AP50" s="34">
        <f>IFERROR(_xlfn.RANK.EQ(AO50,$AO$17:$AO$63,0)+COUNTIF(AO$17:$AO50,AO50)-1,"-")</f>
        <v>3</v>
      </c>
      <c r="AQ50" s="5"/>
      <c r="AR50" s="42">
        <f t="shared" si="11"/>
        <v>34</v>
      </c>
      <c r="AS50" s="42" t="str">
        <f t="shared" si="12"/>
        <v>沖縄</v>
      </c>
      <c r="AT50" s="589">
        <f t="shared" si="13"/>
        <v>31.6</v>
      </c>
      <c r="AU50" s="37">
        <f t="shared" si="14"/>
        <v>39.9</v>
      </c>
    </row>
    <row r="51" spans="2:47" ht="14.25" customHeight="1">
      <c r="B51" s="73"/>
      <c r="C51" s="165" t="s">
        <v>189</v>
      </c>
      <c r="D51" s="165"/>
      <c r="E51" s="87" t="s">
        <v>188</v>
      </c>
      <c r="F51" s="163">
        <v>15</v>
      </c>
      <c r="G51" s="163">
        <v>15</v>
      </c>
      <c r="H51" s="163" t="s">
        <v>98</v>
      </c>
      <c r="I51" s="163">
        <v>242</v>
      </c>
      <c r="J51" s="163">
        <v>242</v>
      </c>
      <c r="K51" s="163">
        <v>17</v>
      </c>
      <c r="L51" s="163">
        <v>225</v>
      </c>
      <c r="M51" s="163" t="s">
        <v>98</v>
      </c>
      <c r="N51" s="164">
        <v>15</v>
      </c>
      <c r="O51" s="164">
        <v>107.1</v>
      </c>
      <c r="P51" s="164">
        <v>107.7</v>
      </c>
      <c r="Q51" s="90" t="s">
        <v>188</v>
      </c>
      <c r="R51" s="150"/>
      <c r="S51" s="32">
        <v>35</v>
      </c>
      <c r="T51" s="5" t="s">
        <v>67</v>
      </c>
      <c r="U51" s="33">
        <f t="shared" si="1"/>
        <v>13</v>
      </c>
      <c r="V51" s="34">
        <f>IFERROR(_xlfn.RANK.EQ(U51,$U$17:$U$63,0)+COUNTIF(U$17:$U51,U51)-1,"-")</f>
        <v>42</v>
      </c>
      <c r="W51" s="5"/>
      <c r="X51" s="42">
        <f t="shared" si="2"/>
        <v>34</v>
      </c>
      <c r="Y51" s="42" t="str">
        <f t="shared" si="3"/>
        <v>滋賀</v>
      </c>
      <c r="Z51" s="42">
        <f t="shared" si="4"/>
        <v>15</v>
      </c>
      <c r="AA51" s="37">
        <f t="shared" si="5"/>
        <v>0.9</v>
      </c>
      <c r="AB51" s="5"/>
      <c r="AC51" s="32">
        <v>35</v>
      </c>
      <c r="AD51" s="5" t="s">
        <v>67</v>
      </c>
      <c r="AE51" s="33">
        <f t="shared" si="6"/>
        <v>1655</v>
      </c>
      <c r="AF51" s="34">
        <f>IFERROR(_xlfn.RANK.EQ(AE51,$AE$17:$AE$63,0)+COUNTIF(AE$17:$AE51,AE51)-1,"-")</f>
        <v>27</v>
      </c>
      <c r="AG51" s="5"/>
      <c r="AH51" s="42">
        <f t="shared" si="7"/>
        <v>35</v>
      </c>
      <c r="AI51" s="42" t="str">
        <f t="shared" si="8"/>
        <v>富山</v>
      </c>
      <c r="AJ51" s="42">
        <f t="shared" si="9"/>
        <v>719</v>
      </c>
      <c r="AK51" s="37">
        <f t="shared" si="10"/>
        <v>0.4</v>
      </c>
      <c r="AL51" s="37"/>
      <c r="AM51" s="32">
        <v>35</v>
      </c>
      <c r="AN51" s="5" t="s">
        <v>67</v>
      </c>
      <c r="AO51" s="33">
        <f t="shared" si="0"/>
        <v>89</v>
      </c>
      <c r="AP51" s="34">
        <f>IFERROR(_xlfn.RANK.EQ(AO51,$AO$17:$AO$63,0)+COUNTIF(AO$17:$AO51,AO51)-1,"-")</f>
        <v>16</v>
      </c>
      <c r="AQ51" s="5"/>
      <c r="AR51" s="42">
        <f t="shared" si="11"/>
        <v>35</v>
      </c>
      <c r="AS51" s="42" t="str">
        <f t="shared" si="12"/>
        <v>長崎</v>
      </c>
      <c r="AT51" s="589">
        <f t="shared" si="13"/>
        <v>30.4</v>
      </c>
      <c r="AU51" s="37">
        <f t="shared" si="14"/>
        <v>38.4</v>
      </c>
    </row>
    <row r="52" spans="2:47" ht="14.25" customHeight="1">
      <c r="B52" s="56"/>
      <c r="C52" s="166" t="s">
        <v>187</v>
      </c>
      <c r="D52" s="166"/>
      <c r="E52" s="88" t="s">
        <v>186</v>
      </c>
      <c r="F52" s="163">
        <v>25</v>
      </c>
      <c r="G52" s="163">
        <v>25</v>
      </c>
      <c r="H52" s="163" t="s">
        <v>98</v>
      </c>
      <c r="I52" s="163">
        <v>1515</v>
      </c>
      <c r="J52" s="163">
        <v>1515</v>
      </c>
      <c r="K52" s="163">
        <v>20</v>
      </c>
      <c r="L52" s="163">
        <v>1495</v>
      </c>
      <c r="M52" s="163" t="s">
        <v>98</v>
      </c>
      <c r="N52" s="164">
        <v>59.8</v>
      </c>
      <c r="O52" s="164">
        <v>92.6</v>
      </c>
      <c r="P52" s="164">
        <v>95.5</v>
      </c>
      <c r="Q52" s="91" t="s">
        <v>186</v>
      </c>
      <c r="R52" s="150"/>
      <c r="S52" s="32">
        <v>36</v>
      </c>
      <c r="T52" s="5" t="s">
        <v>68</v>
      </c>
      <c r="U52" s="33">
        <f t="shared" si="1"/>
        <v>14</v>
      </c>
      <c r="V52" s="34">
        <f>IFERROR(_xlfn.RANK.EQ(U52,$U$17:$U$63,0)+COUNTIF(U$17:$U52,U52)-1,"-")</f>
        <v>40</v>
      </c>
      <c r="W52" s="5"/>
      <c r="X52" s="42">
        <f t="shared" si="2"/>
        <v>34</v>
      </c>
      <c r="Y52" s="42" t="str">
        <f t="shared" si="3"/>
        <v>大分</v>
      </c>
      <c r="Z52" s="42">
        <f t="shared" si="4"/>
        <v>15</v>
      </c>
      <c r="AA52" s="37">
        <f t="shared" si="5"/>
        <v>0.9</v>
      </c>
      <c r="AB52" s="5"/>
      <c r="AC52" s="32">
        <v>36</v>
      </c>
      <c r="AD52" s="5" t="s">
        <v>68</v>
      </c>
      <c r="AE52" s="33">
        <f t="shared" si="6"/>
        <v>831</v>
      </c>
      <c r="AF52" s="34">
        <f>IFERROR(_xlfn.RANK.EQ(AE52,$AE$17:$AE$63,0)+COUNTIF(AE$17:$AE52,AE52)-1,"-")</f>
        <v>33</v>
      </c>
      <c r="AG52" s="5"/>
      <c r="AH52" s="42">
        <f t="shared" si="7"/>
        <v>36</v>
      </c>
      <c r="AI52" s="42" t="str">
        <f t="shared" si="8"/>
        <v>石川</v>
      </c>
      <c r="AJ52" s="42">
        <f t="shared" si="9"/>
        <v>690</v>
      </c>
      <c r="AK52" s="37">
        <f t="shared" si="10"/>
        <v>0.4</v>
      </c>
      <c r="AL52" s="37"/>
      <c r="AM52" s="32">
        <v>36</v>
      </c>
      <c r="AN52" s="5" t="s">
        <v>68</v>
      </c>
      <c r="AO52" s="33">
        <f t="shared" si="0"/>
        <v>45.8</v>
      </c>
      <c r="AP52" s="34">
        <f>IFERROR(_xlfn.RANK.EQ(AO52,$AO$17:$AO$63,0)+COUNTIF(AO$17:$AO52,AO52)-1,"-")</f>
        <v>30</v>
      </c>
      <c r="AQ52" s="5"/>
      <c r="AR52" s="42">
        <f t="shared" si="11"/>
        <v>36</v>
      </c>
      <c r="AS52" s="42" t="str">
        <f t="shared" si="12"/>
        <v>山形</v>
      </c>
      <c r="AT52" s="589">
        <f t="shared" si="13"/>
        <v>28.8</v>
      </c>
      <c r="AU52" s="37">
        <f t="shared" si="14"/>
        <v>36.4</v>
      </c>
    </row>
    <row r="53" spans="2:47" ht="14.25" customHeight="1">
      <c r="B53" s="73"/>
      <c r="C53" s="165" t="s">
        <v>185</v>
      </c>
      <c r="D53" s="165"/>
      <c r="E53" s="87" t="s">
        <v>184</v>
      </c>
      <c r="F53" s="163">
        <v>12</v>
      </c>
      <c r="G53" s="163">
        <v>12</v>
      </c>
      <c r="H53" s="163" t="s">
        <v>98</v>
      </c>
      <c r="I53" s="163">
        <v>49</v>
      </c>
      <c r="J53" s="163">
        <v>49</v>
      </c>
      <c r="K53" s="163">
        <v>7</v>
      </c>
      <c r="L53" s="163">
        <v>42</v>
      </c>
      <c r="M53" s="163" t="s">
        <v>98</v>
      </c>
      <c r="N53" s="164">
        <v>3.5</v>
      </c>
      <c r="O53" s="164">
        <v>100</v>
      </c>
      <c r="P53" s="164">
        <v>97.7</v>
      </c>
      <c r="Q53" s="90" t="s">
        <v>184</v>
      </c>
      <c r="R53" s="150"/>
      <c r="S53" s="32">
        <v>37</v>
      </c>
      <c r="T53" s="5" t="s">
        <v>69</v>
      </c>
      <c r="U53" s="33">
        <f t="shared" si="1"/>
        <v>36</v>
      </c>
      <c r="V53" s="34">
        <f>IFERROR(_xlfn.RANK.EQ(U53,$U$17:$U$63,0)+COUNTIF(U$17:$U53,U53)-1,"-")</f>
        <v>21</v>
      </c>
      <c r="W53" s="5"/>
      <c r="X53" s="42">
        <f t="shared" si="2"/>
        <v>37</v>
      </c>
      <c r="Y53" s="42" t="str">
        <f t="shared" si="3"/>
        <v>東京</v>
      </c>
      <c r="Z53" s="42">
        <f t="shared" si="4"/>
        <v>14</v>
      </c>
      <c r="AA53" s="37">
        <f t="shared" si="5"/>
        <v>0.9</v>
      </c>
      <c r="AB53" s="5"/>
      <c r="AC53" s="32">
        <v>37</v>
      </c>
      <c r="AD53" s="5" t="s">
        <v>69</v>
      </c>
      <c r="AE53" s="33">
        <f t="shared" si="6"/>
        <v>5037</v>
      </c>
      <c r="AF53" s="34">
        <f>IFERROR(_xlfn.RANK.EQ(AE53,$AE$17:$AE$63,0)+COUNTIF(AE$17:$AE53,AE53)-1,"-")</f>
        <v>15</v>
      </c>
      <c r="AG53" s="5"/>
      <c r="AH53" s="42">
        <f t="shared" si="7"/>
        <v>37</v>
      </c>
      <c r="AI53" s="42" t="str">
        <f t="shared" si="8"/>
        <v>長野</v>
      </c>
      <c r="AJ53" s="42">
        <f t="shared" si="9"/>
        <v>688</v>
      </c>
      <c r="AK53" s="37">
        <f t="shared" si="10"/>
        <v>0.4</v>
      </c>
      <c r="AL53" s="37"/>
      <c r="AM53" s="32">
        <v>37</v>
      </c>
      <c r="AN53" s="5" t="s">
        <v>69</v>
      </c>
      <c r="AO53" s="33">
        <f t="shared" si="0"/>
        <v>103.4</v>
      </c>
      <c r="AP53" s="34">
        <f>IFERROR(_xlfn.RANK.EQ(AO53,$AO$17:$AO$63,0)+COUNTIF(AO$17:$AO53,AO53)-1,"-")</f>
        <v>14</v>
      </c>
      <c r="AQ53" s="5"/>
      <c r="AR53" s="42">
        <f t="shared" si="11"/>
        <v>36</v>
      </c>
      <c r="AS53" s="42" t="str">
        <f t="shared" si="12"/>
        <v>鳥取</v>
      </c>
      <c r="AT53" s="589">
        <f t="shared" si="13"/>
        <v>28.8</v>
      </c>
      <c r="AU53" s="37">
        <f t="shared" si="14"/>
        <v>36.4</v>
      </c>
    </row>
    <row r="54" spans="2:47" ht="14.25" customHeight="1">
      <c r="B54" s="56"/>
      <c r="C54" s="166" t="s">
        <v>183</v>
      </c>
      <c r="D54" s="166"/>
      <c r="E54" s="88" t="s">
        <v>182</v>
      </c>
      <c r="F54" s="163">
        <v>44</v>
      </c>
      <c r="G54" s="163">
        <v>43</v>
      </c>
      <c r="H54" s="163">
        <v>1</v>
      </c>
      <c r="I54" s="163">
        <v>5677</v>
      </c>
      <c r="J54" s="163">
        <v>5654</v>
      </c>
      <c r="K54" s="163">
        <v>733</v>
      </c>
      <c r="L54" s="163">
        <v>4921</v>
      </c>
      <c r="M54" s="163">
        <v>23</v>
      </c>
      <c r="N54" s="164">
        <v>114.4</v>
      </c>
      <c r="O54" s="164">
        <v>100</v>
      </c>
      <c r="P54" s="164">
        <v>89.9</v>
      </c>
      <c r="Q54" s="91" t="s">
        <v>182</v>
      </c>
      <c r="R54" s="150"/>
      <c r="S54" s="32">
        <v>38</v>
      </c>
      <c r="T54" s="5" t="s">
        <v>70</v>
      </c>
      <c r="U54" s="33">
        <f t="shared" si="1"/>
        <v>35</v>
      </c>
      <c r="V54" s="34">
        <f>IFERROR(_xlfn.RANK.EQ(U54,$U$17:$U$63,0)+COUNTIF(U$17:$U54,U54)-1,"-")</f>
        <v>22</v>
      </c>
      <c r="W54" s="5"/>
      <c r="X54" s="42">
        <f t="shared" si="2"/>
        <v>37</v>
      </c>
      <c r="Y54" s="42" t="str">
        <f t="shared" si="3"/>
        <v>富山</v>
      </c>
      <c r="Z54" s="42">
        <f t="shared" si="4"/>
        <v>14</v>
      </c>
      <c r="AA54" s="37">
        <f t="shared" si="5"/>
        <v>0.9</v>
      </c>
      <c r="AB54" s="5"/>
      <c r="AC54" s="32">
        <v>38</v>
      </c>
      <c r="AD54" s="5" t="s">
        <v>70</v>
      </c>
      <c r="AE54" s="33">
        <f t="shared" si="6"/>
        <v>2144</v>
      </c>
      <c r="AF54" s="34">
        <f>IFERROR(_xlfn.RANK.EQ(AE54,$AE$17:$AE$63,0)+COUNTIF(AE$17:$AE54,AE54)-1,"-")</f>
        <v>25</v>
      </c>
      <c r="AG54" s="5"/>
      <c r="AH54" s="42">
        <f t="shared" si="7"/>
        <v>38</v>
      </c>
      <c r="AI54" s="42" t="str">
        <f t="shared" si="8"/>
        <v>山梨</v>
      </c>
      <c r="AJ54" s="42">
        <f t="shared" si="9"/>
        <v>505</v>
      </c>
      <c r="AK54" s="37">
        <f t="shared" si="10"/>
        <v>0.3</v>
      </c>
      <c r="AL54" s="37"/>
      <c r="AM54" s="32">
        <v>38</v>
      </c>
      <c r="AN54" s="5" t="s">
        <v>70</v>
      </c>
      <c r="AO54" s="33">
        <f t="shared" si="0"/>
        <v>46.7</v>
      </c>
      <c r="AP54" s="34">
        <f>IFERROR(_xlfn.RANK.EQ(AO54,$AO$17:$AO$63,0)+COUNTIF(AO$17:$AO54,AO54)-1,"-")</f>
        <v>29</v>
      </c>
      <c r="AQ54" s="5"/>
      <c r="AR54" s="42">
        <f t="shared" si="11"/>
        <v>38</v>
      </c>
      <c r="AS54" s="42" t="str">
        <f t="shared" si="12"/>
        <v>長野</v>
      </c>
      <c r="AT54" s="589">
        <f t="shared" si="13"/>
        <v>28.1</v>
      </c>
      <c r="AU54" s="37">
        <f t="shared" si="14"/>
        <v>35.5</v>
      </c>
    </row>
    <row r="55" spans="2:47" ht="14.25" customHeight="1">
      <c r="B55" s="73"/>
      <c r="C55" s="165" t="s">
        <v>181</v>
      </c>
      <c r="D55" s="165"/>
      <c r="E55" s="87" t="s">
        <v>180</v>
      </c>
      <c r="F55" s="163">
        <v>23</v>
      </c>
      <c r="G55" s="163">
        <v>23</v>
      </c>
      <c r="H55" s="163" t="s">
        <v>98</v>
      </c>
      <c r="I55" s="163">
        <v>284</v>
      </c>
      <c r="J55" s="163">
        <v>284</v>
      </c>
      <c r="K55" s="163">
        <v>20</v>
      </c>
      <c r="L55" s="163">
        <v>264</v>
      </c>
      <c r="M55" s="163" t="s">
        <v>98</v>
      </c>
      <c r="N55" s="164">
        <v>11.5</v>
      </c>
      <c r="O55" s="164">
        <v>100</v>
      </c>
      <c r="P55" s="164">
        <v>93.6</v>
      </c>
      <c r="Q55" s="90" t="s">
        <v>180</v>
      </c>
      <c r="R55" s="150"/>
      <c r="S55" s="32">
        <v>39</v>
      </c>
      <c r="T55" s="5" t="s">
        <v>71</v>
      </c>
      <c r="U55" s="33">
        <f t="shared" si="1"/>
        <v>9</v>
      </c>
      <c r="V55" s="34">
        <f>IFERROR(_xlfn.RANK.EQ(U55,$U$17:$U$63,0)+COUNTIF(U$17:$U55,U55)-1,"-")</f>
        <v>45</v>
      </c>
      <c r="W55" s="5"/>
      <c r="X55" s="42">
        <f t="shared" si="2"/>
        <v>37</v>
      </c>
      <c r="Y55" s="42" t="str">
        <f t="shared" si="3"/>
        <v>島根</v>
      </c>
      <c r="Z55" s="42">
        <f t="shared" si="4"/>
        <v>14</v>
      </c>
      <c r="AA55" s="37">
        <f t="shared" si="5"/>
        <v>0.9</v>
      </c>
      <c r="AB55" s="5"/>
      <c r="AC55" s="32">
        <v>39</v>
      </c>
      <c r="AD55" s="5" t="s">
        <v>71</v>
      </c>
      <c r="AE55" s="33">
        <f t="shared" si="6"/>
        <v>272</v>
      </c>
      <c r="AF55" s="34">
        <f>IFERROR(_xlfn.RANK.EQ(AE55,$AE$17:$AE$63,0)+COUNTIF(AE$17:$AE55,AE55)-1,"-")</f>
        <v>41</v>
      </c>
      <c r="AG55" s="5"/>
      <c r="AH55" s="42">
        <f t="shared" si="7"/>
        <v>39</v>
      </c>
      <c r="AI55" s="42" t="str">
        <f t="shared" si="8"/>
        <v>山形</v>
      </c>
      <c r="AJ55" s="42">
        <f t="shared" si="9"/>
        <v>427</v>
      </c>
      <c r="AK55" s="37">
        <f t="shared" si="10"/>
        <v>0.3</v>
      </c>
      <c r="AL55" s="37"/>
      <c r="AM55" s="32">
        <v>39</v>
      </c>
      <c r="AN55" s="5" t="s">
        <v>71</v>
      </c>
      <c r="AO55" s="33">
        <f t="shared" si="0"/>
        <v>27.3</v>
      </c>
      <c r="AP55" s="34">
        <f>IFERROR(_xlfn.RANK.EQ(AO55,$AO$17:$AO$63,0)+COUNTIF(AO$17:$AO55,AO55)-1,"-")</f>
        <v>39</v>
      </c>
      <c r="AQ55" s="5"/>
      <c r="AR55" s="42">
        <f t="shared" si="11"/>
        <v>39</v>
      </c>
      <c r="AS55" s="42" t="str">
        <f t="shared" si="12"/>
        <v>高知</v>
      </c>
      <c r="AT55" s="589">
        <f t="shared" si="13"/>
        <v>27.3</v>
      </c>
      <c r="AU55" s="37">
        <f t="shared" si="14"/>
        <v>34.5</v>
      </c>
    </row>
    <row r="56" spans="2:47" ht="14.25" customHeight="1">
      <c r="B56" s="56"/>
      <c r="C56" s="166" t="s">
        <v>179</v>
      </c>
      <c r="D56" s="166"/>
      <c r="E56" s="88" t="s">
        <v>178</v>
      </c>
      <c r="F56" s="163">
        <v>18</v>
      </c>
      <c r="G56" s="163">
        <v>18</v>
      </c>
      <c r="H56" s="163" t="s">
        <v>98</v>
      </c>
      <c r="I56" s="163">
        <v>265</v>
      </c>
      <c r="J56" s="163">
        <v>265</v>
      </c>
      <c r="K56" s="163">
        <v>5</v>
      </c>
      <c r="L56" s="163">
        <v>260</v>
      </c>
      <c r="M56" s="163" t="s">
        <v>98</v>
      </c>
      <c r="N56" s="164">
        <v>14.4</v>
      </c>
      <c r="O56" s="164">
        <v>94.7</v>
      </c>
      <c r="P56" s="164">
        <v>102.8</v>
      </c>
      <c r="Q56" s="91" t="s">
        <v>178</v>
      </c>
      <c r="R56" s="150"/>
      <c r="S56" s="32">
        <v>40</v>
      </c>
      <c r="T56" s="5" t="s">
        <v>72</v>
      </c>
      <c r="U56" s="33">
        <f t="shared" si="1"/>
        <v>54</v>
      </c>
      <c r="V56" s="34">
        <f>IFERROR(_xlfn.RANK.EQ(U56,$U$17:$U$63,0)+COUNTIF(U$17:$U56,U56)-1,"-")</f>
        <v>8</v>
      </c>
      <c r="W56" s="5"/>
      <c r="X56" s="42">
        <f t="shared" si="2"/>
        <v>37</v>
      </c>
      <c r="Y56" s="42" t="str">
        <f t="shared" si="3"/>
        <v>徳島</v>
      </c>
      <c r="Z56" s="42">
        <f t="shared" si="4"/>
        <v>14</v>
      </c>
      <c r="AA56" s="37">
        <f t="shared" si="5"/>
        <v>0.9</v>
      </c>
      <c r="AB56" s="5"/>
      <c r="AC56" s="32">
        <v>40</v>
      </c>
      <c r="AD56" s="5" t="s">
        <v>72</v>
      </c>
      <c r="AE56" s="33">
        <f t="shared" si="6"/>
        <v>2852</v>
      </c>
      <c r="AF56" s="34">
        <f>IFERROR(_xlfn.RANK.EQ(AE56,$AE$17:$AE$63,0)+COUNTIF(AE$17:$AE56,AE56)-1,"-")</f>
        <v>22</v>
      </c>
      <c r="AG56" s="5"/>
      <c r="AH56" s="42">
        <f t="shared" si="7"/>
        <v>40</v>
      </c>
      <c r="AI56" s="42" t="str">
        <f t="shared" si="8"/>
        <v>奈良</v>
      </c>
      <c r="AJ56" s="42">
        <f t="shared" si="9"/>
        <v>284</v>
      </c>
      <c r="AK56" s="37">
        <f t="shared" si="10"/>
        <v>0.2</v>
      </c>
      <c r="AL56" s="37"/>
      <c r="AM56" s="32">
        <v>40</v>
      </c>
      <c r="AN56" s="5" t="s">
        <v>72</v>
      </c>
      <c r="AO56" s="33">
        <f t="shared" si="0"/>
        <v>44.7</v>
      </c>
      <c r="AP56" s="34">
        <f>IFERROR(_xlfn.RANK.EQ(AO56,$AO$17:$AO$63,0)+COUNTIF(AO$17:$AO56,AO56)-1,"-")</f>
        <v>31</v>
      </c>
      <c r="AQ56" s="5"/>
      <c r="AR56" s="42">
        <f t="shared" si="11"/>
        <v>40</v>
      </c>
      <c r="AS56" s="42" t="str">
        <f t="shared" si="12"/>
        <v>神奈川</v>
      </c>
      <c r="AT56" s="589">
        <f t="shared" si="13"/>
        <v>27</v>
      </c>
      <c r="AU56" s="37">
        <f t="shared" si="14"/>
        <v>34.1</v>
      </c>
    </row>
    <row r="57" spans="2:47" ht="14.25" customHeight="1">
      <c r="B57" s="73"/>
      <c r="C57" s="165" t="s">
        <v>177</v>
      </c>
      <c r="D57" s="165"/>
      <c r="E57" s="87" t="s">
        <v>176</v>
      </c>
      <c r="F57" s="163">
        <v>8</v>
      </c>
      <c r="G57" s="163">
        <v>8</v>
      </c>
      <c r="H57" s="163" t="s">
        <v>98</v>
      </c>
      <c r="I57" s="163">
        <v>242</v>
      </c>
      <c r="J57" s="163">
        <v>242</v>
      </c>
      <c r="K57" s="163">
        <v>12</v>
      </c>
      <c r="L57" s="163">
        <v>230</v>
      </c>
      <c r="M57" s="163" t="s">
        <v>98</v>
      </c>
      <c r="N57" s="164">
        <v>28.8</v>
      </c>
      <c r="O57" s="164">
        <v>114.3</v>
      </c>
      <c r="P57" s="164">
        <v>167.9</v>
      </c>
      <c r="Q57" s="90" t="s">
        <v>176</v>
      </c>
      <c r="R57" s="150"/>
      <c r="S57" s="32">
        <v>41</v>
      </c>
      <c r="T57" s="5" t="s">
        <v>73</v>
      </c>
      <c r="U57" s="33">
        <f t="shared" si="1"/>
        <v>24</v>
      </c>
      <c r="V57" s="34">
        <f>IFERROR(_xlfn.RANK.EQ(U57,$U$17:$U$63,0)+COUNTIF(U$17:$U57,U57)-1,"-")</f>
        <v>28</v>
      </c>
      <c r="W57" s="5"/>
      <c r="X57" s="42">
        <f t="shared" si="2"/>
        <v>41</v>
      </c>
      <c r="Y57" s="42" t="str">
        <f t="shared" si="3"/>
        <v>山形</v>
      </c>
      <c r="Z57" s="42">
        <f t="shared" si="4"/>
        <v>13</v>
      </c>
      <c r="AA57" s="37">
        <f t="shared" si="5"/>
        <v>0.8</v>
      </c>
      <c r="AB57" s="5"/>
      <c r="AC57" s="32">
        <v>41</v>
      </c>
      <c r="AD57" s="5" t="s">
        <v>73</v>
      </c>
      <c r="AE57" s="33">
        <f t="shared" si="6"/>
        <v>251</v>
      </c>
      <c r="AF57" s="34">
        <f>IFERROR(_xlfn.RANK.EQ(AE57,$AE$17:$AE$63,0)+COUNTIF(AE$17:$AE57,AE57)-1,"-")</f>
        <v>43</v>
      </c>
      <c r="AG57" s="5"/>
      <c r="AH57" s="42">
        <f t="shared" si="7"/>
        <v>41</v>
      </c>
      <c r="AI57" s="42" t="str">
        <f t="shared" si="8"/>
        <v>高知</v>
      </c>
      <c r="AJ57" s="42">
        <f t="shared" si="9"/>
        <v>272</v>
      </c>
      <c r="AK57" s="37">
        <f t="shared" si="10"/>
        <v>0.2</v>
      </c>
      <c r="AL57" s="37"/>
      <c r="AM57" s="32">
        <v>41</v>
      </c>
      <c r="AN57" s="5" t="s">
        <v>73</v>
      </c>
      <c r="AO57" s="33">
        <f t="shared" si="0"/>
        <v>9.6999999999999993</v>
      </c>
      <c r="AP57" s="34">
        <f>IFERROR(_xlfn.RANK.EQ(AO57,$AO$17:$AO$63,0)+COUNTIF(AO$17:$AO57,AO57)-1,"-")</f>
        <v>45</v>
      </c>
      <c r="AQ57" s="5"/>
      <c r="AR57" s="42">
        <f t="shared" si="11"/>
        <v>41</v>
      </c>
      <c r="AS57" s="42" t="str">
        <f t="shared" si="12"/>
        <v>山梨</v>
      </c>
      <c r="AT57" s="589">
        <f t="shared" si="13"/>
        <v>26.1</v>
      </c>
      <c r="AU57" s="37">
        <f t="shared" si="14"/>
        <v>33</v>
      </c>
    </row>
    <row r="58" spans="2:47" ht="14.25" customHeight="1">
      <c r="B58" s="56"/>
      <c r="C58" s="166" t="s">
        <v>175</v>
      </c>
      <c r="D58" s="166"/>
      <c r="E58" s="88" t="s">
        <v>174</v>
      </c>
      <c r="F58" s="163">
        <v>14</v>
      </c>
      <c r="G58" s="163">
        <v>14</v>
      </c>
      <c r="H58" s="163" t="s">
        <v>98</v>
      </c>
      <c r="I58" s="163">
        <v>934</v>
      </c>
      <c r="J58" s="163">
        <v>934</v>
      </c>
      <c r="K58" s="163">
        <v>173</v>
      </c>
      <c r="L58" s="163">
        <v>761</v>
      </c>
      <c r="M58" s="163" t="s">
        <v>98</v>
      </c>
      <c r="N58" s="164">
        <v>54.4</v>
      </c>
      <c r="O58" s="164">
        <v>87.5</v>
      </c>
      <c r="P58" s="164">
        <v>98.7</v>
      </c>
      <c r="Q58" s="91" t="s">
        <v>174</v>
      </c>
      <c r="R58" s="150"/>
      <c r="S58" s="32">
        <v>42</v>
      </c>
      <c r="T58" s="5" t="s">
        <v>74</v>
      </c>
      <c r="U58" s="33">
        <f t="shared" si="1"/>
        <v>51</v>
      </c>
      <c r="V58" s="34">
        <f>IFERROR(_xlfn.RANK.EQ(U58,$U$17:$U$63,0)+COUNTIF(U$17:$U58,U58)-1,"-")</f>
        <v>9</v>
      </c>
      <c r="W58" s="5"/>
      <c r="X58" s="42">
        <f t="shared" si="2"/>
        <v>41</v>
      </c>
      <c r="Y58" s="42" t="str">
        <f t="shared" si="3"/>
        <v>山口</v>
      </c>
      <c r="Z58" s="42">
        <f t="shared" si="4"/>
        <v>13</v>
      </c>
      <c r="AA58" s="37">
        <f t="shared" si="5"/>
        <v>0.8</v>
      </c>
      <c r="AB58" s="5"/>
      <c r="AC58" s="32">
        <v>42</v>
      </c>
      <c r="AD58" s="5" t="s">
        <v>74</v>
      </c>
      <c r="AE58" s="33">
        <f t="shared" si="6"/>
        <v>1826</v>
      </c>
      <c r="AF58" s="34">
        <f>IFERROR(_xlfn.RANK.EQ(AE58,$AE$17:$AE$63,0)+COUNTIF(AE$17:$AE58,AE58)-1,"-")</f>
        <v>26</v>
      </c>
      <c r="AG58" s="5"/>
      <c r="AH58" s="42">
        <f t="shared" si="7"/>
        <v>42</v>
      </c>
      <c r="AI58" s="42" t="str">
        <f t="shared" si="8"/>
        <v>和歌山</v>
      </c>
      <c r="AJ58" s="42">
        <f t="shared" si="9"/>
        <v>265</v>
      </c>
      <c r="AK58" s="37">
        <f t="shared" si="10"/>
        <v>0.2</v>
      </c>
      <c r="AL58" s="37"/>
      <c r="AM58" s="32">
        <v>42</v>
      </c>
      <c r="AN58" s="5" t="s">
        <v>74</v>
      </c>
      <c r="AO58" s="33">
        <f t="shared" si="0"/>
        <v>30.4</v>
      </c>
      <c r="AP58" s="34">
        <f>IFERROR(_xlfn.RANK.EQ(AO58,$AO$17:$AO$63,0)+COUNTIF(AO$17:$AO58,AO58)-1,"-")</f>
        <v>35</v>
      </c>
      <c r="AQ58" s="5"/>
      <c r="AR58" s="42">
        <f t="shared" si="11"/>
        <v>42</v>
      </c>
      <c r="AS58" s="42" t="str">
        <f t="shared" si="12"/>
        <v>滋賀</v>
      </c>
      <c r="AT58" s="589">
        <f t="shared" si="13"/>
        <v>15</v>
      </c>
      <c r="AU58" s="37">
        <f t="shared" si="14"/>
        <v>19</v>
      </c>
    </row>
    <row r="59" spans="2:47" ht="14.25" customHeight="1">
      <c r="B59" s="73"/>
      <c r="C59" s="165" t="s">
        <v>173</v>
      </c>
      <c r="D59" s="165"/>
      <c r="E59" s="87" t="s">
        <v>172</v>
      </c>
      <c r="F59" s="163">
        <v>48</v>
      </c>
      <c r="G59" s="163">
        <v>48</v>
      </c>
      <c r="H59" s="163" t="s">
        <v>98</v>
      </c>
      <c r="I59" s="163">
        <v>10036</v>
      </c>
      <c r="J59" s="163">
        <v>10036</v>
      </c>
      <c r="K59" s="163">
        <v>2947</v>
      </c>
      <c r="L59" s="163">
        <v>7089</v>
      </c>
      <c r="M59" s="163" t="s">
        <v>98</v>
      </c>
      <c r="N59" s="164">
        <v>147.69999999999999</v>
      </c>
      <c r="O59" s="164">
        <v>84.2</v>
      </c>
      <c r="P59" s="164">
        <v>120.8</v>
      </c>
      <c r="Q59" s="90" t="s">
        <v>172</v>
      </c>
      <c r="R59" s="150"/>
      <c r="S59" s="32">
        <v>43</v>
      </c>
      <c r="T59" s="5" t="s">
        <v>75</v>
      </c>
      <c r="U59" s="33">
        <f t="shared" si="1"/>
        <v>38</v>
      </c>
      <c r="V59" s="34">
        <f>IFERROR(_xlfn.RANK.EQ(U59,$U$17:$U$63,0)+COUNTIF(U$17:$U59,U59)-1,"-")</f>
        <v>19</v>
      </c>
      <c r="W59" s="5"/>
      <c r="X59" s="42">
        <f t="shared" si="2"/>
        <v>43</v>
      </c>
      <c r="Y59" s="42" t="str">
        <f t="shared" si="3"/>
        <v>福井</v>
      </c>
      <c r="Z59" s="42">
        <f t="shared" si="4"/>
        <v>12</v>
      </c>
      <c r="AA59" s="37">
        <f t="shared" si="5"/>
        <v>0.7</v>
      </c>
      <c r="AB59" s="5"/>
      <c r="AC59" s="32">
        <v>43</v>
      </c>
      <c r="AD59" s="5" t="s">
        <v>75</v>
      </c>
      <c r="AE59" s="33">
        <f t="shared" si="6"/>
        <v>2466</v>
      </c>
      <c r="AF59" s="34">
        <f>IFERROR(_xlfn.RANK.EQ(AE59,$AE$17:$AE$63,0)+COUNTIF(AE$17:$AE59,AE59)-1,"-")</f>
        <v>23</v>
      </c>
      <c r="AG59" s="5"/>
      <c r="AH59" s="42">
        <f t="shared" si="7"/>
        <v>43</v>
      </c>
      <c r="AI59" s="42" t="str">
        <f t="shared" si="8"/>
        <v>佐賀</v>
      </c>
      <c r="AJ59" s="42">
        <f t="shared" si="9"/>
        <v>251</v>
      </c>
      <c r="AK59" s="37">
        <f t="shared" si="10"/>
        <v>0.1</v>
      </c>
      <c r="AL59" s="37"/>
      <c r="AM59" s="32">
        <v>43</v>
      </c>
      <c r="AN59" s="5" t="s">
        <v>75</v>
      </c>
      <c r="AO59" s="33">
        <f t="shared" si="0"/>
        <v>53</v>
      </c>
      <c r="AP59" s="34">
        <f>IFERROR(_xlfn.RANK.EQ(AO59,$AO$17:$AO$63,0)+COUNTIF(AO$17:$AO59,AO59)-1,"-")</f>
        <v>27</v>
      </c>
      <c r="AQ59" s="5"/>
      <c r="AR59" s="42">
        <f t="shared" si="11"/>
        <v>43</v>
      </c>
      <c r="AS59" s="42" t="str">
        <f t="shared" si="12"/>
        <v>和歌山</v>
      </c>
      <c r="AT59" s="589">
        <f t="shared" si="13"/>
        <v>14.4</v>
      </c>
      <c r="AU59" s="37">
        <f t="shared" si="14"/>
        <v>18.2</v>
      </c>
    </row>
    <row r="60" spans="2:47" ht="14.25" customHeight="1">
      <c r="B60" s="56"/>
      <c r="C60" s="166" t="s">
        <v>171</v>
      </c>
      <c r="D60" s="166"/>
      <c r="E60" s="88" t="s">
        <v>170</v>
      </c>
      <c r="F60" s="163">
        <v>41</v>
      </c>
      <c r="G60" s="163">
        <v>40</v>
      </c>
      <c r="H60" s="163">
        <v>1</v>
      </c>
      <c r="I60" s="163">
        <v>9260</v>
      </c>
      <c r="J60" s="163">
        <v>9208</v>
      </c>
      <c r="K60" s="163">
        <v>3075</v>
      </c>
      <c r="L60" s="163">
        <v>6133</v>
      </c>
      <c r="M60" s="163">
        <v>52</v>
      </c>
      <c r="N60" s="164">
        <v>153.30000000000001</v>
      </c>
      <c r="O60" s="164">
        <v>102.6</v>
      </c>
      <c r="P60" s="164">
        <v>111.9</v>
      </c>
      <c r="Q60" s="91" t="s">
        <v>170</v>
      </c>
      <c r="R60" s="150"/>
      <c r="S60" s="32">
        <v>44</v>
      </c>
      <c r="T60" s="5" t="s">
        <v>76</v>
      </c>
      <c r="U60" s="33">
        <f t="shared" si="1"/>
        <v>15</v>
      </c>
      <c r="V60" s="34">
        <f>IFERROR(_xlfn.RANK.EQ(U60,$U$17:$U$63,0)+COUNTIF(U$17:$U60,U60)-1,"-")</f>
        <v>36</v>
      </c>
      <c r="W60" s="5"/>
      <c r="X60" s="42">
        <f t="shared" si="2"/>
        <v>43</v>
      </c>
      <c r="Y60" s="42" t="str">
        <f t="shared" si="3"/>
        <v>大阪</v>
      </c>
      <c r="Z60" s="42">
        <f t="shared" si="4"/>
        <v>12</v>
      </c>
      <c r="AA60" s="37">
        <f t="shared" si="5"/>
        <v>0.7</v>
      </c>
      <c r="AB60" s="5"/>
      <c r="AC60" s="32">
        <v>44</v>
      </c>
      <c r="AD60" s="5" t="s">
        <v>76</v>
      </c>
      <c r="AE60" s="33">
        <f t="shared" si="6"/>
        <v>912</v>
      </c>
      <c r="AF60" s="34">
        <f>IFERROR(_xlfn.RANK.EQ(AE60,$AE$17:$AE$63,0)+COUNTIF(AE$17:$AE60,AE60)-1,"-")</f>
        <v>32</v>
      </c>
      <c r="AG60" s="5"/>
      <c r="AH60" s="42">
        <f t="shared" si="7"/>
        <v>44</v>
      </c>
      <c r="AI60" s="42" t="str">
        <f t="shared" si="8"/>
        <v>滋賀</v>
      </c>
      <c r="AJ60" s="42">
        <f t="shared" si="9"/>
        <v>242</v>
      </c>
      <c r="AK60" s="37">
        <f t="shared" si="10"/>
        <v>0.1</v>
      </c>
      <c r="AL60" s="37"/>
      <c r="AM60" s="32">
        <v>44</v>
      </c>
      <c r="AN60" s="5" t="s">
        <v>76</v>
      </c>
      <c r="AO60" s="33">
        <f t="shared" si="0"/>
        <v>57.7</v>
      </c>
      <c r="AP60" s="34">
        <f>IFERROR(_xlfn.RANK.EQ(AO60,$AO$17:$AO$63,0)+COUNTIF(AO$17:$AO60,AO60)-1,"-")</f>
        <v>25</v>
      </c>
      <c r="AQ60" s="5"/>
      <c r="AR60" s="42">
        <f t="shared" si="11"/>
        <v>44</v>
      </c>
      <c r="AS60" s="42" t="str">
        <f t="shared" si="12"/>
        <v>奈良</v>
      </c>
      <c r="AT60" s="589">
        <f t="shared" si="13"/>
        <v>11.5</v>
      </c>
      <c r="AU60" s="37">
        <f t="shared" si="14"/>
        <v>14.5</v>
      </c>
    </row>
    <row r="61" spans="2:47" ht="14.25" customHeight="1">
      <c r="B61" s="73"/>
      <c r="C61" s="165" t="s">
        <v>169</v>
      </c>
      <c r="D61" s="165"/>
      <c r="E61" s="87" t="s">
        <v>168</v>
      </c>
      <c r="F61" s="163">
        <v>13</v>
      </c>
      <c r="G61" s="163">
        <v>13</v>
      </c>
      <c r="H61" s="163" t="s">
        <v>98</v>
      </c>
      <c r="I61" s="163">
        <v>1655</v>
      </c>
      <c r="J61" s="163">
        <v>1655</v>
      </c>
      <c r="K61" s="163">
        <v>498</v>
      </c>
      <c r="L61" s="163">
        <v>1157</v>
      </c>
      <c r="M61" s="163" t="s">
        <v>98</v>
      </c>
      <c r="N61" s="164">
        <v>89</v>
      </c>
      <c r="O61" s="164">
        <v>100</v>
      </c>
      <c r="P61" s="164">
        <v>95.3</v>
      </c>
      <c r="Q61" s="90" t="s">
        <v>168</v>
      </c>
      <c r="R61" s="150"/>
      <c r="S61" s="32">
        <v>45</v>
      </c>
      <c r="T61" s="5" t="s">
        <v>77</v>
      </c>
      <c r="U61" s="33">
        <f t="shared" si="1"/>
        <v>48</v>
      </c>
      <c r="V61" s="34">
        <f>IFERROR(_xlfn.RANK.EQ(U61,$U$17:$U$63,0)+COUNTIF(U$17:$U61,U61)-1,"-")</f>
        <v>11</v>
      </c>
      <c r="W61" s="5"/>
      <c r="X61" s="42">
        <f t="shared" si="2"/>
        <v>45</v>
      </c>
      <c r="Y61" s="42" t="str">
        <f t="shared" si="3"/>
        <v>高知</v>
      </c>
      <c r="Z61" s="42">
        <f t="shared" si="4"/>
        <v>9</v>
      </c>
      <c r="AA61" s="37">
        <f t="shared" si="5"/>
        <v>0.5</v>
      </c>
      <c r="AB61" s="5"/>
      <c r="AC61" s="32">
        <v>45</v>
      </c>
      <c r="AD61" s="5" t="s">
        <v>77</v>
      </c>
      <c r="AE61" s="33">
        <f t="shared" si="6"/>
        <v>3098</v>
      </c>
      <c r="AF61" s="34">
        <f>IFERROR(_xlfn.RANK.EQ(AE61,$AE$17:$AE$63,0)+COUNTIF(AE$17:$AE61,AE61)-1,"-")</f>
        <v>21</v>
      </c>
      <c r="AG61" s="5"/>
      <c r="AH61" s="42">
        <f t="shared" si="7"/>
        <v>44</v>
      </c>
      <c r="AI61" s="42" t="str">
        <f t="shared" si="8"/>
        <v>鳥取</v>
      </c>
      <c r="AJ61" s="42">
        <f t="shared" si="9"/>
        <v>242</v>
      </c>
      <c r="AK61" s="37">
        <f t="shared" si="10"/>
        <v>0.1</v>
      </c>
      <c r="AL61" s="37"/>
      <c r="AM61" s="32">
        <v>45</v>
      </c>
      <c r="AN61" s="5" t="s">
        <v>77</v>
      </c>
      <c r="AO61" s="33">
        <f t="shared" si="0"/>
        <v>49.6</v>
      </c>
      <c r="AP61" s="34">
        <f>IFERROR(_xlfn.RANK.EQ(AO61,$AO$17:$AO$63,0)+COUNTIF(AO$17:$AO61,AO61)-1,"-")</f>
        <v>28</v>
      </c>
      <c r="AQ61" s="5"/>
      <c r="AR61" s="42">
        <f t="shared" si="11"/>
        <v>45</v>
      </c>
      <c r="AS61" s="42" t="str">
        <f t="shared" si="12"/>
        <v>佐賀</v>
      </c>
      <c r="AT61" s="589">
        <f t="shared" si="13"/>
        <v>9.6999999999999993</v>
      </c>
      <c r="AU61" s="37">
        <f t="shared" si="14"/>
        <v>12.3</v>
      </c>
    </row>
    <row r="62" spans="2:47" ht="14.25" customHeight="1">
      <c r="B62" s="56"/>
      <c r="C62" s="166" t="s">
        <v>167</v>
      </c>
      <c r="D62" s="166"/>
      <c r="E62" s="88" t="s">
        <v>166</v>
      </c>
      <c r="F62" s="163">
        <v>14</v>
      </c>
      <c r="G62" s="163">
        <v>14</v>
      </c>
      <c r="H62" s="163" t="s">
        <v>98</v>
      </c>
      <c r="I62" s="163">
        <v>831</v>
      </c>
      <c r="J62" s="163">
        <v>831</v>
      </c>
      <c r="K62" s="163">
        <v>190</v>
      </c>
      <c r="L62" s="163">
        <v>641</v>
      </c>
      <c r="M62" s="163" t="s">
        <v>98</v>
      </c>
      <c r="N62" s="164">
        <v>45.8</v>
      </c>
      <c r="O62" s="164">
        <v>100</v>
      </c>
      <c r="P62" s="164">
        <v>106.3</v>
      </c>
      <c r="Q62" s="91" t="s">
        <v>166</v>
      </c>
      <c r="R62" s="150"/>
      <c r="S62" s="32">
        <v>46</v>
      </c>
      <c r="T62" s="5" t="s">
        <v>78</v>
      </c>
      <c r="U62" s="33">
        <f t="shared" si="1"/>
        <v>98</v>
      </c>
      <c r="V62" s="34">
        <f>IFERROR(_xlfn.RANK.EQ(U62,$U$17:$U$63,0)+COUNTIF(U$17:$U62,U62)-1,"-")</f>
        <v>2</v>
      </c>
      <c r="W62" s="5"/>
      <c r="X62" s="42">
        <f t="shared" si="2"/>
        <v>46</v>
      </c>
      <c r="Y62" s="42" t="str">
        <f t="shared" si="3"/>
        <v>鳥取</v>
      </c>
      <c r="Z62" s="42">
        <f t="shared" si="4"/>
        <v>8</v>
      </c>
      <c r="AA62" s="37">
        <f t="shared" si="5"/>
        <v>0.5</v>
      </c>
      <c r="AB62" s="5"/>
      <c r="AC62" s="32">
        <v>46</v>
      </c>
      <c r="AD62" s="5" t="s">
        <v>78</v>
      </c>
      <c r="AE62" s="33">
        <f t="shared" si="6"/>
        <v>10196</v>
      </c>
      <c r="AF62" s="34">
        <f>IFERROR(_xlfn.RANK.EQ(AE62,$AE$17:$AE$63,0)+COUNTIF(AE$17:$AE62,AE62)-1,"-")</f>
        <v>3</v>
      </c>
      <c r="AG62" s="5"/>
      <c r="AH62" s="42">
        <f t="shared" si="7"/>
        <v>46</v>
      </c>
      <c r="AI62" s="42" t="str">
        <f t="shared" si="8"/>
        <v>東京</v>
      </c>
      <c r="AJ62" s="42">
        <f t="shared" si="9"/>
        <v>66</v>
      </c>
      <c r="AK62" s="37">
        <f t="shared" si="10"/>
        <v>0</v>
      </c>
      <c r="AL62" s="37"/>
      <c r="AM62" s="32">
        <v>46</v>
      </c>
      <c r="AN62" s="5" t="s">
        <v>78</v>
      </c>
      <c r="AO62" s="33">
        <f t="shared" si="0"/>
        <v>72.3</v>
      </c>
      <c r="AP62" s="34">
        <f>IFERROR(_xlfn.RANK.EQ(AO62,$AO$17:$AO$63,0)+COUNTIF(AO$17:$AO62,AO62)-1,"-")</f>
        <v>21</v>
      </c>
      <c r="AQ62" s="5"/>
      <c r="AR62" s="42">
        <f t="shared" si="11"/>
        <v>46</v>
      </c>
      <c r="AS62" s="42" t="str">
        <f t="shared" si="12"/>
        <v>東京</v>
      </c>
      <c r="AT62" s="589">
        <f t="shared" si="13"/>
        <v>3.9</v>
      </c>
      <c r="AU62" s="37">
        <f t="shared" si="14"/>
        <v>4.9000000000000004</v>
      </c>
    </row>
    <row r="63" spans="2:47" ht="14.25" customHeight="1">
      <c r="B63" s="73"/>
      <c r="C63" s="167" t="s">
        <v>165</v>
      </c>
      <c r="D63" s="167"/>
      <c r="E63" s="87" t="s">
        <v>164</v>
      </c>
      <c r="F63" s="163">
        <v>36</v>
      </c>
      <c r="G63" s="163">
        <v>36</v>
      </c>
      <c r="H63" s="163" t="s">
        <v>98</v>
      </c>
      <c r="I63" s="163">
        <v>5059</v>
      </c>
      <c r="J63" s="163">
        <v>5037</v>
      </c>
      <c r="K63" s="163">
        <v>1316</v>
      </c>
      <c r="L63" s="163">
        <v>3721</v>
      </c>
      <c r="M63" s="163">
        <v>22</v>
      </c>
      <c r="N63" s="164">
        <v>103.4</v>
      </c>
      <c r="O63" s="164">
        <v>83.7</v>
      </c>
      <c r="P63" s="164">
        <v>84.6</v>
      </c>
      <c r="Q63" s="90" t="s">
        <v>164</v>
      </c>
      <c r="R63" s="150"/>
      <c r="S63" s="32">
        <v>47</v>
      </c>
      <c r="T63" s="5" t="s">
        <v>44</v>
      </c>
      <c r="U63" s="33">
        <f t="shared" si="1"/>
        <v>34</v>
      </c>
      <c r="V63" s="34">
        <f>IFERROR(_xlfn.RANK.EQ(U63,$U$17:$U$63,0)+COUNTIF(U$17:$U63,U63)-1,"-")</f>
        <v>23</v>
      </c>
      <c r="W63" s="5"/>
      <c r="X63" s="42">
        <f t="shared" si="2"/>
        <v>47</v>
      </c>
      <c r="Y63" s="42" t="str">
        <f t="shared" si="3"/>
        <v>石川</v>
      </c>
      <c r="Z63" s="42">
        <f t="shared" si="4"/>
        <v>6</v>
      </c>
      <c r="AA63" s="37">
        <f t="shared" si="5"/>
        <v>0.4</v>
      </c>
      <c r="AB63" s="5"/>
      <c r="AC63" s="32">
        <v>47</v>
      </c>
      <c r="AD63" s="5" t="s">
        <v>44</v>
      </c>
      <c r="AE63" s="33">
        <f t="shared" si="6"/>
        <v>1431</v>
      </c>
      <c r="AF63" s="34">
        <f>IFERROR(_xlfn.RANK.EQ(AE63,$AE$17:$AE$63,0)+COUNTIF(AE$17:$AE63,AE63)-1,"-")</f>
        <v>29</v>
      </c>
      <c r="AG63" s="5"/>
      <c r="AH63" s="42">
        <f t="shared" si="7"/>
        <v>47</v>
      </c>
      <c r="AI63" s="42" t="str">
        <f t="shared" si="8"/>
        <v>大阪</v>
      </c>
      <c r="AJ63" s="42">
        <f t="shared" si="9"/>
        <v>49</v>
      </c>
      <c r="AK63" s="37">
        <f t="shared" si="10"/>
        <v>0</v>
      </c>
      <c r="AL63" s="37"/>
      <c r="AM63" s="32">
        <v>47</v>
      </c>
      <c r="AN63" s="5" t="s">
        <v>44</v>
      </c>
      <c r="AO63" s="33">
        <f t="shared" si="0"/>
        <v>31.6</v>
      </c>
      <c r="AP63" s="34">
        <f>IFERROR(_xlfn.RANK.EQ(AO63,$AO$17:$AO$63,0)+COUNTIF(AO$17:$AO63,AO63)-1,"-")</f>
        <v>34</v>
      </c>
      <c r="AQ63" s="5"/>
      <c r="AR63" s="42">
        <f t="shared" si="11"/>
        <v>47</v>
      </c>
      <c r="AS63" s="42" t="str">
        <f t="shared" si="12"/>
        <v>大阪</v>
      </c>
      <c r="AT63" s="589">
        <f t="shared" si="13"/>
        <v>3.5</v>
      </c>
      <c r="AU63" s="37">
        <f t="shared" si="14"/>
        <v>4.4000000000000004</v>
      </c>
    </row>
    <row r="64" spans="2:47" ht="14.25" customHeight="1">
      <c r="B64" s="56"/>
      <c r="C64" s="166" t="s">
        <v>163</v>
      </c>
      <c r="D64" s="166"/>
      <c r="E64" s="88" t="s">
        <v>162</v>
      </c>
      <c r="F64" s="163">
        <v>35</v>
      </c>
      <c r="G64" s="163">
        <v>35</v>
      </c>
      <c r="H64" s="163" t="s">
        <v>98</v>
      </c>
      <c r="I64" s="163">
        <v>2148</v>
      </c>
      <c r="J64" s="163">
        <v>2144</v>
      </c>
      <c r="K64" s="163">
        <v>509</v>
      </c>
      <c r="L64" s="163">
        <v>1635</v>
      </c>
      <c r="M64" s="163">
        <v>4</v>
      </c>
      <c r="N64" s="164">
        <v>46.7</v>
      </c>
      <c r="O64" s="164">
        <v>94.6</v>
      </c>
      <c r="P64" s="164">
        <v>106.7</v>
      </c>
      <c r="Q64" s="91" t="s">
        <v>162</v>
      </c>
      <c r="R64" s="150"/>
      <c r="S64" s="53"/>
    </row>
    <row r="65" spans="2:47" ht="14.25" customHeight="1">
      <c r="B65" s="73"/>
      <c r="C65" s="165" t="s">
        <v>161</v>
      </c>
      <c r="D65" s="165"/>
      <c r="E65" s="87" t="s">
        <v>160</v>
      </c>
      <c r="F65" s="163">
        <v>10</v>
      </c>
      <c r="G65" s="163">
        <v>9</v>
      </c>
      <c r="H65" s="163">
        <v>1</v>
      </c>
      <c r="I65" s="163">
        <v>275</v>
      </c>
      <c r="J65" s="163">
        <v>272</v>
      </c>
      <c r="K65" s="163">
        <v>26</v>
      </c>
      <c r="L65" s="163">
        <v>246</v>
      </c>
      <c r="M65" s="163">
        <v>3</v>
      </c>
      <c r="N65" s="164">
        <v>27.3</v>
      </c>
      <c r="O65" s="164">
        <v>75</v>
      </c>
      <c r="P65" s="164">
        <v>93.5</v>
      </c>
      <c r="Q65" s="90" t="s">
        <v>160</v>
      </c>
      <c r="R65" s="150"/>
      <c r="S65" s="53"/>
    </row>
    <row r="66" spans="2:47" ht="14.25" customHeight="1">
      <c r="B66" s="56"/>
      <c r="C66" s="166" t="s">
        <v>159</v>
      </c>
      <c r="D66" s="166"/>
      <c r="E66" s="88" t="s">
        <v>158</v>
      </c>
      <c r="F66" s="163">
        <v>55</v>
      </c>
      <c r="G66" s="163">
        <v>54</v>
      </c>
      <c r="H66" s="163">
        <v>1</v>
      </c>
      <c r="I66" s="163">
        <v>2874</v>
      </c>
      <c r="J66" s="163">
        <v>2852</v>
      </c>
      <c r="K66" s="163">
        <v>436</v>
      </c>
      <c r="L66" s="163">
        <v>2416</v>
      </c>
      <c r="M66" s="163">
        <v>22</v>
      </c>
      <c r="N66" s="164">
        <v>44.7</v>
      </c>
      <c r="O66" s="164">
        <v>90</v>
      </c>
      <c r="P66" s="164">
        <v>77.2</v>
      </c>
      <c r="Q66" s="91" t="s">
        <v>158</v>
      </c>
      <c r="R66" s="150"/>
      <c r="S66" s="780" t="s">
        <v>828</v>
      </c>
      <c r="T66" s="780"/>
      <c r="U66" s="780"/>
      <c r="V66" s="780"/>
      <c r="W66" s="780"/>
      <c r="X66" s="780"/>
      <c r="Y66" s="780"/>
      <c r="Z66" s="780"/>
      <c r="AA66" s="780"/>
      <c r="AB66" s="780"/>
      <c r="AC66" s="780"/>
      <c r="AD66" s="780"/>
      <c r="AE66" s="780"/>
      <c r="AF66" s="780"/>
      <c r="AG66" s="780"/>
      <c r="AH66" s="780"/>
      <c r="AI66" s="780"/>
      <c r="AJ66" s="780"/>
      <c r="AK66" s="780"/>
      <c r="AL66" s="780"/>
      <c r="AM66" s="780"/>
      <c r="AN66" s="780"/>
      <c r="AO66" s="780"/>
      <c r="AP66" s="780"/>
      <c r="AQ66" s="780"/>
      <c r="AR66" s="780"/>
      <c r="AS66" s="780"/>
      <c r="AT66" s="780"/>
      <c r="AU66" s="780"/>
    </row>
    <row r="67" spans="2:47" ht="14.25" customHeight="1">
      <c r="B67" s="73"/>
      <c r="C67" s="165" t="s">
        <v>157</v>
      </c>
      <c r="D67" s="165"/>
      <c r="E67" s="87" t="s">
        <v>156</v>
      </c>
      <c r="F67" s="163">
        <v>24</v>
      </c>
      <c r="G67" s="163">
        <v>24</v>
      </c>
      <c r="H67" s="163" t="s">
        <v>98</v>
      </c>
      <c r="I67" s="163">
        <v>251</v>
      </c>
      <c r="J67" s="163">
        <v>251</v>
      </c>
      <c r="K67" s="163">
        <v>18</v>
      </c>
      <c r="L67" s="163">
        <v>233</v>
      </c>
      <c r="M67" s="163" t="s">
        <v>98</v>
      </c>
      <c r="N67" s="164">
        <v>9.6999999999999993</v>
      </c>
      <c r="O67" s="164">
        <v>100</v>
      </c>
      <c r="P67" s="164">
        <v>126.6</v>
      </c>
      <c r="Q67" s="90" t="s">
        <v>156</v>
      </c>
      <c r="R67" s="150"/>
      <c r="S67" s="780"/>
      <c r="T67" s="780"/>
      <c r="U67" s="780"/>
      <c r="V67" s="780"/>
      <c r="W67" s="780"/>
      <c r="X67" s="780"/>
      <c r="Y67" s="780"/>
      <c r="Z67" s="780"/>
      <c r="AA67" s="780"/>
      <c r="AB67" s="780"/>
      <c r="AC67" s="780"/>
      <c r="AD67" s="780"/>
      <c r="AE67" s="780"/>
      <c r="AF67" s="780"/>
      <c r="AG67" s="780"/>
      <c r="AH67" s="780"/>
      <c r="AI67" s="780"/>
      <c r="AJ67" s="780"/>
      <c r="AK67" s="780"/>
      <c r="AL67" s="780"/>
      <c r="AM67" s="780"/>
      <c r="AN67" s="780"/>
      <c r="AO67" s="780"/>
      <c r="AP67" s="780"/>
      <c r="AQ67" s="780"/>
      <c r="AR67" s="780"/>
      <c r="AS67" s="780"/>
      <c r="AT67" s="780"/>
      <c r="AU67" s="780"/>
    </row>
    <row r="68" spans="2:47" ht="14.25" customHeight="1">
      <c r="B68" s="56"/>
      <c r="C68" s="166" t="s">
        <v>155</v>
      </c>
      <c r="D68" s="166"/>
      <c r="E68" s="88" t="s">
        <v>154</v>
      </c>
      <c r="F68" s="163">
        <v>51</v>
      </c>
      <c r="G68" s="163">
        <v>51</v>
      </c>
      <c r="H68" s="163" t="s">
        <v>98</v>
      </c>
      <c r="I68" s="163">
        <v>1826</v>
      </c>
      <c r="J68" s="163">
        <v>1826</v>
      </c>
      <c r="K68" s="163">
        <v>278</v>
      </c>
      <c r="L68" s="163">
        <v>1548</v>
      </c>
      <c r="M68" s="163" t="s">
        <v>98</v>
      </c>
      <c r="N68" s="164">
        <v>30.4</v>
      </c>
      <c r="O68" s="164">
        <v>100</v>
      </c>
      <c r="P68" s="164">
        <v>96.1</v>
      </c>
      <c r="Q68" s="91" t="s">
        <v>154</v>
      </c>
      <c r="R68" s="150"/>
      <c r="S68" s="779" t="s">
        <v>829</v>
      </c>
      <c r="T68" s="779"/>
      <c r="U68" s="779"/>
      <c r="V68" s="779"/>
      <c r="W68" s="779"/>
      <c r="X68" s="779"/>
      <c r="Y68" s="779"/>
      <c r="Z68" s="779"/>
      <c r="AA68" s="779"/>
      <c r="AB68" s="20"/>
      <c r="AC68" s="779" t="s">
        <v>830</v>
      </c>
      <c r="AD68" s="779"/>
      <c r="AE68" s="779"/>
      <c r="AF68" s="779"/>
      <c r="AG68" s="779"/>
      <c r="AH68" s="779"/>
      <c r="AI68" s="779"/>
      <c r="AJ68" s="779"/>
      <c r="AK68" s="779"/>
      <c r="AL68" s="20"/>
      <c r="AM68" s="779" t="s">
        <v>102</v>
      </c>
      <c r="AN68" s="779"/>
      <c r="AO68" s="779"/>
      <c r="AP68" s="779"/>
      <c r="AQ68" s="779"/>
      <c r="AR68" s="779"/>
      <c r="AS68" s="779"/>
      <c r="AT68" s="779"/>
      <c r="AU68" s="779"/>
    </row>
    <row r="69" spans="2:47" ht="14.25" customHeight="1">
      <c r="B69" s="73"/>
      <c r="C69" s="165" t="s">
        <v>153</v>
      </c>
      <c r="D69" s="165"/>
      <c r="E69" s="87" t="s">
        <v>152</v>
      </c>
      <c r="F69" s="163">
        <v>38</v>
      </c>
      <c r="G69" s="163">
        <v>38</v>
      </c>
      <c r="H69" s="163" t="s">
        <v>98</v>
      </c>
      <c r="I69" s="163">
        <v>2481</v>
      </c>
      <c r="J69" s="163">
        <v>2466</v>
      </c>
      <c r="K69" s="163">
        <v>451</v>
      </c>
      <c r="L69" s="163">
        <v>2015</v>
      </c>
      <c r="M69" s="163">
        <v>15</v>
      </c>
      <c r="N69" s="164">
        <v>53</v>
      </c>
      <c r="O69" s="164">
        <v>108.6</v>
      </c>
      <c r="P69" s="164">
        <v>97.4</v>
      </c>
      <c r="Q69" s="90" t="s">
        <v>152</v>
      </c>
      <c r="R69" s="150"/>
      <c r="S69" s="779"/>
      <c r="T69" s="779"/>
      <c r="U69" s="779"/>
      <c r="V69" s="779"/>
      <c r="W69" s="779"/>
      <c r="X69" s="779"/>
      <c r="Y69" s="779"/>
      <c r="Z69" s="779"/>
      <c r="AA69" s="779"/>
      <c r="AB69" s="20"/>
      <c r="AC69" s="779"/>
      <c r="AD69" s="779"/>
      <c r="AE69" s="779"/>
      <c r="AF69" s="779"/>
      <c r="AG69" s="779"/>
      <c r="AH69" s="779"/>
      <c r="AI69" s="779"/>
      <c r="AJ69" s="779"/>
      <c r="AK69" s="779"/>
      <c r="AL69" s="20"/>
      <c r="AM69" s="779"/>
      <c r="AN69" s="779"/>
      <c r="AO69" s="779"/>
      <c r="AP69" s="779"/>
      <c r="AQ69" s="779"/>
      <c r="AR69" s="779"/>
      <c r="AS69" s="779"/>
      <c r="AT69" s="779"/>
      <c r="AU69" s="779"/>
    </row>
    <row r="70" spans="2:47" ht="14.25" customHeight="1">
      <c r="B70" s="56"/>
      <c r="C70" s="166" t="s">
        <v>151</v>
      </c>
      <c r="D70" s="166"/>
      <c r="E70" s="88" t="s">
        <v>150</v>
      </c>
      <c r="F70" s="163">
        <v>15</v>
      </c>
      <c r="G70" s="163">
        <v>15</v>
      </c>
      <c r="H70" s="163" t="s">
        <v>98</v>
      </c>
      <c r="I70" s="163">
        <v>914</v>
      </c>
      <c r="J70" s="163">
        <v>912</v>
      </c>
      <c r="K70" s="163">
        <v>46</v>
      </c>
      <c r="L70" s="163">
        <v>866</v>
      </c>
      <c r="M70" s="163">
        <v>2</v>
      </c>
      <c r="N70" s="164">
        <v>57.7</v>
      </c>
      <c r="O70" s="164">
        <v>107.1</v>
      </c>
      <c r="P70" s="164">
        <v>106.7</v>
      </c>
      <c r="Q70" s="91" t="s">
        <v>150</v>
      </c>
      <c r="R70" s="150"/>
      <c r="S70" s="32">
        <v>1</v>
      </c>
      <c r="T70" s="5" t="s">
        <v>20</v>
      </c>
      <c r="U70" s="33">
        <f>IFERROR(VLOOKUP(T70,$C$27:$R$73,5,FALSE),"-")</f>
        <v>56</v>
      </c>
      <c r="V70" s="34">
        <f>IFERROR(_xlfn.RANK.EQ(U70,$U$70:$U$116,0)+COUNTIF(U70:$U$70,U70)-1,"-")</f>
        <v>7</v>
      </c>
      <c r="W70" s="32"/>
      <c r="X70" s="35">
        <f>IFERROR(RANK(Z70,$Z$70:$Z$116,0),"-")</f>
        <v>1</v>
      </c>
      <c r="Y70" s="35" t="str">
        <f>IFERROR(INDEX($T$70:$T$116,MATCH(S70,$V$70:$V$116,0)),"-")</f>
        <v>愛知</v>
      </c>
      <c r="Z70" s="35">
        <f>IFERROR(LARGE($U$70:$U$116,S70),"-")</f>
        <v>109</v>
      </c>
      <c r="AA70" s="36">
        <f>IFERROR(ROUND(Z70/$G$13*100,1),"-")</f>
        <v>6.6</v>
      </c>
      <c r="AB70" s="32"/>
      <c r="AC70" s="32">
        <v>1</v>
      </c>
      <c r="AD70" s="5" t="s">
        <v>20</v>
      </c>
      <c r="AE70" s="33">
        <f>IFERROR(VLOOKUP(AD70,$C$27:$Q$73,8,FALSE),"-")</f>
        <v>5670</v>
      </c>
      <c r="AF70" s="34">
        <f>IFERROR(_xlfn.RANK.EQ(AE70,$AE$70:$AE$116,0)+COUNTIF($AE70:AE$70,AE70)-1,"-")</f>
        <v>11</v>
      </c>
      <c r="AG70" s="32"/>
      <c r="AH70" s="35">
        <f>IFERROR(RANK(AJ70,$AJ$70:$AJ$116,0),"-")</f>
        <v>1</v>
      </c>
      <c r="AI70" s="35" t="str">
        <f>IFERROR(INDEX($AD$70:$AD$116,MATCH(AC70,$AF$70:$AF$116,0)),"-")</f>
        <v>千葉</v>
      </c>
      <c r="AJ70" s="35">
        <f>IFERROR(LARGE($AE$70:$AE$116,AC70),"-")</f>
        <v>14129</v>
      </c>
      <c r="AK70" s="36">
        <f>IFERROR(ROUND(AJ70/$J$13*100,1),"-")</f>
        <v>8.4</v>
      </c>
      <c r="AL70" s="37"/>
      <c r="AM70" s="32">
        <v>1</v>
      </c>
      <c r="AN70" s="5" t="s">
        <v>20</v>
      </c>
      <c r="AO70" s="33">
        <f>IFERROR(VLOOKUP(AN70,$C$27:$Q$73,12,FALSE),"-")</f>
        <v>80.8</v>
      </c>
      <c r="AP70" s="34">
        <f>IFERROR(_xlfn.RANK.EQ(AO70,$AO$70:$AO$116,0)+COUNTIF($AO70:AO$70,AO70)-1,"-")</f>
        <v>19</v>
      </c>
      <c r="AQ70" s="32"/>
      <c r="AR70" s="35">
        <f>IFERROR(RANK(AT70,$AT$70:$AT$116,0),"-")</f>
        <v>1</v>
      </c>
      <c r="AS70" s="35" t="str">
        <f>IFERROR(INDEX($AN$70:$AN$116,MATCH(AM70,$AP$70:$AP$116,0)),"-")</f>
        <v>青森</v>
      </c>
      <c r="AT70" s="474">
        <f>IFERROR(LARGE($AO$70:$AO$116,AM70),"-")</f>
        <v>204.3</v>
      </c>
      <c r="AU70" s="36">
        <f>IFERROR(ROUND(AT70/$N$13*100,1),"-")</f>
        <v>258.3</v>
      </c>
    </row>
    <row r="71" spans="2:47" ht="14.25" customHeight="1">
      <c r="B71" s="73"/>
      <c r="C71" s="165" t="s">
        <v>149</v>
      </c>
      <c r="D71" s="165"/>
      <c r="E71" s="87" t="s">
        <v>148</v>
      </c>
      <c r="F71" s="163">
        <v>53</v>
      </c>
      <c r="G71" s="163">
        <v>48</v>
      </c>
      <c r="H71" s="163">
        <v>5</v>
      </c>
      <c r="I71" s="163">
        <v>3194</v>
      </c>
      <c r="J71" s="163">
        <v>3098</v>
      </c>
      <c r="K71" s="163">
        <v>716</v>
      </c>
      <c r="L71" s="163">
        <v>2382</v>
      </c>
      <c r="M71" s="163">
        <v>96</v>
      </c>
      <c r="N71" s="164">
        <v>49.6</v>
      </c>
      <c r="O71" s="164">
        <v>88.9</v>
      </c>
      <c r="P71" s="164">
        <v>111.8</v>
      </c>
      <c r="Q71" s="90" t="s">
        <v>148</v>
      </c>
      <c r="R71" s="150"/>
      <c r="S71" s="32">
        <v>2</v>
      </c>
      <c r="T71" s="5" t="s">
        <v>21</v>
      </c>
      <c r="U71" s="33">
        <f t="shared" ref="U71:U116" si="15">IFERROR(VLOOKUP(T71,$C$27:$R$73,5,FALSE),"-")</f>
        <v>24</v>
      </c>
      <c r="V71" s="34">
        <f>IFERROR(_xlfn.RANK.EQ(U71,$U$70:$U$116,0)+COUNTIF(U$70:$U71,U71)-1,"-")</f>
        <v>27</v>
      </c>
      <c r="W71" s="5"/>
      <c r="X71" s="35">
        <f t="shared" ref="X71:X116" si="16">IFERROR(RANK(Z71,$Z$70:$Z$116,0),"-")</f>
        <v>2</v>
      </c>
      <c r="Y71" s="35" t="str">
        <f t="shared" ref="Y71:Y116" si="17">IFERROR(INDEX($T$70:$T$116,MATCH(S71,$V$70:$V$116,0)),"-")</f>
        <v>鹿児島</v>
      </c>
      <c r="Z71" s="35">
        <f t="shared" ref="Z71:Z116" si="18">IFERROR(LARGE($U$70:$U$116,S71),"-")</f>
        <v>98</v>
      </c>
      <c r="AA71" s="36">
        <f t="shared" ref="AA71:AA116" si="19">IFERROR(ROUND(Z71/$G$13*100,1),"-")</f>
        <v>6</v>
      </c>
      <c r="AB71" s="5"/>
      <c r="AC71" s="32">
        <v>2</v>
      </c>
      <c r="AD71" s="5" t="s">
        <v>21</v>
      </c>
      <c r="AE71" s="33">
        <f t="shared" ref="AE71:AE116" si="20">IFERROR(VLOOKUP(AD71,$C$27:$Q$73,8,FALSE),"-")</f>
        <v>6540</v>
      </c>
      <c r="AF71" s="34">
        <f>IFERROR(_xlfn.RANK.EQ(AE71,$AE$70:$AE$116,0)+COUNTIF($AE$70:AE71,AE71)-1,"-")</f>
        <v>8</v>
      </c>
      <c r="AG71" s="5"/>
      <c r="AH71" s="35">
        <f t="shared" ref="AH71:AH116" si="21">IFERROR(RANK(AJ71,$AJ$70:$AJ$116,0),"-")</f>
        <v>2</v>
      </c>
      <c r="AI71" s="35" t="str">
        <f t="shared" ref="AI71:AI116" si="22">IFERROR(INDEX($AD$70:$AD$116,MATCH(AC71,$AF$70:$AF$116,0)),"-")</f>
        <v>茨城</v>
      </c>
      <c r="AJ71" s="35">
        <f t="shared" ref="AJ71:AJ116" si="23">IFERROR(LARGE($AE$70:$AE$116,AC71),"-")</f>
        <v>12109</v>
      </c>
      <c r="AK71" s="36">
        <f t="shared" ref="AK71:AK116" si="24">IFERROR(ROUND(AJ71/$J$13*100,1),"-")</f>
        <v>7.2</v>
      </c>
      <c r="AL71" s="37"/>
      <c r="AM71" s="32">
        <v>2</v>
      </c>
      <c r="AN71" s="5" t="s">
        <v>21</v>
      </c>
      <c r="AO71" s="33">
        <f t="shared" ref="AO71:AO116" si="25">IFERROR(VLOOKUP(AN71,$C$27:$Q$73,12,FALSE),"-")</f>
        <v>204.3</v>
      </c>
      <c r="AP71" s="34">
        <f>IFERROR(_xlfn.RANK.EQ(AO71,$AO$70:$AO$116,0)+COUNTIF($AO$70:AO71,AO71)-1,"-")</f>
        <v>1</v>
      </c>
      <c r="AQ71" s="5"/>
      <c r="AR71" s="35">
        <f t="shared" ref="AR71:AR116" si="26">IFERROR(RANK(AT71,$AT$70:$AT$116,0),"-")</f>
        <v>2</v>
      </c>
      <c r="AS71" s="35" t="str">
        <f t="shared" ref="AS71:AS116" si="27">IFERROR(INDEX($AN$70:$AN$116,MATCH(AM71,$AP$70:$AP$116,0)),"-")</f>
        <v>岩手</v>
      </c>
      <c r="AT71" s="474">
        <f t="shared" ref="AT71:AT116" si="28">IFERROR(LARGE($AO$70:$AO$116,AM71),"-")</f>
        <v>188.4</v>
      </c>
      <c r="AU71" s="36">
        <f t="shared" ref="AU71:AU116" si="29">IFERROR(ROUND(AT71/$N$13*100,1),"-")</f>
        <v>238.2</v>
      </c>
    </row>
    <row r="72" spans="2:47" ht="14.25" customHeight="1">
      <c r="B72" s="56"/>
      <c r="C72" s="166" t="s">
        <v>147</v>
      </c>
      <c r="D72" s="166"/>
      <c r="E72" s="88" t="s">
        <v>146</v>
      </c>
      <c r="F72" s="163">
        <v>101</v>
      </c>
      <c r="G72" s="163">
        <v>98</v>
      </c>
      <c r="H72" s="163">
        <v>3</v>
      </c>
      <c r="I72" s="163">
        <v>10302</v>
      </c>
      <c r="J72" s="163">
        <v>10196</v>
      </c>
      <c r="K72" s="163">
        <v>3115</v>
      </c>
      <c r="L72" s="163">
        <v>7081</v>
      </c>
      <c r="M72" s="163">
        <v>106</v>
      </c>
      <c r="N72" s="164">
        <v>72.3</v>
      </c>
      <c r="O72" s="164">
        <v>105.4</v>
      </c>
      <c r="P72" s="164">
        <v>85.5</v>
      </c>
      <c r="Q72" s="91" t="s">
        <v>146</v>
      </c>
      <c r="R72" s="150"/>
      <c r="S72" s="32">
        <v>3</v>
      </c>
      <c r="T72" s="5" t="s">
        <v>23</v>
      </c>
      <c r="U72" s="33">
        <f t="shared" si="15"/>
        <v>19</v>
      </c>
      <c r="V72" s="34">
        <f>IFERROR(_xlfn.RANK.EQ(U72,$U$70:$U$116,0)+COUNTIF(U$70:$U72,U72)-1,"-")</f>
        <v>30</v>
      </c>
      <c r="W72" s="5"/>
      <c r="X72" s="35">
        <f t="shared" si="16"/>
        <v>3</v>
      </c>
      <c r="Y72" s="35" t="str">
        <f t="shared" si="17"/>
        <v>千葉</v>
      </c>
      <c r="Z72" s="35">
        <f t="shared" si="18"/>
        <v>88</v>
      </c>
      <c r="AA72" s="36">
        <f t="shared" si="19"/>
        <v>5.4</v>
      </c>
      <c r="AB72" s="5"/>
      <c r="AC72" s="32">
        <v>3</v>
      </c>
      <c r="AD72" s="5" t="s">
        <v>23</v>
      </c>
      <c r="AE72" s="33">
        <f t="shared" si="20"/>
        <v>4991</v>
      </c>
      <c r="AF72" s="34">
        <f>IFERROR(_xlfn.RANK.EQ(AE72,$AE$70:$AE$116,0)+COUNTIF($AE$70:AE72,AE72)-1,"-")</f>
        <v>16</v>
      </c>
      <c r="AG72" s="5"/>
      <c r="AH72" s="35">
        <f t="shared" si="21"/>
        <v>3</v>
      </c>
      <c r="AI72" s="35" t="str">
        <f t="shared" si="22"/>
        <v>鹿児島</v>
      </c>
      <c r="AJ72" s="35">
        <f t="shared" si="23"/>
        <v>10196</v>
      </c>
      <c r="AK72" s="36">
        <f t="shared" si="24"/>
        <v>6</v>
      </c>
      <c r="AL72" s="37"/>
      <c r="AM72" s="32">
        <v>3</v>
      </c>
      <c r="AN72" s="5" t="s">
        <v>23</v>
      </c>
      <c r="AO72" s="33">
        <f t="shared" si="25"/>
        <v>188.4</v>
      </c>
      <c r="AP72" s="34">
        <f>IFERROR(_xlfn.RANK.EQ(AO72,$AO$70:$AO$116,0)+COUNTIF($AO$70:AO72,AO72)-1,"-")</f>
        <v>2</v>
      </c>
      <c r="AQ72" s="5"/>
      <c r="AR72" s="35">
        <f t="shared" si="26"/>
        <v>3</v>
      </c>
      <c r="AS72" s="35" t="str">
        <f t="shared" si="27"/>
        <v>広島</v>
      </c>
      <c r="AT72" s="474">
        <f t="shared" si="28"/>
        <v>153.30000000000001</v>
      </c>
      <c r="AU72" s="36">
        <f t="shared" si="29"/>
        <v>193.8</v>
      </c>
    </row>
    <row r="73" spans="2:47" ht="14.25" customHeight="1">
      <c r="B73" s="73"/>
      <c r="C73" s="165" t="s">
        <v>145</v>
      </c>
      <c r="D73" s="165"/>
      <c r="E73" s="87" t="s">
        <v>144</v>
      </c>
      <c r="F73" s="163">
        <v>35</v>
      </c>
      <c r="G73" s="163">
        <v>34</v>
      </c>
      <c r="H73" s="163">
        <v>1</v>
      </c>
      <c r="I73" s="163">
        <v>1440</v>
      </c>
      <c r="J73" s="163">
        <v>1431</v>
      </c>
      <c r="K73" s="163">
        <v>355</v>
      </c>
      <c r="L73" s="163">
        <v>1076</v>
      </c>
      <c r="M73" s="163">
        <v>9</v>
      </c>
      <c r="N73" s="164">
        <v>31.6</v>
      </c>
      <c r="O73" s="164">
        <v>91.9</v>
      </c>
      <c r="P73" s="164">
        <v>99</v>
      </c>
      <c r="Q73" s="90" t="s">
        <v>144</v>
      </c>
      <c r="R73" s="150"/>
      <c r="S73" s="32">
        <v>4</v>
      </c>
      <c r="T73" s="5" t="s">
        <v>24</v>
      </c>
      <c r="U73" s="33">
        <f t="shared" si="15"/>
        <v>33</v>
      </c>
      <c r="V73" s="34">
        <f>IFERROR(_xlfn.RANK.EQ(U73,$U$70:$U$116,0)+COUNTIF(U$70:$U73,U73)-1,"-")</f>
        <v>24</v>
      </c>
      <c r="W73" s="5"/>
      <c r="X73" s="35">
        <f t="shared" si="16"/>
        <v>4</v>
      </c>
      <c r="Y73" s="35" t="str">
        <f t="shared" si="17"/>
        <v>茨城</v>
      </c>
      <c r="Z73" s="35">
        <f t="shared" si="18"/>
        <v>78</v>
      </c>
      <c r="AA73" s="36">
        <f t="shared" si="19"/>
        <v>4.8</v>
      </c>
      <c r="AB73" s="5"/>
      <c r="AC73" s="32">
        <v>4</v>
      </c>
      <c r="AD73" s="5" t="s">
        <v>24</v>
      </c>
      <c r="AE73" s="33">
        <f t="shared" si="20"/>
        <v>3964</v>
      </c>
      <c r="AF73" s="34">
        <f>IFERROR(_xlfn.RANK.EQ(AE73,$AE$70:$AE$116,0)+COUNTIF($AE$70:AE73,AE73)-1,"-")</f>
        <v>19</v>
      </c>
      <c r="AG73" s="5"/>
      <c r="AH73" s="35">
        <f t="shared" si="21"/>
        <v>4</v>
      </c>
      <c r="AI73" s="35" t="str">
        <f t="shared" si="22"/>
        <v>岡山</v>
      </c>
      <c r="AJ73" s="35">
        <f t="shared" si="23"/>
        <v>10036</v>
      </c>
      <c r="AK73" s="36">
        <f t="shared" si="24"/>
        <v>6</v>
      </c>
      <c r="AL73" s="37"/>
      <c r="AM73" s="32">
        <v>4</v>
      </c>
      <c r="AN73" s="5" t="s">
        <v>24</v>
      </c>
      <c r="AO73" s="33">
        <f t="shared" si="25"/>
        <v>104.1</v>
      </c>
      <c r="AP73" s="34">
        <f>IFERROR(_xlfn.RANK.EQ(AO73,$AO$70:$AO$116,0)+COUNTIF($AO$70:AO73,AO73)-1,"-")</f>
        <v>13</v>
      </c>
      <c r="AQ73" s="5"/>
      <c r="AR73" s="35">
        <f t="shared" si="26"/>
        <v>4</v>
      </c>
      <c r="AS73" s="35" t="str">
        <f t="shared" si="27"/>
        <v>岡山</v>
      </c>
      <c r="AT73" s="474">
        <f t="shared" si="28"/>
        <v>147.69999999999999</v>
      </c>
      <c r="AU73" s="36">
        <f t="shared" si="29"/>
        <v>186.7</v>
      </c>
    </row>
    <row r="74" spans="2:47" ht="12.6" customHeight="1">
      <c r="B74" s="86"/>
      <c r="C74" s="85"/>
      <c r="D74" s="85"/>
      <c r="E74" s="84"/>
      <c r="F74" s="149"/>
      <c r="G74" s="149"/>
      <c r="H74" s="149"/>
      <c r="I74" s="149"/>
      <c r="J74" s="149"/>
      <c r="K74" s="149"/>
      <c r="L74" s="149"/>
      <c r="M74" s="149"/>
      <c r="N74" s="149"/>
      <c r="O74" s="149"/>
      <c r="P74" s="149"/>
      <c r="Q74" s="114"/>
      <c r="R74" s="53"/>
      <c r="S74" s="32">
        <v>5</v>
      </c>
      <c r="T74" s="5" t="s">
        <v>27</v>
      </c>
      <c r="U74" s="33">
        <f t="shared" si="15"/>
        <v>15</v>
      </c>
      <c r="V74" s="34">
        <f>IFERROR(_xlfn.RANK.EQ(U74,$U$70:$U$116,0)+COUNTIF(U$70:$U74,U74)-1,"-")</f>
        <v>34</v>
      </c>
      <c r="W74" s="5"/>
      <c r="X74" s="42">
        <f t="shared" si="16"/>
        <v>5</v>
      </c>
      <c r="Y74" s="42" t="str">
        <f t="shared" si="17"/>
        <v>埼玉</v>
      </c>
      <c r="Z74" s="42">
        <f t="shared" si="18"/>
        <v>63</v>
      </c>
      <c r="AA74" s="37">
        <f t="shared" si="19"/>
        <v>3.8</v>
      </c>
      <c r="AB74" s="5"/>
      <c r="AC74" s="32">
        <v>5</v>
      </c>
      <c r="AD74" s="5" t="s">
        <v>27</v>
      </c>
      <c r="AE74" s="33">
        <f t="shared" si="20"/>
        <v>2374</v>
      </c>
      <c r="AF74" s="34">
        <f>IFERROR(_xlfn.RANK.EQ(AE74,$AE$70:$AE$116,0)+COUNTIF($AE$70:AE74,AE74)-1,"-")</f>
        <v>24</v>
      </c>
      <c r="AG74" s="5"/>
      <c r="AH74" s="42">
        <f t="shared" si="21"/>
        <v>5</v>
      </c>
      <c r="AI74" s="42" t="str">
        <f t="shared" si="22"/>
        <v>群馬</v>
      </c>
      <c r="AJ74" s="42">
        <f t="shared" si="23"/>
        <v>9602</v>
      </c>
      <c r="AK74" s="37">
        <f t="shared" si="24"/>
        <v>5.7</v>
      </c>
      <c r="AL74" s="37"/>
      <c r="AM74" s="32">
        <v>5</v>
      </c>
      <c r="AN74" s="5" t="s">
        <v>27</v>
      </c>
      <c r="AO74" s="33">
        <f t="shared" si="25"/>
        <v>139.9</v>
      </c>
      <c r="AP74" s="34">
        <f>IFERROR(_xlfn.RANK.EQ(AO74,$AO$70:$AO$116,0)+COUNTIF($AO$70:AO74,AO74)-1,"-")</f>
        <v>5</v>
      </c>
      <c r="AQ74" s="5"/>
      <c r="AR74" s="42">
        <f t="shared" si="26"/>
        <v>5</v>
      </c>
      <c r="AS74" s="42" t="str">
        <f t="shared" si="27"/>
        <v>秋田</v>
      </c>
      <c r="AT74" s="589">
        <f t="shared" si="28"/>
        <v>139.9</v>
      </c>
      <c r="AU74" s="37">
        <f t="shared" si="29"/>
        <v>176.9</v>
      </c>
    </row>
    <row r="75" spans="2:47" ht="13.15" customHeight="1">
      <c r="B75" s="148" t="s">
        <v>295</v>
      </c>
      <c r="C75" s="83"/>
      <c r="D75" s="83"/>
      <c r="E75" s="83"/>
      <c r="Q75" s="113"/>
      <c r="R75" s="53"/>
      <c r="S75" s="32">
        <v>6</v>
      </c>
      <c r="T75" s="5" t="s">
        <v>29</v>
      </c>
      <c r="U75" s="33">
        <f t="shared" si="15"/>
        <v>13</v>
      </c>
      <c r="V75" s="34">
        <f>IFERROR(_xlfn.RANK.EQ(U75,$U$70:$U$116,0)+COUNTIF(U$70:$U75,U75)-1,"-")</f>
        <v>41</v>
      </c>
      <c r="W75" s="5"/>
      <c r="X75" s="42">
        <f t="shared" si="16"/>
        <v>5</v>
      </c>
      <c r="Y75" s="42" t="str">
        <f t="shared" si="17"/>
        <v>三重</v>
      </c>
      <c r="Z75" s="42">
        <f t="shared" si="18"/>
        <v>63</v>
      </c>
      <c r="AA75" s="37">
        <f t="shared" si="19"/>
        <v>3.8</v>
      </c>
      <c r="AB75" s="5"/>
      <c r="AC75" s="32">
        <v>6</v>
      </c>
      <c r="AD75" s="5" t="s">
        <v>29</v>
      </c>
      <c r="AE75" s="33">
        <f t="shared" si="20"/>
        <v>427</v>
      </c>
      <c r="AF75" s="34">
        <f>IFERROR(_xlfn.RANK.EQ(AE75,$AE$70:$AE$116,0)+COUNTIF($AE$70:AE75,AE75)-1,"-")</f>
        <v>39</v>
      </c>
      <c r="AG75" s="5"/>
      <c r="AH75" s="42">
        <f t="shared" si="21"/>
        <v>6</v>
      </c>
      <c r="AI75" s="42" t="str">
        <f t="shared" si="22"/>
        <v>広島</v>
      </c>
      <c r="AJ75" s="42">
        <f t="shared" si="23"/>
        <v>9208</v>
      </c>
      <c r="AK75" s="37">
        <f t="shared" si="24"/>
        <v>5.5</v>
      </c>
      <c r="AL75" s="37"/>
      <c r="AM75" s="32">
        <v>6</v>
      </c>
      <c r="AN75" s="5" t="s">
        <v>29</v>
      </c>
      <c r="AO75" s="33">
        <f t="shared" si="25"/>
        <v>28.8</v>
      </c>
      <c r="AP75" s="34">
        <f>IFERROR(_xlfn.RANK.EQ(AO75,$AO$70:$AO$116,0)+COUNTIF($AO$70:AO75,AO75)-1,"-")</f>
        <v>36</v>
      </c>
      <c r="AQ75" s="5"/>
      <c r="AR75" s="42">
        <f t="shared" si="26"/>
        <v>6</v>
      </c>
      <c r="AS75" s="42" t="str">
        <f t="shared" si="27"/>
        <v>群馬</v>
      </c>
      <c r="AT75" s="589">
        <f t="shared" si="28"/>
        <v>136.80000000000001</v>
      </c>
      <c r="AU75" s="37">
        <f t="shared" si="29"/>
        <v>172.9</v>
      </c>
    </row>
    <row r="76" spans="2:47">
      <c r="D76" s="80"/>
      <c r="E76" s="103"/>
      <c r="Q76" s="113"/>
      <c r="R76" s="53"/>
      <c r="S76" s="32">
        <v>7</v>
      </c>
      <c r="T76" s="5" t="s">
        <v>31</v>
      </c>
      <c r="U76" s="33">
        <f t="shared" si="15"/>
        <v>37</v>
      </c>
      <c r="V76" s="34">
        <f>IFERROR(_xlfn.RANK.EQ(U76,$U$70:$U$116,0)+COUNTIF(U$70:$U76,U76)-1,"-")</f>
        <v>20</v>
      </c>
      <c r="W76" s="5"/>
      <c r="X76" s="35">
        <f t="shared" si="16"/>
        <v>7</v>
      </c>
      <c r="Y76" s="35" t="str">
        <f t="shared" si="17"/>
        <v>北海道</v>
      </c>
      <c r="Z76" s="35">
        <f t="shared" si="18"/>
        <v>56</v>
      </c>
      <c r="AA76" s="36">
        <f t="shared" si="19"/>
        <v>3.4</v>
      </c>
      <c r="AB76" s="5"/>
      <c r="AC76" s="32">
        <v>7</v>
      </c>
      <c r="AD76" s="5" t="s">
        <v>31</v>
      </c>
      <c r="AE76" s="33">
        <f t="shared" si="20"/>
        <v>5220</v>
      </c>
      <c r="AF76" s="34">
        <f>IFERROR(_xlfn.RANK.EQ(AE76,$AE$70:$AE$116,0)+COUNTIF($AE$70:AE76,AE76)-1,"-")</f>
        <v>14</v>
      </c>
      <c r="AG76" s="5"/>
      <c r="AH76" s="42">
        <f t="shared" si="21"/>
        <v>7</v>
      </c>
      <c r="AI76" s="42" t="str">
        <f t="shared" si="22"/>
        <v>愛知</v>
      </c>
      <c r="AJ76" s="42">
        <f t="shared" si="23"/>
        <v>8037</v>
      </c>
      <c r="AK76" s="37">
        <f t="shared" si="24"/>
        <v>4.8</v>
      </c>
      <c r="AL76" s="37"/>
      <c r="AM76" s="32">
        <v>7</v>
      </c>
      <c r="AN76" s="5" t="s">
        <v>31</v>
      </c>
      <c r="AO76" s="33">
        <f t="shared" si="25"/>
        <v>89.9</v>
      </c>
      <c r="AP76" s="34">
        <f>IFERROR(_xlfn.RANK.EQ(AO76,$AO$70:$AO$116,0)+COUNTIF($AO$70:AO76,AO76)-1,"-")</f>
        <v>15</v>
      </c>
      <c r="AQ76" s="5"/>
      <c r="AR76" s="42">
        <f t="shared" si="26"/>
        <v>7</v>
      </c>
      <c r="AS76" s="42" t="str">
        <f t="shared" si="27"/>
        <v>茨城</v>
      </c>
      <c r="AT76" s="589">
        <f t="shared" si="28"/>
        <v>131.1</v>
      </c>
      <c r="AU76" s="37">
        <f t="shared" si="29"/>
        <v>165.7</v>
      </c>
    </row>
    <row r="77" spans="2:47">
      <c r="D77" s="80"/>
      <c r="E77" s="103"/>
      <c r="Q77" s="113"/>
      <c r="R77" s="53"/>
      <c r="S77" s="32">
        <v>8</v>
      </c>
      <c r="T77" s="5" t="s">
        <v>33</v>
      </c>
      <c r="U77" s="33">
        <f t="shared" si="15"/>
        <v>78</v>
      </c>
      <c r="V77" s="34">
        <f>IFERROR(_xlfn.RANK.EQ(U77,$U$70:$U$116,0)+COUNTIF(U$70:$U77,U77)-1,"-")</f>
        <v>4</v>
      </c>
      <c r="W77" s="5"/>
      <c r="X77" s="42">
        <f t="shared" si="16"/>
        <v>8</v>
      </c>
      <c r="Y77" s="42" t="str">
        <f t="shared" si="17"/>
        <v>福岡</v>
      </c>
      <c r="Z77" s="42">
        <f t="shared" si="18"/>
        <v>54</v>
      </c>
      <c r="AA77" s="37">
        <f t="shared" si="19"/>
        <v>3.3</v>
      </c>
      <c r="AB77" s="5"/>
      <c r="AC77" s="32">
        <v>8</v>
      </c>
      <c r="AD77" s="5" t="s">
        <v>33</v>
      </c>
      <c r="AE77" s="33">
        <f t="shared" si="20"/>
        <v>12109</v>
      </c>
      <c r="AF77" s="34">
        <f>IFERROR(_xlfn.RANK.EQ(AE77,$AE$70:$AE$116,0)+COUNTIF($AE$70:AE77,AE77)-1,"-")</f>
        <v>2</v>
      </c>
      <c r="AG77" s="5"/>
      <c r="AH77" s="42">
        <f t="shared" si="21"/>
        <v>8</v>
      </c>
      <c r="AI77" s="42" t="str">
        <f t="shared" si="22"/>
        <v>青森</v>
      </c>
      <c r="AJ77" s="42">
        <f t="shared" si="23"/>
        <v>6540</v>
      </c>
      <c r="AK77" s="37">
        <f t="shared" si="24"/>
        <v>3.9</v>
      </c>
      <c r="AL77" s="37"/>
      <c r="AM77" s="32">
        <v>8</v>
      </c>
      <c r="AN77" s="5" t="s">
        <v>33</v>
      </c>
      <c r="AO77" s="33">
        <f t="shared" si="25"/>
        <v>131.1</v>
      </c>
      <c r="AP77" s="34">
        <f>IFERROR(_xlfn.RANK.EQ(AO77,$AO$70:$AO$116,0)+COUNTIF($AO$70:AO77,AO77)-1,"-")</f>
        <v>7</v>
      </c>
      <c r="AQ77" s="5"/>
      <c r="AR77" s="42">
        <f t="shared" si="26"/>
        <v>8</v>
      </c>
      <c r="AS77" s="42" t="str">
        <f t="shared" si="27"/>
        <v>千葉</v>
      </c>
      <c r="AT77" s="589">
        <f t="shared" si="28"/>
        <v>127.1</v>
      </c>
      <c r="AU77" s="37">
        <f t="shared" si="29"/>
        <v>160.69999999999999</v>
      </c>
    </row>
    <row r="78" spans="2:47">
      <c r="E78" s="80"/>
      <c r="F78" s="147"/>
      <c r="G78" s="147"/>
      <c r="H78" s="147"/>
      <c r="I78" s="147"/>
      <c r="J78" s="147"/>
      <c r="K78" s="147"/>
      <c r="L78" s="147"/>
      <c r="M78" s="147"/>
      <c r="R78" s="53"/>
      <c r="S78" s="32">
        <v>9</v>
      </c>
      <c r="T78" s="5" t="s">
        <v>35</v>
      </c>
      <c r="U78" s="33">
        <f t="shared" si="15"/>
        <v>43</v>
      </c>
      <c r="V78" s="34">
        <f>IFERROR(_xlfn.RANK.EQ(U78,$U$70:$U$116,0)+COUNTIF(U$70:$U78,U78)-1,"-")</f>
        <v>13</v>
      </c>
      <c r="W78" s="5"/>
      <c r="X78" s="42">
        <f t="shared" si="16"/>
        <v>9</v>
      </c>
      <c r="Y78" s="42" t="str">
        <f t="shared" si="17"/>
        <v>長崎</v>
      </c>
      <c r="Z78" s="42">
        <f t="shared" si="18"/>
        <v>51</v>
      </c>
      <c r="AA78" s="37">
        <f t="shared" si="19"/>
        <v>3.1</v>
      </c>
      <c r="AB78" s="5"/>
      <c r="AC78" s="32">
        <v>9</v>
      </c>
      <c r="AD78" s="5" t="s">
        <v>35</v>
      </c>
      <c r="AE78" s="33">
        <f t="shared" si="20"/>
        <v>6177</v>
      </c>
      <c r="AF78" s="34">
        <f>IFERROR(_xlfn.RANK.EQ(AE78,$AE$70:$AE$116,0)+COUNTIF($AE$70:AE78,AE78)-1,"-")</f>
        <v>9</v>
      </c>
      <c r="AG78" s="5"/>
      <c r="AH78" s="42">
        <f t="shared" si="21"/>
        <v>9</v>
      </c>
      <c r="AI78" s="42" t="str">
        <f t="shared" si="22"/>
        <v>栃木</v>
      </c>
      <c r="AJ78" s="42">
        <f t="shared" si="23"/>
        <v>6177</v>
      </c>
      <c r="AK78" s="37">
        <f t="shared" si="24"/>
        <v>3.7</v>
      </c>
      <c r="AL78" s="37"/>
      <c r="AM78" s="32">
        <v>9</v>
      </c>
      <c r="AN78" s="5" t="s">
        <v>35</v>
      </c>
      <c r="AO78" s="33">
        <f t="shared" si="25"/>
        <v>121.1</v>
      </c>
      <c r="AP78" s="34">
        <f>IFERROR(_xlfn.RANK.EQ(AO78,$AO$70:$AO$116,0)+COUNTIF($AO$70:AO78,AO78)-1,"-")</f>
        <v>9</v>
      </c>
      <c r="AQ78" s="5"/>
      <c r="AR78" s="42">
        <f t="shared" si="26"/>
        <v>9</v>
      </c>
      <c r="AS78" s="42" t="str">
        <f t="shared" si="27"/>
        <v>栃木</v>
      </c>
      <c r="AT78" s="589">
        <f t="shared" si="28"/>
        <v>121.1</v>
      </c>
      <c r="AU78" s="37">
        <f t="shared" si="29"/>
        <v>153.1</v>
      </c>
    </row>
    <row r="79" spans="2:47">
      <c r="E79" s="80"/>
      <c r="S79" s="32">
        <v>10</v>
      </c>
      <c r="T79" s="5" t="s">
        <v>37</v>
      </c>
      <c r="U79" s="33">
        <f t="shared" si="15"/>
        <v>46</v>
      </c>
      <c r="V79" s="34">
        <f>IFERROR(_xlfn.RANK.EQ(U79,$U$70:$U$116,0)+COUNTIF(U$70:$U79,U79)-1,"-")</f>
        <v>12</v>
      </c>
      <c r="W79" s="5"/>
      <c r="X79" s="42">
        <f t="shared" si="16"/>
        <v>10</v>
      </c>
      <c r="Y79" s="42" t="str">
        <f t="shared" si="17"/>
        <v>岡山</v>
      </c>
      <c r="Z79" s="42">
        <f t="shared" si="18"/>
        <v>48</v>
      </c>
      <c r="AA79" s="37">
        <f t="shared" si="19"/>
        <v>2.9</v>
      </c>
      <c r="AB79" s="5"/>
      <c r="AC79" s="32">
        <v>10</v>
      </c>
      <c r="AD79" s="5" t="s">
        <v>37</v>
      </c>
      <c r="AE79" s="33">
        <f t="shared" si="20"/>
        <v>9602</v>
      </c>
      <c r="AF79" s="34">
        <f>IFERROR(_xlfn.RANK.EQ(AE79,$AE$70:$AE$116,0)+COUNTIF($AE$70:AE79,AE79)-1,"-")</f>
        <v>5</v>
      </c>
      <c r="AG79" s="5"/>
      <c r="AH79" s="42">
        <f t="shared" si="21"/>
        <v>10</v>
      </c>
      <c r="AI79" s="42" t="str">
        <f t="shared" si="22"/>
        <v>三重</v>
      </c>
      <c r="AJ79" s="42">
        <f t="shared" si="23"/>
        <v>5719</v>
      </c>
      <c r="AK79" s="37">
        <f t="shared" si="24"/>
        <v>3.4</v>
      </c>
      <c r="AL79" s="37"/>
      <c r="AM79" s="32">
        <v>10</v>
      </c>
      <c r="AN79" s="5" t="s">
        <v>37</v>
      </c>
      <c r="AO79" s="33">
        <f t="shared" si="25"/>
        <v>136.80000000000001</v>
      </c>
      <c r="AP79" s="34">
        <f>IFERROR(_xlfn.RANK.EQ(AO79,$AO$70:$AO$116,0)+COUNTIF($AO$70:AO79,AO79)-1,"-")</f>
        <v>6</v>
      </c>
      <c r="AQ79" s="5"/>
      <c r="AR79" s="42">
        <f t="shared" si="26"/>
        <v>10</v>
      </c>
      <c r="AS79" s="42" t="str">
        <f t="shared" si="27"/>
        <v>兵庫</v>
      </c>
      <c r="AT79" s="589">
        <f t="shared" si="28"/>
        <v>114.4</v>
      </c>
      <c r="AU79" s="37">
        <f t="shared" si="29"/>
        <v>144.6</v>
      </c>
    </row>
    <row r="80" spans="2:47">
      <c r="E80" s="80"/>
      <c r="F80" s="147"/>
      <c r="G80" s="147"/>
      <c r="H80" s="147"/>
      <c r="I80" s="147"/>
      <c r="J80" s="147"/>
      <c r="K80" s="147"/>
      <c r="L80" s="147"/>
      <c r="M80" s="147"/>
      <c r="R80" s="53"/>
      <c r="S80" s="32">
        <v>11</v>
      </c>
      <c r="T80" s="5" t="s">
        <v>39</v>
      </c>
      <c r="U80" s="33">
        <f t="shared" si="15"/>
        <v>63</v>
      </c>
      <c r="V80" s="34">
        <f>IFERROR(_xlfn.RANK.EQ(U80,$U$70:$U$116,0)+COUNTIF(U$70:$U80,U80)-1,"-")</f>
        <v>5</v>
      </c>
      <c r="W80" s="5"/>
      <c r="X80" s="42">
        <f t="shared" si="16"/>
        <v>10</v>
      </c>
      <c r="Y80" s="42" t="str">
        <f t="shared" si="17"/>
        <v>宮崎</v>
      </c>
      <c r="Z80" s="42">
        <f t="shared" si="18"/>
        <v>48</v>
      </c>
      <c r="AA80" s="37">
        <f t="shared" si="19"/>
        <v>2.9</v>
      </c>
      <c r="AB80" s="5"/>
      <c r="AC80" s="32">
        <v>11</v>
      </c>
      <c r="AD80" s="5" t="s">
        <v>39</v>
      </c>
      <c r="AE80" s="33">
        <f t="shared" si="20"/>
        <v>3651</v>
      </c>
      <c r="AF80" s="34">
        <f>IFERROR(_xlfn.RANK.EQ(AE80,$AE$70:$AE$116,0)+COUNTIF($AE$70:AE80,AE80)-1,"-")</f>
        <v>20</v>
      </c>
      <c r="AG80" s="5"/>
      <c r="AH80" s="35">
        <f t="shared" si="21"/>
        <v>11</v>
      </c>
      <c r="AI80" s="35" t="str">
        <f t="shared" si="22"/>
        <v>北海道</v>
      </c>
      <c r="AJ80" s="35">
        <f t="shared" si="23"/>
        <v>5670</v>
      </c>
      <c r="AK80" s="36">
        <f t="shared" si="24"/>
        <v>3.4</v>
      </c>
      <c r="AL80" s="37"/>
      <c r="AM80" s="32">
        <v>11</v>
      </c>
      <c r="AN80" s="5" t="s">
        <v>39</v>
      </c>
      <c r="AO80" s="33">
        <f t="shared" si="25"/>
        <v>32.5</v>
      </c>
      <c r="AP80" s="34">
        <f>IFERROR(_xlfn.RANK.EQ(AO80,$AO$70:$AO$116,0)+COUNTIF($AO$70:AO80,AO80)-1,"-")</f>
        <v>33</v>
      </c>
      <c r="AQ80" s="5"/>
      <c r="AR80" s="42">
        <f t="shared" si="26"/>
        <v>11</v>
      </c>
      <c r="AS80" s="42" t="str">
        <f t="shared" si="27"/>
        <v>岐阜</v>
      </c>
      <c r="AT80" s="589">
        <f t="shared" si="28"/>
        <v>108.1</v>
      </c>
      <c r="AU80" s="37">
        <f t="shared" si="29"/>
        <v>136.69999999999999</v>
      </c>
    </row>
    <row r="81" spans="2:47">
      <c r="B81" s="54"/>
      <c r="E81" s="80"/>
      <c r="F81" s="147"/>
      <c r="G81" s="147"/>
      <c r="H81" s="147"/>
      <c r="I81" s="147"/>
      <c r="J81" s="147"/>
      <c r="K81" s="147"/>
      <c r="L81" s="147"/>
      <c r="M81" s="147"/>
      <c r="Q81" s="53"/>
      <c r="R81" s="53"/>
      <c r="S81" s="32">
        <v>12</v>
      </c>
      <c r="T81" s="5" t="s">
        <v>41</v>
      </c>
      <c r="U81" s="33">
        <f t="shared" si="15"/>
        <v>88</v>
      </c>
      <c r="V81" s="34">
        <f>IFERROR(_xlfn.RANK.EQ(U81,$U$70:$U$116,0)+COUNTIF(U$70:$U81,U81)-1,"-")</f>
        <v>3</v>
      </c>
      <c r="W81" s="5"/>
      <c r="X81" s="42">
        <f t="shared" si="16"/>
        <v>12</v>
      </c>
      <c r="Y81" s="42" t="str">
        <f t="shared" si="17"/>
        <v>群馬</v>
      </c>
      <c r="Z81" s="42">
        <f t="shared" si="18"/>
        <v>46</v>
      </c>
      <c r="AA81" s="37">
        <f t="shared" si="19"/>
        <v>2.8</v>
      </c>
      <c r="AB81" s="5"/>
      <c r="AC81" s="32">
        <v>12</v>
      </c>
      <c r="AD81" s="5" t="s">
        <v>41</v>
      </c>
      <c r="AE81" s="33">
        <f t="shared" si="20"/>
        <v>14129</v>
      </c>
      <c r="AF81" s="34">
        <f>IFERROR(_xlfn.RANK.EQ(AE81,$AE$70:$AE$116,0)+COUNTIF($AE$70:AE81,AE81)-1,"-")</f>
        <v>1</v>
      </c>
      <c r="AG81" s="5"/>
      <c r="AH81" s="42">
        <f t="shared" si="21"/>
        <v>12</v>
      </c>
      <c r="AI81" s="42" t="str">
        <f t="shared" si="22"/>
        <v>兵庫</v>
      </c>
      <c r="AJ81" s="42">
        <f t="shared" si="23"/>
        <v>5654</v>
      </c>
      <c r="AK81" s="37">
        <f t="shared" si="24"/>
        <v>3.4</v>
      </c>
      <c r="AL81" s="37"/>
      <c r="AM81" s="32">
        <v>12</v>
      </c>
      <c r="AN81" s="5" t="s">
        <v>41</v>
      </c>
      <c r="AO81" s="33">
        <f t="shared" si="25"/>
        <v>127.1</v>
      </c>
      <c r="AP81" s="34">
        <f>IFERROR(_xlfn.RANK.EQ(AO81,$AO$70:$AO$116,0)+COUNTIF($AO$70:AO81,AO81)-1,"-")</f>
        <v>8</v>
      </c>
      <c r="AQ81" s="5"/>
      <c r="AR81" s="42">
        <f t="shared" si="26"/>
        <v>12</v>
      </c>
      <c r="AS81" s="42" t="str">
        <f t="shared" si="27"/>
        <v>石川</v>
      </c>
      <c r="AT81" s="589">
        <f t="shared" si="28"/>
        <v>104.5</v>
      </c>
      <c r="AU81" s="37">
        <f t="shared" si="29"/>
        <v>132.1</v>
      </c>
    </row>
    <row r="82" spans="2:47">
      <c r="B82" s="54"/>
      <c r="E82" s="80"/>
      <c r="F82" s="147"/>
      <c r="G82" s="147"/>
      <c r="H82" s="147"/>
      <c r="I82" s="147"/>
      <c r="J82" s="147"/>
      <c r="K82" s="147"/>
      <c r="L82" s="147"/>
      <c r="M82" s="147"/>
      <c r="Q82" s="53"/>
      <c r="R82" s="53"/>
      <c r="S82" s="32">
        <v>13</v>
      </c>
      <c r="T82" s="5" t="s">
        <v>43</v>
      </c>
      <c r="U82" s="33">
        <f t="shared" si="15"/>
        <v>14</v>
      </c>
      <c r="V82" s="34">
        <f>IFERROR(_xlfn.RANK.EQ(U82,$U$70:$U$116,0)+COUNTIF(U$70:$U82,U82)-1,"-")</f>
        <v>37</v>
      </c>
      <c r="W82" s="5"/>
      <c r="X82" s="42">
        <f t="shared" si="16"/>
        <v>13</v>
      </c>
      <c r="Y82" s="42" t="str">
        <f t="shared" si="17"/>
        <v>栃木</v>
      </c>
      <c r="Z82" s="42">
        <f t="shared" si="18"/>
        <v>43</v>
      </c>
      <c r="AA82" s="37">
        <f t="shared" si="19"/>
        <v>2.6</v>
      </c>
      <c r="AB82" s="5"/>
      <c r="AC82" s="32">
        <v>13</v>
      </c>
      <c r="AD82" s="5" t="s">
        <v>43</v>
      </c>
      <c r="AE82" s="33">
        <f t="shared" si="20"/>
        <v>66</v>
      </c>
      <c r="AF82" s="34">
        <f>IFERROR(_xlfn.RANK.EQ(AE82,$AE$70:$AE$116,0)+COUNTIF($AE$70:AE82,AE82)-1,"-")</f>
        <v>46</v>
      </c>
      <c r="AG82" s="5"/>
      <c r="AH82" s="42">
        <f t="shared" si="21"/>
        <v>13</v>
      </c>
      <c r="AI82" s="42" t="str">
        <f t="shared" si="22"/>
        <v>岐阜</v>
      </c>
      <c r="AJ82" s="42">
        <f t="shared" si="23"/>
        <v>5428</v>
      </c>
      <c r="AK82" s="37">
        <f t="shared" si="24"/>
        <v>3.2</v>
      </c>
      <c r="AL82" s="37"/>
      <c r="AM82" s="32">
        <v>13</v>
      </c>
      <c r="AN82" s="5" t="s">
        <v>43</v>
      </c>
      <c r="AO82" s="33">
        <f t="shared" si="25"/>
        <v>3.9</v>
      </c>
      <c r="AP82" s="34">
        <f>IFERROR(_xlfn.RANK.EQ(AO82,$AO$70:$AO$116,0)+COUNTIF($AO$70:AO82,AO82)-1,"-")</f>
        <v>46</v>
      </c>
      <c r="AQ82" s="5"/>
      <c r="AR82" s="42">
        <f t="shared" si="26"/>
        <v>13</v>
      </c>
      <c r="AS82" s="42" t="str">
        <f t="shared" si="27"/>
        <v>宮城</v>
      </c>
      <c r="AT82" s="589">
        <f t="shared" si="28"/>
        <v>104.1</v>
      </c>
      <c r="AU82" s="37">
        <f t="shared" si="29"/>
        <v>131.6</v>
      </c>
    </row>
    <row r="83" spans="2:47">
      <c r="B83" s="54"/>
      <c r="E83" s="80"/>
      <c r="F83" s="147"/>
      <c r="G83" s="147"/>
      <c r="H83" s="147"/>
      <c r="I83" s="147"/>
      <c r="J83" s="147"/>
      <c r="K83" s="147"/>
      <c r="L83" s="147"/>
      <c r="M83" s="147"/>
      <c r="Q83" s="53"/>
      <c r="R83" s="53"/>
      <c r="S83" s="32">
        <v>14</v>
      </c>
      <c r="T83" s="5" t="s">
        <v>45</v>
      </c>
      <c r="U83" s="33">
        <f t="shared" si="15"/>
        <v>38</v>
      </c>
      <c r="V83" s="34">
        <f>IFERROR(_xlfn.RANK.EQ(U83,$U$70:$U$116,0)+COUNTIF(U$70:$U83,U83)-1,"-")</f>
        <v>18</v>
      </c>
      <c r="W83" s="5"/>
      <c r="X83" s="42">
        <f t="shared" si="16"/>
        <v>13</v>
      </c>
      <c r="Y83" s="42" t="str">
        <f t="shared" si="17"/>
        <v>静岡</v>
      </c>
      <c r="Z83" s="42">
        <f t="shared" si="18"/>
        <v>43</v>
      </c>
      <c r="AA83" s="37">
        <f t="shared" si="19"/>
        <v>2.6</v>
      </c>
      <c r="AB83" s="5"/>
      <c r="AC83" s="32">
        <v>14</v>
      </c>
      <c r="AD83" s="5" t="s">
        <v>45</v>
      </c>
      <c r="AE83" s="33">
        <f t="shared" si="20"/>
        <v>1041</v>
      </c>
      <c r="AF83" s="34">
        <f>IFERROR(_xlfn.RANK.EQ(AE83,$AE$70:$AE$116,0)+COUNTIF($AE$70:AE83,AE83)-1,"-")</f>
        <v>30</v>
      </c>
      <c r="AG83" s="5"/>
      <c r="AH83" s="42">
        <f t="shared" si="21"/>
        <v>14</v>
      </c>
      <c r="AI83" s="42" t="str">
        <f t="shared" si="22"/>
        <v>福島</v>
      </c>
      <c r="AJ83" s="42">
        <f t="shared" si="23"/>
        <v>5220</v>
      </c>
      <c r="AK83" s="37">
        <f t="shared" si="24"/>
        <v>3.1</v>
      </c>
      <c r="AL83" s="37"/>
      <c r="AM83" s="32">
        <v>14</v>
      </c>
      <c r="AN83" s="5" t="s">
        <v>45</v>
      </c>
      <c r="AO83" s="33">
        <f t="shared" si="25"/>
        <v>27</v>
      </c>
      <c r="AP83" s="34">
        <f>IFERROR(_xlfn.RANK.EQ(AO83,$AO$70:$AO$116,0)+COUNTIF($AO$70:AO83,AO83)-1,"-")</f>
        <v>40</v>
      </c>
      <c r="AQ83" s="5"/>
      <c r="AR83" s="42">
        <f t="shared" si="26"/>
        <v>14</v>
      </c>
      <c r="AS83" s="42" t="str">
        <f t="shared" si="27"/>
        <v>香川</v>
      </c>
      <c r="AT83" s="589">
        <f t="shared" si="28"/>
        <v>103.4</v>
      </c>
      <c r="AU83" s="37">
        <f t="shared" si="29"/>
        <v>130.69999999999999</v>
      </c>
    </row>
    <row r="84" spans="2:47">
      <c r="B84" s="54"/>
      <c r="E84" s="80"/>
      <c r="F84" s="147"/>
      <c r="G84" s="147"/>
      <c r="H84" s="147"/>
      <c r="I84" s="147"/>
      <c r="J84" s="147"/>
      <c r="K84" s="147"/>
      <c r="L84" s="147"/>
      <c r="M84" s="147"/>
      <c r="Q84" s="53"/>
      <c r="R84" s="53"/>
      <c r="S84" s="32">
        <v>15</v>
      </c>
      <c r="T84" s="5" t="s">
        <v>46</v>
      </c>
      <c r="U84" s="33">
        <f t="shared" si="15"/>
        <v>32</v>
      </c>
      <c r="V84" s="34">
        <f>IFERROR(_xlfn.RANK.EQ(U84,$U$70:$U$116,0)+COUNTIF(U$70:$U84,U84)-1,"-")</f>
        <v>25</v>
      </c>
      <c r="W84" s="5"/>
      <c r="X84" s="42">
        <f t="shared" si="16"/>
        <v>13</v>
      </c>
      <c r="Y84" s="42" t="str">
        <f t="shared" si="17"/>
        <v>兵庫</v>
      </c>
      <c r="Z84" s="42">
        <f t="shared" si="18"/>
        <v>43</v>
      </c>
      <c r="AA84" s="37">
        <f t="shared" si="19"/>
        <v>2.6</v>
      </c>
      <c r="AB84" s="5"/>
      <c r="AC84" s="32">
        <v>15</v>
      </c>
      <c r="AD84" s="5" t="s">
        <v>46</v>
      </c>
      <c r="AE84" s="33">
        <f t="shared" si="20"/>
        <v>4021</v>
      </c>
      <c r="AF84" s="34">
        <f>IFERROR(_xlfn.RANK.EQ(AE84,$AE$70:$AE$116,0)+COUNTIF($AE$70:AE84,AE84)-1,"-")</f>
        <v>18</v>
      </c>
      <c r="AG84" s="5"/>
      <c r="AH84" s="42">
        <f t="shared" si="21"/>
        <v>15</v>
      </c>
      <c r="AI84" s="42" t="str">
        <f t="shared" si="22"/>
        <v>香川</v>
      </c>
      <c r="AJ84" s="42">
        <f t="shared" si="23"/>
        <v>5037</v>
      </c>
      <c r="AK84" s="37">
        <f t="shared" si="24"/>
        <v>3</v>
      </c>
      <c r="AL84" s="37"/>
      <c r="AM84" s="32">
        <v>15</v>
      </c>
      <c r="AN84" s="5" t="s">
        <v>46</v>
      </c>
      <c r="AO84" s="33">
        <f t="shared" si="25"/>
        <v>81.3</v>
      </c>
      <c r="AP84" s="34">
        <f>IFERROR(_xlfn.RANK.EQ(AO84,$AO$70:$AO$116,0)+COUNTIF($AO$70:AO84,AO84)-1,"-")</f>
        <v>18</v>
      </c>
      <c r="AQ84" s="5"/>
      <c r="AR84" s="42">
        <f t="shared" si="26"/>
        <v>15</v>
      </c>
      <c r="AS84" s="42" t="str">
        <f t="shared" si="27"/>
        <v>福島</v>
      </c>
      <c r="AT84" s="589">
        <f t="shared" si="28"/>
        <v>89.9</v>
      </c>
      <c r="AU84" s="37">
        <f t="shared" si="29"/>
        <v>113.7</v>
      </c>
    </row>
    <row r="85" spans="2:47">
      <c r="B85" s="54"/>
      <c r="E85" s="80"/>
      <c r="F85" s="147"/>
      <c r="G85" s="147"/>
      <c r="H85" s="147"/>
      <c r="I85" s="147"/>
      <c r="J85" s="147"/>
      <c r="K85" s="147"/>
      <c r="L85" s="147"/>
      <c r="M85" s="147"/>
      <c r="Q85" s="53"/>
      <c r="R85" s="53"/>
      <c r="S85" s="32">
        <v>16</v>
      </c>
      <c r="T85" s="5" t="s">
        <v>48</v>
      </c>
      <c r="U85" s="33">
        <f t="shared" si="15"/>
        <v>14</v>
      </c>
      <c r="V85" s="34">
        <f>IFERROR(_xlfn.RANK.EQ(U85,$U$70:$U$116,0)+COUNTIF(U$70:$U85,U85)-1,"-")</f>
        <v>38</v>
      </c>
      <c r="W85" s="5"/>
      <c r="X85" s="42">
        <f t="shared" si="16"/>
        <v>16</v>
      </c>
      <c r="Y85" s="42" t="str">
        <f t="shared" si="17"/>
        <v>岐阜</v>
      </c>
      <c r="Z85" s="42">
        <f t="shared" si="18"/>
        <v>42</v>
      </c>
      <c r="AA85" s="37">
        <f t="shared" si="19"/>
        <v>2.6</v>
      </c>
      <c r="AB85" s="5"/>
      <c r="AC85" s="32">
        <v>16</v>
      </c>
      <c r="AD85" s="5" t="s">
        <v>48</v>
      </c>
      <c r="AE85" s="33">
        <f t="shared" si="20"/>
        <v>719</v>
      </c>
      <c r="AF85" s="34">
        <f>IFERROR(_xlfn.RANK.EQ(AE85,$AE$70:$AE$116,0)+COUNTIF($AE$70:AE85,AE85)-1,"-")</f>
        <v>35</v>
      </c>
      <c r="AG85" s="5"/>
      <c r="AH85" s="42">
        <f t="shared" si="21"/>
        <v>16</v>
      </c>
      <c r="AI85" s="42" t="str">
        <f t="shared" si="22"/>
        <v>岩手</v>
      </c>
      <c r="AJ85" s="42">
        <f t="shared" si="23"/>
        <v>4991</v>
      </c>
      <c r="AK85" s="37">
        <f t="shared" si="24"/>
        <v>3</v>
      </c>
      <c r="AL85" s="37"/>
      <c r="AM85" s="32">
        <v>16</v>
      </c>
      <c r="AN85" s="5" t="s">
        <v>48</v>
      </c>
      <c r="AO85" s="33">
        <f t="shared" si="25"/>
        <v>43.7</v>
      </c>
      <c r="AP85" s="34">
        <f>IFERROR(_xlfn.RANK.EQ(AO85,$AO$70:$AO$116,0)+COUNTIF($AO$70:AO85,AO85)-1,"-")</f>
        <v>32</v>
      </c>
      <c r="AQ85" s="5"/>
      <c r="AR85" s="42">
        <f t="shared" si="26"/>
        <v>16</v>
      </c>
      <c r="AS85" s="42" t="str">
        <f t="shared" si="27"/>
        <v>山口</v>
      </c>
      <c r="AT85" s="589">
        <f t="shared" si="28"/>
        <v>89</v>
      </c>
      <c r="AU85" s="37">
        <f t="shared" si="29"/>
        <v>112.5</v>
      </c>
    </row>
    <row r="86" spans="2:47">
      <c r="B86" s="54"/>
      <c r="E86" s="80"/>
      <c r="F86" s="147"/>
      <c r="G86" s="147"/>
      <c r="H86" s="147"/>
      <c r="I86" s="147"/>
      <c r="J86" s="147"/>
      <c r="K86" s="147"/>
      <c r="L86" s="147"/>
      <c r="M86" s="147"/>
      <c r="Q86" s="53"/>
      <c r="R86" s="53"/>
      <c r="S86" s="32">
        <v>17</v>
      </c>
      <c r="T86" s="5" t="s">
        <v>49</v>
      </c>
      <c r="U86" s="33">
        <f t="shared" si="15"/>
        <v>6</v>
      </c>
      <c r="V86" s="34">
        <f>IFERROR(_xlfn.RANK.EQ(U86,$U$70:$U$116,0)+COUNTIF(U$70:$U86,U86)-1,"-")</f>
        <v>47</v>
      </c>
      <c r="W86" s="5"/>
      <c r="X86" s="42">
        <f t="shared" si="16"/>
        <v>17</v>
      </c>
      <c r="Y86" s="42" t="str">
        <f t="shared" si="17"/>
        <v>広島</v>
      </c>
      <c r="Z86" s="42">
        <f t="shared" si="18"/>
        <v>40</v>
      </c>
      <c r="AA86" s="37">
        <f t="shared" si="19"/>
        <v>2.4</v>
      </c>
      <c r="AB86" s="5"/>
      <c r="AC86" s="32">
        <v>17</v>
      </c>
      <c r="AD86" s="5" t="s">
        <v>49</v>
      </c>
      <c r="AE86" s="33">
        <f t="shared" si="20"/>
        <v>690</v>
      </c>
      <c r="AF86" s="34">
        <f>IFERROR(_xlfn.RANK.EQ(AE86,$AE$70:$AE$116,0)+COUNTIF($AE$70:AE86,AE86)-1,"-")</f>
        <v>36</v>
      </c>
      <c r="AG86" s="5"/>
      <c r="AH86" s="42">
        <f t="shared" si="21"/>
        <v>17</v>
      </c>
      <c r="AI86" s="42" t="str">
        <f t="shared" si="22"/>
        <v>静岡</v>
      </c>
      <c r="AJ86" s="42">
        <f t="shared" si="23"/>
        <v>4691</v>
      </c>
      <c r="AK86" s="37">
        <f t="shared" si="24"/>
        <v>2.8</v>
      </c>
      <c r="AL86" s="37"/>
      <c r="AM86" s="32">
        <v>17</v>
      </c>
      <c r="AN86" s="5" t="s">
        <v>49</v>
      </c>
      <c r="AO86" s="33">
        <f t="shared" si="25"/>
        <v>104.5</v>
      </c>
      <c r="AP86" s="34">
        <f>IFERROR(_xlfn.RANK.EQ(AO86,$AO$70:$AO$116,0)+COUNTIF($AO$70:AO86,AO86)-1,"-")</f>
        <v>12</v>
      </c>
      <c r="AQ86" s="5"/>
      <c r="AR86" s="42">
        <f t="shared" si="26"/>
        <v>17</v>
      </c>
      <c r="AS86" s="42" t="str">
        <f t="shared" si="27"/>
        <v>静岡</v>
      </c>
      <c r="AT86" s="589">
        <f t="shared" si="28"/>
        <v>88</v>
      </c>
      <c r="AU86" s="37">
        <f t="shared" si="29"/>
        <v>111.3</v>
      </c>
    </row>
    <row r="87" spans="2:47">
      <c r="B87" s="54"/>
      <c r="E87" s="80"/>
      <c r="F87" s="147"/>
      <c r="G87" s="147"/>
      <c r="H87" s="147"/>
      <c r="I87" s="147"/>
      <c r="J87" s="147"/>
      <c r="K87" s="147"/>
      <c r="L87" s="147"/>
      <c r="M87" s="147"/>
      <c r="Q87" s="53"/>
      <c r="R87" s="53"/>
      <c r="S87" s="32">
        <v>18</v>
      </c>
      <c r="T87" s="5" t="s">
        <v>50</v>
      </c>
      <c r="U87" s="33">
        <f t="shared" si="15"/>
        <v>12</v>
      </c>
      <c r="V87" s="34">
        <f>IFERROR(_xlfn.RANK.EQ(U87,$U$70:$U$116,0)+COUNTIF(U$70:$U87,U87)-1,"-")</f>
        <v>43</v>
      </c>
      <c r="W87" s="5"/>
      <c r="X87" s="42">
        <f t="shared" si="16"/>
        <v>18</v>
      </c>
      <c r="Y87" s="42" t="str">
        <f t="shared" si="17"/>
        <v>神奈川</v>
      </c>
      <c r="Z87" s="42">
        <f t="shared" si="18"/>
        <v>38</v>
      </c>
      <c r="AA87" s="37">
        <f t="shared" si="19"/>
        <v>2.2999999999999998</v>
      </c>
      <c r="AB87" s="5"/>
      <c r="AC87" s="32">
        <v>18</v>
      </c>
      <c r="AD87" s="5" t="s">
        <v>50</v>
      </c>
      <c r="AE87" s="33">
        <f t="shared" si="20"/>
        <v>740</v>
      </c>
      <c r="AF87" s="34">
        <f>IFERROR(_xlfn.RANK.EQ(AE87,$AE$70:$AE$116,0)+COUNTIF($AE$70:AE87,AE87)-1,"-")</f>
        <v>34</v>
      </c>
      <c r="AG87" s="5"/>
      <c r="AH87" s="42">
        <f t="shared" si="21"/>
        <v>18</v>
      </c>
      <c r="AI87" s="42" t="str">
        <f t="shared" si="22"/>
        <v>新潟</v>
      </c>
      <c r="AJ87" s="42">
        <f t="shared" si="23"/>
        <v>4021</v>
      </c>
      <c r="AK87" s="37">
        <f t="shared" si="24"/>
        <v>2.4</v>
      </c>
      <c r="AL87" s="37"/>
      <c r="AM87" s="32">
        <v>18</v>
      </c>
      <c r="AN87" s="5" t="s">
        <v>50</v>
      </c>
      <c r="AO87" s="33">
        <f t="shared" si="25"/>
        <v>61.5</v>
      </c>
      <c r="AP87" s="34">
        <f>IFERROR(_xlfn.RANK.EQ(AO87,$AO$70:$AO$116,0)+COUNTIF($AO$70:AO87,AO87)-1,"-")</f>
        <v>22</v>
      </c>
      <c r="AQ87" s="5"/>
      <c r="AR87" s="42">
        <f t="shared" si="26"/>
        <v>18</v>
      </c>
      <c r="AS87" s="42" t="str">
        <f t="shared" si="27"/>
        <v>新潟</v>
      </c>
      <c r="AT87" s="589">
        <f t="shared" si="28"/>
        <v>81.3</v>
      </c>
      <c r="AU87" s="37">
        <f t="shared" si="29"/>
        <v>102.8</v>
      </c>
    </row>
    <row r="88" spans="2:47">
      <c r="B88" s="54"/>
      <c r="E88" s="80"/>
      <c r="F88" s="147"/>
      <c r="G88" s="147"/>
      <c r="H88" s="147"/>
      <c r="I88" s="147"/>
      <c r="J88" s="147"/>
      <c r="K88" s="147"/>
      <c r="L88" s="147"/>
      <c r="M88" s="147"/>
      <c r="Q88" s="53"/>
      <c r="R88" s="53"/>
      <c r="S88" s="32">
        <v>19</v>
      </c>
      <c r="T88" s="5" t="s">
        <v>51</v>
      </c>
      <c r="U88" s="33">
        <f t="shared" si="15"/>
        <v>17</v>
      </c>
      <c r="V88" s="34">
        <f>IFERROR(_xlfn.RANK.EQ(U88,$U$70:$U$116,0)+COUNTIF(U$70:$U88,U88)-1,"-")</f>
        <v>32</v>
      </c>
      <c r="W88" s="5"/>
      <c r="X88" s="42">
        <f t="shared" si="16"/>
        <v>18</v>
      </c>
      <c r="Y88" s="42" t="str">
        <f t="shared" si="17"/>
        <v>熊本</v>
      </c>
      <c r="Z88" s="42">
        <f t="shared" si="18"/>
        <v>38</v>
      </c>
      <c r="AA88" s="37">
        <f t="shared" si="19"/>
        <v>2.2999999999999998</v>
      </c>
      <c r="AB88" s="5"/>
      <c r="AC88" s="32">
        <v>19</v>
      </c>
      <c r="AD88" s="5" t="s">
        <v>51</v>
      </c>
      <c r="AE88" s="33">
        <f t="shared" si="20"/>
        <v>505</v>
      </c>
      <c r="AF88" s="34">
        <f>IFERROR(_xlfn.RANK.EQ(AE88,$AE$70:$AE$116,0)+COUNTIF($AE$70:AE88,AE88)-1,"-")</f>
        <v>38</v>
      </c>
      <c r="AG88" s="5"/>
      <c r="AH88" s="42">
        <f t="shared" si="21"/>
        <v>19</v>
      </c>
      <c r="AI88" s="42" t="str">
        <f t="shared" si="22"/>
        <v>宮城</v>
      </c>
      <c r="AJ88" s="42">
        <f t="shared" si="23"/>
        <v>3964</v>
      </c>
      <c r="AK88" s="37">
        <f t="shared" si="24"/>
        <v>2.4</v>
      </c>
      <c r="AL88" s="37"/>
      <c r="AM88" s="32">
        <v>19</v>
      </c>
      <c r="AN88" s="5" t="s">
        <v>51</v>
      </c>
      <c r="AO88" s="33">
        <f t="shared" si="25"/>
        <v>26.1</v>
      </c>
      <c r="AP88" s="34">
        <f>IFERROR(_xlfn.RANK.EQ(AO88,$AO$70:$AO$116,0)+COUNTIF($AO$70:AO88,AO88)-1,"-")</f>
        <v>41</v>
      </c>
      <c r="AQ88" s="5"/>
      <c r="AR88" s="35">
        <f t="shared" si="26"/>
        <v>19</v>
      </c>
      <c r="AS88" s="35" t="str">
        <f t="shared" si="27"/>
        <v>北海道</v>
      </c>
      <c r="AT88" s="474">
        <f t="shared" si="28"/>
        <v>80.8</v>
      </c>
      <c r="AU88" s="36">
        <f t="shared" si="29"/>
        <v>102.1</v>
      </c>
    </row>
    <row r="89" spans="2:47">
      <c r="B89" s="54"/>
      <c r="E89" s="80"/>
      <c r="F89" s="147"/>
      <c r="G89" s="147"/>
      <c r="H89" s="147"/>
      <c r="I89" s="147"/>
      <c r="J89" s="147"/>
      <c r="K89" s="147"/>
      <c r="L89" s="147"/>
      <c r="M89" s="147"/>
      <c r="Q89" s="53"/>
      <c r="R89" s="53"/>
      <c r="S89" s="32">
        <v>20</v>
      </c>
      <c r="T89" s="5" t="s">
        <v>52</v>
      </c>
      <c r="U89" s="33">
        <f t="shared" si="15"/>
        <v>17</v>
      </c>
      <c r="V89" s="34">
        <f>IFERROR(_xlfn.RANK.EQ(U89,$U$70:$U$116,0)+COUNTIF(U$70:$U89,U89)-1,"-")</f>
        <v>33</v>
      </c>
      <c r="W89" s="5"/>
      <c r="X89" s="42">
        <f t="shared" si="16"/>
        <v>20</v>
      </c>
      <c r="Y89" s="42" t="str">
        <f t="shared" si="17"/>
        <v>福島</v>
      </c>
      <c r="Z89" s="42">
        <f t="shared" si="18"/>
        <v>37</v>
      </c>
      <c r="AA89" s="37">
        <f t="shared" si="19"/>
        <v>2.2999999999999998</v>
      </c>
      <c r="AB89" s="5"/>
      <c r="AC89" s="32">
        <v>20</v>
      </c>
      <c r="AD89" s="5" t="s">
        <v>52</v>
      </c>
      <c r="AE89" s="33">
        <f t="shared" si="20"/>
        <v>688</v>
      </c>
      <c r="AF89" s="34">
        <f>IFERROR(_xlfn.RANK.EQ(AE89,$AE$70:$AE$116,0)+COUNTIF($AE$70:AE89,AE89)-1,"-")</f>
        <v>37</v>
      </c>
      <c r="AG89" s="5"/>
      <c r="AH89" s="42">
        <f t="shared" si="21"/>
        <v>20</v>
      </c>
      <c r="AI89" s="42" t="str">
        <f t="shared" si="22"/>
        <v>埼玉</v>
      </c>
      <c r="AJ89" s="42">
        <f t="shared" si="23"/>
        <v>3651</v>
      </c>
      <c r="AK89" s="37">
        <f t="shared" si="24"/>
        <v>2.2000000000000002</v>
      </c>
      <c r="AL89" s="37"/>
      <c r="AM89" s="32">
        <v>20</v>
      </c>
      <c r="AN89" s="5" t="s">
        <v>52</v>
      </c>
      <c r="AO89" s="33">
        <f t="shared" si="25"/>
        <v>28.1</v>
      </c>
      <c r="AP89" s="34">
        <f>IFERROR(_xlfn.RANK.EQ(AO89,$AO$70:$AO$116,0)+COUNTIF($AO$70:AO89,AO89)-1,"-")</f>
        <v>38</v>
      </c>
      <c r="AQ89" s="5"/>
      <c r="AR89" s="42">
        <f t="shared" si="26"/>
        <v>20</v>
      </c>
      <c r="AS89" s="42" t="str">
        <f t="shared" si="27"/>
        <v>三重</v>
      </c>
      <c r="AT89" s="589">
        <f t="shared" si="28"/>
        <v>72.599999999999994</v>
      </c>
      <c r="AU89" s="37">
        <f t="shared" si="29"/>
        <v>91.8</v>
      </c>
    </row>
    <row r="90" spans="2:47">
      <c r="B90" s="54"/>
      <c r="E90" s="80"/>
      <c r="F90" s="147"/>
      <c r="G90" s="147"/>
      <c r="H90" s="147"/>
      <c r="I90" s="147"/>
      <c r="J90" s="147"/>
      <c r="K90" s="147"/>
      <c r="L90" s="147"/>
      <c r="M90" s="147"/>
      <c r="Q90" s="53"/>
      <c r="R90" s="53"/>
      <c r="S90" s="32">
        <v>21</v>
      </c>
      <c r="T90" s="5" t="s">
        <v>53</v>
      </c>
      <c r="U90" s="33">
        <f t="shared" si="15"/>
        <v>42</v>
      </c>
      <c r="V90" s="34">
        <f>IFERROR(_xlfn.RANK.EQ(U90,$U$70:$U$116,0)+COUNTIF(U$70:$U90,U90)-1,"-")</f>
        <v>16</v>
      </c>
      <c r="W90" s="5"/>
      <c r="X90" s="42">
        <f t="shared" si="16"/>
        <v>21</v>
      </c>
      <c r="Y90" s="42" t="str">
        <f t="shared" si="17"/>
        <v>香川</v>
      </c>
      <c r="Z90" s="42">
        <f t="shared" si="18"/>
        <v>36</v>
      </c>
      <c r="AA90" s="37">
        <f t="shared" si="19"/>
        <v>2.2000000000000002</v>
      </c>
      <c r="AB90" s="5"/>
      <c r="AC90" s="32">
        <v>21</v>
      </c>
      <c r="AD90" s="5" t="s">
        <v>53</v>
      </c>
      <c r="AE90" s="33">
        <f t="shared" si="20"/>
        <v>5428</v>
      </c>
      <c r="AF90" s="34">
        <f>IFERROR(_xlfn.RANK.EQ(AE90,$AE$70:$AE$116,0)+COUNTIF($AE$70:AE90,AE90)-1,"-")</f>
        <v>13</v>
      </c>
      <c r="AG90" s="5"/>
      <c r="AH90" s="42">
        <f t="shared" si="21"/>
        <v>21</v>
      </c>
      <c r="AI90" s="42" t="str">
        <f t="shared" si="22"/>
        <v>宮崎</v>
      </c>
      <c r="AJ90" s="42">
        <f t="shared" si="23"/>
        <v>3098</v>
      </c>
      <c r="AK90" s="37">
        <f t="shared" si="24"/>
        <v>1.8</v>
      </c>
      <c r="AL90" s="37"/>
      <c r="AM90" s="32">
        <v>21</v>
      </c>
      <c r="AN90" s="5" t="s">
        <v>53</v>
      </c>
      <c r="AO90" s="33">
        <f t="shared" si="25"/>
        <v>108.1</v>
      </c>
      <c r="AP90" s="34">
        <f>IFERROR(_xlfn.RANK.EQ(AO90,$AO$70:$AO$116,0)+COUNTIF($AO$70:AO90,AO90)-1,"-")</f>
        <v>11</v>
      </c>
      <c r="AQ90" s="5"/>
      <c r="AR90" s="42">
        <f t="shared" si="26"/>
        <v>21</v>
      </c>
      <c r="AS90" s="42" t="str">
        <f t="shared" si="27"/>
        <v>鹿児島</v>
      </c>
      <c r="AT90" s="589">
        <f t="shared" si="28"/>
        <v>72.3</v>
      </c>
      <c r="AU90" s="37">
        <f t="shared" si="29"/>
        <v>91.4</v>
      </c>
    </row>
    <row r="91" spans="2:47">
      <c r="B91" s="54"/>
      <c r="E91" s="80"/>
      <c r="Q91" s="53"/>
      <c r="S91" s="32">
        <v>22</v>
      </c>
      <c r="T91" s="5" t="s">
        <v>54</v>
      </c>
      <c r="U91" s="33">
        <f t="shared" si="15"/>
        <v>43</v>
      </c>
      <c r="V91" s="34">
        <f>IFERROR(_xlfn.RANK.EQ(U91,$U$70:$U$116,0)+COUNTIF(U$70:$U91,U91)-1,"-")</f>
        <v>14</v>
      </c>
      <c r="W91" s="5"/>
      <c r="X91" s="42">
        <f t="shared" si="16"/>
        <v>22</v>
      </c>
      <c r="Y91" s="42" t="str">
        <f t="shared" si="17"/>
        <v>愛媛</v>
      </c>
      <c r="Z91" s="42">
        <f t="shared" si="18"/>
        <v>35</v>
      </c>
      <c r="AA91" s="37">
        <f t="shared" si="19"/>
        <v>2.1</v>
      </c>
      <c r="AB91" s="5"/>
      <c r="AC91" s="32">
        <v>22</v>
      </c>
      <c r="AD91" s="5" t="s">
        <v>54</v>
      </c>
      <c r="AE91" s="33">
        <f t="shared" si="20"/>
        <v>4691</v>
      </c>
      <c r="AF91" s="34">
        <f>IFERROR(_xlfn.RANK.EQ(AE91,$AE$70:$AE$116,0)+COUNTIF($AE$70:AE91,AE91)-1,"-")</f>
        <v>17</v>
      </c>
      <c r="AG91" s="5"/>
      <c r="AH91" s="42">
        <f t="shared" si="21"/>
        <v>22</v>
      </c>
      <c r="AI91" s="42" t="str">
        <f t="shared" si="22"/>
        <v>福岡</v>
      </c>
      <c r="AJ91" s="42">
        <f t="shared" si="23"/>
        <v>2852</v>
      </c>
      <c r="AK91" s="37">
        <f t="shared" si="24"/>
        <v>1.7</v>
      </c>
      <c r="AL91" s="37"/>
      <c r="AM91" s="32">
        <v>22</v>
      </c>
      <c r="AN91" s="5" t="s">
        <v>54</v>
      </c>
      <c r="AO91" s="33">
        <f t="shared" si="25"/>
        <v>88</v>
      </c>
      <c r="AP91" s="34">
        <f>IFERROR(_xlfn.RANK.EQ(AO91,$AO$70:$AO$116,0)+COUNTIF($AO$70:AO91,AO91)-1,"-")</f>
        <v>17</v>
      </c>
      <c r="AQ91" s="5"/>
      <c r="AR91" s="42">
        <f t="shared" si="26"/>
        <v>22</v>
      </c>
      <c r="AS91" s="42" t="str">
        <f t="shared" si="27"/>
        <v>福井</v>
      </c>
      <c r="AT91" s="589">
        <f t="shared" si="28"/>
        <v>61.5</v>
      </c>
      <c r="AU91" s="37">
        <f t="shared" si="29"/>
        <v>77.7</v>
      </c>
    </row>
    <row r="92" spans="2:47">
      <c r="B92" s="54"/>
      <c r="E92" s="80"/>
      <c r="F92" s="147"/>
      <c r="G92" s="147"/>
      <c r="H92" s="147"/>
      <c r="I92" s="147"/>
      <c r="J92" s="147"/>
      <c r="K92" s="147"/>
      <c r="L92" s="147"/>
      <c r="M92" s="147"/>
      <c r="Q92" s="53"/>
      <c r="R92" s="53"/>
      <c r="S92" s="32">
        <v>23</v>
      </c>
      <c r="T92" s="5" t="s">
        <v>55</v>
      </c>
      <c r="U92" s="33">
        <f t="shared" si="15"/>
        <v>109</v>
      </c>
      <c r="V92" s="34">
        <f>IFERROR(_xlfn.RANK.EQ(U92,$U$70:$U$116,0)+COUNTIF(U$70:$U92,U92)-1,"-")</f>
        <v>1</v>
      </c>
      <c r="W92" s="5"/>
      <c r="X92" s="42">
        <f t="shared" si="16"/>
        <v>23</v>
      </c>
      <c r="Y92" s="42" t="str">
        <f t="shared" si="17"/>
        <v>沖縄</v>
      </c>
      <c r="Z92" s="42">
        <f t="shared" si="18"/>
        <v>34</v>
      </c>
      <c r="AA92" s="37">
        <f t="shared" si="19"/>
        <v>2.1</v>
      </c>
      <c r="AB92" s="5"/>
      <c r="AC92" s="32">
        <v>23</v>
      </c>
      <c r="AD92" s="5" t="s">
        <v>55</v>
      </c>
      <c r="AE92" s="33">
        <f t="shared" si="20"/>
        <v>8037</v>
      </c>
      <c r="AF92" s="34">
        <f>IFERROR(_xlfn.RANK.EQ(AE92,$AE$70:$AE$116,0)+COUNTIF($AE$70:AE92,AE92)-1,"-")</f>
        <v>7</v>
      </c>
      <c r="AG92" s="5"/>
      <c r="AH92" s="42">
        <f t="shared" si="21"/>
        <v>23</v>
      </c>
      <c r="AI92" s="42" t="str">
        <f t="shared" si="22"/>
        <v>熊本</v>
      </c>
      <c r="AJ92" s="42">
        <f t="shared" si="23"/>
        <v>2466</v>
      </c>
      <c r="AK92" s="37">
        <f t="shared" si="24"/>
        <v>1.5</v>
      </c>
      <c r="AL92" s="37"/>
      <c r="AM92" s="32">
        <v>23</v>
      </c>
      <c r="AN92" s="5" t="s">
        <v>55</v>
      </c>
      <c r="AO92" s="33">
        <f t="shared" si="25"/>
        <v>60.7</v>
      </c>
      <c r="AP92" s="34">
        <f>IFERROR(_xlfn.RANK.EQ(AO92,$AO$70:$AO$116,0)+COUNTIF($AO$70:AO92,AO92)-1,"-")</f>
        <v>23</v>
      </c>
      <c r="AQ92" s="5"/>
      <c r="AR92" s="42">
        <f t="shared" si="26"/>
        <v>23</v>
      </c>
      <c r="AS92" s="42" t="str">
        <f t="shared" si="27"/>
        <v>愛知</v>
      </c>
      <c r="AT92" s="589">
        <f t="shared" si="28"/>
        <v>60.7</v>
      </c>
      <c r="AU92" s="37">
        <f t="shared" si="29"/>
        <v>76.7</v>
      </c>
    </row>
    <row r="93" spans="2:47">
      <c r="B93" s="54"/>
      <c r="E93" s="80"/>
      <c r="F93" s="147"/>
      <c r="G93" s="147"/>
      <c r="H93" s="147"/>
      <c r="I93" s="147"/>
      <c r="J93" s="147"/>
      <c r="K93" s="147"/>
      <c r="L93" s="147"/>
      <c r="M93" s="147"/>
      <c r="Q93" s="53"/>
      <c r="R93" s="53"/>
      <c r="S93" s="32">
        <v>24</v>
      </c>
      <c r="T93" s="5" t="s">
        <v>56</v>
      </c>
      <c r="U93" s="33">
        <f t="shared" si="15"/>
        <v>63</v>
      </c>
      <c r="V93" s="34">
        <f>IFERROR(_xlfn.RANK.EQ(U93,$U$70:$U$116,0)+COUNTIF(U$70:$U93,U93)-1,"-")</f>
        <v>6</v>
      </c>
      <c r="W93" s="5"/>
      <c r="X93" s="42">
        <f t="shared" si="16"/>
        <v>24</v>
      </c>
      <c r="Y93" s="42" t="str">
        <f t="shared" si="17"/>
        <v>宮城</v>
      </c>
      <c r="Z93" s="42">
        <f t="shared" si="18"/>
        <v>33</v>
      </c>
      <c r="AA93" s="37">
        <f t="shared" si="19"/>
        <v>2</v>
      </c>
      <c r="AB93" s="5"/>
      <c r="AC93" s="32">
        <v>24</v>
      </c>
      <c r="AD93" s="5" t="s">
        <v>56</v>
      </c>
      <c r="AE93" s="33">
        <f t="shared" si="20"/>
        <v>5719</v>
      </c>
      <c r="AF93" s="34">
        <f>IFERROR(_xlfn.RANK.EQ(AE93,$AE$70:$AE$116,0)+COUNTIF($AE$70:AE93,AE93)-1,"-")</f>
        <v>10</v>
      </c>
      <c r="AG93" s="5"/>
      <c r="AH93" s="42">
        <f t="shared" si="21"/>
        <v>24</v>
      </c>
      <c r="AI93" s="42" t="str">
        <f t="shared" si="22"/>
        <v>秋田</v>
      </c>
      <c r="AJ93" s="42">
        <f t="shared" si="23"/>
        <v>2374</v>
      </c>
      <c r="AK93" s="37">
        <f t="shared" si="24"/>
        <v>1.4</v>
      </c>
      <c r="AL93" s="37"/>
      <c r="AM93" s="32">
        <v>24</v>
      </c>
      <c r="AN93" s="5" t="s">
        <v>56</v>
      </c>
      <c r="AO93" s="33">
        <f t="shared" si="25"/>
        <v>72.599999999999994</v>
      </c>
      <c r="AP93" s="34">
        <f>IFERROR(_xlfn.RANK.EQ(AO93,$AO$70:$AO$116,0)+COUNTIF($AO$70:AO93,AO93)-1,"-")</f>
        <v>20</v>
      </c>
      <c r="AQ93" s="5"/>
      <c r="AR93" s="42">
        <f t="shared" si="26"/>
        <v>24</v>
      </c>
      <c r="AS93" s="42" t="str">
        <f t="shared" si="27"/>
        <v>京都</v>
      </c>
      <c r="AT93" s="589">
        <f t="shared" si="28"/>
        <v>59.8</v>
      </c>
      <c r="AU93" s="37">
        <f t="shared" si="29"/>
        <v>75.599999999999994</v>
      </c>
    </row>
    <row r="94" spans="2:47">
      <c r="B94" s="54"/>
      <c r="E94" s="80"/>
      <c r="F94" s="147"/>
      <c r="G94" s="147"/>
      <c r="H94" s="147"/>
      <c r="I94" s="147"/>
      <c r="J94" s="147"/>
      <c r="K94" s="147"/>
      <c r="L94" s="147"/>
      <c r="M94" s="147"/>
      <c r="Q94" s="53"/>
      <c r="R94" s="53"/>
      <c r="S94" s="32">
        <v>25</v>
      </c>
      <c r="T94" s="5" t="s">
        <v>57</v>
      </c>
      <c r="U94" s="33">
        <f t="shared" si="15"/>
        <v>15</v>
      </c>
      <c r="V94" s="34">
        <f>IFERROR(_xlfn.RANK.EQ(U94,$U$70:$U$116,0)+COUNTIF(U$70:$U94,U94)-1,"-")</f>
        <v>35</v>
      </c>
      <c r="W94" s="5"/>
      <c r="X94" s="42">
        <f t="shared" si="16"/>
        <v>25</v>
      </c>
      <c r="Y94" s="42" t="str">
        <f t="shared" si="17"/>
        <v>新潟</v>
      </c>
      <c r="Z94" s="42">
        <f t="shared" si="18"/>
        <v>32</v>
      </c>
      <c r="AA94" s="37">
        <f t="shared" si="19"/>
        <v>2</v>
      </c>
      <c r="AB94" s="5"/>
      <c r="AC94" s="32">
        <v>25</v>
      </c>
      <c r="AD94" s="5" t="s">
        <v>57</v>
      </c>
      <c r="AE94" s="33">
        <f t="shared" si="20"/>
        <v>242</v>
      </c>
      <c r="AF94" s="34">
        <f>IFERROR(_xlfn.RANK.EQ(AE94,$AE$70:$AE$116,0)+COUNTIF($AE$70:AE94,AE94)-1,"-")</f>
        <v>44</v>
      </c>
      <c r="AG94" s="5"/>
      <c r="AH94" s="42">
        <f t="shared" si="21"/>
        <v>25</v>
      </c>
      <c r="AI94" s="42" t="str">
        <f t="shared" si="22"/>
        <v>愛媛</v>
      </c>
      <c r="AJ94" s="42">
        <f t="shared" si="23"/>
        <v>2144</v>
      </c>
      <c r="AK94" s="37">
        <f t="shared" si="24"/>
        <v>1.3</v>
      </c>
      <c r="AL94" s="37"/>
      <c r="AM94" s="32">
        <v>25</v>
      </c>
      <c r="AN94" s="5" t="s">
        <v>57</v>
      </c>
      <c r="AO94" s="33">
        <f t="shared" si="25"/>
        <v>15</v>
      </c>
      <c r="AP94" s="34">
        <f>IFERROR(_xlfn.RANK.EQ(AO94,$AO$70:$AO$116,0)+COUNTIF($AO$70:AO94,AO94)-1,"-")</f>
        <v>42</v>
      </c>
      <c r="AQ94" s="5"/>
      <c r="AR94" s="42">
        <f t="shared" si="26"/>
        <v>25</v>
      </c>
      <c r="AS94" s="42" t="str">
        <f t="shared" si="27"/>
        <v>大分</v>
      </c>
      <c r="AT94" s="589">
        <f t="shared" si="28"/>
        <v>57.7</v>
      </c>
      <c r="AU94" s="37">
        <f t="shared" si="29"/>
        <v>72.900000000000006</v>
      </c>
    </row>
    <row r="95" spans="2:47">
      <c r="B95" s="54"/>
      <c r="E95" s="80"/>
      <c r="F95" s="147"/>
      <c r="G95" s="147"/>
      <c r="H95" s="147"/>
      <c r="I95" s="147"/>
      <c r="J95" s="147"/>
      <c r="K95" s="147"/>
      <c r="L95" s="147"/>
      <c r="M95" s="147"/>
      <c r="Q95" s="53"/>
      <c r="R95" s="53"/>
      <c r="S95" s="32">
        <v>26</v>
      </c>
      <c r="T95" s="5" t="s">
        <v>58</v>
      </c>
      <c r="U95" s="33">
        <f t="shared" si="15"/>
        <v>25</v>
      </c>
      <c r="V95" s="34">
        <f>IFERROR(_xlfn.RANK.EQ(U95,$U$70:$U$116,0)+COUNTIF(U$70:$U95,U95)-1,"-")</f>
        <v>26</v>
      </c>
      <c r="W95" s="5"/>
      <c r="X95" s="42">
        <f t="shared" si="16"/>
        <v>26</v>
      </c>
      <c r="Y95" s="42" t="str">
        <f t="shared" si="17"/>
        <v>京都</v>
      </c>
      <c r="Z95" s="42">
        <f t="shared" si="18"/>
        <v>25</v>
      </c>
      <c r="AA95" s="37">
        <f t="shared" si="19"/>
        <v>1.5</v>
      </c>
      <c r="AB95" s="5"/>
      <c r="AC95" s="32">
        <v>26</v>
      </c>
      <c r="AD95" s="5" t="s">
        <v>58</v>
      </c>
      <c r="AE95" s="33">
        <f t="shared" si="20"/>
        <v>1515</v>
      </c>
      <c r="AF95" s="34">
        <f>IFERROR(_xlfn.RANK.EQ(AE95,$AE$70:$AE$116,0)+COUNTIF($AE$70:AE95,AE95)-1,"-")</f>
        <v>28</v>
      </c>
      <c r="AG95" s="5"/>
      <c r="AH95" s="42">
        <f t="shared" si="21"/>
        <v>26</v>
      </c>
      <c r="AI95" s="42" t="str">
        <f t="shared" si="22"/>
        <v>長崎</v>
      </c>
      <c r="AJ95" s="42">
        <f t="shared" si="23"/>
        <v>1826</v>
      </c>
      <c r="AK95" s="37">
        <f t="shared" si="24"/>
        <v>1.1000000000000001</v>
      </c>
      <c r="AL95" s="37"/>
      <c r="AM95" s="32">
        <v>26</v>
      </c>
      <c r="AN95" s="5" t="s">
        <v>58</v>
      </c>
      <c r="AO95" s="33">
        <f t="shared" si="25"/>
        <v>59.8</v>
      </c>
      <c r="AP95" s="34">
        <f>IFERROR(_xlfn.RANK.EQ(AO95,$AO$70:$AO$116,0)+COUNTIF($AO$70:AO95,AO95)-1,"-")</f>
        <v>24</v>
      </c>
      <c r="AQ95" s="5"/>
      <c r="AR95" s="42">
        <f t="shared" si="26"/>
        <v>26</v>
      </c>
      <c r="AS95" s="42" t="str">
        <f t="shared" si="27"/>
        <v>島根</v>
      </c>
      <c r="AT95" s="589">
        <f t="shared" si="28"/>
        <v>54.4</v>
      </c>
      <c r="AU95" s="37">
        <f t="shared" si="29"/>
        <v>68.8</v>
      </c>
    </row>
    <row r="96" spans="2:47">
      <c r="B96" s="54"/>
      <c r="F96" s="147"/>
      <c r="G96" s="147"/>
      <c r="H96" s="147"/>
      <c r="I96" s="147"/>
      <c r="J96" s="147"/>
      <c r="K96" s="147"/>
      <c r="L96" s="147"/>
      <c r="M96" s="147"/>
      <c r="Q96" s="53"/>
      <c r="R96" s="53"/>
      <c r="S96" s="32">
        <v>27</v>
      </c>
      <c r="T96" s="5" t="s">
        <v>59</v>
      </c>
      <c r="U96" s="33">
        <f t="shared" si="15"/>
        <v>12</v>
      </c>
      <c r="V96" s="34">
        <f>IFERROR(_xlfn.RANK.EQ(U96,$U$70:$U$116,0)+COUNTIF(U$70:$U96,U96)-1,"-")</f>
        <v>44</v>
      </c>
      <c r="W96" s="5"/>
      <c r="X96" s="42">
        <f t="shared" si="16"/>
        <v>27</v>
      </c>
      <c r="Y96" s="42" t="str">
        <f t="shared" si="17"/>
        <v>青森</v>
      </c>
      <c r="Z96" s="42">
        <f t="shared" si="18"/>
        <v>24</v>
      </c>
      <c r="AA96" s="37">
        <f t="shared" si="19"/>
        <v>1.5</v>
      </c>
      <c r="AB96" s="5"/>
      <c r="AC96" s="32">
        <v>27</v>
      </c>
      <c r="AD96" s="5" t="s">
        <v>59</v>
      </c>
      <c r="AE96" s="33">
        <f t="shared" si="20"/>
        <v>49</v>
      </c>
      <c r="AF96" s="34">
        <f>IFERROR(_xlfn.RANK.EQ(AE96,$AE$70:$AE$116,0)+COUNTIF($AE$70:AE96,AE96)-1,"-")</f>
        <v>47</v>
      </c>
      <c r="AG96" s="5"/>
      <c r="AH96" s="42">
        <f t="shared" si="21"/>
        <v>27</v>
      </c>
      <c r="AI96" s="42" t="str">
        <f t="shared" si="22"/>
        <v>山口</v>
      </c>
      <c r="AJ96" s="42">
        <f t="shared" si="23"/>
        <v>1655</v>
      </c>
      <c r="AK96" s="37">
        <f t="shared" si="24"/>
        <v>1</v>
      </c>
      <c r="AL96" s="37"/>
      <c r="AM96" s="32">
        <v>27</v>
      </c>
      <c r="AN96" s="5" t="s">
        <v>59</v>
      </c>
      <c r="AO96" s="33">
        <f t="shared" si="25"/>
        <v>3.5</v>
      </c>
      <c r="AP96" s="34">
        <f>IFERROR(_xlfn.RANK.EQ(AO96,$AO$70:$AO$116,0)+COUNTIF($AO$70:AO96,AO96)-1,"-")</f>
        <v>47</v>
      </c>
      <c r="AQ96" s="5"/>
      <c r="AR96" s="42">
        <f t="shared" si="26"/>
        <v>27</v>
      </c>
      <c r="AS96" s="42" t="str">
        <f t="shared" si="27"/>
        <v>熊本</v>
      </c>
      <c r="AT96" s="589">
        <f t="shared" si="28"/>
        <v>53</v>
      </c>
      <c r="AU96" s="37">
        <f t="shared" si="29"/>
        <v>67</v>
      </c>
    </row>
    <row r="97" spans="2:47">
      <c r="B97" s="54"/>
      <c r="C97" s="54"/>
      <c r="D97" s="54"/>
      <c r="F97" s="147"/>
      <c r="G97" s="147"/>
      <c r="H97" s="147"/>
      <c r="I97" s="147"/>
      <c r="J97" s="147"/>
      <c r="K97" s="147"/>
      <c r="L97" s="147"/>
      <c r="M97" s="147"/>
      <c r="Q97" s="53"/>
      <c r="R97" s="53"/>
      <c r="S97" s="32">
        <v>28</v>
      </c>
      <c r="T97" s="5" t="s">
        <v>60</v>
      </c>
      <c r="U97" s="33">
        <f t="shared" si="15"/>
        <v>43</v>
      </c>
      <c r="V97" s="34">
        <f>IFERROR(_xlfn.RANK.EQ(U97,$U$70:$U$116,0)+COUNTIF(U$70:$U97,U97)-1,"-")</f>
        <v>15</v>
      </c>
      <c r="W97" s="5"/>
      <c r="X97" s="42">
        <f t="shared" si="16"/>
        <v>27</v>
      </c>
      <c r="Y97" s="42" t="str">
        <f t="shared" si="17"/>
        <v>佐賀</v>
      </c>
      <c r="Z97" s="42">
        <f t="shared" si="18"/>
        <v>24</v>
      </c>
      <c r="AA97" s="37">
        <f t="shared" si="19"/>
        <v>1.5</v>
      </c>
      <c r="AB97" s="5"/>
      <c r="AC97" s="32">
        <v>28</v>
      </c>
      <c r="AD97" s="5" t="s">
        <v>60</v>
      </c>
      <c r="AE97" s="33">
        <f t="shared" si="20"/>
        <v>5654</v>
      </c>
      <c r="AF97" s="34">
        <f>IFERROR(_xlfn.RANK.EQ(AE97,$AE$70:$AE$116,0)+COUNTIF($AE$70:AE97,AE97)-1,"-")</f>
        <v>12</v>
      </c>
      <c r="AG97" s="5"/>
      <c r="AH97" s="42">
        <f t="shared" si="21"/>
        <v>28</v>
      </c>
      <c r="AI97" s="42" t="str">
        <f t="shared" si="22"/>
        <v>京都</v>
      </c>
      <c r="AJ97" s="42">
        <f t="shared" si="23"/>
        <v>1515</v>
      </c>
      <c r="AK97" s="37">
        <f t="shared" si="24"/>
        <v>0.9</v>
      </c>
      <c r="AL97" s="37"/>
      <c r="AM97" s="32">
        <v>28</v>
      </c>
      <c r="AN97" s="5" t="s">
        <v>60</v>
      </c>
      <c r="AO97" s="33">
        <f t="shared" si="25"/>
        <v>114.4</v>
      </c>
      <c r="AP97" s="34">
        <f>IFERROR(_xlfn.RANK.EQ(AO97,$AO$70:$AO$116,0)+COUNTIF($AO$70:AO97,AO97)-1,"-")</f>
        <v>10</v>
      </c>
      <c r="AQ97" s="5"/>
      <c r="AR97" s="42">
        <f t="shared" si="26"/>
        <v>28</v>
      </c>
      <c r="AS97" s="42" t="str">
        <f t="shared" si="27"/>
        <v>宮崎</v>
      </c>
      <c r="AT97" s="589">
        <f t="shared" si="28"/>
        <v>49.6</v>
      </c>
      <c r="AU97" s="37">
        <f t="shared" si="29"/>
        <v>62.7</v>
      </c>
    </row>
    <row r="98" spans="2:47">
      <c r="B98" s="54"/>
      <c r="C98" s="54"/>
      <c r="D98" s="54"/>
      <c r="F98" s="147"/>
      <c r="G98" s="147"/>
      <c r="H98" s="147"/>
      <c r="I98" s="147"/>
      <c r="J98" s="147"/>
      <c r="K98" s="147"/>
      <c r="L98" s="147"/>
      <c r="M98" s="147"/>
      <c r="Q98" s="53"/>
      <c r="R98" s="53"/>
      <c r="S98" s="32">
        <v>29</v>
      </c>
      <c r="T98" s="5" t="s">
        <v>61</v>
      </c>
      <c r="U98" s="33">
        <f t="shared" si="15"/>
        <v>23</v>
      </c>
      <c r="V98" s="34">
        <f>IFERROR(_xlfn.RANK.EQ(U98,$U$70:$U$116,0)+COUNTIF(U$70:$U98,U98)-1,"-")</f>
        <v>29</v>
      </c>
      <c r="W98" s="5"/>
      <c r="X98" s="42">
        <f t="shared" si="16"/>
        <v>29</v>
      </c>
      <c r="Y98" s="42" t="str">
        <f t="shared" si="17"/>
        <v>奈良</v>
      </c>
      <c r="Z98" s="42">
        <f t="shared" si="18"/>
        <v>23</v>
      </c>
      <c r="AA98" s="37">
        <f t="shared" si="19"/>
        <v>1.4</v>
      </c>
      <c r="AB98" s="5"/>
      <c r="AC98" s="32">
        <v>29</v>
      </c>
      <c r="AD98" s="5" t="s">
        <v>61</v>
      </c>
      <c r="AE98" s="33">
        <f t="shared" si="20"/>
        <v>284</v>
      </c>
      <c r="AF98" s="34">
        <f>IFERROR(_xlfn.RANK.EQ(AE98,$AE$70:$AE$116,0)+COUNTIF($AE$70:AE98,AE98)-1,"-")</f>
        <v>40</v>
      </c>
      <c r="AG98" s="5"/>
      <c r="AH98" s="42">
        <f t="shared" si="21"/>
        <v>29</v>
      </c>
      <c r="AI98" s="42" t="str">
        <f t="shared" si="22"/>
        <v>沖縄</v>
      </c>
      <c r="AJ98" s="42">
        <f t="shared" si="23"/>
        <v>1431</v>
      </c>
      <c r="AK98" s="37">
        <f t="shared" si="24"/>
        <v>0.8</v>
      </c>
      <c r="AL98" s="37"/>
      <c r="AM98" s="32">
        <v>29</v>
      </c>
      <c r="AN98" s="5" t="s">
        <v>61</v>
      </c>
      <c r="AO98" s="33">
        <f t="shared" si="25"/>
        <v>11.5</v>
      </c>
      <c r="AP98" s="34">
        <f>IFERROR(_xlfn.RANK.EQ(AO98,$AO$70:$AO$116,0)+COUNTIF($AO$70:AO98,AO98)-1,"-")</f>
        <v>44</v>
      </c>
      <c r="AQ98" s="5"/>
      <c r="AR98" s="42">
        <f t="shared" si="26"/>
        <v>29</v>
      </c>
      <c r="AS98" s="42" t="str">
        <f t="shared" si="27"/>
        <v>愛媛</v>
      </c>
      <c r="AT98" s="589">
        <f t="shared" si="28"/>
        <v>46.7</v>
      </c>
      <c r="AU98" s="37">
        <f t="shared" si="29"/>
        <v>59</v>
      </c>
    </row>
    <row r="99" spans="2:47">
      <c r="B99" s="54"/>
      <c r="C99" s="54"/>
      <c r="D99" s="54"/>
      <c r="F99" s="147"/>
      <c r="G99" s="147"/>
      <c r="H99" s="147"/>
      <c r="I99" s="147"/>
      <c r="J99" s="147"/>
      <c r="K99" s="147"/>
      <c r="L99" s="147"/>
      <c r="M99" s="147"/>
      <c r="Q99" s="53"/>
      <c r="R99" s="53"/>
      <c r="S99" s="32">
        <v>30</v>
      </c>
      <c r="T99" s="5" t="s">
        <v>62</v>
      </c>
      <c r="U99" s="33">
        <f t="shared" si="15"/>
        <v>18</v>
      </c>
      <c r="V99" s="34">
        <f>IFERROR(_xlfn.RANK.EQ(U99,$U$70:$U$116,0)+COUNTIF(U$70:$U99,U99)-1,"-")</f>
        <v>31</v>
      </c>
      <c r="W99" s="5"/>
      <c r="X99" s="42">
        <f t="shared" si="16"/>
        <v>30</v>
      </c>
      <c r="Y99" s="42" t="str">
        <f t="shared" si="17"/>
        <v>岩手</v>
      </c>
      <c r="Z99" s="42">
        <f t="shared" si="18"/>
        <v>19</v>
      </c>
      <c r="AA99" s="37">
        <f t="shared" si="19"/>
        <v>1.2</v>
      </c>
      <c r="AB99" s="5"/>
      <c r="AC99" s="32">
        <v>30</v>
      </c>
      <c r="AD99" s="5" t="s">
        <v>62</v>
      </c>
      <c r="AE99" s="33">
        <f t="shared" si="20"/>
        <v>265</v>
      </c>
      <c r="AF99" s="34">
        <f>IFERROR(_xlfn.RANK.EQ(AE99,$AE$70:$AE$116,0)+COUNTIF($AE$70:AE99,AE99)-1,"-")</f>
        <v>42</v>
      </c>
      <c r="AG99" s="5"/>
      <c r="AH99" s="42">
        <f t="shared" si="21"/>
        <v>30</v>
      </c>
      <c r="AI99" s="42" t="str">
        <f t="shared" si="22"/>
        <v>神奈川</v>
      </c>
      <c r="AJ99" s="42">
        <f t="shared" si="23"/>
        <v>1041</v>
      </c>
      <c r="AK99" s="37">
        <f t="shared" si="24"/>
        <v>0.6</v>
      </c>
      <c r="AL99" s="37"/>
      <c r="AM99" s="32">
        <v>30</v>
      </c>
      <c r="AN99" s="5" t="s">
        <v>62</v>
      </c>
      <c r="AO99" s="33">
        <f t="shared" si="25"/>
        <v>14.4</v>
      </c>
      <c r="AP99" s="34">
        <f>IFERROR(_xlfn.RANK.EQ(AO99,$AO$70:$AO$116,0)+COUNTIF($AO$70:AO99,AO99)-1,"-")</f>
        <v>43</v>
      </c>
      <c r="AQ99" s="5"/>
      <c r="AR99" s="42">
        <f t="shared" si="26"/>
        <v>30</v>
      </c>
      <c r="AS99" s="42" t="str">
        <f t="shared" si="27"/>
        <v>徳島</v>
      </c>
      <c r="AT99" s="589">
        <f t="shared" si="28"/>
        <v>45.8</v>
      </c>
      <c r="AU99" s="37">
        <f t="shared" si="29"/>
        <v>57.9</v>
      </c>
    </row>
    <row r="100" spans="2:47">
      <c r="B100" s="54"/>
      <c r="C100" s="54"/>
      <c r="D100" s="54"/>
      <c r="F100" s="147"/>
      <c r="G100" s="147"/>
      <c r="H100" s="147"/>
      <c r="I100" s="147"/>
      <c r="J100" s="147"/>
      <c r="K100" s="147"/>
      <c r="L100" s="147"/>
      <c r="M100" s="147"/>
      <c r="Q100" s="53"/>
      <c r="R100" s="53"/>
      <c r="S100" s="32">
        <v>31</v>
      </c>
      <c r="T100" s="5" t="s">
        <v>63</v>
      </c>
      <c r="U100" s="33">
        <f t="shared" si="15"/>
        <v>8</v>
      </c>
      <c r="V100" s="34">
        <f>IFERROR(_xlfn.RANK.EQ(U100,$U$70:$U$116,0)+COUNTIF(U$70:$U100,U100)-1,"-")</f>
        <v>46</v>
      </c>
      <c r="W100" s="5"/>
      <c r="X100" s="42">
        <f t="shared" si="16"/>
        <v>31</v>
      </c>
      <c r="Y100" s="42" t="str">
        <f t="shared" si="17"/>
        <v>和歌山</v>
      </c>
      <c r="Z100" s="42">
        <f t="shared" si="18"/>
        <v>18</v>
      </c>
      <c r="AA100" s="37">
        <f t="shared" si="19"/>
        <v>1.1000000000000001</v>
      </c>
      <c r="AB100" s="5"/>
      <c r="AC100" s="32">
        <v>31</v>
      </c>
      <c r="AD100" s="5" t="s">
        <v>63</v>
      </c>
      <c r="AE100" s="33">
        <f t="shared" si="20"/>
        <v>242</v>
      </c>
      <c r="AF100" s="34">
        <f>IFERROR(_xlfn.RANK.EQ(AE100,$AE$70:$AE$116,0)+COUNTIF($AE$70:AE100,AE100)-1,"-")</f>
        <v>45</v>
      </c>
      <c r="AG100" s="5"/>
      <c r="AH100" s="42">
        <f t="shared" si="21"/>
        <v>31</v>
      </c>
      <c r="AI100" s="42" t="str">
        <f t="shared" si="22"/>
        <v>島根</v>
      </c>
      <c r="AJ100" s="42">
        <f t="shared" si="23"/>
        <v>934</v>
      </c>
      <c r="AK100" s="37">
        <f t="shared" si="24"/>
        <v>0.6</v>
      </c>
      <c r="AL100" s="37"/>
      <c r="AM100" s="32">
        <v>31</v>
      </c>
      <c r="AN100" s="5" t="s">
        <v>63</v>
      </c>
      <c r="AO100" s="33">
        <f t="shared" si="25"/>
        <v>28.8</v>
      </c>
      <c r="AP100" s="34">
        <f>IFERROR(_xlfn.RANK.EQ(AO100,$AO$70:$AO$116,0)+COUNTIF($AO$70:AO100,AO100)-1,"-")</f>
        <v>37</v>
      </c>
      <c r="AQ100" s="5"/>
      <c r="AR100" s="42">
        <f t="shared" si="26"/>
        <v>31</v>
      </c>
      <c r="AS100" s="42" t="str">
        <f t="shared" si="27"/>
        <v>福岡</v>
      </c>
      <c r="AT100" s="589">
        <f t="shared" si="28"/>
        <v>44.7</v>
      </c>
      <c r="AU100" s="37">
        <f t="shared" si="29"/>
        <v>56.5</v>
      </c>
    </row>
    <row r="101" spans="2:47">
      <c r="B101" s="54"/>
      <c r="C101" s="54"/>
      <c r="D101" s="54"/>
      <c r="F101" s="147"/>
      <c r="G101" s="147"/>
      <c r="H101" s="147"/>
      <c r="I101" s="147"/>
      <c r="J101" s="147"/>
      <c r="K101" s="147"/>
      <c r="L101" s="147"/>
      <c r="M101" s="147"/>
      <c r="Q101" s="53"/>
      <c r="R101" s="53"/>
      <c r="S101" s="32">
        <v>32</v>
      </c>
      <c r="T101" s="5" t="s">
        <v>64</v>
      </c>
      <c r="U101" s="33">
        <f t="shared" si="15"/>
        <v>14</v>
      </c>
      <c r="V101" s="34">
        <f>IFERROR(_xlfn.RANK.EQ(U101,$U$70:$U$116,0)+COUNTIF(U$70:$U101,U101)-1,"-")</f>
        <v>39</v>
      </c>
      <c r="W101" s="5"/>
      <c r="X101" s="42">
        <f t="shared" si="16"/>
        <v>32</v>
      </c>
      <c r="Y101" s="42" t="str">
        <f t="shared" si="17"/>
        <v>山梨</v>
      </c>
      <c r="Z101" s="42">
        <f t="shared" si="18"/>
        <v>17</v>
      </c>
      <c r="AA101" s="37">
        <f t="shared" si="19"/>
        <v>1</v>
      </c>
      <c r="AB101" s="5"/>
      <c r="AC101" s="32">
        <v>32</v>
      </c>
      <c r="AD101" s="5" t="s">
        <v>64</v>
      </c>
      <c r="AE101" s="33">
        <f t="shared" si="20"/>
        <v>934</v>
      </c>
      <c r="AF101" s="34">
        <f>IFERROR(_xlfn.RANK.EQ(AE101,$AE$70:$AE$116,0)+COUNTIF($AE$70:AE101,AE101)-1,"-")</f>
        <v>31</v>
      </c>
      <c r="AG101" s="5"/>
      <c r="AH101" s="42">
        <f t="shared" si="21"/>
        <v>32</v>
      </c>
      <c r="AI101" s="42" t="str">
        <f t="shared" si="22"/>
        <v>大分</v>
      </c>
      <c r="AJ101" s="42">
        <f t="shared" si="23"/>
        <v>912</v>
      </c>
      <c r="AK101" s="37">
        <f t="shared" si="24"/>
        <v>0.5</v>
      </c>
      <c r="AL101" s="37"/>
      <c r="AM101" s="32">
        <v>32</v>
      </c>
      <c r="AN101" s="5" t="s">
        <v>64</v>
      </c>
      <c r="AO101" s="33">
        <f t="shared" si="25"/>
        <v>54.4</v>
      </c>
      <c r="AP101" s="34">
        <f>IFERROR(_xlfn.RANK.EQ(AO101,$AO$70:$AO$116,0)+COUNTIF($AO$70:AO101,AO101)-1,"-")</f>
        <v>26</v>
      </c>
      <c r="AQ101" s="5"/>
      <c r="AR101" s="42">
        <f t="shared" si="26"/>
        <v>32</v>
      </c>
      <c r="AS101" s="42" t="str">
        <f t="shared" si="27"/>
        <v>富山</v>
      </c>
      <c r="AT101" s="589">
        <f t="shared" si="28"/>
        <v>43.7</v>
      </c>
      <c r="AU101" s="37">
        <f t="shared" si="29"/>
        <v>55.2</v>
      </c>
    </row>
    <row r="102" spans="2:47">
      <c r="B102" s="54"/>
      <c r="C102" s="54"/>
      <c r="D102" s="54"/>
      <c r="F102" s="147"/>
      <c r="G102" s="147"/>
      <c r="H102" s="147"/>
      <c r="I102" s="147"/>
      <c r="J102" s="147"/>
      <c r="K102" s="147"/>
      <c r="L102" s="147"/>
      <c r="M102" s="147"/>
      <c r="Q102" s="53"/>
      <c r="R102" s="53"/>
      <c r="S102" s="32">
        <v>33</v>
      </c>
      <c r="T102" s="5" t="s">
        <v>65</v>
      </c>
      <c r="U102" s="33">
        <f t="shared" si="15"/>
        <v>48</v>
      </c>
      <c r="V102" s="34">
        <f>IFERROR(_xlfn.RANK.EQ(U102,$U$70:$U$116,0)+COUNTIF(U$70:$U102,U102)-1,"-")</f>
        <v>10</v>
      </c>
      <c r="W102" s="5"/>
      <c r="X102" s="42">
        <f t="shared" si="16"/>
        <v>32</v>
      </c>
      <c r="Y102" s="42" t="str">
        <f t="shared" si="17"/>
        <v>長野</v>
      </c>
      <c r="Z102" s="42">
        <f t="shared" si="18"/>
        <v>17</v>
      </c>
      <c r="AA102" s="37">
        <f t="shared" si="19"/>
        <v>1</v>
      </c>
      <c r="AB102" s="5"/>
      <c r="AC102" s="32">
        <v>33</v>
      </c>
      <c r="AD102" s="5" t="s">
        <v>65</v>
      </c>
      <c r="AE102" s="33">
        <f t="shared" si="20"/>
        <v>10036</v>
      </c>
      <c r="AF102" s="34">
        <f>IFERROR(_xlfn.RANK.EQ(AE102,$AE$70:$AE$116,0)+COUNTIF($AE$70:AE102,AE102)-1,"-")</f>
        <v>4</v>
      </c>
      <c r="AG102" s="5"/>
      <c r="AH102" s="42">
        <f t="shared" si="21"/>
        <v>33</v>
      </c>
      <c r="AI102" s="42" t="str">
        <f t="shared" si="22"/>
        <v>徳島</v>
      </c>
      <c r="AJ102" s="42">
        <f t="shared" si="23"/>
        <v>831</v>
      </c>
      <c r="AK102" s="37">
        <f t="shared" si="24"/>
        <v>0.5</v>
      </c>
      <c r="AL102" s="37"/>
      <c r="AM102" s="32">
        <v>33</v>
      </c>
      <c r="AN102" s="5" t="s">
        <v>65</v>
      </c>
      <c r="AO102" s="33">
        <f t="shared" si="25"/>
        <v>147.69999999999999</v>
      </c>
      <c r="AP102" s="34">
        <f>IFERROR(_xlfn.RANK.EQ(AO102,$AO$70:$AO$116,0)+COUNTIF($AO$70:AO102,AO102)-1,"-")</f>
        <v>4</v>
      </c>
      <c r="AQ102" s="5"/>
      <c r="AR102" s="42">
        <f t="shared" si="26"/>
        <v>33</v>
      </c>
      <c r="AS102" s="42" t="str">
        <f t="shared" si="27"/>
        <v>埼玉</v>
      </c>
      <c r="AT102" s="589">
        <f t="shared" si="28"/>
        <v>32.5</v>
      </c>
      <c r="AU102" s="37">
        <f t="shared" si="29"/>
        <v>41.1</v>
      </c>
    </row>
    <row r="103" spans="2:47">
      <c r="B103" s="54"/>
      <c r="C103" s="54"/>
      <c r="D103" s="54"/>
      <c r="F103" s="147"/>
      <c r="G103" s="147"/>
      <c r="H103" s="147"/>
      <c r="I103" s="147"/>
      <c r="J103" s="147"/>
      <c r="K103" s="147"/>
      <c r="L103" s="147"/>
      <c r="M103" s="147"/>
      <c r="Q103" s="53"/>
      <c r="R103" s="53"/>
      <c r="S103" s="32">
        <v>34</v>
      </c>
      <c r="T103" s="5" t="s">
        <v>66</v>
      </c>
      <c r="U103" s="33">
        <f t="shared" si="15"/>
        <v>40</v>
      </c>
      <c r="V103" s="34">
        <f>IFERROR(_xlfn.RANK.EQ(U103,$U$70:$U$116,0)+COUNTIF(U$70:$U103,U103)-1,"-")</f>
        <v>17</v>
      </c>
      <c r="W103" s="5"/>
      <c r="X103" s="42">
        <f t="shared" si="16"/>
        <v>34</v>
      </c>
      <c r="Y103" s="42" t="str">
        <f t="shared" si="17"/>
        <v>秋田</v>
      </c>
      <c r="Z103" s="42">
        <f t="shared" si="18"/>
        <v>15</v>
      </c>
      <c r="AA103" s="37">
        <f t="shared" si="19"/>
        <v>0.9</v>
      </c>
      <c r="AB103" s="5"/>
      <c r="AC103" s="32">
        <v>34</v>
      </c>
      <c r="AD103" s="5" t="s">
        <v>66</v>
      </c>
      <c r="AE103" s="33">
        <f t="shared" si="20"/>
        <v>9208</v>
      </c>
      <c r="AF103" s="34">
        <f>IFERROR(_xlfn.RANK.EQ(AE103,$AE$70:$AE$116,0)+COUNTIF($AE$70:AE103,AE103)-1,"-")</f>
        <v>6</v>
      </c>
      <c r="AG103" s="5"/>
      <c r="AH103" s="42">
        <f t="shared" si="21"/>
        <v>34</v>
      </c>
      <c r="AI103" s="42" t="str">
        <f t="shared" si="22"/>
        <v>福井</v>
      </c>
      <c r="AJ103" s="42">
        <f t="shared" si="23"/>
        <v>740</v>
      </c>
      <c r="AK103" s="37">
        <f t="shared" si="24"/>
        <v>0.4</v>
      </c>
      <c r="AL103" s="37"/>
      <c r="AM103" s="32">
        <v>34</v>
      </c>
      <c r="AN103" s="5" t="s">
        <v>66</v>
      </c>
      <c r="AO103" s="33">
        <f t="shared" si="25"/>
        <v>153.30000000000001</v>
      </c>
      <c r="AP103" s="34">
        <f>IFERROR(_xlfn.RANK.EQ(AO103,$AO$70:$AO$116,0)+COUNTIF($AO$70:AO103,AO103)-1,"-")</f>
        <v>3</v>
      </c>
      <c r="AQ103" s="5"/>
      <c r="AR103" s="42">
        <f t="shared" si="26"/>
        <v>34</v>
      </c>
      <c r="AS103" s="42" t="str">
        <f t="shared" si="27"/>
        <v>沖縄</v>
      </c>
      <c r="AT103" s="589">
        <f t="shared" si="28"/>
        <v>31.6</v>
      </c>
      <c r="AU103" s="37">
        <f t="shared" si="29"/>
        <v>39.9</v>
      </c>
    </row>
    <row r="104" spans="2:47">
      <c r="B104" s="54"/>
      <c r="C104" s="54"/>
      <c r="D104" s="54"/>
      <c r="F104" s="147"/>
      <c r="G104" s="147"/>
      <c r="H104" s="147"/>
      <c r="I104" s="147"/>
      <c r="J104" s="147"/>
      <c r="K104" s="147"/>
      <c r="L104" s="147"/>
      <c r="M104" s="147"/>
      <c r="Q104" s="53"/>
      <c r="R104" s="53"/>
      <c r="S104" s="32">
        <v>35</v>
      </c>
      <c r="T104" s="5" t="s">
        <v>67</v>
      </c>
      <c r="U104" s="33">
        <f t="shared" si="15"/>
        <v>13</v>
      </c>
      <c r="V104" s="34">
        <f>IFERROR(_xlfn.RANK.EQ(U104,$U$70:$U$116,0)+COUNTIF(U$70:$U104,U104)-1,"-")</f>
        <v>42</v>
      </c>
      <c r="W104" s="5"/>
      <c r="X104" s="42">
        <f t="shared" si="16"/>
        <v>34</v>
      </c>
      <c r="Y104" s="42" t="str">
        <f t="shared" si="17"/>
        <v>滋賀</v>
      </c>
      <c r="Z104" s="42">
        <f t="shared" si="18"/>
        <v>15</v>
      </c>
      <c r="AA104" s="37">
        <f t="shared" si="19"/>
        <v>0.9</v>
      </c>
      <c r="AB104" s="5"/>
      <c r="AC104" s="32">
        <v>35</v>
      </c>
      <c r="AD104" s="5" t="s">
        <v>67</v>
      </c>
      <c r="AE104" s="33">
        <f t="shared" si="20"/>
        <v>1655</v>
      </c>
      <c r="AF104" s="34">
        <f>IFERROR(_xlfn.RANK.EQ(AE104,$AE$70:$AE$116,0)+COUNTIF($AE$70:AE104,AE104)-1,"-")</f>
        <v>27</v>
      </c>
      <c r="AG104" s="5"/>
      <c r="AH104" s="42">
        <f t="shared" si="21"/>
        <v>35</v>
      </c>
      <c r="AI104" s="42" t="str">
        <f t="shared" si="22"/>
        <v>富山</v>
      </c>
      <c r="AJ104" s="42">
        <f t="shared" si="23"/>
        <v>719</v>
      </c>
      <c r="AK104" s="37">
        <f t="shared" si="24"/>
        <v>0.4</v>
      </c>
      <c r="AL104" s="37"/>
      <c r="AM104" s="32">
        <v>35</v>
      </c>
      <c r="AN104" s="5" t="s">
        <v>67</v>
      </c>
      <c r="AO104" s="33">
        <f t="shared" si="25"/>
        <v>89</v>
      </c>
      <c r="AP104" s="34">
        <f>IFERROR(_xlfn.RANK.EQ(AO104,$AO$70:$AO$116,0)+COUNTIF($AO$70:AO104,AO104)-1,"-")</f>
        <v>16</v>
      </c>
      <c r="AQ104" s="5"/>
      <c r="AR104" s="42">
        <f t="shared" si="26"/>
        <v>35</v>
      </c>
      <c r="AS104" s="42" t="str">
        <f t="shared" si="27"/>
        <v>長崎</v>
      </c>
      <c r="AT104" s="589">
        <f t="shared" si="28"/>
        <v>30.4</v>
      </c>
      <c r="AU104" s="37">
        <f t="shared" si="29"/>
        <v>38.4</v>
      </c>
    </row>
    <row r="105" spans="2:47">
      <c r="B105" s="54"/>
      <c r="C105" s="54"/>
      <c r="D105" s="54"/>
      <c r="F105" s="147"/>
      <c r="G105" s="147"/>
      <c r="H105" s="147"/>
      <c r="I105" s="147"/>
      <c r="J105" s="147"/>
      <c r="K105" s="147"/>
      <c r="L105" s="147"/>
      <c r="M105" s="147"/>
      <c r="Q105" s="53"/>
      <c r="R105" s="53"/>
      <c r="S105" s="32">
        <v>36</v>
      </c>
      <c r="T105" s="5" t="s">
        <v>68</v>
      </c>
      <c r="U105" s="33">
        <f t="shared" si="15"/>
        <v>14</v>
      </c>
      <c r="V105" s="34">
        <f>IFERROR(_xlfn.RANK.EQ(U105,$U$70:$U$116,0)+COUNTIF(U$70:$U105,U105)-1,"-")</f>
        <v>40</v>
      </c>
      <c r="W105" s="5"/>
      <c r="X105" s="42">
        <f t="shared" si="16"/>
        <v>34</v>
      </c>
      <c r="Y105" s="42" t="str">
        <f t="shared" si="17"/>
        <v>大分</v>
      </c>
      <c r="Z105" s="42">
        <f t="shared" si="18"/>
        <v>15</v>
      </c>
      <c r="AA105" s="37">
        <f t="shared" si="19"/>
        <v>0.9</v>
      </c>
      <c r="AB105" s="5"/>
      <c r="AC105" s="32">
        <v>36</v>
      </c>
      <c r="AD105" s="5" t="s">
        <v>68</v>
      </c>
      <c r="AE105" s="33">
        <f t="shared" si="20"/>
        <v>831</v>
      </c>
      <c r="AF105" s="34">
        <f>IFERROR(_xlfn.RANK.EQ(AE105,$AE$70:$AE$116,0)+COUNTIF($AE$70:AE105,AE105)-1,"-")</f>
        <v>33</v>
      </c>
      <c r="AG105" s="5"/>
      <c r="AH105" s="42">
        <f t="shared" si="21"/>
        <v>36</v>
      </c>
      <c r="AI105" s="42" t="str">
        <f t="shared" si="22"/>
        <v>石川</v>
      </c>
      <c r="AJ105" s="42">
        <f t="shared" si="23"/>
        <v>690</v>
      </c>
      <c r="AK105" s="37">
        <f t="shared" si="24"/>
        <v>0.4</v>
      </c>
      <c r="AL105" s="37"/>
      <c r="AM105" s="32">
        <v>36</v>
      </c>
      <c r="AN105" s="5" t="s">
        <v>68</v>
      </c>
      <c r="AO105" s="33">
        <f t="shared" si="25"/>
        <v>45.8</v>
      </c>
      <c r="AP105" s="34">
        <f>IFERROR(_xlfn.RANK.EQ(AO105,$AO$70:$AO$116,0)+COUNTIF($AO$70:AO105,AO105)-1,"-")</f>
        <v>30</v>
      </c>
      <c r="AQ105" s="5"/>
      <c r="AR105" s="42">
        <f t="shared" si="26"/>
        <v>36</v>
      </c>
      <c r="AS105" s="42" t="str">
        <f t="shared" si="27"/>
        <v>山形</v>
      </c>
      <c r="AT105" s="589">
        <f t="shared" si="28"/>
        <v>28.8</v>
      </c>
      <c r="AU105" s="37">
        <f t="shared" si="29"/>
        <v>36.4</v>
      </c>
    </row>
    <row r="106" spans="2:47">
      <c r="B106" s="54"/>
      <c r="C106" s="54"/>
      <c r="D106" s="54"/>
      <c r="F106" s="147"/>
      <c r="G106" s="147"/>
      <c r="H106" s="147"/>
      <c r="I106" s="147"/>
      <c r="J106" s="147"/>
      <c r="K106" s="147"/>
      <c r="L106" s="147"/>
      <c r="M106" s="147"/>
      <c r="Q106" s="53"/>
      <c r="R106" s="53"/>
      <c r="S106" s="32">
        <v>37</v>
      </c>
      <c r="T106" s="5" t="s">
        <v>69</v>
      </c>
      <c r="U106" s="33">
        <f t="shared" si="15"/>
        <v>36</v>
      </c>
      <c r="V106" s="34">
        <f>IFERROR(_xlfn.RANK.EQ(U106,$U$70:$U$116,0)+COUNTIF(U$70:$U106,U106)-1,"-")</f>
        <v>21</v>
      </c>
      <c r="W106" s="5"/>
      <c r="X106" s="42">
        <f t="shared" si="16"/>
        <v>37</v>
      </c>
      <c r="Y106" s="42" t="str">
        <f t="shared" si="17"/>
        <v>東京</v>
      </c>
      <c r="Z106" s="42">
        <f t="shared" si="18"/>
        <v>14</v>
      </c>
      <c r="AA106" s="37">
        <f t="shared" si="19"/>
        <v>0.9</v>
      </c>
      <c r="AB106" s="5"/>
      <c r="AC106" s="32">
        <v>37</v>
      </c>
      <c r="AD106" s="5" t="s">
        <v>69</v>
      </c>
      <c r="AE106" s="33">
        <f t="shared" si="20"/>
        <v>5037</v>
      </c>
      <c r="AF106" s="34">
        <f>IFERROR(_xlfn.RANK.EQ(AE106,$AE$70:$AE$116,0)+COUNTIF($AE$70:AE106,AE106)-1,"-")</f>
        <v>15</v>
      </c>
      <c r="AG106" s="5"/>
      <c r="AH106" s="42">
        <f t="shared" si="21"/>
        <v>37</v>
      </c>
      <c r="AI106" s="42" t="str">
        <f t="shared" si="22"/>
        <v>長野</v>
      </c>
      <c r="AJ106" s="42">
        <f t="shared" si="23"/>
        <v>688</v>
      </c>
      <c r="AK106" s="37">
        <f t="shared" si="24"/>
        <v>0.4</v>
      </c>
      <c r="AL106" s="37"/>
      <c r="AM106" s="32">
        <v>37</v>
      </c>
      <c r="AN106" s="5" t="s">
        <v>69</v>
      </c>
      <c r="AO106" s="33">
        <f t="shared" si="25"/>
        <v>103.4</v>
      </c>
      <c r="AP106" s="34">
        <f>IFERROR(_xlfn.RANK.EQ(AO106,$AO$70:$AO$116,0)+COUNTIF($AO$70:AO106,AO106)-1,"-")</f>
        <v>14</v>
      </c>
      <c r="AQ106" s="5"/>
      <c r="AR106" s="42">
        <f t="shared" si="26"/>
        <v>36</v>
      </c>
      <c r="AS106" s="42" t="str">
        <f t="shared" si="27"/>
        <v>鳥取</v>
      </c>
      <c r="AT106" s="589">
        <f t="shared" si="28"/>
        <v>28.8</v>
      </c>
      <c r="AU106" s="37">
        <f t="shared" si="29"/>
        <v>36.4</v>
      </c>
    </row>
    <row r="107" spans="2:47">
      <c r="B107" s="54"/>
      <c r="C107" s="54"/>
      <c r="D107" s="54"/>
      <c r="F107" s="147"/>
      <c r="G107" s="147"/>
      <c r="H107" s="147"/>
      <c r="I107" s="147"/>
      <c r="J107" s="147"/>
      <c r="K107" s="147"/>
      <c r="L107" s="147"/>
      <c r="M107" s="147"/>
      <c r="Q107" s="53"/>
      <c r="R107" s="53"/>
      <c r="S107" s="32">
        <v>38</v>
      </c>
      <c r="T107" s="5" t="s">
        <v>70</v>
      </c>
      <c r="U107" s="33">
        <f t="shared" si="15"/>
        <v>35</v>
      </c>
      <c r="V107" s="34">
        <f>IFERROR(_xlfn.RANK.EQ(U107,$U$70:$U$116,0)+COUNTIF(U$70:$U107,U107)-1,"-")</f>
        <v>22</v>
      </c>
      <c r="W107" s="5"/>
      <c r="X107" s="42">
        <f t="shared" si="16"/>
        <v>37</v>
      </c>
      <c r="Y107" s="42" t="str">
        <f t="shared" si="17"/>
        <v>富山</v>
      </c>
      <c r="Z107" s="42">
        <f t="shared" si="18"/>
        <v>14</v>
      </c>
      <c r="AA107" s="37">
        <f t="shared" si="19"/>
        <v>0.9</v>
      </c>
      <c r="AB107" s="5"/>
      <c r="AC107" s="32">
        <v>38</v>
      </c>
      <c r="AD107" s="5" t="s">
        <v>70</v>
      </c>
      <c r="AE107" s="33">
        <f t="shared" si="20"/>
        <v>2144</v>
      </c>
      <c r="AF107" s="34">
        <f>IFERROR(_xlfn.RANK.EQ(AE107,$AE$70:$AE$116,0)+COUNTIF($AE$70:AE107,AE107)-1,"-")</f>
        <v>25</v>
      </c>
      <c r="AG107" s="5"/>
      <c r="AH107" s="42">
        <f t="shared" si="21"/>
        <v>38</v>
      </c>
      <c r="AI107" s="42" t="str">
        <f t="shared" si="22"/>
        <v>山梨</v>
      </c>
      <c r="AJ107" s="42">
        <f t="shared" si="23"/>
        <v>505</v>
      </c>
      <c r="AK107" s="37">
        <f t="shared" si="24"/>
        <v>0.3</v>
      </c>
      <c r="AL107" s="37"/>
      <c r="AM107" s="32">
        <v>38</v>
      </c>
      <c r="AN107" s="5" t="s">
        <v>70</v>
      </c>
      <c r="AO107" s="33">
        <f t="shared" si="25"/>
        <v>46.7</v>
      </c>
      <c r="AP107" s="34">
        <f>IFERROR(_xlfn.RANK.EQ(AO107,$AO$70:$AO$116,0)+COUNTIF($AO$70:AO107,AO107)-1,"-")</f>
        <v>29</v>
      </c>
      <c r="AQ107" s="5"/>
      <c r="AR107" s="42">
        <f t="shared" si="26"/>
        <v>38</v>
      </c>
      <c r="AS107" s="42" t="str">
        <f t="shared" si="27"/>
        <v>長野</v>
      </c>
      <c r="AT107" s="589">
        <f t="shared" si="28"/>
        <v>28.1</v>
      </c>
      <c r="AU107" s="37">
        <f t="shared" si="29"/>
        <v>35.5</v>
      </c>
    </row>
    <row r="108" spans="2:47">
      <c r="B108" s="54"/>
      <c r="C108" s="54"/>
      <c r="D108" s="54"/>
      <c r="F108" s="147"/>
      <c r="G108" s="147"/>
      <c r="H108" s="147"/>
      <c r="I108" s="147"/>
      <c r="J108" s="147"/>
      <c r="K108" s="147"/>
      <c r="L108" s="147"/>
      <c r="M108" s="147"/>
      <c r="Q108" s="53"/>
      <c r="R108" s="53"/>
      <c r="S108" s="32">
        <v>39</v>
      </c>
      <c r="T108" s="5" t="s">
        <v>71</v>
      </c>
      <c r="U108" s="33">
        <f t="shared" si="15"/>
        <v>9</v>
      </c>
      <c r="V108" s="34">
        <f>IFERROR(_xlfn.RANK.EQ(U108,$U$70:$U$116,0)+COUNTIF(U$70:$U108,U108)-1,"-")</f>
        <v>45</v>
      </c>
      <c r="W108" s="5"/>
      <c r="X108" s="42">
        <f t="shared" si="16"/>
        <v>37</v>
      </c>
      <c r="Y108" s="42" t="str">
        <f t="shared" si="17"/>
        <v>島根</v>
      </c>
      <c r="Z108" s="42">
        <f t="shared" si="18"/>
        <v>14</v>
      </c>
      <c r="AA108" s="37">
        <f t="shared" si="19"/>
        <v>0.9</v>
      </c>
      <c r="AB108" s="5"/>
      <c r="AC108" s="32">
        <v>39</v>
      </c>
      <c r="AD108" s="5" t="s">
        <v>71</v>
      </c>
      <c r="AE108" s="33">
        <f t="shared" si="20"/>
        <v>272</v>
      </c>
      <c r="AF108" s="34">
        <f>IFERROR(_xlfn.RANK.EQ(AE108,$AE$70:$AE$116,0)+COUNTIF($AE$70:AE108,AE108)-1,"-")</f>
        <v>41</v>
      </c>
      <c r="AG108" s="5"/>
      <c r="AH108" s="42">
        <f t="shared" si="21"/>
        <v>39</v>
      </c>
      <c r="AI108" s="42" t="str">
        <f t="shared" si="22"/>
        <v>山形</v>
      </c>
      <c r="AJ108" s="42">
        <f t="shared" si="23"/>
        <v>427</v>
      </c>
      <c r="AK108" s="37">
        <f t="shared" si="24"/>
        <v>0.3</v>
      </c>
      <c r="AL108" s="37"/>
      <c r="AM108" s="32">
        <v>39</v>
      </c>
      <c r="AN108" s="5" t="s">
        <v>71</v>
      </c>
      <c r="AO108" s="33">
        <f t="shared" si="25"/>
        <v>27.3</v>
      </c>
      <c r="AP108" s="34">
        <f>IFERROR(_xlfn.RANK.EQ(AO108,$AO$70:$AO$116,0)+COUNTIF($AO$70:AO108,AO108)-1,"-")</f>
        <v>39</v>
      </c>
      <c r="AQ108" s="5"/>
      <c r="AR108" s="42">
        <f t="shared" si="26"/>
        <v>39</v>
      </c>
      <c r="AS108" s="42" t="str">
        <f t="shared" si="27"/>
        <v>高知</v>
      </c>
      <c r="AT108" s="589">
        <f t="shared" si="28"/>
        <v>27.3</v>
      </c>
      <c r="AU108" s="37">
        <f t="shared" si="29"/>
        <v>34.5</v>
      </c>
    </row>
    <row r="109" spans="2:47">
      <c r="B109" s="54"/>
      <c r="C109" s="54"/>
      <c r="D109" s="54"/>
      <c r="F109" s="147"/>
      <c r="G109" s="147"/>
      <c r="H109" s="147"/>
      <c r="I109" s="147"/>
      <c r="J109" s="147"/>
      <c r="K109" s="147"/>
      <c r="L109" s="147"/>
      <c r="M109" s="147"/>
      <c r="Q109" s="53"/>
      <c r="R109" s="53"/>
      <c r="S109" s="32">
        <v>40</v>
      </c>
      <c r="T109" s="5" t="s">
        <v>72</v>
      </c>
      <c r="U109" s="33">
        <f t="shared" si="15"/>
        <v>54</v>
      </c>
      <c r="V109" s="34">
        <f>IFERROR(_xlfn.RANK.EQ(U109,$U$70:$U$116,0)+COUNTIF(U$70:$U109,U109)-1,"-")</f>
        <v>8</v>
      </c>
      <c r="W109" s="5"/>
      <c r="X109" s="42">
        <f t="shared" si="16"/>
        <v>37</v>
      </c>
      <c r="Y109" s="42" t="str">
        <f t="shared" si="17"/>
        <v>徳島</v>
      </c>
      <c r="Z109" s="42">
        <f t="shared" si="18"/>
        <v>14</v>
      </c>
      <c r="AA109" s="37">
        <f t="shared" si="19"/>
        <v>0.9</v>
      </c>
      <c r="AB109" s="5"/>
      <c r="AC109" s="32">
        <v>40</v>
      </c>
      <c r="AD109" s="5" t="s">
        <v>72</v>
      </c>
      <c r="AE109" s="33">
        <f t="shared" si="20"/>
        <v>2852</v>
      </c>
      <c r="AF109" s="34">
        <f>IFERROR(_xlfn.RANK.EQ(AE109,$AE$70:$AE$116,0)+COUNTIF($AE$70:AE109,AE109)-1,"-")</f>
        <v>22</v>
      </c>
      <c r="AG109" s="5"/>
      <c r="AH109" s="42">
        <f t="shared" si="21"/>
        <v>40</v>
      </c>
      <c r="AI109" s="42" t="str">
        <f t="shared" si="22"/>
        <v>奈良</v>
      </c>
      <c r="AJ109" s="42">
        <f t="shared" si="23"/>
        <v>284</v>
      </c>
      <c r="AK109" s="37">
        <f t="shared" si="24"/>
        <v>0.2</v>
      </c>
      <c r="AL109" s="37"/>
      <c r="AM109" s="32">
        <v>40</v>
      </c>
      <c r="AN109" s="5" t="s">
        <v>72</v>
      </c>
      <c r="AO109" s="33">
        <f t="shared" si="25"/>
        <v>44.7</v>
      </c>
      <c r="AP109" s="34">
        <f>IFERROR(_xlfn.RANK.EQ(AO109,$AO$70:$AO$116,0)+COUNTIF($AO$70:AO109,AO109)-1,"-")</f>
        <v>31</v>
      </c>
      <c r="AQ109" s="5"/>
      <c r="AR109" s="42">
        <f t="shared" si="26"/>
        <v>40</v>
      </c>
      <c r="AS109" s="42" t="str">
        <f t="shared" si="27"/>
        <v>神奈川</v>
      </c>
      <c r="AT109" s="589">
        <f t="shared" si="28"/>
        <v>27</v>
      </c>
      <c r="AU109" s="37">
        <f t="shared" si="29"/>
        <v>34.1</v>
      </c>
    </row>
    <row r="110" spans="2:47">
      <c r="B110" s="54"/>
      <c r="C110" s="54"/>
      <c r="D110" s="54"/>
      <c r="F110" s="147"/>
      <c r="G110" s="147"/>
      <c r="H110" s="147"/>
      <c r="I110" s="147"/>
      <c r="J110" s="147"/>
      <c r="K110" s="147"/>
      <c r="L110" s="147"/>
      <c r="M110" s="147"/>
      <c r="Q110" s="53"/>
      <c r="R110" s="53"/>
      <c r="S110" s="32">
        <v>41</v>
      </c>
      <c r="T110" s="5" t="s">
        <v>73</v>
      </c>
      <c r="U110" s="33">
        <f t="shared" si="15"/>
        <v>24</v>
      </c>
      <c r="V110" s="34">
        <f>IFERROR(_xlfn.RANK.EQ(U110,$U$70:$U$116,0)+COUNTIF(U$70:$U110,U110)-1,"-")</f>
        <v>28</v>
      </c>
      <c r="W110" s="5"/>
      <c r="X110" s="42">
        <f t="shared" si="16"/>
        <v>41</v>
      </c>
      <c r="Y110" s="42" t="str">
        <f t="shared" si="17"/>
        <v>山形</v>
      </c>
      <c r="Z110" s="42">
        <f t="shared" si="18"/>
        <v>13</v>
      </c>
      <c r="AA110" s="37">
        <f t="shared" si="19"/>
        <v>0.8</v>
      </c>
      <c r="AB110" s="5"/>
      <c r="AC110" s="32">
        <v>41</v>
      </c>
      <c r="AD110" s="5" t="s">
        <v>73</v>
      </c>
      <c r="AE110" s="33">
        <f t="shared" si="20"/>
        <v>251</v>
      </c>
      <c r="AF110" s="34">
        <f>IFERROR(_xlfn.RANK.EQ(AE110,$AE$70:$AE$116,0)+COUNTIF($AE$70:AE110,AE110)-1,"-")</f>
        <v>43</v>
      </c>
      <c r="AG110" s="5"/>
      <c r="AH110" s="42">
        <f t="shared" si="21"/>
        <v>41</v>
      </c>
      <c r="AI110" s="42" t="str">
        <f t="shared" si="22"/>
        <v>高知</v>
      </c>
      <c r="AJ110" s="42">
        <f t="shared" si="23"/>
        <v>272</v>
      </c>
      <c r="AK110" s="37">
        <f t="shared" si="24"/>
        <v>0.2</v>
      </c>
      <c r="AL110" s="37"/>
      <c r="AM110" s="32">
        <v>41</v>
      </c>
      <c r="AN110" s="5" t="s">
        <v>73</v>
      </c>
      <c r="AO110" s="33">
        <f t="shared" si="25"/>
        <v>9.6999999999999993</v>
      </c>
      <c r="AP110" s="34">
        <f>IFERROR(_xlfn.RANK.EQ(AO110,$AO$70:$AO$116,0)+COUNTIF($AO$70:AO110,AO110)-1,"-")</f>
        <v>45</v>
      </c>
      <c r="AQ110" s="5"/>
      <c r="AR110" s="42">
        <f t="shared" si="26"/>
        <v>41</v>
      </c>
      <c r="AS110" s="42" t="str">
        <f t="shared" si="27"/>
        <v>山梨</v>
      </c>
      <c r="AT110" s="589">
        <f t="shared" si="28"/>
        <v>26.1</v>
      </c>
      <c r="AU110" s="37">
        <f t="shared" si="29"/>
        <v>33</v>
      </c>
    </row>
    <row r="111" spans="2:47">
      <c r="B111" s="54"/>
      <c r="C111" s="54"/>
      <c r="D111" s="54"/>
      <c r="F111" s="147"/>
      <c r="G111" s="147"/>
      <c r="H111" s="147"/>
      <c r="I111" s="147"/>
      <c r="J111" s="147"/>
      <c r="K111" s="147"/>
      <c r="L111" s="147"/>
      <c r="M111" s="147"/>
      <c r="Q111" s="53"/>
      <c r="R111" s="53"/>
      <c r="S111" s="32">
        <v>42</v>
      </c>
      <c r="T111" s="5" t="s">
        <v>74</v>
      </c>
      <c r="U111" s="33">
        <f t="shared" si="15"/>
        <v>51</v>
      </c>
      <c r="V111" s="34">
        <f>IFERROR(_xlfn.RANK.EQ(U111,$U$70:$U$116,0)+COUNTIF(U$70:$U111,U111)-1,"-")</f>
        <v>9</v>
      </c>
      <c r="W111" s="5"/>
      <c r="X111" s="42">
        <f t="shared" si="16"/>
        <v>41</v>
      </c>
      <c r="Y111" s="42" t="str">
        <f t="shared" si="17"/>
        <v>山口</v>
      </c>
      <c r="Z111" s="42">
        <f t="shared" si="18"/>
        <v>13</v>
      </c>
      <c r="AA111" s="37">
        <f t="shared" si="19"/>
        <v>0.8</v>
      </c>
      <c r="AB111" s="5"/>
      <c r="AC111" s="32">
        <v>42</v>
      </c>
      <c r="AD111" s="5" t="s">
        <v>74</v>
      </c>
      <c r="AE111" s="33">
        <f t="shared" si="20"/>
        <v>1826</v>
      </c>
      <c r="AF111" s="34">
        <f>IFERROR(_xlfn.RANK.EQ(AE111,$AE$70:$AE$116,0)+COUNTIF($AE$70:AE111,AE111)-1,"-")</f>
        <v>26</v>
      </c>
      <c r="AG111" s="5"/>
      <c r="AH111" s="42">
        <f t="shared" si="21"/>
        <v>42</v>
      </c>
      <c r="AI111" s="42" t="str">
        <f t="shared" si="22"/>
        <v>和歌山</v>
      </c>
      <c r="AJ111" s="42">
        <f t="shared" si="23"/>
        <v>265</v>
      </c>
      <c r="AK111" s="37">
        <f t="shared" si="24"/>
        <v>0.2</v>
      </c>
      <c r="AL111" s="37"/>
      <c r="AM111" s="32">
        <v>42</v>
      </c>
      <c r="AN111" s="5" t="s">
        <v>74</v>
      </c>
      <c r="AO111" s="33">
        <f t="shared" si="25"/>
        <v>30.4</v>
      </c>
      <c r="AP111" s="34">
        <f>IFERROR(_xlfn.RANK.EQ(AO111,$AO$70:$AO$116,0)+COUNTIF($AO$70:AO111,AO111)-1,"-")</f>
        <v>35</v>
      </c>
      <c r="AQ111" s="5"/>
      <c r="AR111" s="42">
        <f t="shared" si="26"/>
        <v>42</v>
      </c>
      <c r="AS111" s="42" t="str">
        <f t="shared" si="27"/>
        <v>滋賀</v>
      </c>
      <c r="AT111" s="589">
        <f t="shared" si="28"/>
        <v>15</v>
      </c>
      <c r="AU111" s="37">
        <f t="shared" si="29"/>
        <v>19</v>
      </c>
    </row>
    <row r="112" spans="2:47">
      <c r="B112" s="54"/>
      <c r="C112" s="54"/>
      <c r="D112" s="54"/>
      <c r="F112" s="147"/>
      <c r="G112" s="147"/>
      <c r="H112" s="147"/>
      <c r="I112" s="147"/>
      <c r="J112" s="147"/>
      <c r="K112" s="147"/>
      <c r="L112" s="147"/>
      <c r="M112" s="147"/>
      <c r="Q112" s="53"/>
      <c r="R112" s="53"/>
      <c r="S112" s="32">
        <v>43</v>
      </c>
      <c r="T112" s="5" t="s">
        <v>75</v>
      </c>
      <c r="U112" s="33">
        <f t="shared" si="15"/>
        <v>38</v>
      </c>
      <c r="V112" s="34">
        <f>IFERROR(_xlfn.RANK.EQ(U112,$U$70:$U$116,0)+COUNTIF(U$70:$U112,U112)-1,"-")</f>
        <v>19</v>
      </c>
      <c r="W112" s="5"/>
      <c r="X112" s="42">
        <f t="shared" si="16"/>
        <v>43</v>
      </c>
      <c r="Y112" s="42" t="str">
        <f t="shared" si="17"/>
        <v>福井</v>
      </c>
      <c r="Z112" s="42">
        <f t="shared" si="18"/>
        <v>12</v>
      </c>
      <c r="AA112" s="37">
        <f t="shared" si="19"/>
        <v>0.7</v>
      </c>
      <c r="AB112" s="5"/>
      <c r="AC112" s="32">
        <v>43</v>
      </c>
      <c r="AD112" s="5" t="s">
        <v>75</v>
      </c>
      <c r="AE112" s="33">
        <f t="shared" si="20"/>
        <v>2466</v>
      </c>
      <c r="AF112" s="34">
        <f>IFERROR(_xlfn.RANK.EQ(AE112,$AE$70:$AE$116,0)+COUNTIF($AE$70:AE112,AE112)-1,"-")</f>
        <v>23</v>
      </c>
      <c r="AG112" s="5"/>
      <c r="AH112" s="42">
        <f t="shared" si="21"/>
        <v>43</v>
      </c>
      <c r="AI112" s="42" t="str">
        <f t="shared" si="22"/>
        <v>佐賀</v>
      </c>
      <c r="AJ112" s="42">
        <f t="shared" si="23"/>
        <v>251</v>
      </c>
      <c r="AK112" s="37">
        <f t="shared" si="24"/>
        <v>0.1</v>
      </c>
      <c r="AL112" s="37"/>
      <c r="AM112" s="32">
        <v>43</v>
      </c>
      <c r="AN112" s="5" t="s">
        <v>75</v>
      </c>
      <c r="AO112" s="33">
        <f t="shared" si="25"/>
        <v>53</v>
      </c>
      <c r="AP112" s="34">
        <f>IFERROR(_xlfn.RANK.EQ(AO112,$AO$70:$AO$116,0)+COUNTIF($AO$70:AO112,AO112)-1,"-")</f>
        <v>27</v>
      </c>
      <c r="AQ112" s="5"/>
      <c r="AR112" s="42">
        <f t="shared" si="26"/>
        <v>43</v>
      </c>
      <c r="AS112" s="42" t="str">
        <f t="shared" si="27"/>
        <v>和歌山</v>
      </c>
      <c r="AT112" s="589">
        <f t="shared" si="28"/>
        <v>14.4</v>
      </c>
      <c r="AU112" s="37">
        <f t="shared" si="29"/>
        <v>18.2</v>
      </c>
    </row>
    <row r="113" spans="2:47">
      <c r="B113" s="54"/>
      <c r="C113" s="54"/>
      <c r="D113" s="54"/>
      <c r="E113" s="54"/>
      <c r="F113" s="147"/>
      <c r="G113" s="147"/>
      <c r="H113" s="147"/>
      <c r="I113" s="147"/>
      <c r="J113" s="147"/>
      <c r="K113" s="147"/>
      <c r="L113" s="147"/>
      <c r="M113" s="147"/>
      <c r="Q113" s="53"/>
      <c r="R113" s="53"/>
      <c r="S113" s="32">
        <v>44</v>
      </c>
      <c r="T113" s="5" t="s">
        <v>76</v>
      </c>
      <c r="U113" s="33">
        <f t="shared" si="15"/>
        <v>15</v>
      </c>
      <c r="V113" s="34">
        <f>IFERROR(_xlfn.RANK.EQ(U113,$U$70:$U$116,0)+COUNTIF(U$70:$U113,U113)-1,"-")</f>
        <v>36</v>
      </c>
      <c r="W113" s="5"/>
      <c r="X113" s="42">
        <f t="shared" si="16"/>
        <v>43</v>
      </c>
      <c r="Y113" s="42" t="str">
        <f t="shared" si="17"/>
        <v>大阪</v>
      </c>
      <c r="Z113" s="42">
        <f t="shared" si="18"/>
        <v>12</v>
      </c>
      <c r="AA113" s="37">
        <f t="shared" si="19"/>
        <v>0.7</v>
      </c>
      <c r="AB113" s="5"/>
      <c r="AC113" s="32">
        <v>44</v>
      </c>
      <c r="AD113" s="5" t="s">
        <v>76</v>
      </c>
      <c r="AE113" s="33">
        <f t="shared" si="20"/>
        <v>912</v>
      </c>
      <c r="AF113" s="34">
        <f>IFERROR(_xlfn.RANK.EQ(AE113,$AE$70:$AE$116,0)+COUNTIF($AE$70:AE113,AE113)-1,"-")</f>
        <v>32</v>
      </c>
      <c r="AG113" s="5"/>
      <c r="AH113" s="42">
        <f t="shared" si="21"/>
        <v>44</v>
      </c>
      <c r="AI113" s="42" t="str">
        <f t="shared" si="22"/>
        <v>滋賀</v>
      </c>
      <c r="AJ113" s="42">
        <f t="shared" si="23"/>
        <v>242</v>
      </c>
      <c r="AK113" s="37">
        <f t="shared" si="24"/>
        <v>0.1</v>
      </c>
      <c r="AL113" s="37"/>
      <c r="AM113" s="32">
        <v>44</v>
      </c>
      <c r="AN113" s="5" t="s">
        <v>76</v>
      </c>
      <c r="AO113" s="33">
        <f t="shared" si="25"/>
        <v>57.7</v>
      </c>
      <c r="AP113" s="34">
        <f>IFERROR(_xlfn.RANK.EQ(AO113,$AO$70:$AO$116,0)+COUNTIF($AO$70:AO113,AO113)-1,"-")</f>
        <v>25</v>
      </c>
      <c r="AQ113" s="5"/>
      <c r="AR113" s="42">
        <f t="shared" si="26"/>
        <v>44</v>
      </c>
      <c r="AS113" s="42" t="str">
        <f t="shared" si="27"/>
        <v>奈良</v>
      </c>
      <c r="AT113" s="589">
        <f t="shared" si="28"/>
        <v>11.5</v>
      </c>
      <c r="AU113" s="37">
        <f t="shared" si="29"/>
        <v>14.5</v>
      </c>
    </row>
    <row r="114" spans="2:47">
      <c r="B114" s="54"/>
      <c r="C114" s="54"/>
      <c r="D114" s="54"/>
      <c r="E114" s="54"/>
      <c r="F114" s="147"/>
      <c r="G114" s="147"/>
      <c r="H114" s="147"/>
      <c r="I114" s="147"/>
      <c r="J114" s="147"/>
      <c r="K114" s="147"/>
      <c r="L114" s="147"/>
      <c r="M114" s="147"/>
      <c r="Q114" s="53"/>
      <c r="R114" s="53"/>
      <c r="S114" s="32">
        <v>45</v>
      </c>
      <c r="T114" s="5" t="s">
        <v>77</v>
      </c>
      <c r="U114" s="33">
        <f t="shared" si="15"/>
        <v>48</v>
      </c>
      <c r="V114" s="34">
        <f>IFERROR(_xlfn.RANK.EQ(U114,$U$70:$U$116,0)+COUNTIF(U$70:$U114,U114)-1,"-")</f>
        <v>11</v>
      </c>
      <c r="W114" s="5"/>
      <c r="X114" s="42">
        <f t="shared" si="16"/>
        <v>45</v>
      </c>
      <c r="Y114" s="42" t="str">
        <f t="shared" si="17"/>
        <v>高知</v>
      </c>
      <c r="Z114" s="42">
        <f t="shared" si="18"/>
        <v>9</v>
      </c>
      <c r="AA114" s="37">
        <f t="shared" si="19"/>
        <v>0.5</v>
      </c>
      <c r="AB114" s="5"/>
      <c r="AC114" s="32">
        <v>45</v>
      </c>
      <c r="AD114" s="5" t="s">
        <v>77</v>
      </c>
      <c r="AE114" s="33">
        <f t="shared" si="20"/>
        <v>3098</v>
      </c>
      <c r="AF114" s="34">
        <f>IFERROR(_xlfn.RANK.EQ(AE114,$AE$70:$AE$116,0)+COUNTIF($AE$70:AE114,AE114)-1,"-")</f>
        <v>21</v>
      </c>
      <c r="AG114" s="5"/>
      <c r="AH114" s="42">
        <f t="shared" si="21"/>
        <v>44</v>
      </c>
      <c r="AI114" s="42" t="str">
        <f t="shared" si="22"/>
        <v>鳥取</v>
      </c>
      <c r="AJ114" s="42">
        <f t="shared" si="23"/>
        <v>242</v>
      </c>
      <c r="AK114" s="37">
        <f t="shared" si="24"/>
        <v>0.1</v>
      </c>
      <c r="AL114" s="37"/>
      <c r="AM114" s="32">
        <v>45</v>
      </c>
      <c r="AN114" s="5" t="s">
        <v>77</v>
      </c>
      <c r="AO114" s="33">
        <f t="shared" si="25"/>
        <v>49.6</v>
      </c>
      <c r="AP114" s="34">
        <f>IFERROR(_xlfn.RANK.EQ(AO114,$AO$70:$AO$116,0)+COUNTIF($AO$70:AO114,AO114)-1,"-")</f>
        <v>28</v>
      </c>
      <c r="AQ114" s="5"/>
      <c r="AR114" s="42">
        <f t="shared" si="26"/>
        <v>45</v>
      </c>
      <c r="AS114" s="42" t="str">
        <f t="shared" si="27"/>
        <v>佐賀</v>
      </c>
      <c r="AT114" s="589">
        <f t="shared" si="28"/>
        <v>9.6999999999999993</v>
      </c>
      <c r="AU114" s="37">
        <f t="shared" si="29"/>
        <v>12.3</v>
      </c>
    </row>
    <row r="115" spans="2:47">
      <c r="B115" s="54"/>
      <c r="C115" s="54"/>
      <c r="D115" s="54"/>
      <c r="E115" s="54"/>
      <c r="F115" s="147"/>
      <c r="G115" s="147"/>
      <c r="H115" s="147"/>
      <c r="I115" s="147"/>
      <c r="J115" s="147"/>
      <c r="K115" s="147"/>
      <c r="L115" s="147"/>
      <c r="M115" s="147"/>
      <c r="Q115" s="53"/>
      <c r="R115" s="53"/>
      <c r="S115" s="32">
        <v>46</v>
      </c>
      <c r="T115" s="5" t="s">
        <v>78</v>
      </c>
      <c r="U115" s="33">
        <f t="shared" si="15"/>
        <v>98</v>
      </c>
      <c r="V115" s="34">
        <f>IFERROR(_xlfn.RANK.EQ(U115,$U$70:$U$116,0)+COUNTIF(U$70:$U115,U115)-1,"-")</f>
        <v>2</v>
      </c>
      <c r="W115" s="5"/>
      <c r="X115" s="42">
        <f t="shared" si="16"/>
        <v>46</v>
      </c>
      <c r="Y115" s="42" t="str">
        <f t="shared" si="17"/>
        <v>鳥取</v>
      </c>
      <c r="Z115" s="42">
        <f t="shared" si="18"/>
        <v>8</v>
      </c>
      <c r="AA115" s="37">
        <f t="shared" si="19"/>
        <v>0.5</v>
      </c>
      <c r="AB115" s="5"/>
      <c r="AC115" s="32">
        <v>46</v>
      </c>
      <c r="AD115" s="5" t="s">
        <v>78</v>
      </c>
      <c r="AE115" s="33">
        <f t="shared" si="20"/>
        <v>10196</v>
      </c>
      <c r="AF115" s="34">
        <f>IFERROR(_xlfn.RANK.EQ(AE115,$AE$70:$AE$116,0)+COUNTIF($AE$70:AE115,AE115)-1,"-")</f>
        <v>3</v>
      </c>
      <c r="AG115" s="5"/>
      <c r="AH115" s="42">
        <f t="shared" si="21"/>
        <v>46</v>
      </c>
      <c r="AI115" s="42" t="str">
        <f t="shared" si="22"/>
        <v>東京</v>
      </c>
      <c r="AJ115" s="42">
        <f t="shared" si="23"/>
        <v>66</v>
      </c>
      <c r="AK115" s="37">
        <f t="shared" si="24"/>
        <v>0</v>
      </c>
      <c r="AL115" s="37"/>
      <c r="AM115" s="32">
        <v>46</v>
      </c>
      <c r="AN115" s="5" t="s">
        <v>78</v>
      </c>
      <c r="AO115" s="33">
        <f t="shared" si="25"/>
        <v>72.3</v>
      </c>
      <c r="AP115" s="34">
        <f>IFERROR(_xlfn.RANK.EQ(AO115,$AO$70:$AO$116,0)+COUNTIF($AO$70:AO115,AO115)-1,"-")</f>
        <v>21</v>
      </c>
      <c r="AQ115" s="5"/>
      <c r="AR115" s="42">
        <f t="shared" si="26"/>
        <v>46</v>
      </c>
      <c r="AS115" s="42" t="str">
        <f t="shared" si="27"/>
        <v>東京</v>
      </c>
      <c r="AT115" s="589">
        <f t="shared" si="28"/>
        <v>3.9</v>
      </c>
      <c r="AU115" s="37">
        <f t="shared" si="29"/>
        <v>4.9000000000000004</v>
      </c>
    </row>
    <row r="116" spans="2:47">
      <c r="B116" s="54"/>
      <c r="C116" s="54"/>
      <c r="D116" s="54"/>
      <c r="E116" s="54"/>
      <c r="F116" s="147"/>
      <c r="G116" s="147"/>
      <c r="H116" s="147"/>
      <c r="I116" s="147"/>
      <c r="J116" s="147"/>
      <c r="K116" s="147"/>
      <c r="L116" s="147"/>
      <c r="M116" s="147"/>
      <c r="Q116" s="53"/>
      <c r="R116" s="53"/>
      <c r="S116" s="32">
        <v>47</v>
      </c>
      <c r="T116" s="5" t="s">
        <v>44</v>
      </c>
      <c r="U116" s="33">
        <f t="shared" si="15"/>
        <v>34</v>
      </c>
      <c r="V116" s="34">
        <f>IFERROR(_xlfn.RANK.EQ(U116,$U$70:$U$116,0)+COUNTIF(U$70:$U116,U116)-1,"-")</f>
        <v>23</v>
      </c>
      <c r="W116" s="5"/>
      <c r="X116" s="42">
        <f t="shared" si="16"/>
        <v>47</v>
      </c>
      <c r="Y116" s="42" t="str">
        <f t="shared" si="17"/>
        <v>石川</v>
      </c>
      <c r="Z116" s="42">
        <f t="shared" si="18"/>
        <v>6</v>
      </c>
      <c r="AA116" s="37">
        <f t="shared" si="19"/>
        <v>0.4</v>
      </c>
      <c r="AB116" s="5"/>
      <c r="AC116" s="32">
        <v>47</v>
      </c>
      <c r="AD116" s="5" t="s">
        <v>44</v>
      </c>
      <c r="AE116" s="33">
        <f t="shared" si="20"/>
        <v>1431</v>
      </c>
      <c r="AF116" s="34">
        <f>IFERROR(_xlfn.RANK.EQ(AE116,$AE$70:$AE$116,0)+COUNTIF($AE$70:AE116,AE116)-1,"-")</f>
        <v>29</v>
      </c>
      <c r="AG116" s="5"/>
      <c r="AH116" s="42">
        <f t="shared" si="21"/>
        <v>47</v>
      </c>
      <c r="AI116" s="42" t="str">
        <f t="shared" si="22"/>
        <v>大阪</v>
      </c>
      <c r="AJ116" s="42">
        <f t="shared" si="23"/>
        <v>49</v>
      </c>
      <c r="AK116" s="37">
        <f t="shared" si="24"/>
        <v>0</v>
      </c>
      <c r="AL116" s="37"/>
      <c r="AM116" s="32">
        <v>47</v>
      </c>
      <c r="AN116" s="5" t="s">
        <v>44</v>
      </c>
      <c r="AO116" s="33">
        <f t="shared" si="25"/>
        <v>31.6</v>
      </c>
      <c r="AP116" s="34">
        <f>IFERROR(_xlfn.RANK.EQ(AO116,$AO$70:$AO$116,0)+COUNTIF($AO$70:AO116,AO116)-1,"-")</f>
        <v>34</v>
      </c>
      <c r="AQ116" s="5"/>
      <c r="AR116" s="42">
        <f t="shared" si="26"/>
        <v>47</v>
      </c>
      <c r="AS116" s="42" t="str">
        <f t="shared" si="27"/>
        <v>大阪</v>
      </c>
      <c r="AT116" s="589">
        <f t="shared" si="28"/>
        <v>3.5</v>
      </c>
      <c r="AU116" s="37">
        <f t="shared" si="29"/>
        <v>4.4000000000000004</v>
      </c>
    </row>
    <row r="117" spans="2:47">
      <c r="B117" s="54"/>
      <c r="C117" s="54"/>
      <c r="D117" s="54"/>
      <c r="E117" s="54"/>
      <c r="F117" s="147"/>
      <c r="G117" s="147"/>
      <c r="H117" s="147"/>
      <c r="I117" s="147"/>
      <c r="J117" s="147"/>
      <c r="K117" s="147"/>
      <c r="L117" s="147"/>
      <c r="M117" s="147"/>
      <c r="Q117" s="53"/>
      <c r="R117" s="53"/>
      <c r="S117" s="5"/>
      <c r="T117" s="5"/>
      <c r="U117" s="33"/>
      <c r="V117" s="34"/>
      <c r="W117" s="5"/>
      <c r="X117" s="5"/>
      <c r="Y117" s="5"/>
      <c r="Z117" s="5"/>
      <c r="AA117" s="5"/>
      <c r="AB117" s="5"/>
      <c r="AC117" s="5"/>
      <c r="AD117" s="5"/>
      <c r="AE117" s="5"/>
      <c r="AF117" s="5"/>
      <c r="AG117" s="5"/>
      <c r="AH117" s="5"/>
      <c r="AI117" s="5"/>
      <c r="AJ117" s="5"/>
      <c r="AK117" s="5"/>
      <c r="AL117" s="5"/>
      <c r="AM117" s="5"/>
      <c r="AN117" s="5"/>
      <c r="AO117" s="5"/>
      <c r="AP117" s="5"/>
      <c r="AQ117" s="5"/>
      <c r="AR117" s="5"/>
      <c r="AS117" s="5"/>
      <c r="AT117" s="5"/>
      <c r="AU117" s="5"/>
    </row>
    <row r="118" spans="2:47">
      <c r="B118" s="54"/>
      <c r="C118" s="54"/>
      <c r="D118" s="54"/>
      <c r="E118" s="54"/>
      <c r="F118" s="147"/>
      <c r="G118" s="147"/>
      <c r="H118" s="147"/>
      <c r="I118" s="147"/>
      <c r="J118" s="147"/>
      <c r="K118" s="147"/>
      <c r="L118" s="147"/>
      <c r="M118" s="147"/>
      <c r="Q118" s="53"/>
      <c r="R118" s="53"/>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row>
    <row r="119" spans="2:47">
      <c r="B119" s="54"/>
      <c r="C119" s="54"/>
      <c r="D119" s="54"/>
      <c r="E119" s="54"/>
      <c r="F119" s="147"/>
      <c r="G119" s="147"/>
      <c r="H119" s="147"/>
      <c r="I119" s="147"/>
      <c r="J119" s="147"/>
      <c r="K119" s="147"/>
      <c r="L119" s="147"/>
      <c r="M119" s="147"/>
      <c r="Q119" s="53"/>
      <c r="R119" s="53"/>
      <c r="S119" s="780" t="s">
        <v>831</v>
      </c>
      <c r="T119" s="780"/>
      <c r="U119" s="780"/>
      <c r="V119" s="780"/>
      <c r="W119" s="780"/>
      <c r="X119" s="780"/>
      <c r="Y119" s="780"/>
      <c r="Z119" s="780"/>
      <c r="AA119" s="780"/>
      <c r="AB119" s="780"/>
      <c r="AC119" s="780"/>
      <c r="AD119" s="780"/>
      <c r="AE119" s="780"/>
      <c r="AF119" s="780"/>
      <c r="AG119" s="780"/>
      <c r="AH119" s="780"/>
      <c r="AI119" s="780"/>
      <c r="AJ119" s="780"/>
      <c r="AK119" s="780"/>
      <c r="AL119" s="780"/>
      <c r="AM119" s="780"/>
      <c r="AN119" s="780"/>
      <c r="AO119" s="780"/>
      <c r="AP119" s="780"/>
      <c r="AQ119" s="780"/>
      <c r="AR119" s="780"/>
      <c r="AS119" s="780"/>
      <c r="AT119" s="780"/>
      <c r="AU119" s="780"/>
    </row>
    <row r="120" spans="2:47">
      <c r="B120" s="54"/>
      <c r="C120" s="54"/>
      <c r="D120" s="54"/>
      <c r="E120" s="54"/>
      <c r="F120" s="147"/>
      <c r="G120" s="147"/>
      <c r="H120" s="147"/>
      <c r="I120" s="147"/>
      <c r="J120" s="147"/>
      <c r="K120" s="147"/>
      <c r="L120" s="147"/>
      <c r="M120" s="147"/>
      <c r="Q120" s="53"/>
      <c r="R120" s="53"/>
      <c r="S120" s="780"/>
      <c r="T120" s="780"/>
      <c r="U120" s="780"/>
      <c r="V120" s="780"/>
      <c r="W120" s="780"/>
      <c r="X120" s="780"/>
      <c r="Y120" s="780"/>
      <c r="Z120" s="780"/>
      <c r="AA120" s="780"/>
      <c r="AB120" s="780"/>
      <c r="AC120" s="780"/>
      <c r="AD120" s="780"/>
      <c r="AE120" s="780"/>
      <c r="AF120" s="780"/>
      <c r="AG120" s="780"/>
      <c r="AH120" s="780"/>
      <c r="AI120" s="780"/>
      <c r="AJ120" s="780"/>
      <c r="AK120" s="780"/>
      <c r="AL120" s="780"/>
      <c r="AM120" s="780"/>
      <c r="AN120" s="780"/>
      <c r="AO120" s="780"/>
      <c r="AP120" s="780"/>
      <c r="AQ120" s="780"/>
      <c r="AR120" s="780"/>
      <c r="AS120" s="780"/>
      <c r="AT120" s="780"/>
      <c r="AU120" s="780"/>
    </row>
    <row r="121" spans="2:47">
      <c r="B121" s="54"/>
      <c r="C121" s="54"/>
      <c r="D121" s="54"/>
      <c r="E121" s="54"/>
      <c r="F121" s="147"/>
      <c r="G121" s="147"/>
      <c r="H121" s="147"/>
      <c r="I121" s="147"/>
      <c r="J121" s="147"/>
      <c r="K121" s="147"/>
      <c r="L121" s="147"/>
      <c r="M121" s="147"/>
      <c r="Q121" s="53"/>
      <c r="R121" s="53"/>
      <c r="S121" s="779" t="s">
        <v>829</v>
      </c>
      <c r="T121" s="779"/>
      <c r="U121" s="779"/>
      <c r="V121" s="779"/>
      <c r="W121" s="779"/>
      <c r="X121" s="779"/>
      <c r="Y121" s="779"/>
      <c r="Z121" s="779"/>
      <c r="AA121" s="779"/>
      <c r="AB121" s="20"/>
      <c r="AC121" s="779" t="s">
        <v>830</v>
      </c>
      <c r="AD121" s="779"/>
      <c r="AE121" s="779"/>
      <c r="AF121" s="779"/>
      <c r="AG121" s="779"/>
      <c r="AH121" s="779"/>
      <c r="AI121" s="779"/>
      <c r="AJ121" s="779"/>
      <c r="AK121" s="779"/>
      <c r="AL121" s="20"/>
      <c r="AM121" s="779" t="s">
        <v>102</v>
      </c>
      <c r="AN121" s="779"/>
      <c r="AO121" s="779"/>
      <c r="AP121" s="779"/>
      <c r="AQ121" s="779"/>
      <c r="AR121" s="779"/>
      <c r="AS121" s="779"/>
      <c r="AT121" s="779"/>
      <c r="AU121" s="779"/>
    </row>
    <row r="122" spans="2:47">
      <c r="B122" s="54"/>
      <c r="C122" s="54"/>
      <c r="D122" s="54"/>
      <c r="E122" s="54"/>
      <c r="F122" s="147"/>
      <c r="G122" s="147"/>
      <c r="H122" s="147"/>
      <c r="I122" s="147"/>
      <c r="J122" s="147"/>
      <c r="K122" s="147"/>
      <c r="L122" s="147"/>
      <c r="M122" s="147"/>
      <c r="Q122" s="53"/>
      <c r="R122" s="53"/>
      <c r="S122" s="779"/>
      <c r="T122" s="779"/>
      <c r="U122" s="779"/>
      <c r="V122" s="779"/>
      <c r="W122" s="779"/>
      <c r="X122" s="779"/>
      <c r="Y122" s="779"/>
      <c r="Z122" s="779"/>
      <c r="AA122" s="779"/>
      <c r="AB122" s="20"/>
      <c r="AC122" s="779"/>
      <c r="AD122" s="779"/>
      <c r="AE122" s="779"/>
      <c r="AF122" s="779"/>
      <c r="AG122" s="779"/>
      <c r="AH122" s="779"/>
      <c r="AI122" s="779"/>
      <c r="AJ122" s="779"/>
      <c r="AK122" s="779"/>
      <c r="AL122" s="20"/>
      <c r="AM122" s="779"/>
      <c r="AN122" s="779"/>
      <c r="AO122" s="779"/>
      <c r="AP122" s="779"/>
      <c r="AQ122" s="779"/>
      <c r="AR122" s="779"/>
      <c r="AS122" s="779"/>
      <c r="AT122" s="779"/>
      <c r="AU122" s="779"/>
    </row>
    <row r="123" spans="2:47">
      <c r="B123" s="54"/>
      <c r="C123" s="54"/>
      <c r="D123" s="54"/>
      <c r="E123" s="54"/>
      <c r="F123" s="147"/>
      <c r="G123" s="147"/>
      <c r="H123" s="147"/>
      <c r="I123" s="147"/>
      <c r="J123" s="147"/>
      <c r="K123" s="147"/>
      <c r="L123" s="147"/>
      <c r="M123" s="147"/>
      <c r="Q123" s="53"/>
      <c r="R123" s="53"/>
      <c r="S123" s="32" t="str">
        <f>IF(EXACT(S17,S70),"〇","NG")</f>
        <v>〇</v>
      </c>
      <c r="T123" s="32" t="str">
        <f t="shared" ref="T123:AU123" si="30">IF(EXACT(T17,T70),"〇","NG")</f>
        <v>〇</v>
      </c>
      <c r="U123" s="32" t="str">
        <f t="shared" si="30"/>
        <v>〇</v>
      </c>
      <c r="V123" s="32" t="str">
        <f t="shared" si="30"/>
        <v>〇</v>
      </c>
      <c r="W123" s="32" t="str">
        <f t="shared" si="30"/>
        <v>〇</v>
      </c>
      <c r="X123" s="32" t="str">
        <f t="shared" si="30"/>
        <v>〇</v>
      </c>
      <c r="Y123" s="32" t="str">
        <f t="shared" si="30"/>
        <v>〇</v>
      </c>
      <c r="Z123" s="32" t="str">
        <f t="shared" si="30"/>
        <v>〇</v>
      </c>
      <c r="AA123" s="32" t="str">
        <f t="shared" si="30"/>
        <v>〇</v>
      </c>
      <c r="AB123" s="32" t="str">
        <f t="shared" si="30"/>
        <v>〇</v>
      </c>
      <c r="AC123" s="32" t="str">
        <f t="shared" si="30"/>
        <v>〇</v>
      </c>
      <c r="AD123" s="32" t="str">
        <f t="shared" si="30"/>
        <v>〇</v>
      </c>
      <c r="AE123" s="32" t="str">
        <f t="shared" si="30"/>
        <v>〇</v>
      </c>
      <c r="AF123" s="32" t="str">
        <f t="shared" si="30"/>
        <v>〇</v>
      </c>
      <c r="AG123" s="32" t="str">
        <f t="shared" si="30"/>
        <v>〇</v>
      </c>
      <c r="AH123" s="32" t="str">
        <f t="shared" si="30"/>
        <v>〇</v>
      </c>
      <c r="AI123" s="32" t="str">
        <f t="shared" si="30"/>
        <v>〇</v>
      </c>
      <c r="AJ123" s="32" t="str">
        <f t="shared" si="30"/>
        <v>〇</v>
      </c>
      <c r="AK123" s="32" t="str">
        <f t="shared" si="30"/>
        <v>〇</v>
      </c>
      <c r="AL123" s="32" t="str">
        <f t="shared" si="30"/>
        <v>〇</v>
      </c>
      <c r="AM123" s="32" t="str">
        <f t="shared" si="30"/>
        <v>〇</v>
      </c>
      <c r="AN123" s="32" t="str">
        <f t="shared" si="30"/>
        <v>〇</v>
      </c>
      <c r="AO123" s="32" t="str">
        <f t="shared" si="30"/>
        <v>〇</v>
      </c>
      <c r="AP123" s="32" t="str">
        <f t="shared" si="30"/>
        <v>〇</v>
      </c>
      <c r="AQ123" s="32" t="str">
        <f t="shared" si="30"/>
        <v>〇</v>
      </c>
      <c r="AR123" s="32" t="str">
        <f t="shared" si="30"/>
        <v>〇</v>
      </c>
      <c r="AS123" s="32" t="str">
        <f t="shared" si="30"/>
        <v>〇</v>
      </c>
      <c r="AT123" s="32" t="str">
        <f t="shared" si="30"/>
        <v>〇</v>
      </c>
      <c r="AU123" s="32" t="str">
        <f t="shared" si="30"/>
        <v>〇</v>
      </c>
    </row>
    <row r="124" spans="2:47">
      <c r="B124" s="54"/>
      <c r="C124" s="54"/>
      <c r="D124" s="54"/>
      <c r="E124" s="54"/>
      <c r="F124" s="147"/>
      <c r="G124" s="147"/>
      <c r="H124" s="147"/>
      <c r="I124" s="147"/>
      <c r="J124" s="147"/>
      <c r="K124" s="147"/>
      <c r="L124" s="147"/>
      <c r="M124" s="147"/>
      <c r="Q124" s="53"/>
      <c r="R124" s="53"/>
      <c r="S124" s="32" t="str">
        <f t="shared" ref="S124:AU132" si="31">IF(EXACT(S18,S71),"〇","NG")</f>
        <v>〇</v>
      </c>
      <c r="T124" s="32" t="str">
        <f t="shared" si="31"/>
        <v>〇</v>
      </c>
      <c r="U124" s="32" t="str">
        <f t="shared" si="31"/>
        <v>〇</v>
      </c>
      <c r="V124" s="32" t="str">
        <f t="shared" si="31"/>
        <v>〇</v>
      </c>
      <c r="W124" s="32" t="str">
        <f t="shared" si="31"/>
        <v>〇</v>
      </c>
      <c r="X124" s="32" t="str">
        <f t="shared" si="31"/>
        <v>〇</v>
      </c>
      <c r="Y124" s="32" t="str">
        <f t="shared" si="31"/>
        <v>〇</v>
      </c>
      <c r="Z124" s="32" t="str">
        <f t="shared" si="31"/>
        <v>〇</v>
      </c>
      <c r="AA124" s="32" t="str">
        <f t="shared" si="31"/>
        <v>〇</v>
      </c>
      <c r="AB124" s="32" t="str">
        <f t="shared" si="31"/>
        <v>〇</v>
      </c>
      <c r="AC124" s="32" t="str">
        <f t="shared" si="31"/>
        <v>〇</v>
      </c>
      <c r="AD124" s="32" t="str">
        <f t="shared" si="31"/>
        <v>〇</v>
      </c>
      <c r="AE124" s="32" t="str">
        <f t="shared" si="31"/>
        <v>〇</v>
      </c>
      <c r="AF124" s="32" t="str">
        <f t="shared" si="31"/>
        <v>〇</v>
      </c>
      <c r="AG124" s="32" t="str">
        <f t="shared" si="31"/>
        <v>〇</v>
      </c>
      <c r="AH124" s="32" t="str">
        <f t="shared" si="31"/>
        <v>〇</v>
      </c>
      <c r="AI124" s="32" t="str">
        <f t="shared" si="31"/>
        <v>〇</v>
      </c>
      <c r="AJ124" s="32" t="str">
        <f t="shared" si="31"/>
        <v>〇</v>
      </c>
      <c r="AK124" s="32" t="str">
        <f t="shared" si="31"/>
        <v>〇</v>
      </c>
      <c r="AL124" s="32" t="str">
        <f t="shared" si="31"/>
        <v>〇</v>
      </c>
      <c r="AM124" s="32" t="str">
        <f t="shared" si="31"/>
        <v>〇</v>
      </c>
      <c r="AN124" s="32" t="str">
        <f t="shared" si="31"/>
        <v>〇</v>
      </c>
      <c r="AO124" s="32" t="str">
        <f t="shared" si="31"/>
        <v>〇</v>
      </c>
      <c r="AP124" s="32" t="str">
        <f t="shared" si="31"/>
        <v>〇</v>
      </c>
      <c r="AQ124" s="32" t="str">
        <f t="shared" si="31"/>
        <v>〇</v>
      </c>
      <c r="AR124" s="32" t="str">
        <f t="shared" si="31"/>
        <v>〇</v>
      </c>
      <c r="AS124" s="32" t="str">
        <f t="shared" si="31"/>
        <v>〇</v>
      </c>
      <c r="AT124" s="32" t="str">
        <f t="shared" si="31"/>
        <v>〇</v>
      </c>
      <c r="AU124" s="32" t="str">
        <f t="shared" si="31"/>
        <v>〇</v>
      </c>
    </row>
    <row r="125" spans="2:47">
      <c r="B125" s="54"/>
      <c r="C125" s="54"/>
      <c r="D125" s="54"/>
      <c r="E125" s="54"/>
      <c r="F125" s="147"/>
      <c r="G125" s="147"/>
      <c r="H125" s="147"/>
      <c r="I125" s="147"/>
      <c r="J125" s="147"/>
      <c r="K125" s="147"/>
      <c r="L125" s="147"/>
      <c r="M125" s="147"/>
      <c r="Q125" s="53"/>
      <c r="R125" s="53"/>
      <c r="S125" s="32" t="str">
        <f t="shared" si="31"/>
        <v>〇</v>
      </c>
      <c r="T125" s="32" t="str">
        <f t="shared" si="31"/>
        <v>〇</v>
      </c>
      <c r="U125" s="32" t="str">
        <f t="shared" si="31"/>
        <v>〇</v>
      </c>
      <c r="V125" s="32" t="str">
        <f t="shared" si="31"/>
        <v>〇</v>
      </c>
      <c r="W125" s="32" t="str">
        <f t="shared" si="31"/>
        <v>〇</v>
      </c>
      <c r="X125" s="32" t="str">
        <f t="shared" si="31"/>
        <v>〇</v>
      </c>
      <c r="Y125" s="32" t="str">
        <f t="shared" si="31"/>
        <v>〇</v>
      </c>
      <c r="Z125" s="32" t="str">
        <f t="shared" si="31"/>
        <v>〇</v>
      </c>
      <c r="AA125" s="32" t="str">
        <f t="shared" si="31"/>
        <v>〇</v>
      </c>
      <c r="AB125" s="32" t="str">
        <f t="shared" si="31"/>
        <v>〇</v>
      </c>
      <c r="AC125" s="32" t="str">
        <f t="shared" si="31"/>
        <v>〇</v>
      </c>
      <c r="AD125" s="32" t="str">
        <f t="shared" si="31"/>
        <v>〇</v>
      </c>
      <c r="AE125" s="32" t="str">
        <f t="shared" si="31"/>
        <v>〇</v>
      </c>
      <c r="AF125" s="32" t="str">
        <f t="shared" si="31"/>
        <v>〇</v>
      </c>
      <c r="AG125" s="32" t="str">
        <f t="shared" si="31"/>
        <v>〇</v>
      </c>
      <c r="AH125" s="32" t="str">
        <f t="shared" si="31"/>
        <v>〇</v>
      </c>
      <c r="AI125" s="32" t="str">
        <f t="shared" si="31"/>
        <v>〇</v>
      </c>
      <c r="AJ125" s="32" t="str">
        <f t="shared" si="31"/>
        <v>〇</v>
      </c>
      <c r="AK125" s="32" t="str">
        <f t="shared" si="31"/>
        <v>〇</v>
      </c>
      <c r="AL125" s="32" t="str">
        <f t="shared" si="31"/>
        <v>〇</v>
      </c>
      <c r="AM125" s="32" t="str">
        <f t="shared" si="31"/>
        <v>〇</v>
      </c>
      <c r="AN125" s="32" t="str">
        <f t="shared" si="31"/>
        <v>〇</v>
      </c>
      <c r="AO125" s="32" t="str">
        <f t="shared" si="31"/>
        <v>〇</v>
      </c>
      <c r="AP125" s="32" t="str">
        <f t="shared" si="31"/>
        <v>〇</v>
      </c>
      <c r="AQ125" s="32" t="str">
        <f t="shared" si="31"/>
        <v>〇</v>
      </c>
      <c r="AR125" s="32" t="str">
        <f t="shared" si="31"/>
        <v>〇</v>
      </c>
      <c r="AS125" s="32" t="str">
        <f t="shared" si="31"/>
        <v>〇</v>
      </c>
      <c r="AT125" s="32" t="str">
        <f t="shared" si="31"/>
        <v>〇</v>
      </c>
      <c r="AU125" s="32" t="str">
        <f t="shared" si="31"/>
        <v>〇</v>
      </c>
    </row>
    <row r="126" spans="2:47">
      <c r="B126" s="54"/>
      <c r="C126" s="54"/>
      <c r="D126" s="54"/>
      <c r="E126" s="54"/>
      <c r="F126" s="147"/>
      <c r="G126" s="147"/>
      <c r="H126" s="147"/>
      <c r="I126" s="147"/>
      <c r="J126" s="147"/>
      <c r="K126" s="147"/>
      <c r="L126" s="147"/>
      <c r="M126" s="147"/>
      <c r="Q126" s="53"/>
      <c r="R126" s="53"/>
      <c r="S126" s="32" t="str">
        <f t="shared" si="31"/>
        <v>〇</v>
      </c>
      <c r="T126" s="32" t="str">
        <f t="shared" si="31"/>
        <v>〇</v>
      </c>
      <c r="U126" s="32" t="str">
        <f t="shared" si="31"/>
        <v>〇</v>
      </c>
      <c r="V126" s="32" t="str">
        <f t="shared" si="31"/>
        <v>〇</v>
      </c>
      <c r="W126" s="32" t="str">
        <f t="shared" si="31"/>
        <v>〇</v>
      </c>
      <c r="X126" s="32" t="str">
        <f t="shared" si="31"/>
        <v>〇</v>
      </c>
      <c r="Y126" s="32" t="str">
        <f t="shared" si="31"/>
        <v>〇</v>
      </c>
      <c r="Z126" s="32" t="str">
        <f t="shared" si="31"/>
        <v>〇</v>
      </c>
      <c r="AA126" s="32" t="str">
        <f t="shared" si="31"/>
        <v>〇</v>
      </c>
      <c r="AB126" s="32" t="str">
        <f t="shared" si="31"/>
        <v>〇</v>
      </c>
      <c r="AC126" s="32" t="str">
        <f t="shared" si="31"/>
        <v>〇</v>
      </c>
      <c r="AD126" s="32" t="str">
        <f t="shared" si="31"/>
        <v>〇</v>
      </c>
      <c r="AE126" s="32" t="str">
        <f t="shared" si="31"/>
        <v>〇</v>
      </c>
      <c r="AF126" s="32" t="str">
        <f t="shared" si="31"/>
        <v>〇</v>
      </c>
      <c r="AG126" s="32" t="str">
        <f t="shared" si="31"/>
        <v>〇</v>
      </c>
      <c r="AH126" s="32" t="str">
        <f t="shared" si="31"/>
        <v>〇</v>
      </c>
      <c r="AI126" s="32" t="str">
        <f t="shared" si="31"/>
        <v>〇</v>
      </c>
      <c r="AJ126" s="32" t="str">
        <f t="shared" si="31"/>
        <v>〇</v>
      </c>
      <c r="AK126" s="32" t="str">
        <f t="shared" si="31"/>
        <v>〇</v>
      </c>
      <c r="AL126" s="32" t="str">
        <f t="shared" si="31"/>
        <v>〇</v>
      </c>
      <c r="AM126" s="32" t="str">
        <f t="shared" si="31"/>
        <v>〇</v>
      </c>
      <c r="AN126" s="32" t="str">
        <f t="shared" si="31"/>
        <v>〇</v>
      </c>
      <c r="AO126" s="32" t="str">
        <f t="shared" si="31"/>
        <v>〇</v>
      </c>
      <c r="AP126" s="32" t="str">
        <f t="shared" si="31"/>
        <v>〇</v>
      </c>
      <c r="AQ126" s="32" t="str">
        <f t="shared" si="31"/>
        <v>〇</v>
      </c>
      <c r="AR126" s="32" t="str">
        <f t="shared" si="31"/>
        <v>〇</v>
      </c>
      <c r="AS126" s="32" t="str">
        <f t="shared" si="31"/>
        <v>〇</v>
      </c>
      <c r="AT126" s="32" t="str">
        <f t="shared" si="31"/>
        <v>〇</v>
      </c>
      <c r="AU126" s="32" t="str">
        <f t="shared" si="31"/>
        <v>〇</v>
      </c>
    </row>
    <row r="127" spans="2:47">
      <c r="B127" s="54"/>
      <c r="C127" s="54"/>
      <c r="D127" s="54"/>
      <c r="E127" s="54"/>
      <c r="F127" s="147"/>
      <c r="G127" s="147"/>
      <c r="H127" s="147"/>
      <c r="I127" s="147"/>
      <c r="J127" s="147"/>
      <c r="K127" s="147"/>
      <c r="L127" s="147"/>
      <c r="M127" s="147"/>
      <c r="Q127" s="53"/>
      <c r="R127" s="53"/>
      <c r="S127" s="32" t="str">
        <f t="shared" si="31"/>
        <v>〇</v>
      </c>
      <c r="T127" s="32" t="str">
        <f t="shared" si="31"/>
        <v>〇</v>
      </c>
      <c r="U127" s="32" t="str">
        <f t="shared" si="31"/>
        <v>〇</v>
      </c>
      <c r="V127" s="32" t="str">
        <f t="shared" si="31"/>
        <v>〇</v>
      </c>
      <c r="W127" s="32" t="str">
        <f t="shared" si="31"/>
        <v>〇</v>
      </c>
      <c r="X127" s="32" t="str">
        <f t="shared" si="31"/>
        <v>〇</v>
      </c>
      <c r="Y127" s="32" t="str">
        <f t="shared" si="31"/>
        <v>〇</v>
      </c>
      <c r="Z127" s="32" t="str">
        <f t="shared" si="31"/>
        <v>〇</v>
      </c>
      <c r="AA127" s="32" t="str">
        <f t="shared" si="31"/>
        <v>〇</v>
      </c>
      <c r="AB127" s="32" t="str">
        <f t="shared" si="31"/>
        <v>〇</v>
      </c>
      <c r="AC127" s="32" t="str">
        <f t="shared" si="31"/>
        <v>〇</v>
      </c>
      <c r="AD127" s="32" t="str">
        <f t="shared" si="31"/>
        <v>〇</v>
      </c>
      <c r="AE127" s="32" t="str">
        <f t="shared" si="31"/>
        <v>〇</v>
      </c>
      <c r="AF127" s="32" t="str">
        <f t="shared" si="31"/>
        <v>〇</v>
      </c>
      <c r="AG127" s="32" t="str">
        <f t="shared" si="31"/>
        <v>〇</v>
      </c>
      <c r="AH127" s="32" t="str">
        <f t="shared" si="31"/>
        <v>〇</v>
      </c>
      <c r="AI127" s="32" t="str">
        <f t="shared" si="31"/>
        <v>〇</v>
      </c>
      <c r="AJ127" s="32" t="str">
        <f t="shared" si="31"/>
        <v>〇</v>
      </c>
      <c r="AK127" s="32" t="str">
        <f t="shared" si="31"/>
        <v>〇</v>
      </c>
      <c r="AL127" s="32" t="str">
        <f t="shared" si="31"/>
        <v>〇</v>
      </c>
      <c r="AM127" s="32" t="str">
        <f t="shared" si="31"/>
        <v>〇</v>
      </c>
      <c r="AN127" s="32" t="str">
        <f t="shared" si="31"/>
        <v>〇</v>
      </c>
      <c r="AO127" s="32" t="str">
        <f t="shared" si="31"/>
        <v>〇</v>
      </c>
      <c r="AP127" s="32" t="str">
        <f t="shared" si="31"/>
        <v>〇</v>
      </c>
      <c r="AQ127" s="32" t="str">
        <f t="shared" si="31"/>
        <v>〇</v>
      </c>
      <c r="AR127" s="32" t="str">
        <f t="shared" si="31"/>
        <v>〇</v>
      </c>
      <c r="AS127" s="32" t="str">
        <f t="shared" si="31"/>
        <v>〇</v>
      </c>
      <c r="AT127" s="32" t="str">
        <f t="shared" si="31"/>
        <v>〇</v>
      </c>
      <c r="AU127" s="32" t="str">
        <f t="shared" si="31"/>
        <v>〇</v>
      </c>
    </row>
    <row r="128" spans="2:47">
      <c r="B128" s="54"/>
      <c r="C128" s="54"/>
      <c r="D128" s="54"/>
      <c r="E128" s="54"/>
      <c r="F128" s="147"/>
      <c r="G128" s="147"/>
      <c r="H128" s="147"/>
      <c r="I128" s="147"/>
      <c r="J128" s="147"/>
      <c r="K128" s="147"/>
      <c r="L128" s="147"/>
      <c r="M128" s="147"/>
      <c r="Q128" s="53"/>
      <c r="R128" s="53"/>
      <c r="S128" s="32" t="str">
        <f t="shared" si="31"/>
        <v>〇</v>
      </c>
      <c r="T128" s="32" t="str">
        <f t="shared" si="31"/>
        <v>〇</v>
      </c>
      <c r="U128" s="32" t="str">
        <f t="shared" si="31"/>
        <v>〇</v>
      </c>
      <c r="V128" s="32" t="str">
        <f t="shared" si="31"/>
        <v>〇</v>
      </c>
      <c r="W128" s="32" t="str">
        <f t="shared" si="31"/>
        <v>〇</v>
      </c>
      <c r="X128" s="32" t="str">
        <f t="shared" si="31"/>
        <v>〇</v>
      </c>
      <c r="Y128" s="32" t="str">
        <f t="shared" si="31"/>
        <v>〇</v>
      </c>
      <c r="Z128" s="32" t="str">
        <f t="shared" si="31"/>
        <v>〇</v>
      </c>
      <c r="AA128" s="32" t="str">
        <f t="shared" si="31"/>
        <v>〇</v>
      </c>
      <c r="AB128" s="32" t="str">
        <f t="shared" si="31"/>
        <v>〇</v>
      </c>
      <c r="AC128" s="32" t="str">
        <f t="shared" si="31"/>
        <v>〇</v>
      </c>
      <c r="AD128" s="32" t="str">
        <f t="shared" si="31"/>
        <v>〇</v>
      </c>
      <c r="AE128" s="32" t="str">
        <f t="shared" si="31"/>
        <v>〇</v>
      </c>
      <c r="AF128" s="32" t="str">
        <f t="shared" si="31"/>
        <v>〇</v>
      </c>
      <c r="AG128" s="32" t="str">
        <f t="shared" si="31"/>
        <v>〇</v>
      </c>
      <c r="AH128" s="32" t="str">
        <f t="shared" si="31"/>
        <v>〇</v>
      </c>
      <c r="AI128" s="32" t="str">
        <f t="shared" si="31"/>
        <v>〇</v>
      </c>
      <c r="AJ128" s="32" t="str">
        <f t="shared" si="31"/>
        <v>〇</v>
      </c>
      <c r="AK128" s="32" t="str">
        <f t="shared" si="31"/>
        <v>〇</v>
      </c>
      <c r="AL128" s="32" t="str">
        <f t="shared" si="31"/>
        <v>〇</v>
      </c>
      <c r="AM128" s="32" t="str">
        <f t="shared" si="31"/>
        <v>〇</v>
      </c>
      <c r="AN128" s="32" t="str">
        <f t="shared" si="31"/>
        <v>〇</v>
      </c>
      <c r="AO128" s="32" t="str">
        <f t="shared" si="31"/>
        <v>〇</v>
      </c>
      <c r="AP128" s="32" t="str">
        <f t="shared" si="31"/>
        <v>〇</v>
      </c>
      <c r="AQ128" s="32" t="str">
        <f t="shared" si="31"/>
        <v>〇</v>
      </c>
      <c r="AR128" s="32" t="str">
        <f t="shared" si="31"/>
        <v>〇</v>
      </c>
      <c r="AS128" s="32" t="str">
        <f t="shared" si="31"/>
        <v>〇</v>
      </c>
      <c r="AT128" s="32" t="str">
        <f t="shared" si="31"/>
        <v>〇</v>
      </c>
      <c r="AU128" s="32" t="str">
        <f t="shared" si="31"/>
        <v>〇</v>
      </c>
    </row>
    <row r="129" spans="2:47">
      <c r="B129" s="54"/>
      <c r="C129" s="54"/>
      <c r="D129" s="54"/>
      <c r="E129" s="54"/>
      <c r="F129" s="147"/>
      <c r="G129" s="147"/>
      <c r="H129" s="147"/>
      <c r="I129" s="147"/>
      <c r="J129" s="147"/>
      <c r="K129" s="147"/>
      <c r="L129" s="147"/>
      <c r="M129" s="147"/>
      <c r="Q129" s="53"/>
      <c r="R129" s="53"/>
      <c r="S129" s="32" t="str">
        <f t="shared" si="31"/>
        <v>〇</v>
      </c>
      <c r="T129" s="32" t="str">
        <f t="shared" si="31"/>
        <v>〇</v>
      </c>
      <c r="U129" s="32" t="str">
        <f t="shared" si="31"/>
        <v>〇</v>
      </c>
      <c r="V129" s="32" t="str">
        <f t="shared" si="31"/>
        <v>〇</v>
      </c>
      <c r="W129" s="32" t="str">
        <f t="shared" si="31"/>
        <v>〇</v>
      </c>
      <c r="X129" s="32" t="str">
        <f t="shared" si="31"/>
        <v>〇</v>
      </c>
      <c r="Y129" s="32" t="str">
        <f t="shared" si="31"/>
        <v>〇</v>
      </c>
      <c r="Z129" s="32" t="str">
        <f t="shared" si="31"/>
        <v>〇</v>
      </c>
      <c r="AA129" s="32" t="str">
        <f t="shared" si="31"/>
        <v>〇</v>
      </c>
      <c r="AB129" s="32" t="str">
        <f t="shared" si="31"/>
        <v>〇</v>
      </c>
      <c r="AC129" s="32" t="str">
        <f t="shared" si="31"/>
        <v>〇</v>
      </c>
      <c r="AD129" s="32" t="str">
        <f t="shared" si="31"/>
        <v>〇</v>
      </c>
      <c r="AE129" s="32" t="str">
        <f t="shared" si="31"/>
        <v>〇</v>
      </c>
      <c r="AF129" s="32" t="str">
        <f t="shared" si="31"/>
        <v>〇</v>
      </c>
      <c r="AG129" s="32" t="str">
        <f t="shared" si="31"/>
        <v>〇</v>
      </c>
      <c r="AH129" s="32" t="str">
        <f t="shared" si="31"/>
        <v>〇</v>
      </c>
      <c r="AI129" s="32" t="str">
        <f t="shared" si="31"/>
        <v>〇</v>
      </c>
      <c r="AJ129" s="32" t="str">
        <f t="shared" si="31"/>
        <v>〇</v>
      </c>
      <c r="AK129" s="32" t="str">
        <f t="shared" si="31"/>
        <v>〇</v>
      </c>
      <c r="AL129" s="32" t="str">
        <f t="shared" si="31"/>
        <v>〇</v>
      </c>
      <c r="AM129" s="32" t="str">
        <f t="shared" si="31"/>
        <v>〇</v>
      </c>
      <c r="AN129" s="32" t="str">
        <f t="shared" si="31"/>
        <v>〇</v>
      </c>
      <c r="AO129" s="32" t="str">
        <f t="shared" si="31"/>
        <v>〇</v>
      </c>
      <c r="AP129" s="32" t="str">
        <f t="shared" si="31"/>
        <v>〇</v>
      </c>
      <c r="AQ129" s="32" t="str">
        <f t="shared" si="31"/>
        <v>〇</v>
      </c>
      <c r="AR129" s="32" t="str">
        <f t="shared" si="31"/>
        <v>〇</v>
      </c>
      <c r="AS129" s="32" t="str">
        <f t="shared" si="31"/>
        <v>〇</v>
      </c>
      <c r="AT129" s="32" t="str">
        <f t="shared" si="31"/>
        <v>〇</v>
      </c>
      <c r="AU129" s="32" t="str">
        <f t="shared" si="31"/>
        <v>〇</v>
      </c>
    </row>
    <row r="130" spans="2:47">
      <c r="B130" s="54"/>
      <c r="C130" s="54"/>
      <c r="D130" s="54"/>
      <c r="E130" s="54"/>
      <c r="F130" s="147"/>
      <c r="G130" s="147"/>
      <c r="H130" s="147"/>
      <c r="I130" s="147"/>
      <c r="J130" s="147"/>
      <c r="K130" s="147"/>
      <c r="L130" s="147"/>
      <c r="M130" s="147"/>
      <c r="Q130" s="53"/>
      <c r="R130" s="53"/>
      <c r="S130" s="32" t="str">
        <f t="shared" si="31"/>
        <v>〇</v>
      </c>
      <c r="T130" s="32" t="str">
        <f t="shared" si="31"/>
        <v>〇</v>
      </c>
      <c r="U130" s="32" t="str">
        <f t="shared" si="31"/>
        <v>〇</v>
      </c>
      <c r="V130" s="32" t="str">
        <f t="shared" si="31"/>
        <v>〇</v>
      </c>
      <c r="W130" s="32" t="str">
        <f t="shared" si="31"/>
        <v>〇</v>
      </c>
      <c r="X130" s="32" t="str">
        <f t="shared" si="31"/>
        <v>〇</v>
      </c>
      <c r="Y130" s="32" t="str">
        <f t="shared" si="31"/>
        <v>〇</v>
      </c>
      <c r="Z130" s="32" t="str">
        <f t="shared" si="31"/>
        <v>〇</v>
      </c>
      <c r="AA130" s="32" t="str">
        <f t="shared" si="31"/>
        <v>〇</v>
      </c>
      <c r="AB130" s="32" t="str">
        <f t="shared" si="31"/>
        <v>〇</v>
      </c>
      <c r="AC130" s="32" t="str">
        <f t="shared" si="31"/>
        <v>〇</v>
      </c>
      <c r="AD130" s="32" t="str">
        <f t="shared" si="31"/>
        <v>〇</v>
      </c>
      <c r="AE130" s="32" t="str">
        <f t="shared" si="31"/>
        <v>〇</v>
      </c>
      <c r="AF130" s="32" t="str">
        <f t="shared" si="31"/>
        <v>〇</v>
      </c>
      <c r="AG130" s="32" t="str">
        <f t="shared" si="31"/>
        <v>〇</v>
      </c>
      <c r="AH130" s="32" t="str">
        <f t="shared" si="31"/>
        <v>〇</v>
      </c>
      <c r="AI130" s="32" t="str">
        <f t="shared" si="31"/>
        <v>〇</v>
      </c>
      <c r="AJ130" s="32" t="str">
        <f t="shared" si="31"/>
        <v>〇</v>
      </c>
      <c r="AK130" s="32" t="str">
        <f t="shared" si="31"/>
        <v>〇</v>
      </c>
      <c r="AL130" s="32" t="str">
        <f t="shared" si="31"/>
        <v>〇</v>
      </c>
      <c r="AM130" s="32" t="str">
        <f t="shared" si="31"/>
        <v>〇</v>
      </c>
      <c r="AN130" s="32" t="str">
        <f t="shared" si="31"/>
        <v>〇</v>
      </c>
      <c r="AO130" s="32" t="str">
        <f t="shared" si="31"/>
        <v>〇</v>
      </c>
      <c r="AP130" s="32" t="str">
        <f t="shared" si="31"/>
        <v>〇</v>
      </c>
      <c r="AQ130" s="32" t="str">
        <f t="shared" si="31"/>
        <v>〇</v>
      </c>
      <c r="AR130" s="32" t="str">
        <f t="shared" si="31"/>
        <v>〇</v>
      </c>
      <c r="AS130" s="32" t="str">
        <f t="shared" si="31"/>
        <v>〇</v>
      </c>
      <c r="AT130" s="32" t="str">
        <f t="shared" si="31"/>
        <v>〇</v>
      </c>
      <c r="AU130" s="32" t="str">
        <f t="shared" si="31"/>
        <v>〇</v>
      </c>
    </row>
    <row r="131" spans="2:47">
      <c r="B131" s="54"/>
      <c r="C131" s="54"/>
      <c r="D131" s="54"/>
      <c r="E131" s="54"/>
      <c r="F131" s="147"/>
      <c r="G131" s="147"/>
      <c r="H131" s="147"/>
      <c r="I131" s="147"/>
      <c r="J131" s="147"/>
      <c r="K131" s="147"/>
      <c r="L131" s="147"/>
      <c r="M131" s="147"/>
      <c r="Q131" s="53"/>
      <c r="R131" s="53"/>
      <c r="S131" s="32" t="str">
        <f t="shared" si="31"/>
        <v>〇</v>
      </c>
      <c r="T131" s="32" t="str">
        <f t="shared" si="31"/>
        <v>〇</v>
      </c>
      <c r="U131" s="32" t="str">
        <f t="shared" si="31"/>
        <v>〇</v>
      </c>
      <c r="V131" s="32" t="str">
        <f t="shared" si="31"/>
        <v>〇</v>
      </c>
      <c r="W131" s="32" t="str">
        <f t="shared" si="31"/>
        <v>〇</v>
      </c>
      <c r="X131" s="32" t="str">
        <f t="shared" si="31"/>
        <v>〇</v>
      </c>
      <c r="Y131" s="32" t="str">
        <f t="shared" si="31"/>
        <v>〇</v>
      </c>
      <c r="Z131" s="32" t="str">
        <f t="shared" si="31"/>
        <v>〇</v>
      </c>
      <c r="AA131" s="32" t="str">
        <f t="shared" si="31"/>
        <v>〇</v>
      </c>
      <c r="AB131" s="32" t="str">
        <f t="shared" si="31"/>
        <v>〇</v>
      </c>
      <c r="AC131" s="32" t="str">
        <f t="shared" si="31"/>
        <v>〇</v>
      </c>
      <c r="AD131" s="32" t="str">
        <f t="shared" si="31"/>
        <v>〇</v>
      </c>
      <c r="AE131" s="32" t="str">
        <f t="shared" si="31"/>
        <v>〇</v>
      </c>
      <c r="AF131" s="32" t="str">
        <f t="shared" si="31"/>
        <v>〇</v>
      </c>
      <c r="AG131" s="32" t="str">
        <f t="shared" si="31"/>
        <v>〇</v>
      </c>
      <c r="AH131" s="32" t="str">
        <f t="shared" si="31"/>
        <v>〇</v>
      </c>
      <c r="AI131" s="32" t="str">
        <f t="shared" si="31"/>
        <v>〇</v>
      </c>
      <c r="AJ131" s="32" t="str">
        <f t="shared" si="31"/>
        <v>〇</v>
      </c>
      <c r="AK131" s="32" t="str">
        <f t="shared" si="31"/>
        <v>〇</v>
      </c>
      <c r="AL131" s="32" t="str">
        <f t="shared" si="31"/>
        <v>〇</v>
      </c>
      <c r="AM131" s="32" t="str">
        <f t="shared" si="31"/>
        <v>〇</v>
      </c>
      <c r="AN131" s="32" t="str">
        <f t="shared" si="31"/>
        <v>〇</v>
      </c>
      <c r="AO131" s="32" t="str">
        <f t="shared" si="31"/>
        <v>〇</v>
      </c>
      <c r="AP131" s="32" t="str">
        <f t="shared" si="31"/>
        <v>〇</v>
      </c>
      <c r="AQ131" s="32" t="str">
        <f t="shared" si="31"/>
        <v>〇</v>
      </c>
      <c r="AR131" s="32" t="str">
        <f t="shared" si="31"/>
        <v>〇</v>
      </c>
      <c r="AS131" s="32" t="str">
        <f t="shared" si="31"/>
        <v>〇</v>
      </c>
      <c r="AT131" s="32" t="str">
        <f t="shared" si="31"/>
        <v>〇</v>
      </c>
      <c r="AU131" s="32" t="str">
        <f t="shared" si="31"/>
        <v>〇</v>
      </c>
    </row>
    <row r="132" spans="2:47">
      <c r="B132" s="54"/>
      <c r="C132" s="54"/>
      <c r="D132" s="54"/>
      <c r="E132" s="54"/>
      <c r="F132" s="147"/>
      <c r="G132" s="147"/>
      <c r="H132" s="147"/>
      <c r="I132" s="147"/>
      <c r="J132" s="147"/>
      <c r="K132" s="147"/>
      <c r="L132" s="147"/>
      <c r="M132" s="147"/>
      <c r="Q132" s="53"/>
      <c r="R132" s="53"/>
      <c r="S132" s="32" t="str">
        <f t="shared" si="31"/>
        <v>〇</v>
      </c>
      <c r="T132" s="32" t="str">
        <f t="shared" si="31"/>
        <v>〇</v>
      </c>
      <c r="U132" s="32" t="str">
        <f t="shared" si="31"/>
        <v>〇</v>
      </c>
      <c r="V132" s="32" t="str">
        <f t="shared" si="31"/>
        <v>〇</v>
      </c>
      <c r="W132" s="32" t="str">
        <f t="shared" si="31"/>
        <v>〇</v>
      </c>
      <c r="X132" s="32" t="str">
        <f t="shared" si="31"/>
        <v>〇</v>
      </c>
      <c r="Y132" s="32" t="str">
        <f t="shared" si="31"/>
        <v>〇</v>
      </c>
      <c r="Z132" s="32" t="str">
        <f t="shared" si="31"/>
        <v>〇</v>
      </c>
      <c r="AA132" s="32" t="str">
        <f t="shared" si="31"/>
        <v>〇</v>
      </c>
      <c r="AB132" s="32" t="str">
        <f t="shared" si="31"/>
        <v>〇</v>
      </c>
      <c r="AC132" s="32" t="str">
        <f t="shared" si="31"/>
        <v>〇</v>
      </c>
      <c r="AD132" s="32" t="str">
        <f t="shared" si="31"/>
        <v>〇</v>
      </c>
      <c r="AE132" s="32" t="str">
        <f t="shared" si="31"/>
        <v>〇</v>
      </c>
      <c r="AF132" s="32" t="str">
        <f t="shared" si="31"/>
        <v>〇</v>
      </c>
      <c r="AG132" s="32" t="str">
        <f t="shared" si="31"/>
        <v>〇</v>
      </c>
      <c r="AH132" s="32" t="str">
        <f t="shared" si="31"/>
        <v>〇</v>
      </c>
      <c r="AI132" s="32" t="str">
        <f t="shared" si="31"/>
        <v>〇</v>
      </c>
      <c r="AJ132" s="32" t="str">
        <f t="shared" si="31"/>
        <v>〇</v>
      </c>
      <c r="AK132" s="32" t="str">
        <f t="shared" si="31"/>
        <v>〇</v>
      </c>
      <c r="AL132" s="32" t="str">
        <f t="shared" si="31"/>
        <v>〇</v>
      </c>
      <c r="AM132" s="32" t="str">
        <f t="shared" si="31"/>
        <v>〇</v>
      </c>
      <c r="AN132" s="32" t="str">
        <f t="shared" si="31"/>
        <v>〇</v>
      </c>
      <c r="AO132" s="32" t="str">
        <f t="shared" si="31"/>
        <v>〇</v>
      </c>
      <c r="AP132" s="32" t="str">
        <f t="shared" ref="AP132:AU132" si="32">IF(EXACT(AP26,AP79),"〇","NG")</f>
        <v>〇</v>
      </c>
      <c r="AQ132" s="32" t="str">
        <f t="shared" si="32"/>
        <v>〇</v>
      </c>
      <c r="AR132" s="32" t="str">
        <f t="shared" si="32"/>
        <v>〇</v>
      </c>
      <c r="AS132" s="32" t="str">
        <f t="shared" si="32"/>
        <v>〇</v>
      </c>
      <c r="AT132" s="32" t="str">
        <f t="shared" si="32"/>
        <v>〇</v>
      </c>
      <c r="AU132" s="32" t="str">
        <f t="shared" si="32"/>
        <v>〇</v>
      </c>
    </row>
    <row r="133" spans="2:47">
      <c r="B133" s="54"/>
      <c r="C133" s="54"/>
      <c r="D133" s="54"/>
      <c r="E133" s="54"/>
      <c r="F133" s="147"/>
      <c r="G133" s="147"/>
      <c r="H133" s="147"/>
      <c r="I133" s="147"/>
      <c r="J133" s="147"/>
      <c r="K133" s="147"/>
      <c r="L133" s="147"/>
      <c r="M133" s="147"/>
      <c r="Q133" s="53"/>
      <c r="R133" s="53"/>
      <c r="S133" s="32" t="str">
        <f t="shared" ref="S133:AU141" si="33">IF(EXACT(S27,S80),"〇","NG")</f>
        <v>〇</v>
      </c>
      <c r="T133" s="32" t="str">
        <f t="shared" si="33"/>
        <v>〇</v>
      </c>
      <c r="U133" s="32" t="str">
        <f t="shared" si="33"/>
        <v>〇</v>
      </c>
      <c r="V133" s="32" t="str">
        <f t="shared" si="33"/>
        <v>〇</v>
      </c>
      <c r="W133" s="32" t="str">
        <f t="shared" si="33"/>
        <v>〇</v>
      </c>
      <c r="X133" s="32" t="str">
        <f t="shared" si="33"/>
        <v>〇</v>
      </c>
      <c r="Y133" s="32" t="str">
        <f t="shared" si="33"/>
        <v>〇</v>
      </c>
      <c r="Z133" s="32" t="str">
        <f t="shared" si="33"/>
        <v>〇</v>
      </c>
      <c r="AA133" s="32" t="str">
        <f t="shared" si="33"/>
        <v>〇</v>
      </c>
      <c r="AB133" s="32" t="str">
        <f t="shared" si="33"/>
        <v>〇</v>
      </c>
      <c r="AC133" s="32" t="str">
        <f t="shared" si="33"/>
        <v>〇</v>
      </c>
      <c r="AD133" s="32" t="str">
        <f t="shared" si="33"/>
        <v>〇</v>
      </c>
      <c r="AE133" s="32" t="str">
        <f t="shared" si="33"/>
        <v>〇</v>
      </c>
      <c r="AF133" s="32" t="str">
        <f t="shared" si="33"/>
        <v>〇</v>
      </c>
      <c r="AG133" s="32" t="str">
        <f t="shared" si="33"/>
        <v>〇</v>
      </c>
      <c r="AH133" s="32" t="str">
        <f t="shared" si="33"/>
        <v>〇</v>
      </c>
      <c r="AI133" s="32" t="str">
        <f t="shared" si="33"/>
        <v>〇</v>
      </c>
      <c r="AJ133" s="32" t="str">
        <f t="shared" si="33"/>
        <v>〇</v>
      </c>
      <c r="AK133" s="32" t="str">
        <f t="shared" si="33"/>
        <v>〇</v>
      </c>
      <c r="AL133" s="32" t="str">
        <f t="shared" si="33"/>
        <v>〇</v>
      </c>
      <c r="AM133" s="32" t="str">
        <f t="shared" si="33"/>
        <v>〇</v>
      </c>
      <c r="AN133" s="32" t="str">
        <f t="shared" si="33"/>
        <v>〇</v>
      </c>
      <c r="AO133" s="32" t="str">
        <f t="shared" si="33"/>
        <v>〇</v>
      </c>
      <c r="AP133" s="32" t="str">
        <f t="shared" si="33"/>
        <v>〇</v>
      </c>
      <c r="AQ133" s="32" t="str">
        <f t="shared" si="33"/>
        <v>〇</v>
      </c>
      <c r="AR133" s="32" t="str">
        <f t="shared" si="33"/>
        <v>〇</v>
      </c>
      <c r="AS133" s="32" t="str">
        <f t="shared" si="33"/>
        <v>〇</v>
      </c>
      <c r="AT133" s="32" t="str">
        <f t="shared" si="33"/>
        <v>〇</v>
      </c>
      <c r="AU133" s="32" t="str">
        <f t="shared" si="33"/>
        <v>〇</v>
      </c>
    </row>
    <row r="134" spans="2:47">
      <c r="B134" s="54"/>
      <c r="C134" s="54"/>
      <c r="D134" s="54"/>
      <c r="E134" s="54"/>
      <c r="F134" s="147"/>
      <c r="G134" s="147"/>
      <c r="H134" s="147"/>
      <c r="I134" s="147"/>
      <c r="J134" s="147"/>
      <c r="K134" s="147"/>
      <c r="L134" s="147"/>
      <c r="M134" s="147"/>
      <c r="Q134" s="53"/>
      <c r="R134" s="53"/>
      <c r="S134" s="32" t="str">
        <f t="shared" si="33"/>
        <v>〇</v>
      </c>
      <c r="T134" s="32" t="str">
        <f t="shared" si="33"/>
        <v>〇</v>
      </c>
      <c r="U134" s="32" t="str">
        <f t="shared" si="33"/>
        <v>〇</v>
      </c>
      <c r="V134" s="32" t="str">
        <f t="shared" si="33"/>
        <v>〇</v>
      </c>
      <c r="W134" s="32" t="str">
        <f t="shared" si="33"/>
        <v>〇</v>
      </c>
      <c r="X134" s="32" t="str">
        <f t="shared" si="33"/>
        <v>〇</v>
      </c>
      <c r="Y134" s="32" t="str">
        <f t="shared" si="33"/>
        <v>〇</v>
      </c>
      <c r="Z134" s="32" t="str">
        <f t="shared" si="33"/>
        <v>〇</v>
      </c>
      <c r="AA134" s="32" t="str">
        <f t="shared" si="33"/>
        <v>〇</v>
      </c>
      <c r="AB134" s="32" t="str">
        <f t="shared" si="33"/>
        <v>〇</v>
      </c>
      <c r="AC134" s="32" t="str">
        <f t="shared" si="33"/>
        <v>〇</v>
      </c>
      <c r="AD134" s="32" t="str">
        <f t="shared" si="33"/>
        <v>〇</v>
      </c>
      <c r="AE134" s="32" t="str">
        <f t="shared" si="33"/>
        <v>〇</v>
      </c>
      <c r="AF134" s="32" t="str">
        <f t="shared" si="33"/>
        <v>〇</v>
      </c>
      <c r="AG134" s="32" t="str">
        <f t="shared" si="33"/>
        <v>〇</v>
      </c>
      <c r="AH134" s="32" t="str">
        <f t="shared" si="33"/>
        <v>〇</v>
      </c>
      <c r="AI134" s="32" t="str">
        <f t="shared" si="33"/>
        <v>〇</v>
      </c>
      <c r="AJ134" s="32" t="str">
        <f t="shared" si="33"/>
        <v>〇</v>
      </c>
      <c r="AK134" s="32" t="str">
        <f t="shared" si="33"/>
        <v>〇</v>
      </c>
      <c r="AL134" s="32" t="str">
        <f t="shared" si="33"/>
        <v>〇</v>
      </c>
      <c r="AM134" s="32" t="str">
        <f t="shared" si="33"/>
        <v>〇</v>
      </c>
      <c r="AN134" s="32" t="str">
        <f t="shared" si="33"/>
        <v>〇</v>
      </c>
      <c r="AO134" s="32" t="str">
        <f t="shared" si="33"/>
        <v>〇</v>
      </c>
      <c r="AP134" s="32" t="str">
        <f t="shared" si="33"/>
        <v>〇</v>
      </c>
      <c r="AQ134" s="32" t="str">
        <f t="shared" si="33"/>
        <v>〇</v>
      </c>
      <c r="AR134" s="32" t="str">
        <f t="shared" si="33"/>
        <v>〇</v>
      </c>
      <c r="AS134" s="32" t="str">
        <f t="shared" si="33"/>
        <v>〇</v>
      </c>
      <c r="AT134" s="32" t="str">
        <f t="shared" si="33"/>
        <v>〇</v>
      </c>
      <c r="AU134" s="32" t="str">
        <f t="shared" si="33"/>
        <v>〇</v>
      </c>
    </row>
    <row r="135" spans="2:47">
      <c r="B135" s="54"/>
      <c r="C135" s="54"/>
      <c r="D135" s="54"/>
      <c r="E135" s="54"/>
      <c r="F135" s="147"/>
      <c r="G135" s="147"/>
      <c r="H135" s="147"/>
      <c r="I135" s="147"/>
      <c r="J135" s="147"/>
      <c r="K135" s="147"/>
      <c r="L135" s="147"/>
      <c r="M135" s="147"/>
      <c r="Q135" s="53"/>
      <c r="R135" s="53"/>
      <c r="S135" s="32" t="str">
        <f t="shared" si="33"/>
        <v>〇</v>
      </c>
      <c r="T135" s="32" t="str">
        <f t="shared" si="33"/>
        <v>〇</v>
      </c>
      <c r="U135" s="32" t="str">
        <f t="shared" si="33"/>
        <v>〇</v>
      </c>
      <c r="V135" s="32" t="str">
        <f t="shared" si="33"/>
        <v>〇</v>
      </c>
      <c r="W135" s="32" t="str">
        <f t="shared" si="33"/>
        <v>〇</v>
      </c>
      <c r="X135" s="32" t="str">
        <f t="shared" si="33"/>
        <v>〇</v>
      </c>
      <c r="Y135" s="32" t="str">
        <f t="shared" si="33"/>
        <v>〇</v>
      </c>
      <c r="Z135" s="32" t="str">
        <f t="shared" si="33"/>
        <v>〇</v>
      </c>
      <c r="AA135" s="32" t="str">
        <f t="shared" si="33"/>
        <v>〇</v>
      </c>
      <c r="AB135" s="32" t="str">
        <f t="shared" si="33"/>
        <v>〇</v>
      </c>
      <c r="AC135" s="32" t="str">
        <f t="shared" si="33"/>
        <v>〇</v>
      </c>
      <c r="AD135" s="32" t="str">
        <f t="shared" si="33"/>
        <v>〇</v>
      </c>
      <c r="AE135" s="32" t="str">
        <f t="shared" si="33"/>
        <v>〇</v>
      </c>
      <c r="AF135" s="32" t="str">
        <f t="shared" si="33"/>
        <v>〇</v>
      </c>
      <c r="AG135" s="32" t="str">
        <f t="shared" si="33"/>
        <v>〇</v>
      </c>
      <c r="AH135" s="32" t="str">
        <f t="shared" si="33"/>
        <v>〇</v>
      </c>
      <c r="AI135" s="32" t="str">
        <f t="shared" si="33"/>
        <v>〇</v>
      </c>
      <c r="AJ135" s="32" t="str">
        <f t="shared" si="33"/>
        <v>〇</v>
      </c>
      <c r="AK135" s="32" t="str">
        <f t="shared" si="33"/>
        <v>〇</v>
      </c>
      <c r="AL135" s="32" t="str">
        <f t="shared" si="33"/>
        <v>〇</v>
      </c>
      <c r="AM135" s="32" t="str">
        <f t="shared" si="33"/>
        <v>〇</v>
      </c>
      <c r="AN135" s="32" t="str">
        <f t="shared" si="33"/>
        <v>〇</v>
      </c>
      <c r="AO135" s="32" t="str">
        <f t="shared" si="33"/>
        <v>〇</v>
      </c>
      <c r="AP135" s="32" t="str">
        <f t="shared" si="33"/>
        <v>〇</v>
      </c>
      <c r="AQ135" s="32" t="str">
        <f t="shared" si="33"/>
        <v>〇</v>
      </c>
      <c r="AR135" s="32" t="str">
        <f t="shared" si="33"/>
        <v>〇</v>
      </c>
      <c r="AS135" s="32" t="str">
        <f t="shared" si="33"/>
        <v>〇</v>
      </c>
      <c r="AT135" s="32" t="str">
        <f t="shared" si="33"/>
        <v>〇</v>
      </c>
      <c r="AU135" s="32" t="str">
        <f t="shared" si="33"/>
        <v>〇</v>
      </c>
    </row>
    <row r="136" spans="2:47">
      <c r="B136" s="54"/>
      <c r="C136" s="54"/>
      <c r="D136" s="54"/>
      <c r="E136" s="54"/>
      <c r="F136" s="147"/>
      <c r="G136" s="147"/>
      <c r="H136" s="147"/>
      <c r="I136" s="147"/>
      <c r="J136" s="147"/>
      <c r="K136" s="147"/>
      <c r="L136" s="147"/>
      <c r="M136" s="147"/>
      <c r="Q136" s="53"/>
      <c r="R136" s="53"/>
      <c r="S136" s="32" t="str">
        <f t="shared" si="33"/>
        <v>〇</v>
      </c>
      <c r="T136" s="32" t="str">
        <f t="shared" si="33"/>
        <v>〇</v>
      </c>
      <c r="U136" s="32" t="str">
        <f t="shared" si="33"/>
        <v>〇</v>
      </c>
      <c r="V136" s="32" t="str">
        <f t="shared" si="33"/>
        <v>〇</v>
      </c>
      <c r="W136" s="32" t="str">
        <f t="shared" si="33"/>
        <v>〇</v>
      </c>
      <c r="X136" s="32" t="str">
        <f t="shared" si="33"/>
        <v>〇</v>
      </c>
      <c r="Y136" s="32" t="str">
        <f t="shared" si="33"/>
        <v>〇</v>
      </c>
      <c r="Z136" s="32" t="str">
        <f t="shared" si="33"/>
        <v>〇</v>
      </c>
      <c r="AA136" s="32" t="str">
        <f t="shared" si="33"/>
        <v>〇</v>
      </c>
      <c r="AB136" s="32" t="str">
        <f t="shared" si="33"/>
        <v>〇</v>
      </c>
      <c r="AC136" s="32" t="str">
        <f t="shared" si="33"/>
        <v>〇</v>
      </c>
      <c r="AD136" s="32" t="str">
        <f t="shared" si="33"/>
        <v>〇</v>
      </c>
      <c r="AE136" s="32" t="str">
        <f t="shared" si="33"/>
        <v>〇</v>
      </c>
      <c r="AF136" s="32" t="str">
        <f t="shared" si="33"/>
        <v>〇</v>
      </c>
      <c r="AG136" s="32" t="str">
        <f t="shared" si="33"/>
        <v>〇</v>
      </c>
      <c r="AH136" s="32" t="str">
        <f t="shared" si="33"/>
        <v>〇</v>
      </c>
      <c r="AI136" s="32" t="str">
        <f t="shared" si="33"/>
        <v>〇</v>
      </c>
      <c r="AJ136" s="32" t="str">
        <f t="shared" si="33"/>
        <v>〇</v>
      </c>
      <c r="AK136" s="32" t="str">
        <f t="shared" si="33"/>
        <v>〇</v>
      </c>
      <c r="AL136" s="32" t="str">
        <f t="shared" si="33"/>
        <v>〇</v>
      </c>
      <c r="AM136" s="32" t="str">
        <f t="shared" si="33"/>
        <v>〇</v>
      </c>
      <c r="AN136" s="32" t="str">
        <f t="shared" si="33"/>
        <v>〇</v>
      </c>
      <c r="AO136" s="32" t="str">
        <f t="shared" si="33"/>
        <v>〇</v>
      </c>
      <c r="AP136" s="32" t="str">
        <f t="shared" si="33"/>
        <v>〇</v>
      </c>
      <c r="AQ136" s="32" t="str">
        <f t="shared" si="33"/>
        <v>〇</v>
      </c>
      <c r="AR136" s="32" t="str">
        <f t="shared" si="33"/>
        <v>〇</v>
      </c>
      <c r="AS136" s="32" t="str">
        <f t="shared" si="33"/>
        <v>〇</v>
      </c>
      <c r="AT136" s="32" t="str">
        <f t="shared" si="33"/>
        <v>〇</v>
      </c>
      <c r="AU136" s="32" t="str">
        <f t="shared" si="33"/>
        <v>〇</v>
      </c>
    </row>
    <row r="137" spans="2:47">
      <c r="B137" s="54"/>
      <c r="C137" s="54"/>
      <c r="D137" s="54"/>
      <c r="E137" s="54"/>
      <c r="F137" s="147"/>
      <c r="G137" s="147"/>
      <c r="H137" s="147"/>
      <c r="I137" s="147"/>
      <c r="J137" s="147"/>
      <c r="K137" s="147"/>
      <c r="L137" s="147"/>
      <c r="M137" s="147"/>
      <c r="Q137" s="53"/>
      <c r="R137" s="53"/>
      <c r="S137" s="32" t="str">
        <f t="shared" si="33"/>
        <v>〇</v>
      </c>
      <c r="T137" s="32" t="str">
        <f t="shared" si="33"/>
        <v>〇</v>
      </c>
      <c r="U137" s="32" t="str">
        <f t="shared" si="33"/>
        <v>〇</v>
      </c>
      <c r="V137" s="32" t="str">
        <f t="shared" si="33"/>
        <v>〇</v>
      </c>
      <c r="W137" s="32" t="str">
        <f t="shared" si="33"/>
        <v>〇</v>
      </c>
      <c r="X137" s="32" t="str">
        <f t="shared" si="33"/>
        <v>〇</v>
      </c>
      <c r="Y137" s="32" t="str">
        <f t="shared" si="33"/>
        <v>〇</v>
      </c>
      <c r="Z137" s="32" t="str">
        <f t="shared" si="33"/>
        <v>〇</v>
      </c>
      <c r="AA137" s="32" t="str">
        <f t="shared" si="33"/>
        <v>〇</v>
      </c>
      <c r="AB137" s="32" t="str">
        <f t="shared" si="33"/>
        <v>〇</v>
      </c>
      <c r="AC137" s="32" t="str">
        <f t="shared" si="33"/>
        <v>〇</v>
      </c>
      <c r="AD137" s="32" t="str">
        <f t="shared" si="33"/>
        <v>〇</v>
      </c>
      <c r="AE137" s="32" t="str">
        <f t="shared" si="33"/>
        <v>〇</v>
      </c>
      <c r="AF137" s="32" t="str">
        <f t="shared" si="33"/>
        <v>〇</v>
      </c>
      <c r="AG137" s="32" t="str">
        <f t="shared" si="33"/>
        <v>〇</v>
      </c>
      <c r="AH137" s="32" t="str">
        <f t="shared" si="33"/>
        <v>〇</v>
      </c>
      <c r="AI137" s="32" t="str">
        <f t="shared" si="33"/>
        <v>〇</v>
      </c>
      <c r="AJ137" s="32" t="str">
        <f t="shared" si="33"/>
        <v>〇</v>
      </c>
      <c r="AK137" s="32" t="str">
        <f t="shared" si="33"/>
        <v>〇</v>
      </c>
      <c r="AL137" s="32" t="str">
        <f t="shared" si="33"/>
        <v>〇</v>
      </c>
      <c r="AM137" s="32" t="str">
        <f t="shared" si="33"/>
        <v>〇</v>
      </c>
      <c r="AN137" s="32" t="str">
        <f t="shared" si="33"/>
        <v>〇</v>
      </c>
      <c r="AO137" s="32" t="str">
        <f t="shared" si="33"/>
        <v>〇</v>
      </c>
      <c r="AP137" s="32" t="str">
        <f t="shared" si="33"/>
        <v>〇</v>
      </c>
      <c r="AQ137" s="32" t="str">
        <f t="shared" si="33"/>
        <v>〇</v>
      </c>
      <c r="AR137" s="32" t="str">
        <f t="shared" si="33"/>
        <v>〇</v>
      </c>
      <c r="AS137" s="32" t="str">
        <f t="shared" si="33"/>
        <v>〇</v>
      </c>
      <c r="AT137" s="32" t="str">
        <f t="shared" si="33"/>
        <v>〇</v>
      </c>
      <c r="AU137" s="32" t="str">
        <f t="shared" si="33"/>
        <v>〇</v>
      </c>
    </row>
    <row r="138" spans="2:47">
      <c r="B138" s="54"/>
      <c r="C138" s="54"/>
      <c r="D138" s="54"/>
      <c r="E138" s="54"/>
      <c r="F138" s="147"/>
      <c r="G138" s="147"/>
      <c r="H138" s="147"/>
      <c r="I138" s="147"/>
      <c r="J138" s="147"/>
      <c r="K138" s="147"/>
      <c r="L138" s="147"/>
      <c r="M138" s="147"/>
      <c r="Q138" s="53"/>
      <c r="R138" s="53"/>
      <c r="S138" s="32" t="str">
        <f t="shared" si="33"/>
        <v>〇</v>
      </c>
      <c r="T138" s="32" t="str">
        <f t="shared" si="33"/>
        <v>〇</v>
      </c>
      <c r="U138" s="32" t="str">
        <f t="shared" si="33"/>
        <v>〇</v>
      </c>
      <c r="V138" s="32" t="str">
        <f t="shared" si="33"/>
        <v>〇</v>
      </c>
      <c r="W138" s="32" t="str">
        <f t="shared" si="33"/>
        <v>〇</v>
      </c>
      <c r="X138" s="32" t="str">
        <f t="shared" si="33"/>
        <v>〇</v>
      </c>
      <c r="Y138" s="32" t="str">
        <f t="shared" si="33"/>
        <v>〇</v>
      </c>
      <c r="Z138" s="32" t="str">
        <f t="shared" si="33"/>
        <v>〇</v>
      </c>
      <c r="AA138" s="32" t="str">
        <f t="shared" si="33"/>
        <v>〇</v>
      </c>
      <c r="AB138" s="32" t="str">
        <f t="shared" si="33"/>
        <v>〇</v>
      </c>
      <c r="AC138" s="32" t="str">
        <f t="shared" si="33"/>
        <v>〇</v>
      </c>
      <c r="AD138" s="32" t="str">
        <f t="shared" si="33"/>
        <v>〇</v>
      </c>
      <c r="AE138" s="32" t="str">
        <f t="shared" si="33"/>
        <v>〇</v>
      </c>
      <c r="AF138" s="32" t="str">
        <f t="shared" si="33"/>
        <v>〇</v>
      </c>
      <c r="AG138" s="32" t="str">
        <f t="shared" si="33"/>
        <v>〇</v>
      </c>
      <c r="AH138" s="32" t="str">
        <f t="shared" si="33"/>
        <v>〇</v>
      </c>
      <c r="AI138" s="32" t="str">
        <f t="shared" si="33"/>
        <v>〇</v>
      </c>
      <c r="AJ138" s="32" t="str">
        <f t="shared" si="33"/>
        <v>〇</v>
      </c>
      <c r="AK138" s="32" t="str">
        <f t="shared" si="33"/>
        <v>〇</v>
      </c>
      <c r="AL138" s="32" t="str">
        <f t="shared" si="33"/>
        <v>〇</v>
      </c>
      <c r="AM138" s="32" t="str">
        <f t="shared" si="33"/>
        <v>〇</v>
      </c>
      <c r="AN138" s="32" t="str">
        <f t="shared" si="33"/>
        <v>〇</v>
      </c>
      <c r="AO138" s="32" t="str">
        <f t="shared" si="33"/>
        <v>〇</v>
      </c>
      <c r="AP138" s="32" t="str">
        <f t="shared" si="33"/>
        <v>〇</v>
      </c>
      <c r="AQ138" s="32" t="str">
        <f t="shared" si="33"/>
        <v>〇</v>
      </c>
      <c r="AR138" s="32" t="str">
        <f t="shared" si="33"/>
        <v>〇</v>
      </c>
      <c r="AS138" s="32" t="str">
        <f t="shared" si="33"/>
        <v>〇</v>
      </c>
      <c r="AT138" s="32" t="str">
        <f t="shared" si="33"/>
        <v>〇</v>
      </c>
      <c r="AU138" s="32" t="str">
        <f t="shared" si="33"/>
        <v>〇</v>
      </c>
    </row>
    <row r="139" spans="2:47">
      <c r="Q139" s="53"/>
      <c r="S139" s="32" t="str">
        <f t="shared" si="33"/>
        <v>〇</v>
      </c>
      <c r="T139" s="32" t="str">
        <f t="shared" si="33"/>
        <v>〇</v>
      </c>
      <c r="U139" s="32" t="str">
        <f t="shared" si="33"/>
        <v>〇</v>
      </c>
      <c r="V139" s="32" t="str">
        <f t="shared" si="33"/>
        <v>〇</v>
      </c>
      <c r="W139" s="32" t="str">
        <f t="shared" si="33"/>
        <v>〇</v>
      </c>
      <c r="X139" s="32" t="str">
        <f t="shared" si="33"/>
        <v>〇</v>
      </c>
      <c r="Y139" s="32" t="str">
        <f t="shared" si="33"/>
        <v>〇</v>
      </c>
      <c r="Z139" s="32" t="str">
        <f t="shared" si="33"/>
        <v>〇</v>
      </c>
      <c r="AA139" s="32" t="str">
        <f t="shared" si="33"/>
        <v>〇</v>
      </c>
      <c r="AB139" s="32" t="str">
        <f t="shared" si="33"/>
        <v>〇</v>
      </c>
      <c r="AC139" s="32" t="str">
        <f t="shared" si="33"/>
        <v>〇</v>
      </c>
      <c r="AD139" s="32" t="str">
        <f t="shared" si="33"/>
        <v>〇</v>
      </c>
      <c r="AE139" s="32" t="str">
        <f t="shared" si="33"/>
        <v>〇</v>
      </c>
      <c r="AF139" s="32" t="str">
        <f t="shared" si="33"/>
        <v>〇</v>
      </c>
      <c r="AG139" s="32" t="str">
        <f t="shared" si="33"/>
        <v>〇</v>
      </c>
      <c r="AH139" s="32" t="str">
        <f t="shared" si="33"/>
        <v>〇</v>
      </c>
      <c r="AI139" s="32" t="str">
        <f t="shared" si="33"/>
        <v>〇</v>
      </c>
      <c r="AJ139" s="32" t="str">
        <f t="shared" si="33"/>
        <v>〇</v>
      </c>
      <c r="AK139" s="32" t="str">
        <f t="shared" si="33"/>
        <v>〇</v>
      </c>
      <c r="AL139" s="32" t="str">
        <f t="shared" si="33"/>
        <v>〇</v>
      </c>
      <c r="AM139" s="32" t="str">
        <f t="shared" si="33"/>
        <v>〇</v>
      </c>
      <c r="AN139" s="32" t="str">
        <f t="shared" si="33"/>
        <v>〇</v>
      </c>
      <c r="AO139" s="32" t="str">
        <f t="shared" si="33"/>
        <v>〇</v>
      </c>
      <c r="AP139" s="32" t="str">
        <f t="shared" si="33"/>
        <v>〇</v>
      </c>
      <c r="AQ139" s="32" t="str">
        <f t="shared" si="33"/>
        <v>〇</v>
      </c>
      <c r="AR139" s="32" t="str">
        <f t="shared" si="33"/>
        <v>〇</v>
      </c>
      <c r="AS139" s="32" t="str">
        <f t="shared" si="33"/>
        <v>〇</v>
      </c>
      <c r="AT139" s="32" t="str">
        <f t="shared" si="33"/>
        <v>〇</v>
      </c>
      <c r="AU139" s="32" t="str">
        <f t="shared" si="33"/>
        <v>〇</v>
      </c>
    </row>
    <row r="140" spans="2:47">
      <c r="Q140" s="53"/>
      <c r="S140" s="32" t="str">
        <f t="shared" si="33"/>
        <v>〇</v>
      </c>
      <c r="T140" s="32" t="str">
        <f t="shared" si="33"/>
        <v>〇</v>
      </c>
      <c r="U140" s="32" t="str">
        <f t="shared" si="33"/>
        <v>〇</v>
      </c>
      <c r="V140" s="32" t="str">
        <f t="shared" si="33"/>
        <v>〇</v>
      </c>
      <c r="W140" s="32" t="str">
        <f t="shared" si="33"/>
        <v>〇</v>
      </c>
      <c r="X140" s="32" t="str">
        <f t="shared" si="33"/>
        <v>〇</v>
      </c>
      <c r="Y140" s="32" t="str">
        <f t="shared" si="33"/>
        <v>〇</v>
      </c>
      <c r="Z140" s="32" t="str">
        <f t="shared" si="33"/>
        <v>〇</v>
      </c>
      <c r="AA140" s="32" t="str">
        <f t="shared" si="33"/>
        <v>〇</v>
      </c>
      <c r="AB140" s="32" t="str">
        <f t="shared" si="33"/>
        <v>〇</v>
      </c>
      <c r="AC140" s="32" t="str">
        <f t="shared" si="33"/>
        <v>〇</v>
      </c>
      <c r="AD140" s="32" t="str">
        <f t="shared" si="33"/>
        <v>〇</v>
      </c>
      <c r="AE140" s="32" t="str">
        <f t="shared" si="33"/>
        <v>〇</v>
      </c>
      <c r="AF140" s="32" t="str">
        <f t="shared" si="33"/>
        <v>〇</v>
      </c>
      <c r="AG140" s="32" t="str">
        <f t="shared" si="33"/>
        <v>〇</v>
      </c>
      <c r="AH140" s="32" t="str">
        <f t="shared" si="33"/>
        <v>〇</v>
      </c>
      <c r="AI140" s="32" t="str">
        <f t="shared" si="33"/>
        <v>〇</v>
      </c>
      <c r="AJ140" s="32" t="str">
        <f t="shared" si="33"/>
        <v>〇</v>
      </c>
      <c r="AK140" s="32" t="str">
        <f t="shared" si="33"/>
        <v>〇</v>
      </c>
      <c r="AL140" s="32" t="str">
        <f t="shared" si="33"/>
        <v>〇</v>
      </c>
      <c r="AM140" s="32" t="str">
        <f t="shared" si="33"/>
        <v>〇</v>
      </c>
      <c r="AN140" s="32" t="str">
        <f t="shared" si="33"/>
        <v>〇</v>
      </c>
      <c r="AO140" s="32" t="str">
        <f t="shared" si="33"/>
        <v>〇</v>
      </c>
      <c r="AP140" s="32" t="str">
        <f t="shared" si="33"/>
        <v>〇</v>
      </c>
      <c r="AQ140" s="32" t="str">
        <f t="shared" si="33"/>
        <v>〇</v>
      </c>
      <c r="AR140" s="32" t="str">
        <f t="shared" si="33"/>
        <v>〇</v>
      </c>
      <c r="AS140" s="32" t="str">
        <f t="shared" si="33"/>
        <v>〇</v>
      </c>
      <c r="AT140" s="32" t="str">
        <f t="shared" si="33"/>
        <v>〇</v>
      </c>
      <c r="AU140" s="32" t="str">
        <f t="shared" si="33"/>
        <v>〇</v>
      </c>
    </row>
    <row r="141" spans="2:47">
      <c r="Q141" s="53"/>
      <c r="S141" s="32" t="str">
        <f t="shared" si="33"/>
        <v>〇</v>
      </c>
      <c r="T141" s="32" t="str">
        <f t="shared" si="33"/>
        <v>〇</v>
      </c>
      <c r="U141" s="32" t="str">
        <f t="shared" si="33"/>
        <v>〇</v>
      </c>
      <c r="V141" s="32" t="str">
        <f t="shared" si="33"/>
        <v>〇</v>
      </c>
      <c r="W141" s="32" t="str">
        <f t="shared" si="33"/>
        <v>〇</v>
      </c>
      <c r="X141" s="32" t="str">
        <f t="shared" si="33"/>
        <v>〇</v>
      </c>
      <c r="Y141" s="32" t="str">
        <f t="shared" si="33"/>
        <v>〇</v>
      </c>
      <c r="Z141" s="32" t="str">
        <f t="shared" si="33"/>
        <v>〇</v>
      </c>
      <c r="AA141" s="32" t="str">
        <f t="shared" si="33"/>
        <v>〇</v>
      </c>
      <c r="AB141" s="32" t="str">
        <f t="shared" si="33"/>
        <v>〇</v>
      </c>
      <c r="AC141" s="32" t="str">
        <f t="shared" si="33"/>
        <v>〇</v>
      </c>
      <c r="AD141" s="32" t="str">
        <f t="shared" si="33"/>
        <v>〇</v>
      </c>
      <c r="AE141" s="32" t="str">
        <f t="shared" si="33"/>
        <v>〇</v>
      </c>
      <c r="AF141" s="32" t="str">
        <f t="shared" si="33"/>
        <v>〇</v>
      </c>
      <c r="AG141" s="32" t="str">
        <f t="shared" si="33"/>
        <v>〇</v>
      </c>
      <c r="AH141" s="32" t="str">
        <f t="shared" si="33"/>
        <v>〇</v>
      </c>
      <c r="AI141" s="32" t="str">
        <f t="shared" si="33"/>
        <v>〇</v>
      </c>
      <c r="AJ141" s="32" t="str">
        <f t="shared" si="33"/>
        <v>〇</v>
      </c>
      <c r="AK141" s="32" t="str">
        <f t="shared" si="33"/>
        <v>〇</v>
      </c>
      <c r="AL141" s="32" t="str">
        <f t="shared" si="33"/>
        <v>〇</v>
      </c>
      <c r="AM141" s="32" t="str">
        <f t="shared" si="33"/>
        <v>〇</v>
      </c>
      <c r="AN141" s="32" t="str">
        <f t="shared" si="33"/>
        <v>〇</v>
      </c>
      <c r="AO141" s="32" t="str">
        <f t="shared" si="33"/>
        <v>〇</v>
      </c>
      <c r="AP141" s="32" t="str">
        <f t="shared" ref="AP141:AU141" si="34">IF(EXACT(AP35,AP88),"〇","NG")</f>
        <v>〇</v>
      </c>
      <c r="AQ141" s="32" t="str">
        <f t="shared" si="34"/>
        <v>〇</v>
      </c>
      <c r="AR141" s="32" t="str">
        <f t="shared" si="34"/>
        <v>〇</v>
      </c>
      <c r="AS141" s="32" t="str">
        <f t="shared" si="34"/>
        <v>〇</v>
      </c>
      <c r="AT141" s="32" t="str">
        <f t="shared" si="34"/>
        <v>〇</v>
      </c>
      <c r="AU141" s="32" t="str">
        <f t="shared" si="34"/>
        <v>〇</v>
      </c>
    </row>
    <row r="142" spans="2:47">
      <c r="Q142" s="53"/>
      <c r="S142" s="32" t="str">
        <f t="shared" ref="S142:AU150" si="35">IF(EXACT(S36,S89),"〇","NG")</f>
        <v>〇</v>
      </c>
      <c r="T142" s="32" t="str">
        <f t="shared" si="35"/>
        <v>〇</v>
      </c>
      <c r="U142" s="32" t="str">
        <f t="shared" si="35"/>
        <v>〇</v>
      </c>
      <c r="V142" s="32" t="str">
        <f t="shared" si="35"/>
        <v>〇</v>
      </c>
      <c r="W142" s="32" t="str">
        <f t="shared" si="35"/>
        <v>〇</v>
      </c>
      <c r="X142" s="32" t="str">
        <f t="shared" si="35"/>
        <v>〇</v>
      </c>
      <c r="Y142" s="32" t="str">
        <f t="shared" si="35"/>
        <v>〇</v>
      </c>
      <c r="Z142" s="32" t="str">
        <f t="shared" si="35"/>
        <v>〇</v>
      </c>
      <c r="AA142" s="32" t="str">
        <f t="shared" si="35"/>
        <v>〇</v>
      </c>
      <c r="AB142" s="32" t="str">
        <f t="shared" si="35"/>
        <v>〇</v>
      </c>
      <c r="AC142" s="32" t="str">
        <f t="shared" si="35"/>
        <v>〇</v>
      </c>
      <c r="AD142" s="32" t="str">
        <f t="shared" si="35"/>
        <v>〇</v>
      </c>
      <c r="AE142" s="32" t="str">
        <f t="shared" si="35"/>
        <v>〇</v>
      </c>
      <c r="AF142" s="32" t="str">
        <f t="shared" si="35"/>
        <v>〇</v>
      </c>
      <c r="AG142" s="32" t="str">
        <f t="shared" si="35"/>
        <v>〇</v>
      </c>
      <c r="AH142" s="32" t="str">
        <f t="shared" si="35"/>
        <v>〇</v>
      </c>
      <c r="AI142" s="32" t="str">
        <f t="shared" si="35"/>
        <v>〇</v>
      </c>
      <c r="AJ142" s="32" t="str">
        <f t="shared" si="35"/>
        <v>〇</v>
      </c>
      <c r="AK142" s="32" t="str">
        <f t="shared" si="35"/>
        <v>〇</v>
      </c>
      <c r="AL142" s="32" t="str">
        <f t="shared" si="35"/>
        <v>〇</v>
      </c>
      <c r="AM142" s="32" t="str">
        <f t="shared" si="35"/>
        <v>〇</v>
      </c>
      <c r="AN142" s="32" t="str">
        <f t="shared" si="35"/>
        <v>〇</v>
      </c>
      <c r="AO142" s="32" t="str">
        <f t="shared" si="35"/>
        <v>〇</v>
      </c>
      <c r="AP142" s="32" t="str">
        <f t="shared" si="35"/>
        <v>〇</v>
      </c>
      <c r="AQ142" s="32" t="str">
        <f t="shared" si="35"/>
        <v>〇</v>
      </c>
      <c r="AR142" s="32" t="str">
        <f t="shared" si="35"/>
        <v>〇</v>
      </c>
      <c r="AS142" s="32" t="str">
        <f t="shared" si="35"/>
        <v>〇</v>
      </c>
      <c r="AT142" s="32" t="str">
        <f t="shared" si="35"/>
        <v>〇</v>
      </c>
      <c r="AU142" s="32" t="str">
        <f t="shared" si="35"/>
        <v>〇</v>
      </c>
    </row>
    <row r="143" spans="2:47">
      <c r="Q143" s="53"/>
      <c r="S143" s="32" t="str">
        <f t="shared" si="35"/>
        <v>〇</v>
      </c>
      <c r="T143" s="32" t="str">
        <f t="shared" si="35"/>
        <v>〇</v>
      </c>
      <c r="U143" s="32" t="str">
        <f t="shared" si="35"/>
        <v>〇</v>
      </c>
      <c r="V143" s="32" t="str">
        <f t="shared" si="35"/>
        <v>〇</v>
      </c>
      <c r="W143" s="32" t="str">
        <f t="shared" si="35"/>
        <v>〇</v>
      </c>
      <c r="X143" s="32" t="str">
        <f t="shared" si="35"/>
        <v>〇</v>
      </c>
      <c r="Y143" s="32" t="str">
        <f t="shared" si="35"/>
        <v>〇</v>
      </c>
      <c r="Z143" s="32" t="str">
        <f t="shared" si="35"/>
        <v>〇</v>
      </c>
      <c r="AA143" s="32" t="str">
        <f t="shared" si="35"/>
        <v>〇</v>
      </c>
      <c r="AB143" s="32" t="str">
        <f t="shared" si="35"/>
        <v>〇</v>
      </c>
      <c r="AC143" s="32" t="str">
        <f t="shared" si="35"/>
        <v>〇</v>
      </c>
      <c r="AD143" s="32" t="str">
        <f t="shared" si="35"/>
        <v>〇</v>
      </c>
      <c r="AE143" s="32" t="str">
        <f t="shared" si="35"/>
        <v>〇</v>
      </c>
      <c r="AF143" s="32" t="str">
        <f t="shared" si="35"/>
        <v>〇</v>
      </c>
      <c r="AG143" s="32" t="str">
        <f t="shared" si="35"/>
        <v>〇</v>
      </c>
      <c r="AH143" s="32" t="str">
        <f t="shared" si="35"/>
        <v>〇</v>
      </c>
      <c r="AI143" s="32" t="str">
        <f t="shared" si="35"/>
        <v>〇</v>
      </c>
      <c r="AJ143" s="32" t="str">
        <f t="shared" si="35"/>
        <v>〇</v>
      </c>
      <c r="AK143" s="32" t="str">
        <f t="shared" si="35"/>
        <v>〇</v>
      </c>
      <c r="AL143" s="32" t="str">
        <f t="shared" si="35"/>
        <v>〇</v>
      </c>
      <c r="AM143" s="32" t="str">
        <f t="shared" si="35"/>
        <v>〇</v>
      </c>
      <c r="AN143" s="32" t="str">
        <f t="shared" si="35"/>
        <v>〇</v>
      </c>
      <c r="AO143" s="32" t="str">
        <f t="shared" si="35"/>
        <v>〇</v>
      </c>
      <c r="AP143" s="32" t="str">
        <f t="shared" si="35"/>
        <v>〇</v>
      </c>
      <c r="AQ143" s="32" t="str">
        <f t="shared" si="35"/>
        <v>〇</v>
      </c>
      <c r="AR143" s="32" t="str">
        <f t="shared" si="35"/>
        <v>〇</v>
      </c>
      <c r="AS143" s="32" t="str">
        <f t="shared" si="35"/>
        <v>〇</v>
      </c>
      <c r="AT143" s="32" t="str">
        <f t="shared" si="35"/>
        <v>〇</v>
      </c>
      <c r="AU143" s="32" t="str">
        <f t="shared" si="35"/>
        <v>〇</v>
      </c>
    </row>
    <row r="144" spans="2:47">
      <c r="Q144" s="53"/>
      <c r="S144" s="32" t="str">
        <f t="shared" si="35"/>
        <v>〇</v>
      </c>
      <c r="T144" s="32" t="str">
        <f t="shared" si="35"/>
        <v>〇</v>
      </c>
      <c r="U144" s="32" t="str">
        <f t="shared" si="35"/>
        <v>〇</v>
      </c>
      <c r="V144" s="32" t="str">
        <f t="shared" si="35"/>
        <v>〇</v>
      </c>
      <c r="W144" s="32" t="str">
        <f t="shared" si="35"/>
        <v>〇</v>
      </c>
      <c r="X144" s="32" t="str">
        <f t="shared" si="35"/>
        <v>〇</v>
      </c>
      <c r="Y144" s="32" t="str">
        <f t="shared" si="35"/>
        <v>〇</v>
      </c>
      <c r="Z144" s="32" t="str">
        <f t="shared" si="35"/>
        <v>〇</v>
      </c>
      <c r="AA144" s="32" t="str">
        <f t="shared" si="35"/>
        <v>〇</v>
      </c>
      <c r="AB144" s="32" t="str">
        <f t="shared" si="35"/>
        <v>〇</v>
      </c>
      <c r="AC144" s="32" t="str">
        <f t="shared" si="35"/>
        <v>〇</v>
      </c>
      <c r="AD144" s="32" t="str">
        <f t="shared" si="35"/>
        <v>〇</v>
      </c>
      <c r="AE144" s="32" t="str">
        <f t="shared" si="35"/>
        <v>〇</v>
      </c>
      <c r="AF144" s="32" t="str">
        <f t="shared" si="35"/>
        <v>〇</v>
      </c>
      <c r="AG144" s="32" t="str">
        <f t="shared" si="35"/>
        <v>〇</v>
      </c>
      <c r="AH144" s="32" t="str">
        <f t="shared" si="35"/>
        <v>〇</v>
      </c>
      <c r="AI144" s="32" t="str">
        <f t="shared" si="35"/>
        <v>〇</v>
      </c>
      <c r="AJ144" s="32" t="str">
        <f t="shared" si="35"/>
        <v>〇</v>
      </c>
      <c r="AK144" s="32" t="str">
        <f t="shared" si="35"/>
        <v>〇</v>
      </c>
      <c r="AL144" s="32" t="str">
        <f t="shared" si="35"/>
        <v>〇</v>
      </c>
      <c r="AM144" s="32" t="str">
        <f t="shared" si="35"/>
        <v>〇</v>
      </c>
      <c r="AN144" s="32" t="str">
        <f t="shared" si="35"/>
        <v>〇</v>
      </c>
      <c r="AO144" s="32" t="str">
        <f t="shared" si="35"/>
        <v>〇</v>
      </c>
      <c r="AP144" s="32" t="str">
        <f t="shared" si="35"/>
        <v>〇</v>
      </c>
      <c r="AQ144" s="32" t="str">
        <f t="shared" si="35"/>
        <v>〇</v>
      </c>
      <c r="AR144" s="32" t="str">
        <f t="shared" si="35"/>
        <v>〇</v>
      </c>
      <c r="AS144" s="32" t="str">
        <f t="shared" si="35"/>
        <v>〇</v>
      </c>
      <c r="AT144" s="32" t="str">
        <f t="shared" si="35"/>
        <v>〇</v>
      </c>
      <c r="AU144" s="32" t="str">
        <f t="shared" si="35"/>
        <v>〇</v>
      </c>
    </row>
    <row r="145" spans="17:47">
      <c r="Q145" s="53"/>
      <c r="S145" s="32" t="str">
        <f t="shared" si="35"/>
        <v>〇</v>
      </c>
      <c r="T145" s="32" t="str">
        <f t="shared" si="35"/>
        <v>〇</v>
      </c>
      <c r="U145" s="32" t="str">
        <f t="shared" si="35"/>
        <v>〇</v>
      </c>
      <c r="V145" s="32" t="str">
        <f t="shared" si="35"/>
        <v>〇</v>
      </c>
      <c r="W145" s="32" t="str">
        <f t="shared" si="35"/>
        <v>〇</v>
      </c>
      <c r="X145" s="32" t="str">
        <f t="shared" si="35"/>
        <v>〇</v>
      </c>
      <c r="Y145" s="32" t="str">
        <f t="shared" si="35"/>
        <v>〇</v>
      </c>
      <c r="Z145" s="32" t="str">
        <f t="shared" si="35"/>
        <v>〇</v>
      </c>
      <c r="AA145" s="32" t="str">
        <f t="shared" si="35"/>
        <v>〇</v>
      </c>
      <c r="AB145" s="32" t="str">
        <f t="shared" si="35"/>
        <v>〇</v>
      </c>
      <c r="AC145" s="32" t="str">
        <f t="shared" si="35"/>
        <v>〇</v>
      </c>
      <c r="AD145" s="32" t="str">
        <f t="shared" si="35"/>
        <v>〇</v>
      </c>
      <c r="AE145" s="32" t="str">
        <f t="shared" si="35"/>
        <v>〇</v>
      </c>
      <c r="AF145" s="32" t="str">
        <f t="shared" si="35"/>
        <v>〇</v>
      </c>
      <c r="AG145" s="32" t="str">
        <f t="shared" si="35"/>
        <v>〇</v>
      </c>
      <c r="AH145" s="32" t="str">
        <f t="shared" si="35"/>
        <v>〇</v>
      </c>
      <c r="AI145" s="32" t="str">
        <f t="shared" si="35"/>
        <v>〇</v>
      </c>
      <c r="AJ145" s="32" t="str">
        <f t="shared" si="35"/>
        <v>〇</v>
      </c>
      <c r="AK145" s="32" t="str">
        <f t="shared" si="35"/>
        <v>〇</v>
      </c>
      <c r="AL145" s="32" t="str">
        <f t="shared" si="35"/>
        <v>〇</v>
      </c>
      <c r="AM145" s="32" t="str">
        <f t="shared" si="35"/>
        <v>〇</v>
      </c>
      <c r="AN145" s="32" t="str">
        <f t="shared" si="35"/>
        <v>〇</v>
      </c>
      <c r="AO145" s="32" t="str">
        <f t="shared" si="35"/>
        <v>〇</v>
      </c>
      <c r="AP145" s="32" t="str">
        <f t="shared" si="35"/>
        <v>〇</v>
      </c>
      <c r="AQ145" s="32" t="str">
        <f t="shared" si="35"/>
        <v>〇</v>
      </c>
      <c r="AR145" s="32" t="str">
        <f t="shared" si="35"/>
        <v>〇</v>
      </c>
      <c r="AS145" s="32" t="str">
        <f t="shared" si="35"/>
        <v>〇</v>
      </c>
      <c r="AT145" s="32" t="str">
        <f t="shared" si="35"/>
        <v>〇</v>
      </c>
      <c r="AU145" s="32" t="str">
        <f t="shared" si="35"/>
        <v>〇</v>
      </c>
    </row>
    <row r="146" spans="17:47">
      <c r="Q146" s="53"/>
      <c r="S146" s="32" t="str">
        <f t="shared" si="35"/>
        <v>〇</v>
      </c>
      <c r="T146" s="32" t="str">
        <f t="shared" si="35"/>
        <v>〇</v>
      </c>
      <c r="U146" s="32" t="str">
        <f t="shared" si="35"/>
        <v>〇</v>
      </c>
      <c r="V146" s="32" t="str">
        <f t="shared" si="35"/>
        <v>〇</v>
      </c>
      <c r="W146" s="32" t="str">
        <f t="shared" si="35"/>
        <v>〇</v>
      </c>
      <c r="X146" s="32" t="str">
        <f t="shared" si="35"/>
        <v>〇</v>
      </c>
      <c r="Y146" s="32" t="str">
        <f t="shared" si="35"/>
        <v>〇</v>
      </c>
      <c r="Z146" s="32" t="str">
        <f t="shared" si="35"/>
        <v>〇</v>
      </c>
      <c r="AA146" s="32" t="str">
        <f t="shared" si="35"/>
        <v>〇</v>
      </c>
      <c r="AB146" s="32" t="str">
        <f t="shared" si="35"/>
        <v>〇</v>
      </c>
      <c r="AC146" s="32" t="str">
        <f t="shared" si="35"/>
        <v>〇</v>
      </c>
      <c r="AD146" s="32" t="str">
        <f t="shared" si="35"/>
        <v>〇</v>
      </c>
      <c r="AE146" s="32" t="str">
        <f t="shared" si="35"/>
        <v>〇</v>
      </c>
      <c r="AF146" s="32" t="str">
        <f t="shared" si="35"/>
        <v>〇</v>
      </c>
      <c r="AG146" s="32" t="str">
        <f t="shared" si="35"/>
        <v>〇</v>
      </c>
      <c r="AH146" s="32" t="str">
        <f t="shared" si="35"/>
        <v>〇</v>
      </c>
      <c r="AI146" s="32" t="str">
        <f t="shared" si="35"/>
        <v>〇</v>
      </c>
      <c r="AJ146" s="32" t="str">
        <f t="shared" si="35"/>
        <v>〇</v>
      </c>
      <c r="AK146" s="32" t="str">
        <f t="shared" si="35"/>
        <v>〇</v>
      </c>
      <c r="AL146" s="32" t="str">
        <f t="shared" si="35"/>
        <v>〇</v>
      </c>
      <c r="AM146" s="32" t="str">
        <f t="shared" si="35"/>
        <v>〇</v>
      </c>
      <c r="AN146" s="32" t="str">
        <f t="shared" si="35"/>
        <v>〇</v>
      </c>
      <c r="AO146" s="32" t="str">
        <f t="shared" si="35"/>
        <v>〇</v>
      </c>
      <c r="AP146" s="32" t="str">
        <f t="shared" si="35"/>
        <v>〇</v>
      </c>
      <c r="AQ146" s="32" t="str">
        <f t="shared" si="35"/>
        <v>〇</v>
      </c>
      <c r="AR146" s="32" t="str">
        <f t="shared" si="35"/>
        <v>〇</v>
      </c>
      <c r="AS146" s="32" t="str">
        <f t="shared" si="35"/>
        <v>〇</v>
      </c>
      <c r="AT146" s="32" t="str">
        <f t="shared" si="35"/>
        <v>〇</v>
      </c>
      <c r="AU146" s="32" t="str">
        <f t="shared" si="35"/>
        <v>〇</v>
      </c>
    </row>
    <row r="147" spans="17:47">
      <c r="Q147" s="53"/>
      <c r="S147" s="32" t="str">
        <f t="shared" si="35"/>
        <v>〇</v>
      </c>
      <c r="T147" s="32" t="str">
        <f t="shared" si="35"/>
        <v>〇</v>
      </c>
      <c r="U147" s="32" t="str">
        <f t="shared" si="35"/>
        <v>〇</v>
      </c>
      <c r="V147" s="32" t="str">
        <f t="shared" si="35"/>
        <v>〇</v>
      </c>
      <c r="W147" s="32" t="str">
        <f t="shared" si="35"/>
        <v>〇</v>
      </c>
      <c r="X147" s="32" t="str">
        <f t="shared" si="35"/>
        <v>〇</v>
      </c>
      <c r="Y147" s="32" t="str">
        <f t="shared" si="35"/>
        <v>〇</v>
      </c>
      <c r="Z147" s="32" t="str">
        <f t="shared" si="35"/>
        <v>〇</v>
      </c>
      <c r="AA147" s="32" t="str">
        <f t="shared" si="35"/>
        <v>〇</v>
      </c>
      <c r="AB147" s="32" t="str">
        <f t="shared" si="35"/>
        <v>〇</v>
      </c>
      <c r="AC147" s="32" t="str">
        <f t="shared" si="35"/>
        <v>〇</v>
      </c>
      <c r="AD147" s="32" t="str">
        <f t="shared" si="35"/>
        <v>〇</v>
      </c>
      <c r="AE147" s="32" t="str">
        <f t="shared" si="35"/>
        <v>〇</v>
      </c>
      <c r="AF147" s="32" t="str">
        <f t="shared" si="35"/>
        <v>〇</v>
      </c>
      <c r="AG147" s="32" t="str">
        <f t="shared" si="35"/>
        <v>〇</v>
      </c>
      <c r="AH147" s="32" t="str">
        <f t="shared" si="35"/>
        <v>〇</v>
      </c>
      <c r="AI147" s="32" t="str">
        <f t="shared" si="35"/>
        <v>〇</v>
      </c>
      <c r="AJ147" s="32" t="str">
        <f t="shared" si="35"/>
        <v>〇</v>
      </c>
      <c r="AK147" s="32" t="str">
        <f t="shared" si="35"/>
        <v>〇</v>
      </c>
      <c r="AL147" s="32" t="str">
        <f t="shared" si="35"/>
        <v>〇</v>
      </c>
      <c r="AM147" s="32" t="str">
        <f t="shared" si="35"/>
        <v>〇</v>
      </c>
      <c r="AN147" s="32" t="str">
        <f t="shared" si="35"/>
        <v>〇</v>
      </c>
      <c r="AO147" s="32" t="str">
        <f t="shared" si="35"/>
        <v>〇</v>
      </c>
      <c r="AP147" s="32" t="str">
        <f t="shared" si="35"/>
        <v>〇</v>
      </c>
      <c r="AQ147" s="32" t="str">
        <f t="shared" si="35"/>
        <v>〇</v>
      </c>
      <c r="AR147" s="32" t="str">
        <f t="shared" si="35"/>
        <v>〇</v>
      </c>
      <c r="AS147" s="32" t="str">
        <f t="shared" si="35"/>
        <v>〇</v>
      </c>
      <c r="AT147" s="32" t="str">
        <f t="shared" si="35"/>
        <v>〇</v>
      </c>
      <c r="AU147" s="32" t="str">
        <f t="shared" si="35"/>
        <v>〇</v>
      </c>
    </row>
    <row r="148" spans="17:47">
      <c r="Q148" s="53"/>
      <c r="S148" s="32" t="str">
        <f t="shared" si="35"/>
        <v>〇</v>
      </c>
      <c r="T148" s="32" t="str">
        <f t="shared" si="35"/>
        <v>〇</v>
      </c>
      <c r="U148" s="32" t="str">
        <f t="shared" si="35"/>
        <v>〇</v>
      </c>
      <c r="V148" s="32" t="str">
        <f t="shared" si="35"/>
        <v>〇</v>
      </c>
      <c r="W148" s="32" t="str">
        <f t="shared" si="35"/>
        <v>〇</v>
      </c>
      <c r="X148" s="32" t="str">
        <f t="shared" si="35"/>
        <v>〇</v>
      </c>
      <c r="Y148" s="32" t="str">
        <f t="shared" si="35"/>
        <v>〇</v>
      </c>
      <c r="Z148" s="32" t="str">
        <f t="shared" si="35"/>
        <v>〇</v>
      </c>
      <c r="AA148" s="32" t="str">
        <f t="shared" si="35"/>
        <v>〇</v>
      </c>
      <c r="AB148" s="32" t="str">
        <f t="shared" si="35"/>
        <v>〇</v>
      </c>
      <c r="AC148" s="32" t="str">
        <f t="shared" si="35"/>
        <v>〇</v>
      </c>
      <c r="AD148" s="32" t="str">
        <f t="shared" si="35"/>
        <v>〇</v>
      </c>
      <c r="AE148" s="32" t="str">
        <f t="shared" si="35"/>
        <v>〇</v>
      </c>
      <c r="AF148" s="32" t="str">
        <f t="shared" si="35"/>
        <v>〇</v>
      </c>
      <c r="AG148" s="32" t="str">
        <f t="shared" si="35"/>
        <v>〇</v>
      </c>
      <c r="AH148" s="32" t="str">
        <f t="shared" si="35"/>
        <v>〇</v>
      </c>
      <c r="AI148" s="32" t="str">
        <f t="shared" si="35"/>
        <v>〇</v>
      </c>
      <c r="AJ148" s="32" t="str">
        <f t="shared" si="35"/>
        <v>〇</v>
      </c>
      <c r="AK148" s="32" t="str">
        <f t="shared" si="35"/>
        <v>〇</v>
      </c>
      <c r="AL148" s="32" t="str">
        <f t="shared" si="35"/>
        <v>〇</v>
      </c>
      <c r="AM148" s="32" t="str">
        <f t="shared" si="35"/>
        <v>〇</v>
      </c>
      <c r="AN148" s="32" t="str">
        <f t="shared" si="35"/>
        <v>〇</v>
      </c>
      <c r="AO148" s="32" t="str">
        <f t="shared" si="35"/>
        <v>〇</v>
      </c>
      <c r="AP148" s="32" t="str">
        <f t="shared" si="35"/>
        <v>〇</v>
      </c>
      <c r="AQ148" s="32" t="str">
        <f t="shared" si="35"/>
        <v>〇</v>
      </c>
      <c r="AR148" s="32" t="str">
        <f t="shared" si="35"/>
        <v>〇</v>
      </c>
      <c r="AS148" s="32" t="str">
        <f t="shared" si="35"/>
        <v>〇</v>
      </c>
      <c r="AT148" s="32" t="str">
        <f t="shared" si="35"/>
        <v>〇</v>
      </c>
      <c r="AU148" s="32" t="str">
        <f t="shared" si="35"/>
        <v>〇</v>
      </c>
    </row>
    <row r="149" spans="17:47">
      <c r="Q149" s="53"/>
      <c r="S149" s="32" t="str">
        <f t="shared" si="35"/>
        <v>〇</v>
      </c>
      <c r="T149" s="32" t="str">
        <f t="shared" si="35"/>
        <v>〇</v>
      </c>
      <c r="U149" s="32" t="str">
        <f t="shared" si="35"/>
        <v>〇</v>
      </c>
      <c r="V149" s="32" t="str">
        <f t="shared" si="35"/>
        <v>〇</v>
      </c>
      <c r="W149" s="32" t="str">
        <f t="shared" si="35"/>
        <v>〇</v>
      </c>
      <c r="X149" s="32" t="str">
        <f t="shared" si="35"/>
        <v>〇</v>
      </c>
      <c r="Y149" s="32" t="str">
        <f t="shared" si="35"/>
        <v>〇</v>
      </c>
      <c r="Z149" s="32" t="str">
        <f t="shared" si="35"/>
        <v>〇</v>
      </c>
      <c r="AA149" s="32" t="str">
        <f t="shared" si="35"/>
        <v>〇</v>
      </c>
      <c r="AB149" s="32" t="str">
        <f t="shared" si="35"/>
        <v>〇</v>
      </c>
      <c r="AC149" s="32" t="str">
        <f t="shared" si="35"/>
        <v>〇</v>
      </c>
      <c r="AD149" s="32" t="str">
        <f t="shared" si="35"/>
        <v>〇</v>
      </c>
      <c r="AE149" s="32" t="str">
        <f t="shared" si="35"/>
        <v>〇</v>
      </c>
      <c r="AF149" s="32" t="str">
        <f t="shared" si="35"/>
        <v>〇</v>
      </c>
      <c r="AG149" s="32" t="str">
        <f t="shared" si="35"/>
        <v>〇</v>
      </c>
      <c r="AH149" s="32" t="str">
        <f t="shared" si="35"/>
        <v>〇</v>
      </c>
      <c r="AI149" s="32" t="str">
        <f t="shared" si="35"/>
        <v>〇</v>
      </c>
      <c r="AJ149" s="32" t="str">
        <f t="shared" si="35"/>
        <v>〇</v>
      </c>
      <c r="AK149" s="32" t="str">
        <f t="shared" si="35"/>
        <v>〇</v>
      </c>
      <c r="AL149" s="32" t="str">
        <f t="shared" si="35"/>
        <v>〇</v>
      </c>
      <c r="AM149" s="32" t="str">
        <f t="shared" si="35"/>
        <v>〇</v>
      </c>
      <c r="AN149" s="32" t="str">
        <f t="shared" si="35"/>
        <v>〇</v>
      </c>
      <c r="AO149" s="32" t="str">
        <f t="shared" si="35"/>
        <v>〇</v>
      </c>
      <c r="AP149" s="32" t="str">
        <f t="shared" si="35"/>
        <v>〇</v>
      </c>
      <c r="AQ149" s="32" t="str">
        <f t="shared" si="35"/>
        <v>〇</v>
      </c>
      <c r="AR149" s="32" t="str">
        <f t="shared" si="35"/>
        <v>〇</v>
      </c>
      <c r="AS149" s="32" t="str">
        <f t="shared" si="35"/>
        <v>〇</v>
      </c>
      <c r="AT149" s="32" t="str">
        <f t="shared" si="35"/>
        <v>〇</v>
      </c>
      <c r="AU149" s="32" t="str">
        <f t="shared" si="35"/>
        <v>〇</v>
      </c>
    </row>
    <row r="150" spans="17:47">
      <c r="Q150" s="53"/>
      <c r="S150" s="32" t="str">
        <f t="shared" si="35"/>
        <v>〇</v>
      </c>
      <c r="T150" s="32" t="str">
        <f t="shared" si="35"/>
        <v>〇</v>
      </c>
      <c r="U150" s="32" t="str">
        <f t="shared" si="35"/>
        <v>〇</v>
      </c>
      <c r="V150" s="32" t="str">
        <f t="shared" si="35"/>
        <v>〇</v>
      </c>
      <c r="W150" s="32" t="str">
        <f t="shared" si="35"/>
        <v>〇</v>
      </c>
      <c r="X150" s="32" t="str">
        <f t="shared" si="35"/>
        <v>〇</v>
      </c>
      <c r="Y150" s="32" t="str">
        <f t="shared" si="35"/>
        <v>〇</v>
      </c>
      <c r="Z150" s="32" t="str">
        <f t="shared" si="35"/>
        <v>〇</v>
      </c>
      <c r="AA150" s="32" t="str">
        <f t="shared" si="35"/>
        <v>〇</v>
      </c>
      <c r="AB150" s="32" t="str">
        <f t="shared" si="35"/>
        <v>〇</v>
      </c>
      <c r="AC150" s="32" t="str">
        <f t="shared" si="35"/>
        <v>〇</v>
      </c>
      <c r="AD150" s="32" t="str">
        <f t="shared" si="35"/>
        <v>〇</v>
      </c>
      <c r="AE150" s="32" t="str">
        <f t="shared" si="35"/>
        <v>〇</v>
      </c>
      <c r="AF150" s="32" t="str">
        <f t="shared" si="35"/>
        <v>〇</v>
      </c>
      <c r="AG150" s="32" t="str">
        <f t="shared" si="35"/>
        <v>〇</v>
      </c>
      <c r="AH150" s="32" t="str">
        <f t="shared" si="35"/>
        <v>〇</v>
      </c>
      <c r="AI150" s="32" t="str">
        <f t="shared" si="35"/>
        <v>〇</v>
      </c>
      <c r="AJ150" s="32" t="str">
        <f t="shared" si="35"/>
        <v>〇</v>
      </c>
      <c r="AK150" s="32" t="str">
        <f t="shared" si="35"/>
        <v>〇</v>
      </c>
      <c r="AL150" s="32" t="str">
        <f t="shared" si="35"/>
        <v>〇</v>
      </c>
      <c r="AM150" s="32" t="str">
        <f t="shared" si="35"/>
        <v>〇</v>
      </c>
      <c r="AN150" s="32" t="str">
        <f t="shared" si="35"/>
        <v>〇</v>
      </c>
      <c r="AO150" s="32" t="str">
        <f t="shared" si="35"/>
        <v>〇</v>
      </c>
      <c r="AP150" s="32" t="str">
        <f t="shared" ref="AP150:AU150" si="36">IF(EXACT(AP44,AP97),"〇","NG")</f>
        <v>〇</v>
      </c>
      <c r="AQ150" s="32" t="str">
        <f t="shared" si="36"/>
        <v>〇</v>
      </c>
      <c r="AR150" s="32" t="str">
        <f t="shared" si="36"/>
        <v>〇</v>
      </c>
      <c r="AS150" s="32" t="str">
        <f t="shared" si="36"/>
        <v>〇</v>
      </c>
      <c r="AT150" s="32" t="str">
        <f t="shared" si="36"/>
        <v>〇</v>
      </c>
      <c r="AU150" s="32" t="str">
        <f t="shared" si="36"/>
        <v>〇</v>
      </c>
    </row>
    <row r="151" spans="17:47">
      <c r="Q151" s="53"/>
      <c r="S151" s="32" t="str">
        <f t="shared" ref="S151:AU159" si="37">IF(EXACT(S45,S98),"〇","NG")</f>
        <v>〇</v>
      </c>
      <c r="T151" s="32" t="str">
        <f t="shared" si="37"/>
        <v>〇</v>
      </c>
      <c r="U151" s="32" t="str">
        <f t="shared" si="37"/>
        <v>〇</v>
      </c>
      <c r="V151" s="32" t="str">
        <f t="shared" si="37"/>
        <v>〇</v>
      </c>
      <c r="W151" s="32" t="str">
        <f t="shared" si="37"/>
        <v>〇</v>
      </c>
      <c r="X151" s="32" t="str">
        <f t="shared" si="37"/>
        <v>〇</v>
      </c>
      <c r="Y151" s="32" t="str">
        <f t="shared" si="37"/>
        <v>〇</v>
      </c>
      <c r="Z151" s="32" t="str">
        <f t="shared" si="37"/>
        <v>〇</v>
      </c>
      <c r="AA151" s="32" t="str">
        <f t="shared" si="37"/>
        <v>〇</v>
      </c>
      <c r="AB151" s="32" t="str">
        <f t="shared" si="37"/>
        <v>〇</v>
      </c>
      <c r="AC151" s="32" t="str">
        <f t="shared" si="37"/>
        <v>〇</v>
      </c>
      <c r="AD151" s="32" t="str">
        <f t="shared" si="37"/>
        <v>〇</v>
      </c>
      <c r="AE151" s="32" t="str">
        <f t="shared" si="37"/>
        <v>〇</v>
      </c>
      <c r="AF151" s="32" t="str">
        <f t="shared" si="37"/>
        <v>〇</v>
      </c>
      <c r="AG151" s="32" t="str">
        <f t="shared" si="37"/>
        <v>〇</v>
      </c>
      <c r="AH151" s="32" t="str">
        <f t="shared" si="37"/>
        <v>〇</v>
      </c>
      <c r="AI151" s="32" t="str">
        <f t="shared" si="37"/>
        <v>〇</v>
      </c>
      <c r="AJ151" s="32" t="str">
        <f t="shared" si="37"/>
        <v>〇</v>
      </c>
      <c r="AK151" s="32" t="str">
        <f t="shared" si="37"/>
        <v>〇</v>
      </c>
      <c r="AL151" s="32" t="str">
        <f t="shared" si="37"/>
        <v>〇</v>
      </c>
      <c r="AM151" s="32" t="str">
        <f t="shared" si="37"/>
        <v>〇</v>
      </c>
      <c r="AN151" s="32" t="str">
        <f t="shared" si="37"/>
        <v>〇</v>
      </c>
      <c r="AO151" s="32" t="str">
        <f t="shared" si="37"/>
        <v>〇</v>
      </c>
      <c r="AP151" s="32" t="str">
        <f t="shared" si="37"/>
        <v>〇</v>
      </c>
      <c r="AQ151" s="32" t="str">
        <f t="shared" si="37"/>
        <v>〇</v>
      </c>
      <c r="AR151" s="32" t="str">
        <f t="shared" si="37"/>
        <v>〇</v>
      </c>
      <c r="AS151" s="32" t="str">
        <f t="shared" si="37"/>
        <v>〇</v>
      </c>
      <c r="AT151" s="32" t="str">
        <f t="shared" si="37"/>
        <v>〇</v>
      </c>
      <c r="AU151" s="32" t="str">
        <f t="shared" si="37"/>
        <v>〇</v>
      </c>
    </row>
    <row r="152" spans="17:47">
      <c r="Q152" s="53"/>
      <c r="S152" s="32" t="str">
        <f t="shared" si="37"/>
        <v>〇</v>
      </c>
      <c r="T152" s="32" t="str">
        <f t="shared" si="37"/>
        <v>〇</v>
      </c>
      <c r="U152" s="32" t="str">
        <f t="shared" si="37"/>
        <v>〇</v>
      </c>
      <c r="V152" s="32" t="str">
        <f t="shared" si="37"/>
        <v>〇</v>
      </c>
      <c r="W152" s="32" t="str">
        <f t="shared" si="37"/>
        <v>〇</v>
      </c>
      <c r="X152" s="32" t="str">
        <f t="shared" si="37"/>
        <v>〇</v>
      </c>
      <c r="Y152" s="32" t="str">
        <f t="shared" si="37"/>
        <v>〇</v>
      </c>
      <c r="Z152" s="32" t="str">
        <f t="shared" si="37"/>
        <v>〇</v>
      </c>
      <c r="AA152" s="32" t="str">
        <f t="shared" si="37"/>
        <v>〇</v>
      </c>
      <c r="AB152" s="32" t="str">
        <f t="shared" si="37"/>
        <v>〇</v>
      </c>
      <c r="AC152" s="32" t="str">
        <f t="shared" si="37"/>
        <v>〇</v>
      </c>
      <c r="AD152" s="32" t="str">
        <f t="shared" si="37"/>
        <v>〇</v>
      </c>
      <c r="AE152" s="32" t="str">
        <f t="shared" si="37"/>
        <v>〇</v>
      </c>
      <c r="AF152" s="32" t="str">
        <f t="shared" si="37"/>
        <v>〇</v>
      </c>
      <c r="AG152" s="32" t="str">
        <f t="shared" si="37"/>
        <v>〇</v>
      </c>
      <c r="AH152" s="32" t="str">
        <f t="shared" si="37"/>
        <v>〇</v>
      </c>
      <c r="AI152" s="32" t="str">
        <f t="shared" si="37"/>
        <v>〇</v>
      </c>
      <c r="AJ152" s="32" t="str">
        <f t="shared" si="37"/>
        <v>〇</v>
      </c>
      <c r="AK152" s="32" t="str">
        <f t="shared" si="37"/>
        <v>〇</v>
      </c>
      <c r="AL152" s="32" t="str">
        <f t="shared" si="37"/>
        <v>〇</v>
      </c>
      <c r="AM152" s="32" t="str">
        <f t="shared" si="37"/>
        <v>〇</v>
      </c>
      <c r="AN152" s="32" t="str">
        <f t="shared" si="37"/>
        <v>〇</v>
      </c>
      <c r="AO152" s="32" t="str">
        <f t="shared" si="37"/>
        <v>〇</v>
      </c>
      <c r="AP152" s="32" t="str">
        <f t="shared" si="37"/>
        <v>〇</v>
      </c>
      <c r="AQ152" s="32" t="str">
        <f t="shared" si="37"/>
        <v>〇</v>
      </c>
      <c r="AR152" s="32" t="str">
        <f t="shared" si="37"/>
        <v>〇</v>
      </c>
      <c r="AS152" s="32" t="str">
        <f t="shared" si="37"/>
        <v>〇</v>
      </c>
      <c r="AT152" s="32" t="str">
        <f t="shared" si="37"/>
        <v>〇</v>
      </c>
      <c r="AU152" s="32" t="str">
        <f t="shared" si="37"/>
        <v>〇</v>
      </c>
    </row>
    <row r="153" spans="17:47">
      <c r="Q153" s="53"/>
      <c r="S153" s="32" t="str">
        <f t="shared" si="37"/>
        <v>〇</v>
      </c>
      <c r="T153" s="32" t="str">
        <f t="shared" si="37"/>
        <v>〇</v>
      </c>
      <c r="U153" s="32" t="str">
        <f t="shared" si="37"/>
        <v>〇</v>
      </c>
      <c r="V153" s="32" t="str">
        <f t="shared" si="37"/>
        <v>〇</v>
      </c>
      <c r="W153" s="32" t="str">
        <f t="shared" si="37"/>
        <v>〇</v>
      </c>
      <c r="X153" s="32" t="str">
        <f t="shared" si="37"/>
        <v>〇</v>
      </c>
      <c r="Y153" s="32" t="str">
        <f t="shared" si="37"/>
        <v>〇</v>
      </c>
      <c r="Z153" s="32" t="str">
        <f t="shared" si="37"/>
        <v>〇</v>
      </c>
      <c r="AA153" s="32" t="str">
        <f t="shared" si="37"/>
        <v>〇</v>
      </c>
      <c r="AB153" s="32" t="str">
        <f t="shared" si="37"/>
        <v>〇</v>
      </c>
      <c r="AC153" s="32" t="str">
        <f t="shared" si="37"/>
        <v>〇</v>
      </c>
      <c r="AD153" s="32" t="str">
        <f t="shared" si="37"/>
        <v>〇</v>
      </c>
      <c r="AE153" s="32" t="str">
        <f t="shared" si="37"/>
        <v>〇</v>
      </c>
      <c r="AF153" s="32" t="str">
        <f t="shared" si="37"/>
        <v>〇</v>
      </c>
      <c r="AG153" s="32" t="str">
        <f t="shared" si="37"/>
        <v>〇</v>
      </c>
      <c r="AH153" s="32" t="str">
        <f t="shared" si="37"/>
        <v>〇</v>
      </c>
      <c r="AI153" s="32" t="str">
        <f t="shared" si="37"/>
        <v>〇</v>
      </c>
      <c r="AJ153" s="32" t="str">
        <f t="shared" si="37"/>
        <v>〇</v>
      </c>
      <c r="AK153" s="32" t="str">
        <f t="shared" si="37"/>
        <v>〇</v>
      </c>
      <c r="AL153" s="32" t="str">
        <f t="shared" si="37"/>
        <v>〇</v>
      </c>
      <c r="AM153" s="32" t="str">
        <f t="shared" si="37"/>
        <v>〇</v>
      </c>
      <c r="AN153" s="32" t="str">
        <f t="shared" si="37"/>
        <v>〇</v>
      </c>
      <c r="AO153" s="32" t="str">
        <f t="shared" si="37"/>
        <v>〇</v>
      </c>
      <c r="AP153" s="32" t="str">
        <f t="shared" si="37"/>
        <v>〇</v>
      </c>
      <c r="AQ153" s="32" t="str">
        <f t="shared" si="37"/>
        <v>〇</v>
      </c>
      <c r="AR153" s="32" t="str">
        <f t="shared" si="37"/>
        <v>〇</v>
      </c>
      <c r="AS153" s="32" t="str">
        <f t="shared" si="37"/>
        <v>〇</v>
      </c>
      <c r="AT153" s="32" t="str">
        <f t="shared" si="37"/>
        <v>〇</v>
      </c>
      <c r="AU153" s="32" t="str">
        <f t="shared" si="37"/>
        <v>〇</v>
      </c>
    </row>
    <row r="154" spans="17:47">
      <c r="Q154" s="53"/>
      <c r="S154" s="32" t="str">
        <f t="shared" si="37"/>
        <v>〇</v>
      </c>
      <c r="T154" s="32" t="str">
        <f t="shared" si="37"/>
        <v>〇</v>
      </c>
      <c r="U154" s="32" t="str">
        <f t="shared" si="37"/>
        <v>〇</v>
      </c>
      <c r="V154" s="32" t="str">
        <f t="shared" si="37"/>
        <v>〇</v>
      </c>
      <c r="W154" s="32" t="str">
        <f t="shared" si="37"/>
        <v>〇</v>
      </c>
      <c r="X154" s="32" t="str">
        <f t="shared" si="37"/>
        <v>〇</v>
      </c>
      <c r="Y154" s="32" t="str">
        <f t="shared" si="37"/>
        <v>〇</v>
      </c>
      <c r="Z154" s="32" t="str">
        <f t="shared" si="37"/>
        <v>〇</v>
      </c>
      <c r="AA154" s="32" t="str">
        <f t="shared" si="37"/>
        <v>〇</v>
      </c>
      <c r="AB154" s="32" t="str">
        <f t="shared" si="37"/>
        <v>〇</v>
      </c>
      <c r="AC154" s="32" t="str">
        <f t="shared" si="37"/>
        <v>〇</v>
      </c>
      <c r="AD154" s="32" t="str">
        <f t="shared" si="37"/>
        <v>〇</v>
      </c>
      <c r="AE154" s="32" t="str">
        <f t="shared" si="37"/>
        <v>〇</v>
      </c>
      <c r="AF154" s="32" t="str">
        <f t="shared" si="37"/>
        <v>〇</v>
      </c>
      <c r="AG154" s="32" t="str">
        <f t="shared" si="37"/>
        <v>〇</v>
      </c>
      <c r="AH154" s="32" t="str">
        <f t="shared" si="37"/>
        <v>〇</v>
      </c>
      <c r="AI154" s="32" t="str">
        <f t="shared" si="37"/>
        <v>〇</v>
      </c>
      <c r="AJ154" s="32" t="str">
        <f t="shared" si="37"/>
        <v>〇</v>
      </c>
      <c r="AK154" s="32" t="str">
        <f t="shared" si="37"/>
        <v>〇</v>
      </c>
      <c r="AL154" s="32" t="str">
        <f t="shared" si="37"/>
        <v>〇</v>
      </c>
      <c r="AM154" s="32" t="str">
        <f t="shared" si="37"/>
        <v>〇</v>
      </c>
      <c r="AN154" s="32" t="str">
        <f t="shared" si="37"/>
        <v>〇</v>
      </c>
      <c r="AO154" s="32" t="str">
        <f t="shared" si="37"/>
        <v>〇</v>
      </c>
      <c r="AP154" s="32" t="str">
        <f t="shared" si="37"/>
        <v>〇</v>
      </c>
      <c r="AQ154" s="32" t="str">
        <f t="shared" si="37"/>
        <v>〇</v>
      </c>
      <c r="AR154" s="32" t="str">
        <f t="shared" si="37"/>
        <v>〇</v>
      </c>
      <c r="AS154" s="32" t="str">
        <f t="shared" si="37"/>
        <v>〇</v>
      </c>
      <c r="AT154" s="32" t="str">
        <f t="shared" si="37"/>
        <v>〇</v>
      </c>
      <c r="AU154" s="32" t="str">
        <f t="shared" si="37"/>
        <v>〇</v>
      </c>
    </row>
    <row r="155" spans="17:47">
      <c r="Q155" s="53"/>
      <c r="S155" s="32" t="str">
        <f t="shared" si="37"/>
        <v>〇</v>
      </c>
      <c r="T155" s="32" t="str">
        <f t="shared" si="37"/>
        <v>〇</v>
      </c>
      <c r="U155" s="32" t="str">
        <f t="shared" si="37"/>
        <v>〇</v>
      </c>
      <c r="V155" s="32" t="str">
        <f t="shared" si="37"/>
        <v>〇</v>
      </c>
      <c r="W155" s="32" t="str">
        <f t="shared" si="37"/>
        <v>〇</v>
      </c>
      <c r="X155" s="32" t="str">
        <f t="shared" si="37"/>
        <v>〇</v>
      </c>
      <c r="Y155" s="32" t="str">
        <f t="shared" si="37"/>
        <v>〇</v>
      </c>
      <c r="Z155" s="32" t="str">
        <f t="shared" si="37"/>
        <v>〇</v>
      </c>
      <c r="AA155" s="32" t="str">
        <f t="shared" si="37"/>
        <v>〇</v>
      </c>
      <c r="AB155" s="32" t="str">
        <f t="shared" si="37"/>
        <v>〇</v>
      </c>
      <c r="AC155" s="32" t="str">
        <f t="shared" si="37"/>
        <v>〇</v>
      </c>
      <c r="AD155" s="32" t="str">
        <f t="shared" si="37"/>
        <v>〇</v>
      </c>
      <c r="AE155" s="32" t="str">
        <f t="shared" si="37"/>
        <v>〇</v>
      </c>
      <c r="AF155" s="32" t="str">
        <f t="shared" si="37"/>
        <v>〇</v>
      </c>
      <c r="AG155" s="32" t="str">
        <f t="shared" si="37"/>
        <v>〇</v>
      </c>
      <c r="AH155" s="32" t="str">
        <f t="shared" si="37"/>
        <v>〇</v>
      </c>
      <c r="AI155" s="32" t="str">
        <f t="shared" si="37"/>
        <v>〇</v>
      </c>
      <c r="AJ155" s="32" t="str">
        <f t="shared" si="37"/>
        <v>〇</v>
      </c>
      <c r="AK155" s="32" t="str">
        <f t="shared" si="37"/>
        <v>〇</v>
      </c>
      <c r="AL155" s="32" t="str">
        <f t="shared" si="37"/>
        <v>〇</v>
      </c>
      <c r="AM155" s="32" t="str">
        <f t="shared" si="37"/>
        <v>〇</v>
      </c>
      <c r="AN155" s="32" t="str">
        <f t="shared" si="37"/>
        <v>〇</v>
      </c>
      <c r="AO155" s="32" t="str">
        <f t="shared" si="37"/>
        <v>〇</v>
      </c>
      <c r="AP155" s="32" t="str">
        <f t="shared" si="37"/>
        <v>〇</v>
      </c>
      <c r="AQ155" s="32" t="str">
        <f t="shared" si="37"/>
        <v>〇</v>
      </c>
      <c r="AR155" s="32" t="str">
        <f t="shared" si="37"/>
        <v>〇</v>
      </c>
      <c r="AS155" s="32" t="str">
        <f t="shared" si="37"/>
        <v>〇</v>
      </c>
      <c r="AT155" s="32" t="str">
        <f t="shared" si="37"/>
        <v>〇</v>
      </c>
      <c r="AU155" s="32" t="str">
        <f t="shared" si="37"/>
        <v>〇</v>
      </c>
    </row>
    <row r="156" spans="17:47">
      <c r="Q156" s="53"/>
      <c r="S156" s="32" t="str">
        <f t="shared" si="37"/>
        <v>〇</v>
      </c>
      <c r="T156" s="32" t="str">
        <f t="shared" si="37"/>
        <v>〇</v>
      </c>
      <c r="U156" s="32" t="str">
        <f t="shared" si="37"/>
        <v>〇</v>
      </c>
      <c r="V156" s="32" t="str">
        <f t="shared" si="37"/>
        <v>〇</v>
      </c>
      <c r="W156" s="32" t="str">
        <f t="shared" si="37"/>
        <v>〇</v>
      </c>
      <c r="X156" s="32" t="str">
        <f t="shared" si="37"/>
        <v>〇</v>
      </c>
      <c r="Y156" s="32" t="str">
        <f t="shared" si="37"/>
        <v>〇</v>
      </c>
      <c r="Z156" s="32" t="str">
        <f t="shared" si="37"/>
        <v>〇</v>
      </c>
      <c r="AA156" s="32" t="str">
        <f t="shared" si="37"/>
        <v>〇</v>
      </c>
      <c r="AB156" s="32" t="str">
        <f t="shared" si="37"/>
        <v>〇</v>
      </c>
      <c r="AC156" s="32" t="str">
        <f t="shared" si="37"/>
        <v>〇</v>
      </c>
      <c r="AD156" s="32" t="str">
        <f t="shared" si="37"/>
        <v>〇</v>
      </c>
      <c r="AE156" s="32" t="str">
        <f t="shared" si="37"/>
        <v>〇</v>
      </c>
      <c r="AF156" s="32" t="str">
        <f t="shared" si="37"/>
        <v>〇</v>
      </c>
      <c r="AG156" s="32" t="str">
        <f t="shared" si="37"/>
        <v>〇</v>
      </c>
      <c r="AH156" s="32" t="str">
        <f t="shared" si="37"/>
        <v>〇</v>
      </c>
      <c r="AI156" s="32" t="str">
        <f t="shared" si="37"/>
        <v>〇</v>
      </c>
      <c r="AJ156" s="32" t="str">
        <f t="shared" si="37"/>
        <v>〇</v>
      </c>
      <c r="AK156" s="32" t="str">
        <f t="shared" si="37"/>
        <v>〇</v>
      </c>
      <c r="AL156" s="32" t="str">
        <f t="shared" si="37"/>
        <v>〇</v>
      </c>
      <c r="AM156" s="32" t="str">
        <f t="shared" si="37"/>
        <v>〇</v>
      </c>
      <c r="AN156" s="32" t="str">
        <f t="shared" si="37"/>
        <v>〇</v>
      </c>
      <c r="AO156" s="32" t="str">
        <f t="shared" si="37"/>
        <v>〇</v>
      </c>
      <c r="AP156" s="32" t="str">
        <f t="shared" si="37"/>
        <v>〇</v>
      </c>
      <c r="AQ156" s="32" t="str">
        <f t="shared" si="37"/>
        <v>〇</v>
      </c>
      <c r="AR156" s="32" t="str">
        <f t="shared" si="37"/>
        <v>〇</v>
      </c>
      <c r="AS156" s="32" t="str">
        <f t="shared" si="37"/>
        <v>〇</v>
      </c>
      <c r="AT156" s="32" t="str">
        <f t="shared" si="37"/>
        <v>〇</v>
      </c>
      <c r="AU156" s="32" t="str">
        <f t="shared" si="37"/>
        <v>〇</v>
      </c>
    </row>
    <row r="157" spans="17:47">
      <c r="Q157" s="53"/>
      <c r="S157" s="32" t="str">
        <f t="shared" si="37"/>
        <v>〇</v>
      </c>
      <c r="T157" s="32" t="str">
        <f t="shared" si="37"/>
        <v>〇</v>
      </c>
      <c r="U157" s="32" t="str">
        <f t="shared" si="37"/>
        <v>〇</v>
      </c>
      <c r="V157" s="32" t="str">
        <f t="shared" si="37"/>
        <v>〇</v>
      </c>
      <c r="W157" s="32" t="str">
        <f t="shared" si="37"/>
        <v>〇</v>
      </c>
      <c r="X157" s="32" t="str">
        <f t="shared" si="37"/>
        <v>〇</v>
      </c>
      <c r="Y157" s="32" t="str">
        <f t="shared" si="37"/>
        <v>〇</v>
      </c>
      <c r="Z157" s="32" t="str">
        <f t="shared" si="37"/>
        <v>〇</v>
      </c>
      <c r="AA157" s="32" t="str">
        <f t="shared" si="37"/>
        <v>〇</v>
      </c>
      <c r="AB157" s="32" t="str">
        <f t="shared" si="37"/>
        <v>〇</v>
      </c>
      <c r="AC157" s="32" t="str">
        <f t="shared" si="37"/>
        <v>〇</v>
      </c>
      <c r="AD157" s="32" t="str">
        <f t="shared" si="37"/>
        <v>〇</v>
      </c>
      <c r="AE157" s="32" t="str">
        <f t="shared" si="37"/>
        <v>〇</v>
      </c>
      <c r="AF157" s="32" t="str">
        <f t="shared" si="37"/>
        <v>〇</v>
      </c>
      <c r="AG157" s="32" t="str">
        <f t="shared" si="37"/>
        <v>〇</v>
      </c>
      <c r="AH157" s="32" t="str">
        <f t="shared" si="37"/>
        <v>〇</v>
      </c>
      <c r="AI157" s="32" t="str">
        <f t="shared" si="37"/>
        <v>〇</v>
      </c>
      <c r="AJ157" s="32" t="str">
        <f t="shared" si="37"/>
        <v>〇</v>
      </c>
      <c r="AK157" s="32" t="str">
        <f t="shared" si="37"/>
        <v>〇</v>
      </c>
      <c r="AL157" s="32" t="str">
        <f t="shared" si="37"/>
        <v>〇</v>
      </c>
      <c r="AM157" s="32" t="str">
        <f t="shared" si="37"/>
        <v>〇</v>
      </c>
      <c r="AN157" s="32" t="str">
        <f t="shared" si="37"/>
        <v>〇</v>
      </c>
      <c r="AO157" s="32" t="str">
        <f t="shared" si="37"/>
        <v>〇</v>
      </c>
      <c r="AP157" s="32" t="str">
        <f t="shared" si="37"/>
        <v>〇</v>
      </c>
      <c r="AQ157" s="32" t="str">
        <f t="shared" si="37"/>
        <v>〇</v>
      </c>
      <c r="AR157" s="32" t="str">
        <f t="shared" si="37"/>
        <v>〇</v>
      </c>
      <c r="AS157" s="32" t="str">
        <f t="shared" si="37"/>
        <v>〇</v>
      </c>
      <c r="AT157" s="32" t="str">
        <f t="shared" si="37"/>
        <v>〇</v>
      </c>
      <c r="AU157" s="32" t="str">
        <f t="shared" si="37"/>
        <v>〇</v>
      </c>
    </row>
    <row r="158" spans="17:47">
      <c r="Q158" s="53"/>
      <c r="S158" s="32" t="str">
        <f t="shared" si="37"/>
        <v>〇</v>
      </c>
      <c r="T158" s="32" t="str">
        <f t="shared" si="37"/>
        <v>〇</v>
      </c>
      <c r="U158" s="32" t="str">
        <f t="shared" si="37"/>
        <v>〇</v>
      </c>
      <c r="V158" s="32" t="str">
        <f t="shared" si="37"/>
        <v>〇</v>
      </c>
      <c r="W158" s="32" t="str">
        <f t="shared" si="37"/>
        <v>〇</v>
      </c>
      <c r="X158" s="32" t="str">
        <f t="shared" si="37"/>
        <v>〇</v>
      </c>
      <c r="Y158" s="32" t="str">
        <f t="shared" si="37"/>
        <v>〇</v>
      </c>
      <c r="Z158" s="32" t="str">
        <f t="shared" si="37"/>
        <v>〇</v>
      </c>
      <c r="AA158" s="32" t="str">
        <f t="shared" si="37"/>
        <v>〇</v>
      </c>
      <c r="AB158" s="32" t="str">
        <f t="shared" si="37"/>
        <v>〇</v>
      </c>
      <c r="AC158" s="32" t="str">
        <f t="shared" si="37"/>
        <v>〇</v>
      </c>
      <c r="AD158" s="32" t="str">
        <f t="shared" si="37"/>
        <v>〇</v>
      </c>
      <c r="AE158" s="32" t="str">
        <f t="shared" si="37"/>
        <v>〇</v>
      </c>
      <c r="AF158" s="32" t="str">
        <f t="shared" si="37"/>
        <v>〇</v>
      </c>
      <c r="AG158" s="32" t="str">
        <f t="shared" si="37"/>
        <v>〇</v>
      </c>
      <c r="AH158" s="32" t="str">
        <f t="shared" si="37"/>
        <v>〇</v>
      </c>
      <c r="AI158" s="32" t="str">
        <f t="shared" si="37"/>
        <v>〇</v>
      </c>
      <c r="AJ158" s="32" t="str">
        <f t="shared" si="37"/>
        <v>〇</v>
      </c>
      <c r="AK158" s="32" t="str">
        <f t="shared" si="37"/>
        <v>〇</v>
      </c>
      <c r="AL158" s="32" t="str">
        <f t="shared" si="37"/>
        <v>〇</v>
      </c>
      <c r="AM158" s="32" t="str">
        <f t="shared" si="37"/>
        <v>〇</v>
      </c>
      <c r="AN158" s="32" t="str">
        <f t="shared" si="37"/>
        <v>〇</v>
      </c>
      <c r="AO158" s="32" t="str">
        <f t="shared" si="37"/>
        <v>〇</v>
      </c>
      <c r="AP158" s="32" t="str">
        <f t="shared" si="37"/>
        <v>〇</v>
      </c>
      <c r="AQ158" s="32" t="str">
        <f t="shared" si="37"/>
        <v>〇</v>
      </c>
      <c r="AR158" s="32" t="str">
        <f t="shared" si="37"/>
        <v>〇</v>
      </c>
      <c r="AS158" s="32" t="str">
        <f t="shared" si="37"/>
        <v>〇</v>
      </c>
      <c r="AT158" s="32" t="str">
        <f t="shared" si="37"/>
        <v>〇</v>
      </c>
      <c r="AU158" s="32" t="str">
        <f t="shared" si="37"/>
        <v>〇</v>
      </c>
    </row>
    <row r="159" spans="17:47">
      <c r="Q159" s="53"/>
      <c r="S159" s="32" t="str">
        <f t="shared" si="37"/>
        <v>〇</v>
      </c>
      <c r="T159" s="32" t="str">
        <f t="shared" si="37"/>
        <v>〇</v>
      </c>
      <c r="U159" s="32" t="str">
        <f t="shared" si="37"/>
        <v>〇</v>
      </c>
      <c r="V159" s="32" t="str">
        <f t="shared" si="37"/>
        <v>〇</v>
      </c>
      <c r="W159" s="32" t="str">
        <f t="shared" si="37"/>
        <v>〇</v>
      </c>
      <c r="X159" s="32" t="str">
        <f t="shared" si="37"/>
        <v>〇</v>
      </c>
      <c r="Y159" s="32" t="str">
        <f t="shared" si="37"/>
        <v>〇</v>
      </c>
      <c r="Z159" s="32" t="str">
        <f t="shared" si="37"/>
        <v>〇</v>
      </c>
      <c r="AA159" s="32" t="str">
        <f t="shared" si="37"/>
        <v>〇</v>
      </c>
      <c r="AB159" s="32" t="str">
        <f t="shared" si="37"/>
        <v>〇</v>
      </c>
      <c r="AC159" s="32" t="str">
        <f t="shared" si="37"/>
        <v>〇</v>
      </c>
      <c r="AD159" s="32" t="str">
        <f t="shared" si="37"/>
        <v>〇</v>
      </c>
      <c r="AE159" s="32" t="str">
        <f t="shared" si="37"/>
        <v>〇</v>
      </c>
      <c r="AF159" s="32" t="str">
        <f t="shared" si="37"/>
        <v>〇</v>
      </c>
      <c r="AG159" s="32" t="str">
        <f t="shared" si="37"/>
        <v>〇</v>
      </c>
      <c r="AH159" s="32" t="str">
        <f t="shared" si="37"/>
        <v>〇</v>
      </c>
      <c r="AI159" s="32" t="str">
        <f t="shared" si="37"/>
        <v>〇</v>
      </c>
      <c r="AJ159" s="32" t="str">
        <f t="shared" si="37"/>
        <v>〇</v>
      </c>
      <c r="AK159" s="32" t="str">
        <f t="shared" si="37"/>
        <v>〇</v>
      </c>
      <c r="AL159" s="32" t="str">
        <f t="shared" si="37"/>
        <v>〇</v>
      </c>
      <c r="AM159" s="32" t="str">
        <f t="shared" si="37"/>
        <v>〇</v>
      </c>
      <c r="AN159" s="32" t="str">
        <f t="shared" si="37"/>
        <v>〇</v>
      </c>
      <c r="AO159" s="32" t="str">
        <f t="shared" si="37"/>
        <v>〇</v>
      </c>
      <c r="AP159" s="32" t="str">
        <f t="shared" ref="AP159:AU159" si="38">IF(EXACT(AP53,AP106),"〇","NG")</f>
        <v>〇</v>
      </c>
      <c r="AQ159" s="32" t="str">
        <f t="shared" si="38"/>
        <v>〇</v>
      </c>
      <c r="AR159" s="32" t="str">
        <f t="shared" si="38"/>
        <v>〇</v>
      </c>
      <c r="AS159" s="32" t="str">
        <f t="shared" si="38"/>
        <v>〇</v>
      </c>
      <c r="AT159" s="32" t="str">
        <f t="shared" si="38"/>
        <v>〇</v>
      </c>
      <c r="AU159" s="32" t="str">
        <f t="shared" si="38"/>
        <v>〇</v>
      </c>
    </row>
    <row r="160" spans="17:47">
      <c r="Q160" s="53"/>
      <c r="S160" s="32" t="str">
        <f t="shared" ref="S160:AU168" si="39">IF(EXACT(S54,S107),"〇","NG")</f>
        <v>〇</v>
      </c>
      <c r="T160" s="32" t="str">
        <f t="shared" si="39"/>
        <v>〇</v>
      </c>
      <c r="U160" s="32" t="str">
        <f t="shared" si="39"/>
        <v>〇</v>
      </c>
      <c r="V160" s="32" t="str">
        <f t="shared" si="39"/>
        <v>〇</v>
      </c>
      <c r="W160" s="32" t="str">
        <f t="shared" si="39"/>
        <v>〇</v>
      </c>
      <c r="X160" s="32" t="str">
        <f t="shared" si="39"/>
        <v>〇</v>
      </c>
      <c r="Y160" s="32" t="str">
        <f t="shared" si="39"/>
        <v>〇</v>
      </c>
      <c r="Z160" s="32" t="str">
        <f t="shared" si="39"/>
        <v>〇</v>
      </c>
      <c r="AA160" s="32" t="str">
        <f t="shared" si="39"/>
        <v>〇</v>
      </c>
      <c r="AB160" s="32" t="str">
        <f t="shared" si="39"/>
        <v>〇</v>
      </c>
      <c r="AC160" s="32" t="str">
        <f t="shared" si="39"/>
        <v>〇</v>
      </c>
      <c r="AD160" s="32" t="str">
        <f t="shared" si="39"/>
        <v>〇</v>
      </c>
      <c r="AE160" s="32" t="str">
        <f t="shared" si="39"/>
        <v>〇</v>
      </c>
      <c r="AF160" s="32" t="str">
        <f t="shared" si="39"/>
        <v>〇</v>
      </c>
      <c r="AG160" s="32" t="str">
        <f t="shared" si="39"/>
        <v>〇</v>
      </c>
      <c r="AH160" s="32" t="str">
        <f t="shared" si="39"/>
        <v>〇</v>
      </c>
      <c r="AI160" s="32" t="str">
        <f t="shared" si="39"/>
        <v>〇</v>
      </c>
      <c r="AJ160" s="32" t="str">
        <f t="shared" si="39"/>
        <v>〇</v>
      </c>
      <c r="AK160" s="32" t="str">
        <f t="shared" si="39"/>
        <v>〇</v>
      </c>
      <c r="AL160" s="32" t="str">
        <f t="shared" si="39"/>
        <v>〇</v>
      </c>
      <c r="AM160" s="32" t="str">
        <f t="shared" si="39"/>
        <v>〇</v>
      </c>
      <c r="AN160" s="32" t="str">
        <f t="shared" si="39"/>
        <v>〇</v>
      </c>
      <c r="AO160" s="32" t="str">
        <f t="shared" si="39"/>
        <v>〇</v>
      </c>
      <c r="AP160" s="32" t="str">
        <f t="shared" si="39"/>
        <v>〇</v>
      </c>
      <c r="AQ160" s="32" t="str">
        <f t="shared" si="39"/>
        <v>〇</v>
      </c>
      <c r="AR160" s="32" t="str">
        <f t="shared" si="39"/>
        <v>〇</v>
      </c>
      <c r="AS160" s="32" t="str">
        <f t="shared" si="39"/>
        <v>〇</v>
      </c>
      <c r="AT160" s="32" t="str">
        <f t="shared" si="39"/>
        <v>〇</v>
      </c>
      <c r="AU160" s="32" t="str">
        <f t="shared" si="39"/>
        <v>〇</v>
      </c>
    </row>
    <row r="161" spans="17:47">
      <c r="Q161" s="53"/>
      <c r="S161" s="32" t="str">
        <f t="shared" si="39"/>
        <v>〇</v>
      </c>
      <c r="T161" s="32" t="str">
        <f t="shared" si="39"/>
        <v>〇</v>
      </c>
      <c r="U161" s="32" t="str">
        <f t="shared" si="39"/>
        <v>〇</v>
      </c>
      <c r="V161" s="32" t="str">
        <f t="shared" si="39"/>
        <v>〇</v>
      </c>
      <c r="W161" s="32" t="str">
        <f t="shared" si="39"/>
        <v>〇</v>
      </c>
      <c r="X161" s="32" t="str">
        <f t="shared" si="39"/>
        <v>〇</v>
      </c>
      <c r="Y161" s="32" t="str">
        <f t="shared" si="39"/>
        <v>〇</v>
      </c>
      <c r="Z161" s="32" t="str">
        <f t="shared" si="39"/>
        <v>〇</v>
      </c>
      <c r="AA161" s="32" t="str">
        <f t="shared" si="39"/>
        <v>〇</v>
      </c>
      <c r="AB161" s="32" t="str">
        <f t="shared" si="39"/>
        <v>〇</v>
      </c>
      <c r="AC161" s="32" t="str">
        <f t="shared" si="39"/>
        <v>〇</v>
      </c>
      <c r="AD161" s="32" t="str">
        <f t="shared" si="39"/>
        <v>〇</v>
      </c>
      <c r="AE161" s="32" t="str">
        <f t="shared" si="39"/>
        <v>〇</v>
      </c>
      <c r="AF161" s="32" t="str">
        <f t="shared" si="39"/>
        <v>〇</v>
      </c>
      <c r="AG161" s="32" t="str">
        <f t="shared" si="39"/>
        <v>〇</v>
      </c>
      <c r="AH161" s="32" t="str">
        <f t="shared" si="39"/>
        <v>〇</v>
      </c>
      <c r="AI161" s="32" t="str">
        <f t="shared" si="39"/>
        <v>〇</v>
      </c>
      <c r="AJ161" s="32" t="str">
        <f t="shared" si="39"/>
        <v>〇</v>
      </c>
      <c r="AK161" s="32" t="str">
        <f t="shared" si="39"/>
        <v>〇</v>
      </c>
      <c r="AL161" s="32" t="str">
        <f t="shared" si="39"/>
        <v>〇</v>
      </c>
      <c r="AM161" s="32" t="str">
        <f t="shared" si="39"/>
        <v>〇</v>
      </c>
      <c r="AN161" s="32" t="str">
        <f t="shared" si="39"/>
        <v>〇</v>
      </c>
      <c r="AO161" s="32" t="str">
        <f t="shared" si="39"/>
        <v>〇</v>
      </c>
      <c r="AP161" s="32" t="str">
        <f t="shared" si="39"/>
        <v>〇</v>
      </c>
      <c r="AQ161" s="32" t="str">
        <f t="shared" si="39"/>
        <v>〇</v>
      </c>
      <c r="AR161" s="32" t="str">
        <f t="shared" si="39"/>
        <v>〇</v>
      </c>
      <c r="AS161" s="32" t="str">
        <f t="shared" si="39"/>
        <v>〇</v>
      </c>
      <c r="AT161" s="32" t="str">
        <f t="shared" si="39"/>
        <v>〇</v>
      </c>
      <c r="AU161" s="32" t="str">
        <f t="shared" si="39"/>
        <v>〇</v>
      </c>
    </row>
    <row r="162" spans="17:47">
      <c r="Q162" s="53"/>
      <c r="S162" s="32" t="str">
        <f t="shared" si="39"/>
        <v>〇</v>
      </c>
      <c r="T162" s="32" t="str">
        <f t="shared" si="39"/>
        <v>〇</v>
      </c>
      <c r="U162" s="32" t="str">
        <f t="shared" si="39"/>
        <v>〇</v>
      </c>
      <c r="V162" s="32" t="str">
        <f t="shared" si="39"/>
        <v>〇</v>
      </c>
      <c r="W162" s="32" t="str">
        <f t="shared" si="39"/>
        <v>〇</v>
      </c>
      <c r="X162" s="32" t="str">
        <f t="shared" si="39"/>
        <v>〇</v>
      </c>
      <c r="Y162" s="32" t="str">
        <f t="shared" si="39"/>
        <v>〇</v>
      </c>
      <c r="Z162" s="32" t="str">
        <f t="shared" si="39"/>
        <v>〇</v>
      </c>
      <c r="AA162" s="32" t="str">
        <f t="shared" si="39"/>
        <v>〇</v>
      </c>
      <c r="AB162" s="32" t="str">
        <f t="shared" si="39"/>
        <v>〇</v>
      </c>
      <c r="AC162" s="32" t="str">
        <f t="shared" si="39"/>
        <v>〇</v>
      </c>
      <c r="AD162" s="32" t="str">
        <f t="shared" si="39"/>
        <v>〇</v>
      </c>
      <c r="AE162" s="32" t="str">
        <f t="shared" si="39"/>
        <v>〇</v>
      </c>
      <c r="AF162" s="32" t="str">
        <f t="shared" si="39"/>
        <v>〇</v>
      </c>
      <c r="AG162" s="32" t="str">
        <f t="shared" si="39"/>
        <v>〇</v>
      </c>
      <c r="AH162" s="32" t="str">
        <f t="shared" si="39"/>
        <v>〇</v>
      </c>
      <c r="AI162" s="32" t="str">
        <f t="shared" si="39"/>
        <v>〇</v>
      </c>
      <c r="AJ162" s="32" t="str">
        <f t="shared" si="39"/>
        <v>〇</v>
      </c>
      <c r="AK162" s="32" t="str">
        <f t="shared" si="39"/>
        <v>〇</v>
      </c>
      <c r="AL162" s="32" t="str">
        <f t="shared" si="39"/>
        <v>〇</v>
      </c>
      <c r="AM162" s="32" t="str">
        <f t="shared" si="39"/>
        <v>〇</v>
      </c>
      <c r="AN162" s="32" t="str">
        <f t="shared" si="39"/>
        <v>〇</v>
      </c>
      <c r="AO162" s="32" t="str">
        <f t="shared" si="39"/>
        <v>〇</v>
      </c>
      <c r="AP162" s="32" t="str">
        <f t="shared" si="39"/>
        <v>〇</v>
      </c>
      <c r="AQ162" s="32" t="str">
        <f t="shared" si="39"/>
        <v>〇</v>
      </c>
      <c r="AR162" s="32" t="str">
        <f t="shared" si="39"/>
        <v>〇</v>
      </c>
      <c r="AS162" s="32" t="str">
        <f t="shared" si="39"/>
        <v>〇</v>
      </c>
      <c r="AT162" s="32" t="str">
        <f t="shared" si="39"/>
        <v>〇</v>
      </c>
      <c r="AU162" s="32" t="str">
        <f t="shared" si="39"/>
        <v>〇</v>
      </c>
    </row>
    <row r="163" spans="17:47">
      <c r="Q163" s="53"/>
      <c r="S163" s="32" t="str">
        <f t="shared" si="39"/>
        <v>〇</v>
      </c>
      <c r="T163" s="32" t="str">
        <f t="shared" si="39"/>
        <v>〇</v>
      </c>
      <c r="U163" s="32" t="str">
        <f t="shared" si="39"/>
        <v>〇</v>
      </c>
      <c r="V163" s="32" t="str">
        <f t="shared" si="39"/>
        <v>〇</v>
      </c>
      <c r="W163" s="32" t="str">
        <f t="shared" si="39"/>
        <v>〇</v>
      </c>
      <c r="X163" s="32" t="str">
        <f t="shared" si="39"/>
        <v>〇</v>
      </c>
      <c r="Y163" s="32" t="str">
        <f t="shared" si="39"/>
        <v>〇</v>
      </c>
      <c r="Z163" s="32" t="str">
        <f t="shared" si="39"/>
        <v>〇</v>
      </c>
      <c r="AA163" s="32" t="str">
        <f t="shared" si="39"/>
        <v>〇</v>
      </c>
      <c r="AB163" s="32" t="str">
        <f t="shared" si="39"/>
        <v>〇</v>
      </c>
      <c r="AC163" s="32" t="str">
        <f t="shared" si="39"/>
        <v>〇</v>
      </c>
      <c r="AD163" s="32" t="str">
        <f t="shared" si="39"/>
        <v>〇</v>
      </c>
      <c r="AE163" s="32" t="str">
        <f t="shared" si="39"/>
        <v>〇</v>
      </c>
      <c r="AF163" s="32" t="str">
        <f t="shared" si="39"/>
        <v>〇</v>
      </c>
      <c r="AG163" s="32" t="str">
        <f t="shared" si="39"/>
        <v>〇</v>
      </c>
      <c r="AH163" s="32" t="str">
        <f t="shared" si="39"/>
        <v>〇</v>
      </c>
      <c r="AI163" s="32" t="str">
        <f t="shared" si="39"/>
        <v>〇</v>
      </c>
      <c r="AJ163" s="32" t="str">
        <f t="shared" si="39"/>
        <v>〇</v>
      </c>
      <c r="AK163" s="32" t="str">
        <f t="shared" si="39"/>
        <v>〇</v>
      </c>
      <c r="AL163" s="32" t="str">
        <f t="shared" si="39"/>
        <v>〇</v>
      </c>
      <c r="AM163" s="32" t="str">
        <f t="shared" si="39"/>
        <v>〇</v>
      </c>
      <c r="AN163" s="32" t="str">
        <f t="shared" si="39"/>
        <v>〇</v>
      </c>
      <c r="AO163" s="32" t="str">
        <f t="shared" si="39"/>
        <v>〇</v>
      </c>
      <c r="AP163" s="32" t="str">
        <f t="shared" si="39"/>
        <v>〇</v>
      </c>
      <c r="AQ163" s="32" t="str">
        <f t="shared" si="39"/>
        <v>〇</v>
      </c>
      <c r="AR163" s="32" t="str">
        <f t="shared" si="39"/>
        <v>〇</v>
      </c>
      <c r="AS163" s="32" t="str">
        <f t="shared" si="39"/>
        <v>〇</v>
      </c>
      <c r="AT163" s="32" t="str">
        <f t="shared" si="39"/>
        <v>〇</v>
      </c>
      <c r="AU163" s="32" t="str">
        <f t="shared" si="39"/>
        <v>〇</v>
      </c>
    </row>
    <row r="164" spans="17:47">
      <c r="Q164" s="53"/>
      <c r="S164" s="32" t="str">
        <f t="shared" si="39"/>
        <v>〇</v>
      </c>
      <c r="T164" s="32" t="str">
        <f t="shared" si="39"/>
        <v>〇</v>
      </c>
      <c r="U164" s="32" t="str">
        <f t="shared" si="39"/>
        <v>〇</v>
      </c>
      <c r="V164" s="32" t="str">
        <f t="shared" si="39"/>
        <v>〇</v>
      </c>
      <c r="W164" s="32" t="str">
        <f t="shared" si="39"/>
        <v>〇</v>
      </c>
      <c r="X164" s="32" t="str">
        <f t="shared" si="39"/>
        <v>〇</v>
      </c>
      <c r="Y164" s="32" t="str">
        <f t="shared" si="39"/>
        <v>〇</v>
      </c>
      <c r="Z164" s="32" t="str">
        <f t="shared" si="39"/>
        <v>〇</v>
      </c>
      <c r="AA164" s="32" t="str">
        <f t="shared" si="39"/>
        <v>〇</v>
      </c>
      <c r="AB164" s="32" t="str">
        <f t="shared" si="39"/>
        <v>〇</v>
      </c>
      <c r="AC164" s="32" t="str">
        <f t="shared" si="39"/>
        <v>〇</v>
      </c>
      <c r="AD164" s="32" t="str">
        <f t="shared" si="39"/>
        <v>〇</v>
      </c>
      <c r="AE164" s="32" t="str">
        <f t="shared" si="39"/>
        <v>〇</v>
      </c>
      <c r="AF164" s="32" t="str">
        <f t="shared" si="39"/>
        <v>〇</v>
      </c>
      <c r="AG164" s="32" t="str">
        <f t="shared" si="39"/>
        <v>〇</v>
      </c>
      <c r="AH164" s="32" t="str">
        <f t="shared" si="39"/>
        <v>〇</v>
      </c>
      <c r="AI164" s="32" t="str">
        <f t="shared" si="39"/>
        <v>〇</v>
      </c>
      <c r="AJ164" s="32" t="str">
        <f t="shared" si="39"/>
        <v>〇</v>
      </c>
      <c r="AK164" s="32" t="str">
        <f t="shared" si="39"/>
        <v>〇</v>
      </c>
      <c r="AL164" s="32" t="str">
        <f t="shared" si="39"/>
        <v>〇</v>
      </c>
      <c r="AM164" s="32" t="str">
        <f t="shared" si="39"/>
        <v>〇</v>
      </c>
      <c r="AN164" s="32" t="str">
        <f t="shared" si="39"/>
        <v>〇</v>
      </c>
      <c r="AO164" s="32" t="str">
        <f t="shared" si="39"/>
        <v>〇</v>
      </c>
      <c r="AP164" s="32" t="str">
        <f t="shared" si="39"/>
        <v>〇</v>
      </c>
      <c r="AQ164" s="32" t="str">
        <f t="shared" si="39"/>
        <v>〇</v>
      </c>
      <c r="AR164" s="32" t="str">
        <f t="shared" si="39"/>
        <v>〇</v>
      </c>
      <c r="AS164" s="32" t="str">
        <f t="shared" si="39"/>
        <v>〇</v>
      </c>
      <c r="AT164" s="32" t="str">
        <f t="shared" si="39"/>
        <v>〇</v>
      </c>
      <c r="AU164" s="32" t="str">
        <f t="shared" si="39"/>
        <v>〇</v>
      </c>
    </row>
    <row r="165" spans="17:47">
      <c r="Q165" s="53"/>
      <c r="S165" s="32" t="str">
        <f t="shared" si="39"/>
        <v>〇</v>
      </c>
      <c r="T165" s="32" t="str">
        <f t="shared" si="39"/>
        <v>〇</v>
      </c>
      <c r="U165" s="32" t="str">
        <f t="shared" si="39"/>
        <v>〇</v>
      </c>
      <c r="V165" s="32" t="str">
        <f t="shared" si="39"/>
        <v>〇</v>
      </c>
      <c r="W165" s="32" t="str">
        <f t="shared" si="39"/>
        <v>〇</v>
      </c>
      <c r="X165" s="32" t="str">
        <f t="shared" si="39"/>
        <v>〇</v>
      </c>
      <c r="Y165" s="32" t="str">
        <f t="shared" si="39"/>
        <v>〇</v>
      </c>
      <c r="Z165" s="32" t="str">
        <f t="shared" si="39"/>
        <v>〇</v>
      </c>
      <c r="AA165" s="32" t="str">
        <f t="shared" si="39"/>
        <v>〇</v>
      </c>
      <c r="AB165" s="32" t="str">
        <f t="shared" si="39"/>
        <v>〇</v>
      </c>
      <c r="AC165" s="32" t="str">
        <f t="shared" si="39"/>
        <v>〇</v>
      </c>
      <c r="AD165" s="32" t="str">
        <f t="shared" si="39"/>
        <v>〇</v>
      </c>
      <c r="AE165" s="32" t="str">
        <f t="shared" si="39"/>
        <v>〇</v>
      </c>
      <c r="AF165" s="32" t="str">
        <f t="shared" si="39"/>
        <v>〇</v>
      </c>
      <c r="AG165" s="32" t="str">
        <f t="shared" si="39"/>
        <v>〇</v>
      </c>
      <c r="AH165" s="32" t="str">
        <f t="shared" si="39"/>
        <v>〇</v>
      </c>
      <c r="AI165" s="32" t="str">
        <f t="shared" si="39"/>
        <v>〇</v>
      </c>
      <c r="AJ165" s="32" t="str">
        <f t="shared" si="39"/>
        <v>〇</v>
      </c>
      <c r="AK165" s="32" t="str">
        <f t="shared" si="39"/>
        <v>〇</v>
      </c>
      <c r="AL165" s="32" t="str">
        <f t="shared" si="39"/>
        <v>〇</v>
      </c>
      <c r="AM165" s="32" t="str">
        <f t="shared" si="39"/>
        <v>〇</v>
      </c>
      <c r="AN165" s="32" t="str">
        <f t="shared" si="39"/>
        <v>〇</v>
      </c>
      <c r="AO165" s="32" t="str">
        <f t="shared" si="39"/>
        <v>〇</v>
      </c>
      <c r="AP165" s="32" t="str">
        <f t="shared" si="39"/>
        <v>〇</v>
      </c>
      <c r="AQ165" s="32" t="str">
        <f t="shared" si="39"/>
        <v>〇</v>
      </c>
      <c r="AR165" s="32" t="str">
        <f t="shared" si="39"/>
        <v>〇</v>
      </c>
      <c r="AS165" s="32" t="str">
        <f t="shared" si="39"/>
        <v>〇</v>
      </c>
      <c r="AT165" s="32" t="str">
        <f t="shared" si="39"/>
        <v>〇</v>
      </c>
      <c r="AU165" s="32" t="str">
        <f t="shared" si="39"/>
        <v>〇</v>
      </c>
    </row>
    <row r="166" spans="17:47">
      <c r="Q166" s="53"/>
      <c r="S166" s="32" t="str">
        <f t="shared" si="39"/>
        <v>〇</v>
      </c>
      <c r="T166" s="32" t="str">
        <f t="shared" si="39"/>
        <v>〇</v>
      </c>
      <c r="U166" s="32" t="str">
        <f t="shared" si="39"/>
        <v>〇</v>
      </c>
      <c r="V166" s="32" t="str">
        <f t="shared" si="39"/>
        <v>〇</v>
      </c>
      <c r="W166" s="32" t="str">
        <f t="shared" si="39"/>
        <v>〇</v>
      </c>
      <c r="X166" s="32" t="str">
        <f t="shared" si="39"/>
        <v>〇</v>
      </c>
      <c r="Y166" s="32" t="str">
        <f t="shared" si="39"/>
        <v>〇</v>
      </c>
      <c r="Z166" s="32" t="str">
        <f t="shared" si="39"/>
        <v>〇</v>
      </c>
      <c r="AA166" s="32" t="str">
        <f t="shared" si="39"/>
        <v>〇</v>
      </c>
      <c r="AB166" s="32" t="str">
        <f t="shared" si="39"/>
        <v>〇</v>
      </c>
      <c r="AC166" s="32" t="str">
        <f t="shared" si="39"/>
        <v>〇</v>
      </c>
      <c r="AD166" s="32" t="str">
        <f t="shared" si="39"/>
        <v>〇</v>
      </c>
      <c r="AE166" s="32" t="str">
        <f t="shared" si="39"/>
        <v>〇</v>
      </c>
      <c r="AF166" s="32" t="str">
        <f t="shared" si="39"/>
        <v>〇</v>
      </c>
      <c r="AG166" s="32" t="str">
        <f t="shared" si="39"/>
        <v>〇</v>
      </c>
      <c r="AH166" s="32" t="str">
        <f t="shared" si="39"/>
        <v>〇</v>
      </c>
      <c r="AI166" s="32" t="str">
        <f t="shared" si="39"/>
        <v>〇</v>
      </c>
      <c r="AJ166" s="32" t="str">
        <f t="shared" si="39"/>
        <v>〇</v>
      </c>
      <c r="AK166" s="32" t="str">
        <f t="shared" si="39"/>
        <v>〇</v>
      </c>
      <c r="AL166" s="32" t="str">
        <f t="shared" si="39"/>
        <v>〇</v>
      </c>
      <c r="AM166" s="32" t="str">
        <f t="shared" si="39"/>
        <v>〇</v>
      </c>
      <c r="AN166" s="32" t="str">
        <f t="shared" si="39"/>
        <v>〇</v>
      </c>
      <c r="AO166" s="32" t="str">
        <f t="shared" si="39"/>
        <v>〇</v>
      </c>
      <c r="AP166" s="32" t="str">
        <f t="shared" si="39"/>
        <v>〇</v>
      </c>
      <c r="AQ166" s="32" t="str">
        <f t="shared" si="39"/>
        <v>〇</v>
      </c>
      <c r="AR166" s="32" t="str">
        <f t="shared" si="39"/>
        <v>〇</v>
      </c>
      <c r="AS166" s="32" t="str">
        <f t="shared" si="39"/>
        <v>〇</v>
      </c>
      <c r="AT166" s="32" t="str">
        <f t="shared" si="39"/>
        <v>〇</v>
      </c>
      <c r="AU166" s="32" t="str">
        <f t="shared" si="39"/>
        <v>〇</v>
      </c>
    </row>
    <row r="167" spans="17:47">
      <c r="Q167" s="53"/>
      <c r="S167" s="32" t="str">
        <f t="shared" si="39"/>
        <v>〇</v>
      </c>
      <c r="T167" s="32" t="str">
        <f t="shared" si="39"/>
        <v>〇</v>
      </c>
      <c r="U167" s="32" t="str">
        <f t="shared" si="39"/>
        <v>〇</v>
      </c>
      <c r="V167" s="32" t="str">
        <f t="shared" si="39"/>
        <v>〇</v>
      </c>
      <c r="W167" s="32" t="str">
        <f t="shared" si="39"/>
        <v>〇</v>
      </c>
      <c r="X167" s="32" t="str">
        <f t="shared" si="39"/>
        <v>〇</v>
      </c>
      <c r="Y167" s="32" t="str">
        <f t="shared" si="39"/>
        <v>〇</v>
      </c>
      <c r="Z167" s="32" t="str">
        <f t="shared" si="39"/>
        <v>〇</v>
      </c>
      <c r="AA167" s="32" t="str">
        <f t="shared" si="39"/>
        <v>〇</v>
      </c>
      <c r="AB167" s="32" t="str">
        <f t="shared" si="39"/>
        <v>〇</v>
      </c>
      <c r="AC167" s="32" t="str">
        <f t="shared" si="39"/>
        <v>〇</v>
      </c>
      <c r="AD167" s="32" t="str">
        <f t="shared" si="39"/>
        <v>〇</v>
      </c>
      <c r="AE167" s="32" t="str">
        <f t="shared" si="39"/>
        <v>〇</v>
      </c>
      <c r="AF167" s="32" t="str">
        <f t="shared" si="39"/>
        <v>〇</v>
      </c>
      <c r="AG167" s="32" t="str">
        <f t="shared" si="39"/>
        <v>〇</v>
      </c>
      <c r="AH167" s="32" t="str">
        <f t="shared" si="39"/>
        <v>〇</v>
      </c>
      <c r="AI167" s="32" t="str">
        <f t="shared" si="39"/>
        <v>〇</v>
      </c>
      <c r="AJ167" s="32" t="str">
        <f t="shared" si="39"/>
        <v>〇</v>
      </c>
      <c r="AK167" s="32" t="str">
        <f t="shared" si="39"/>
        <v>〇</v>
      </c>
      <c r="AL167" s="32" t="str">
        <f t="shared" si="39"/>
        <v>〇</v>
      </c>
      <c r="AM167" s="32" t="str">
        <f t="shared" si="39"/>
        <v>〇</v>
      </c>
      <c r="AN167" s="32" t="str">
        <f t="shared" si="39"/>
        <v>〇</v>
      </c>
      <c r="AO167" s="32" t="str">
        <f t="shared" si="39"/>
        <v>〇</v>
      </c>
      <c r="AP167" s="32" t="str">
        <f t="shared" si="39"/>
        <v>〇</v>
      </c>
      <c r="AQ167" s="32" t="str">
        <f t="shared" si="39"/>
        <v>〇</v>
      </c>
      <c r="AR167" s="32" t="str">
        <f t="shared" si="39"/>
        <v>〇</v>
      </c>
      <c r="AS167" s="32" t="str">
        <f t="shared" si="39"/>
        <v>〇</v>
      </c>
      <c r="AT167" s="32" t="str">
        <f t="shared" si="39"/>
        <v>〇</v>
      </c>
      <c r="AU167" s="32" t="str">
        <f t="shared" si="39"/>
        <v>〇</v>
      </c>
    </row>
    <row r="168" spans="17:47">
      <c r="Q168" s="53"/>
      <c r="S168" s="32" t="str">
        <f t="shared" si="39"/>
        <v>〇</v>
      </c>
      <c r="T168" s="32" t="str">
        <f t="shared" si="39"/>
        <v>〇</v>
      </c>
      <c r="U168" s="32" t="str">
        <f t="shared" si="39"/>
        <v>〇</v>
      </c>
      <c r="V168" s="32" t="str">
        <f t="shared" si="39"/>
        <v>〇</v>
      </c>
      <c r="W168" s="32" t="str">
        <f t="shared" si="39"/>
        <v>〇</v>
      </c>
      <c r="X168" s="32" t="str">
        <f t="shared" si="39"/>
        <v>〇</v>
      </c>
      <c r="Y168" s="32" t="str">
        <f t="shared" si="39"/>
        <v>〇</v>
      </c>
      <c r="Z168" s="32" t="str">
        <f t="shared" si="39"/>
        <v>〇</v>
      </c>
      <c r="AA168" s="32" t="str">
        <f t="shared" si="39"/>
        <v>〇</v>
      </c>
      <c r="AB168" s="32" t="str">
        <f t="shared" si="39"/>
        <v>〇</v>
      </c>
      <c r="AC168" s="32" t="str">
        <f t="shared" si="39"/>
        <v>〇</v>
      </c>
      <c r="AD168" s="32" t="str">
        <f t="shared" si="39"/>
        <v>〇</v>
      </c>
      <c r="AE168" s="32" t="str">
        <f t="shared" si="39"/>
        <v>〇</v>
      </c>
      <c r="AF168" s="32" t="str">
        <f t="shared" si="39"/>
        <v>〇</v>
      </c>
      <c r="AG168" s="32" t="str">
        <f t="shared" si="39"/>
        <v>〇</v>
      </c>
      <c r="AH168" s="32" t="str">
        <f t="shared" si="39"/>
        <v>〇</v>
      </c>
      <c r="AI168" s="32" t="str">
        <f t="shared" si="39"/>
        <v>〇</v>
      </c>
      <c r="AJ168" s="32" t="str">
        <f t="shared" si="39"/>
        <v>〇</v>
      </c>
      <c r="AK168" s="32" t="str">
        <f t="shared" si="39"/>
        <v>〇</v>
      </c>
      <c r="AL168" s="32" t="str">
        <f t="shared" si="39"/>
        <v>〇</v>
      </c>
      <c r="AM168" s="32" t="str">
        <f t="shared" si="39"/>
        <v>〇</v>
      </c>
      <c r="AN168" s="32" t="str">
        <f t="shared" si="39"/>
        <v>〇</v>
      </c>
      <c r="AO168" s="32" t="str">
        <f t="shared" si="39"/>
        <v>〇</v>
      </c>
      <c r="AP168" s="32" t="str">
        <f t="shared" ref="AP168:AU168" si="40">IF(EXACT(AP62,AP115),"〇","NG")</f>
        <v>〇</v>
      </c>
      <c r="AQ168" s="32" t="str">
        <f t="shared" si="40"/>
        <v>〇</v>
      </c>
      <c r="AR168" s="32" t="str">
        <f t="shared" si="40"/>
        <v>〇</v>
      </c>
      <c r="AS168" s="32" t="str">
        <f t="shared" si="40"/>
        <v>〇</v>
      </c>
      <c r="AT168" s="32" t="str">
        <f t="shared" si="40"/>
        <v>〇</v>
      </c>
      <c r="AU168" s="32" t="str">
        <f t="shared" si="40"/>
        <v>〇</v>
      </c>
    </row>
    <row r="169" spans="17:47">
      <c r="Q169" s="53"/>
      <c r="S169" s="32" t="str">
        <f t="shared" ref="S169:AU169" si="41">IF(EXACT(S63,S116),"〇","NG")</f>
        <v>〇</v>
      </c>
      <c r="T169" s="32" t="str">
        <f t="shared" si="41"/>
        <v>〇</v>
      </c>
      <c r="U169" s="32" t="str">
        <f t="shared" si="41"/>
        <v>〇</v>
      </c>
      <c r="V169" s="32" t="str">
        <f t="shared" si="41"/>
        <v>〇</v>
      </c>
      <c r="W169" s="32" t="str">
        <f t="shared" si="41"/>
        <v>〇</v>
      </c>
      <c r="X169" s="32" t="str">
        <f t="shared" si="41"/>
        <v>〇</v>
      </c>
      <c r="Y169" s="32" t="str">
        <f t="shared" si="41"/>
        <v>〇</v>
      </c>
      <c r="Z169" s="32" t="str">
        <f t="shared" si="41"/>
        <v>〇</v>
      </c>
      <c r="AA169" s="32" t="str">
        <f t="shared" si="41"/>
        <v>〇</v>
      </c>
      <c r="AB169" s="32" t="str">
        <f t="shared" si="41"/>
        <v>〇</v>
      </c>
      <c r="AC169" s="32" t="str">
        <f t="shared" si="41"/>
        <v>〇</v>
      </c>
      <c r="AD169" s="32" t="str">
        <f t="shared" si="41"/>
        <v>〇</v>
      </c>
      <c r="AE169" s="32" t="str">
        <f t="shared" si="41"/>
        <v>〇</v>
      </c>
      <c r="AF169" s="32" t="str">
        <f t="shared" si="41"/>
        <v>〇</v>
      </c>
      <c r="AG169" s="32" t="str">
        <f t="shared" si="41"/>
        <v>〇</v>
      </c>
      <c r="AH169" s="32" t="str">
        <f t="shared" si="41"/>
        <v>〇</v>
      </c>
      <c r="AI169" s="32" t="str">
        <f t="shared" si="41"/>
        <v>〇</v>
      </c>
      <c r="AJ169" s="32" t="str">
        <f t="shared" si="41"/>
        <v>〇</v>
      </c>
      <c r="AK169" s="32" t="str">
        <f t="shared" si="41"/>
        <v>〇</v>
      </c>
      <c r="AL169" s="32" t="str">
        <f t="shared" si="41"/>
        <v>〇</v>
      </c>
      <c r="AM169" s="32" t="str">
        <f t="shared" si="41"/>
        <v>〇</v>
      </c>
      <c r="AN169" s="32" t="str">
        <f t="shared" si="41"/>
        <v>〇</v>
      </c>
      <c r="AO169" s="32" t="str">
        <f t="shared" si="41"/>
        <v>〇</v>
      </c>
      <c r="AP169" s="32" t="str">
        <f t="shared" si="41"/>
        <v>〇</v>
      </c>
      <c r="AQ169" s="32" t="str">
        <f t="shared" si="41"/>
        <v>〇</v>
      </c>
      <c r="AR169" s="32" t="str">
        <f t="shared" si="41"/>
        <v>〇</v>
      </c>
      <c r="AS169" s="32" t="str">
        <f t="shared" si="41"/>
        <v>〇</v>
      </c>
      <c r="AT169" s="32" t="str">
        <f t="shared" si="41"/>
        <v>〇</v>
      </c>
      <c r="AU169" s="32" t="str">
        <f t="shared" si="41"/>
        <v>〇</v>
      </c>
    </row>
    <row r="170" spans="17:47">
      <c r="Q170" s="53"/>
    </row>
    <row r="171" spans="17:47">
      <c r="Q171" s="53"/>
    </row>
    <row r="172" spans="17:47">
      <c r="Q172" s="53"/>
    </row>
    <row r="173" spans="17:47">
      <c r="Q173" s="53"/>
    </row>
    <row r="174" spans="17:47">
      <c r="Q174" s="53"/>
    </row>
    <row r="175" spans="17:47">
      <c r="Q175" s="53"/>
    </row>
    <row r="176" spans="17:47">
      <c r="Q176" s="53"/>
    </row>
    <row r="177" spans="17:17">
      <c r="Q177" s="53"/>
    </row>
    <row r="178" spans="17:17">
      <c r="Q178" s="53"/>
    </row>
    <row r="179" spans="17:17">
      <c r="Q179" s="53"/>
    </row>
    <row r="180" spans="17:17">
      <c r="Q180" s="53"/>
    </row>
    <row r="181" spans="17:17">
      <c r="Q181" s="53"/>
    </row>
    <row r="182" spans="17:17">
      <c r="Q182" s="53"/>
    </row>
    <row r="183" spans="17:17">
      <c r="Q183" s="53"/>
    </row>
    <row r="184" spans="17:17">
      <c r="Q184" s="53"/>
    </row>
    <row r="185" spans="17:17">
      <c r="Q185" s="53"/>
    </row>
    <row r="186" spans="17:17">
      <c r="Q186" s="53"/>
    </row>
    <row r="187" spans="17:17">
      <c r="Q187" s="53"/>
    </row>
    <row r="188" spans="17:17">
      <c r="Q188" s="53"/>
    </row>
    <row r="189" spans="17:17">
      <c r="Q189" s="53"/>
    </row>
    <row r="190" spans="17:17">
      <c r="Q190" s="53"/>
    </row>
    <row r="191" spans="17:17">
      <c r="Q191" s="53"/>
    </row>
    <row r="192" spans="17:17">
      <c r="Q192" s="53"/>
    </row>
    <row r="193" spans="17:17">
      <c r="Q193" s="53"/>
    </row>
    <row r="194" spans="17:17">
      <c r="Q194" s="53"/>
    </row>
    <row r="195" spans="17:17">
      <c r="Q195" s="53"/>
    </row>
    <row r="196" spans="17:17">
      <c r="Q196" s="53"/>
    </row>
    <row r="197" spans="17:17">
      <c r="Q197" s="53"/>
    </row>
    <row r="198" spans="17:17">
      <c r="Q198" s="53"/>
    </row>
    <row r="199" spans="17:17">
      <c r="Q199" s="53"/>
    </row>
    <row r="200" spans="17:17">
      <c r="Q200" s="53"/>
    </row>
    <row r="201" spans="17:17">
      <c r="Q201" s="53"/>
    </row>
    <row r="202" spans="17:17">
      <c r="Q202" s="53"/>
    </row>
    <row r="203" spans="17:17">
      <c r="Q203" s="53"/>
    </row>
    <row r="204" spans="17:17">
      <c r="Q204" s="53"/>
    </row>
    <row r="205" spans="17:17">
      <c r="Q205" s="53"/>
    </row>
    <row r="206" spans="17:17">
      <c r="Q206" s="53"/>
    </row>
    <row r="207" spans="17:17">
      <c r="Q207" s="53"/>
    </row>
    <row r="208" spans="17:17">
      <c r="Q208" s="53"/>
    </row>
  </sheetData>
  <mergeCells count="30">
    <mergeCell ref="Q6:Q10"/>
    <mergeCell ref="F6:H6"/>
    <mergeCell ref="G7:G10"/>
    <mergeCell ref="H7:H10"/>
    <mergeCell ref="F7:F9"/>
    <mergeCell ref="P7:P10"/>
    <mergeCell ref="O7:O10"/>
    <mergeCell ref="O6:P6"/>
    <mergeCell ref="I7:I9"/>
    <mergeCell ref="M7:M10"/>
    <mergeCell ref="I6:J6"/>
    <mergeCell ref="K6:M6"/>
    <mergeCell ref="K7:L7"/>
    <mergeCell ref="B6:E10"/>
    <mergeCell ref="N6:N9"/>
    <mergeCell ref="J8:J10"/>
    <mergeCell ref="K8:K10"/>
    <mergeCell ref="L8:L10"/>
    <mergeCell ref="S119:AU120"/>
    <mergeCell ref="S121:AA122"/>
    <mergeCell ref="AC121:AK122"/>
    <mergeCell ref="AM121:AU122"/>
    <mergeCell ref="S13:AU14"/>
    <mergeCell ref="S15:AA16"/>
    <mergeCell ref="AC15:AK16"/>
    <mergeCell ref="AM15:AU16"/>
    <mergeCell ref="S66:AU67"/>
    <mergeCell ref="S68:AA69"/>
    <mergeCell ref="AC68:AK69"/>
    <mergeCell ref="AM68:AU69"/>
  </mergeCells>
  <phoneticPr fontId="4"/>
  <pageMargins left="0.47244094488188981" right="0.39370078740157483" top="0.27559055118110237" bottom="0.39370078740157483" header="0" footer="0.27559055118110237"/>
  <pageSetup paperSize="8" scale="48" firstPageNumber="62" fitToWidth="0" orientation="portrait" r:id="rId1"/>
  <headerFooter alignWithMargins="0">
    <oddFooter>&amp;C&amp;"ＭＳ 明朝,標準"&amp;12- &amp;P -</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CE6427-79EE-47B1-B567-778EB920B3DA}">
  <sheetPr>
    <tabColor theme="5" tint="0.79998168889431442"/>
    <pageSetUpPr fitToPage="1"/>
  </sheetPr>
  <dimension ref="A1:AE71"/>
  <sheetViews>
    <sheetView zoomScaleNormal="100" zoomScaleSheetLayoutView="100" workbookViewId="0">
      <pane xSplit="4" ySplit="11" topLeftCell="E12" activePane="bottomRight" state="frozen"/>
      <selection activeCell="B5" sqref="B5:D5"/>
      <selection pane="topRight" activeCell="B5" sqref="B5:D5"/>
      <selection pane="bottomLeft" activeCell="B5" sqref="B5:D5"/>
      <selection pane="bottomRight" activeCell="B5" sqref="B5:D5"/>
    </sheetView>
  </sheetViews>
  <sheetFormatPr defaultColWidth="8.125" defaultRowHeight="12"/>
  <cols>
    <col min="1" max="1" width="1" style="169" customWidth="1"/>
    <col min="2" max="2" width="8.125" style="169"/>
    <col min="3" max="3" width="4.625" style="169" customWidth="1"/>
    <col min="4" max="4" width="0.25" style="169" customWidth="1"/>
    <col min="5" max="19" width="11.375" style="169" customWidth="1"/>
    <col min="20" max="20" width="4.625" style="169" customWidth="1"/>
    <col min="21" max="24" width="8.125" style="169"/>
    <col min="25" max="25" width="9.5" style="169" bestFit="1" customWidth="1"/>
    <col min="26" max="29" width="8.125" style="169"/>
    <col min="30" max="30" width="9.5" style="169" bestFit="1" customWidth="1"/>
    <col min="31" max="16384" width="8.125" style="169"/>
  </cols>
  <sheetData>
    <row r="1" spans="1:31" s="206" customFormat="1" ht="18.75">
      <c r="A1" s="207" t="s">
        <v>406</v>
      </c>
      <c r="B1" s="600"/>
    </row>
    <row r="2" spans="1:31" s="204" customFormat="1" ht="11.25">
      <c r="L2" s="204" t="s">
        <v>405</v>
      </c>
      <c r="M2" s="204" t="s">
        <v>404</v>
      </c>
      <c r="N2" s="204" t="s">
        <v>402</v>
      </c>
      <c r="O2" s="204" t="s">
        <v>403</v>
      </c>
      <c r="P2" s="204" t="s">
        <v>402</v>
      </c>
      <c r="Q2" s="204" t="s">
        <v>402</v>
      </c>
    </row>
    <row r="3" spans="1:31" s="204" customFormat="1" ht="11.25"/>
    <row r="4" spans="1:31" s="204" customFormat="1" ht="11.25">
      <c r="S4" s="205"/>
    </row>
    <row r="5" spans="1:31" s="204" customFormat="1" thickBot="1"/>
    <row r="6" spans="1:31" s="189" customFormat="1" ht="18" customHeight="1" thickTop="1">
      <c r="A6" s="202"/>
      <c r="B6" s="202" t="s">
        <v>383</v>
      </c>
      <c r="C6" s="202" t="s">
        <v>382</v>
      </c>
      <c r="D6" s="203"/>
      <c r="E6" s="961" t="s">
        <v>401</v>
      </c>
      <c r="F6" s="962"/>
      <c r="G6" s="962"/>
      <c r="H6" s="201"/>
      <c r="I6" s="202"/>
      <c r="J6" s="201"/>
      <c r="K6" s="201"/>
      <c r="L6" s="200"/>
      <c r="M6" s="199"/>
      <c r="N6" s="198"/>
      <c r="O6" s="199"/>
      <c r="P6" s="198"/>
      <c r="Q6" s="199"/>
      <c r="R6" s="199"/>
      <c r="S6" s="198"/>
      <c r="T6" s="197"/>
    </row>
    <row r="7" spans="1:31" s="189" customFormat="1" ht="18" customHeight="1">
      <c r="A7" s="963" t="s">
        <v>400</v>
      </c>
      <c r="B7" s="964"/>
      <c r="C7" s="964"/>
      <c r="D7" s="196"/>
      <c r="E7" s="189" t="s">
        <v>387</v>
      </c>
      <c r="F7" s="965" t="s">
        <v>399</v>
      </c>
      <c r="H7" s="960" t="s">
        <v>398</v>
      </c>
      <c r="I7" s="959" t="s">
        <v>397</v>
      </c>
      <c r="J7" s="959" t="s">
        <v>396</v>
      </c>
      <c r="K7" s="959" t="s">
        <v>395</v>
      </c>
      <c r="L7" s="968" t="s">
        <v>394</v>
      </c>
      <c r="M7" s="959" t="s">
        <v>393</v>
      </c>
      <c r="N7" s="959" t="s">
        <v>392</v>
      </c>
      <c r="O7" s="959" t="s">
        <v>391</v>
      </c>
      <c r="P7" s="959" t="s">
        <v>390</v>
      </c>
      <c r="Q7" s="960">
        <v>10</v>
      </c>
      <c r="R7" s="960">
        <v>11</v>
      </c>
      <c r="S7" s="963">
        <v>12</v>
      </c>
      <c r="T7" s="194"/>
    </row>
    <row r="8" spans="1:31" s="189" customFormat="1" ht="18" customHeight="1">
      <c r="A8" s="964"/>
      <c r="B8" s="964"/>
      <c r="C8" s="964"/>
      <c r="D8" s="196"/>
      <c r="E8" s="195" t="s">
        <v>389</v>
      </c>
      <c r="F8" s="966"/>
      <c r="G8" s="195" t="s">
        <v>388</v>
      </c>
      <c r="H8" s="960"/>
      <c r="I8" s="960"/>
      <c r="J8" s="960"/>
      <c r="K8" s="960"/>
      <c r="L8" s="969"/>
      <c r="M8" s="960"/>
      <c r="N8" s="960"/>
      <c r="O8" s="960"/>
      <c r="P8" s="960"/>
      <c r="Q8" s="960"/>
      <c r="R8" s="960"/>
      <c r="S8" s="963"/>
      <c r="T8" s="194"/>
    </row>
    <row r="9" spans="1:31" s="189" customFormat="1" ht="18" customHeight="1">
      <c r="B9" s="189" t="s">
        <v>383</v>
      </c>
      <c r="C9" s="189" t="s">
        <v>382</v>
      </c>
      <c r="D9" s="193"/>
      <c r="E9" s="192" t="s">
        <v>387</v>
      </c>
      <c r="F9" s="967"/>
      <c r="G9" s="192"/>
      <c r="H9" s="191"/>
      <c r="I9" s="192"/>
      <c r="J9" s="191"/>
      <c r="K9" s="191"/>
      <c r="L9" s="172"/>
      <c r="M9" s="190"/>
      <c r="N9" s="173"/>
      <c r="O9" s="190"/>
      <c r="P9" s="173"/>
      <c r="Q9" s="190"/>
      <c r="R9" s="190"/>
      <c r="S9" s="173"/>
      <c r="T9" s="170"/>
    </row>
    <row r="10" spans="1:31" ht="15.95" customHeight="1">
      <c r="A10" s="188"/>
      <c r="B10" s="188"/>
      <c r="C10" s="188"/>
      <c r="D10" s="187"/>
      <c r="E10" s="186" t="s">
        <v>386</v>
      </c>
      <c r="F10" s="186" t="s">
        <v>385</v>
      </c>
      <c r="G10" s="186" t="s">
        <v>385</v>
      </c>
      <c r="H10" s="186" t="s">
        <v>384</v>
      </c>
      <c r="I10" s="186" t="s">
        <v>384</v>
      </c>
      <c r="J10" s="186" t="s">
        <v>384</v>
      </c>
      <c r="K10" s="186" t="s">
        <v>384</v>
      </c>
      <c r="L10" s="186" t="s">
        <v>384</v>
      </c>
      <c r="M10" s="186" t="s">
        <v>384</v>
      </c>
      <c r="N10" s="186" t="s">
        <v>384</v>
      </c>
      <c r="O10" s="186" t="s">
        <v>384</v>
      </c>
      <c r="P10" s="186" t="s">
        <v>384</v>
      </c>
      <c r="Q10" s="186" t="s">
        <v>384</v>
      </c>
      <c r="R10" s="186" t="s">
        <v>384</v>
      </c>
      <c r="S10" s="186" t="s">
        <v>384</v>
      </c>
      <c r="T10" s="185"/>
    </row>
    <row r="11" spans="1:31" ht="13.5" customHeight="1">
      <c r="B11" s="169" t="s">
        <v>383</v>
      </c>
      <c r="C11" s="169" t="s">
        <v>382</v>
      </c>
      <c r="D11" s="175"/>
      <c r="H11" s="184"/>
      <c r="T11" s="183" t="s">
        <v>382</v>
      </c>
    </row>
    <row r="12" spans="1:31" s="178" customFormat="1" ht="13.5" customHeight="1">
      <c r="A12" s="169"/>
      <c r="B12" s="182" t="s">
        <v>381</v>
      </c>
      <c r="C12" s="181">
        <v>1</v>
      </c>
      <c r="D12" s="180"/>
      <c r="E12" s="370">
        <v>7298933</v>
      </c>
      <c r="F12" s="371">
        <v>100</v>
      </c>
      <c r="G12" s="371">
        <v>95.8</v>
      </c>
      <c r="H12" s="370">
        <v>624554</v>
      </c>
      <c r="I12" s="370">
        <v>570392</v>
      </c>
      <c r="J12" s="370">
        <v>641133</v>
      </c>
      <c r="K12" s="370">
        <v>628224</v>
      </c>
      <c r="L12" s="370">
        <v>649172</v>
      </c>
      <c r="M12" s="370">
        <v>619390</v>
      </c>
      <c r="N12" s="370">
        <v>616950</v>
      </c>
      <c r="O12" s="370">
        <v>590063</v>
      </c>
      <c r="P12" s="370">
        <v>573350</v>
      </c>
      <c r="Q12" s="370">
        <v>597849</v>
      </c>
      <c r="R12" s="370">
        <v>578758</v>
      </c>
      <c r="S12" s="370">
        <v>609098</v>
      </c>
      <c r="T12" s="179">
        <v>1</v>
      </c>
      <c r="W12" s="779" t="s">
        <v>418</v>
      </c>
      <c r="X12" s="779"/>
      <c r="Y12" s="779"/>
      <c r="Z12" s="779"/>
      <c r="AA12" s="779"/>
      <c r="AB12" s="779"/>
      <c r="AC12" s="779"/>
      <c r="AD12" s="779"/>
      <c r="AE12" s="779"/>
    </row>
    <row r="13" spans="1:31" ht="22.5" customHeight="1">
      <c r="B13" s="177" t="s">
        <v>380</v>
      </c>
      <c r="C13" s="176">
        <v>2</v>
      </c>
      <c r="D13" s="175"/>
      <c r="E13" s="372">
        <v>4146981</v>
      </c>
      <c r="F13" s="373">
        <v>56.8</v>
      </c>
      <c r="G13" s="373">
        <v>96.2</v>
      </c>
      <c r="H13" s="372">
        <v>349634</v>
      </c>
      <c r="I13" s="372">
        <v>317927</v>
      </c>
      <c r="J13" s="372">
        <v>355004</v>
      </c>
      <c r="K13" s="372">
        <v>348894</v>
      </c>
      <c r="L13" s="372">
        <v>366444</v>
      </c>
      <c r="M13" s="372">
        <v>355927</v>
      </c>
      <c r="N13" s="372">
        <v>358791</v>
      </c>
      <c r="O13" s="372">
        <v>342917</v>
      </c>
      <c r="P13" s="372">
        <v>332359</v>
      </c>
      <c r="Q13" s="372">
        <v>342400</v>
      </c>
      <c r="R13" s="372">
        <v>329999</v>
      </c>
      <c r="S13" s="372">
        <v>346685</v>
      </c>
      <c r="T13" s="174">
        <v>2</v>
      </c>
      <c r="W13" s="779"/>
      <c r="X13" s="779"/>
      <c r="Y13" s="779"/>
      <c r="Z13" s="779"/>
      <c r="AA13" s="779"/>
      <c r="AB13" s="779"/>
      <c r="AC13" s="779"/>
      <c r="AD13" s="779"/>
      <c r="AE13" s="779"/>
    </row>
    <row r="14" spans="1:31" ht="13.5" customHeight="1">
      <c r="B14" s="177" t="s">
        <v>379</v>
      </c>
      <c r="C14" s="176">
        <v>3</v>
      </c>
      <c r="D14" s="175"/>
      <c r="E14" s="372">
        <v>71664</v>
      </c>
      <c r="F14" s="373">
        <v>1</v>
      </c>
      <c r="G14" s="373">
        <v>94.2</v>
      </c>
      <c r="H14" s="372">
        <v>6466</v>
      </c>
      <c r="I14" s="372">
        <v>5903</v>
      </c>
      <c r="J14" s="372">
        <v>6637</v>
      </c>
      <c r="K14" s="372">
        <v>6410</v>
      </c>
      <c r="L14" s="372">
        <v>6775</v>
      </c>
      <c r="M14" s="372">
        <v>6418</v>
      </c>
      <c r="N14" s="372">
        <v>6357</v>
      </c>
      <c r="O14" s="372">
        <v>5704</v>
      </c>
      <c r="P14" s="372">
        <v>5426</v>
      </c>
      <c r="Q14" s="372">
        <v>5378</v>
      </c>
      <c r="R14" s="372">
        <v>4942</v>
      </c>
      <c r="S14" s="372">
        <v>5248</v>
      </c>
      <c r="T14" s="174">
        <v>3</v>
      </c>
      <c r="W14" s="32">
        <v>1</v>
      </c>
      <c r="X14" s="5" t="s">
        <v>20</v>
      </c>
      <c r="Y14" s="33">
        <f t="shared" ref="Y14:Y60" si="0">IFERROR(_xlfn.XLOOKUP(X14,$B$13:$B$59,$E$13:$E$59),"-")</f>
        <v>4146981</v>
      </c>
      <c r="Z14" s="34">
        <f>IFERROR(_xlfn.RANK.EQ(Y14,$Y$14:$Y$60,0)+COUNTIF($Y14:Y$14,Y14)-1,"-")</f>
        <v>1</v>
      </c>
      <c r="AA14" s="32"/>
      <c r="AB14" s="35">
        <f>IFERROR(RANK(AD14,$AD$14:$AD$60,0),"-")</f>
        <v>1</v>
      </c>
      <c r="AC14" s="35" t="str">
        <f>IFERROR(INDEX($X$14:$X$60,MATCH(W14,$Z$14:$Z$60,0)),"-")</f>
        <v>北海道</v>
      </c>
      <c r="AD14" s="35">
        <f>IFERROR(LARGE($Y$14:$Y$60,W14),"-")</f>
        <v>4146981</v>
      </c>
      <c r="AE14" s="36">
        <f>IFERROR(ROUND(AD14/$E$12*100,1),"-")</f>
        <v>56.8</v>
      </c>
    </row>
    <row r="15" spans="1:31" ht="13.5" customHeight="1">
      <c r="B15" s="177" t="s">
        <v>378</v>
      </c>
      <c r="C15" s="176">
        <v>4</v>
      </c>
      <c r="D15" s="175"/>
      <c r="E15" s="372">
        <v>198506</v>
      </c>
      <c r="F15" s="373">
        <v>2.7</v>
      </c>
      <c r="G15" s="373">
        <v>95.7</v>
      </c>
      <c r="H15" s="372">
        <v>17106</v>
      </c>
      <c r="I15" s="372">
        <v>15533</v>
      </c>
      <c r="J15" s="372">
        <v>17750</v>
      </c>
      <c r="K15" s="372">
        <v>17091</v>
      </c>
      <c r="L15" s="372">
        <v>17557</v>
      </c>
      <c r="M15" s="372">
        <v>16632</v>
      </c>
      <c r="N15" s="372">
        <v>16950</v>
      </c>
      <c r="O15" s="372">
        <v>16080</v>
      </c>
      <c r="P15" s="372">
        <v>15687</v>
      </c>
      <c r="Q15" s="372">
        <v>16348</v>
      </c>
      <c r="R15" s="372">
        <v>15561</v>
      </c>
      <c r="S15" s="372">
        <v>16211</v>
      </c>
      <c r="T15" s="174">
        <v>4</v>
      </c>
      <c r="W15" s="32">
        <v>2</v>
      </c>
      <c r="X15" s="5" t="s">
        <v>21</v>
      </c>
      <c r="Y15" s="33">
        <f t="shared" si="0"/>
        <v>71664</v>
      </c>
      <c r="Z15" s="34">
        <f>IFERROR(_xlfn.RANK.EQ(Y15,$Y$14:$Y$60,0)+COUNTIF($Y$14:Y15,Y15)-1,"-")</f>
        <v>16</v>
      </c>
      <c r="AA15" s="5"/>
      <c r="AB15" s="35">
        <f t="shared" ref="AB15:AB60" si="1">IFERROR(RANK(AD15,$AD$14:$AD$60,0),"-")</f>
        <v>2</v>
      </c>
      <c r="AC15" s="35" t="str">
        <f t="shared" ref="AC15:AC60" si="2">IFERROR(INDEX($X$14:$X$60,MATCH(W15,$Z$14:$Z$60,0)),"-")</f>
        <v>栃木</v>
      </c>
      <c r="AD15" s="35">
        <f t="shared" ref="AD15:AD60" si="3">IFERROR(LARGE($Y$14:$Y$60,W15),"-")</f>
        <v>341645</v>
      </c>
      <c r="AE15" s="36">
        <f t="shared" ref="AE15:AE60" si="4">IFERROR(ROUND(AD15/$E$12*100,1),"-")</f>
        <v>4.7</v>
      </c>
    </row>
    <row r="16" spans="1:31" ht="13.5" customHeight="1">
      <c r="B16" s="177" t="s">
        <v>377</v>
      </c>
      <c r="C16" s="176">
        <v>5</v>
      </c>
      <c r="D16" s="175"/>
      <c r="E16" s="372">
        <v>98572</v>
      </c>
      <c r="F16" s="373">
        <v>1.4</v>
      </c>
      <c r="G16" s="373">
        <v>92.1</v>
      </c>
      <c r="H16" s="372">
        <v>8818</v>
      </c>
      <c r="I16" s="372">
        <v>8146</v>
      </c>
      <c r="J16" s="372">
        <v>8889</v>
      </c>
      <c r="K16" s="372">
        <v>8638</v>
      </c>
      <c r="L16" s="372">
        <v>8740</v>
      </c>
      <c r="M16" s="372">
        <v>8341</v>
      </c>
      <c r="N16" s="372">
        <v>8424</v>
      </c>
      <c r="O16" s="372">
        <v>7725</v>
      </c>
      <c r="P16" s="372">
        <v>7469</v>
      </c>
      <c r="Q16" s="372">
        <v>7934</v>
      </c>
      <c r="R16" s="372">
        <v>7551</v>
      </c>
      <c r="S16" s="372">
        <v>7897</v>
      </c>
      <c r="T16" s="174">
        <v>5</v>
      </c>
      <c r="W16" s="32">
        <v>3</v>
      </c>
      <c r="X16" s="5" t="s">
        <v>23</v>
      </c>
      <c r="Y16" s="33">
        <f t="shared" si="0"/>
        <v>198506</v>
      </c>
      <c r="Z16" s="34">
        <f>IFERROR(_xlfn.RANK.EQ(Y16,$Y$14:$Y$60,0)+COUNTIF($Y$14:Y16,Y16)-1,"-")</f>
        <v>5</v>
      </c>
      <c r="AA16" s="5"/>
      <c r="AB16" s="35">
        <f t="shared" si="1"/>
        <v>3</v>
      </c>
      <c r="AC16" s="35" t="str">
        <f t="shared" si="2"/>
        <v>熊本</v>
      </c>
      <c r="AD16" s="35">
        <f t="shared" si="3"/>
        <v>256330</v>
      </c>
      <c r="AE16" s="36">
        <f t="shared" si="4"/>
        <v>3.5</v>
      </c>
    </row>
    <row r="17" spans="2:31" ht="13.5" customHeight="1">
      <c r="B17" s="177" t="s">
        <v>376</v>
      </c>
      <c r="C17" s="176">
        <v>6</v>
      </c>
      <c r="D17" s="175"/>
      <c r="E17" s="372">
        <v>21080</v>
      </c>
      <c r="F17" s="373">
        <v>0.3</v>
      </c>
      <c r="G17" s="373">
        <v>92.7</v>
      </c>
      <c r="H17" s="372">
        <v>1883</v>
      </c>
      <c r="I17" s="372">
        <v>1718</v>
      </c>
      <c r="J17" s="372">
        <v>1935</v>
      </c>
      <c r="K17" s="372">
        <v>1865</v>
      </c>
      <c r="L17" s="372">
        <v>1888</v>
      </c>
      <c r="M17" s="372">
        <v>1803</v>
      </c>
      <c r="N17" s="372">
        <v>1779</v>
      </c>
      <c r="O17" s="372">
        <v>1628</v>
      </c>
      <c r="P17" s="372">
        <v>1599</v>
      </c>
      <c r="Q17" s="372">
        <v>1658</v>
      </c>
      <c r="R17" s="372">
        <v>1620</v>
      </c>
      <c r="S17" s="372">
        <v>1704</v>
      </c>
      <c r="T17" s="174">
        <v>6</v>
      </c>
      <c r="W17" s="32">
        <v>4</v>
      </c>
      <c r="X17" s="5" t="s">
        <v>24</v>
      </c>
      <c r="Y17" s="33">
        <f t="shared" si="0"/>
        <v>98572</v>
      </c>
      <c r="Z17" s="34">
        <f>IFERROR(_xlfn.RANK.EQ(Y17,$Y$14:$Y$60,0)+COUNTIF($Y$14:Y17,Y17)-1,"-")</f>
        <v>10</v>
      </c>
      <c r="AA17" s="5"/>
      <c r="AB17" s="35">
        <f t="shared" si="1"/>
        <v>4</v>
      </c>
      <c r="AC17" s="35" t="str">
        <f t="shared" si="2"/>
        <v>群馬</v>
      </c>
      <c r="AD17" s="35">
        <f t="shared" si="3"/>
        <v>201618</v>
      </c>
      <c r="AE17" s="36">
        <f t="shared" si="4"/>
        <v>2.8</v>
      </c>
    </row>
    <row r="18" spans="2:31" ht="13.5" customHeight="1">
      <c r="B18" s="177" t="s">
        <v>375</v>
      </c>
      <c r="C18" s="176">
        <v>7</v>
      </c>
      <c r="D18" s="175"/>
      <c r="E18" s="372">
        <v>60036</v>
      </c>
      <c r="F18" s="373">
        <v>0.8</v>
      </c>
      <c r="G18" s="373">
        <v>93.5</v>
      </c>
      <c r="H18" s="372">
        <v>5215</v>
      </c>
      <c r="I18" s="372">
        <v>4824</v>
      </c>
      <c r="J18" s="372">
        <v>5475</v>
      </c>
      <c r="K18" s="372">
        <v>5446</v>
      </c>
      <c r="L18" s="372">
        <v>5559</v>
      </c>
      <c r="M18" s="372">
        <v>5205</v>
      </c>
      <c r="N18" s="372">
        <v>5077</v>
      </c>
      <c r="O18" s="372">
        <v>4637</v>
      </c>
      <c r="P18" s="372">
        <v>4498</v>
      </c>
      <c r="Q18" s="372">
        <v>4772</v>
      </c>
      <c r="R18" s="372">
        <v>4533</v>
      </c>
      <c r="S18" s="372">
        <v>4795</v>
      </c>
      <c r="T18" s="174">
        <v>7</v>
      </c>
      <c r="W18" s="32">
        <v>5</v>
      </c>
      <c r="X18" s="5" t="s">
        <v>27</v>
      </c>
      <c r="Y18" s="33">
        <f t="shared" si="0"/>
        <v>21080</v>
      </c>
      <c r="Z18" s="34">
        <f>IFERROR(_xlfn.RANK.EQ(Y18,$Y$14:$Y$60,0)+COUNTIF($Y$14:Y18,Y18)-1,"-")</f>
        <v>35</v>
      </c>
      <c r="AA18" s="5"/>
      <c r="AB18" s="35">
        <f t="shared" si="1"/>
        <v>5</v>
      </c>
      <c r="AC18" s="35" t="str">
        <f t="shared" si="2"/>
        <v>岩手</v>
      </c>
      <c r="AD18" s="35">
        <f t="shared" si="3"/>
        <v>198506</v>
      </c>
      <c r="AE18" s="36">
        <f t="shared" si="4"/>
        <v>2.7</v>
      </c>
    </row>
    <row r="19" spans="2:31" ht="13.5" customHeight="1">
      <c r="B19" s="177" t="s">
        <v>374</v>
      </c>
      <c r="C19" s="176">
        <v>8</v>
      </c>
      <c r="D19" s="175"/>
      <c r="E19" s="372">
        <v>60773</v>
      </c>
      <c r="F19" s="373">
        <v>0.8</v>
      </c>
      <c r="G19" s="373">
        <v>92.5</v>
      </c>
      <c r="H19" s="372">
        <v>5349</v>
      </c>
      <c r="I19" s="372">
        <v>4846</v>
      </c>
      <c r="J19" s="372">
        <v>5344</v>
      </c>
      <c r="K19" s="372">
        <v>5332</v>
      </c>
      <c r="L19" s="372">
        <v>5447</v>
      </c>
      <c r="M19" s="372">
        <v>4964</v>
      </c>
      <c r="N19" s="372">
        <v>5036</v>
      </c>
      <c r="O19" s="372">
        <v>4911</v>
      </c>
      <c r="P19" s="372">
        <v>4768</v>
      </c>
      <c r="Q19" s="372">
        <v>4996</v>
      </c>
      <c r="R19" s="372">
        <v>4754</v>
      </c>
      <c r="S19" s="372">
        <v>5026</v>
      </c>
      <c r="T19" s="174">
        <v>8</v>
      </c>
      <c r="W19" s="32">
        <v>6</v>
      </c>
      <c r="X19" s="5" t="s">
        <v>29</v>
      </c>
      <c r="Y19" s="33">
        <f t="shared" si="0"/>
        <v>60036</v>
      </c>
      <c r="Z19" s="34">
        <f>IFERROR(_xlfn.RANK.EQ(Y19,$Y$14:$Y$60,0)+COUNTIF($Y$14:Y19,Y19)-1,"-")</f>
        <v>21</v>
      </c>
      <c r="AA19" s="5"/>
      <c r="AB19" s="42">
        <f t="shared" si="1"/>
        <v>6</v>
      </c>
      <c r="AC19" s="42" t="str">
        <f t="shared" si="2"/>
        <v>千葉</v>
      </c>
      <c r="AD19" s="42">
        <f t="shared" si="3"/>
        <v>185038</v>
      </c>
      <c r="AE19" s="37">
        <f t="shared" si="4"/>
        <v>2.5</v>
      </c>
    </row>
    <row r="20" spans="2:31" ht="13.5" customHeight="1">
      <c r="B20" s="177" t="s">
        <v>373</v>
      </c>
      <c r="C20" s="176">
        <v>9</v>
      </c>
      <c r="D20" s="175"/>
      <c r="E20" s="372">
        <v>181275</v>
      </c>
      <c r="F20" s="373">
        <v>2.5</v>
      </c>
      <c r="G20" s="373">
        <v>99.1</v>
      </c>
      <c r="H20" s="372">
        <v>15886</v>
      </c>
      <c r="I20" s="372">
        <v>14615</v>
      </c>
      <c r="J20" s="372">
        <v>16517</v>
      </c>
      <c r="K20" s="372">
        <v>15924</v>
      </c>
      <c r="L20" s="372">
        <v>16052</v>
      </c>
      <c r="M20" s="372">
        <v>15097</v>
      </c>
      <c r="N20" s="372">
        <v>14785</v>
      </c>
      <c r="O20" s="372">
        <v>13976</v>
      </c>
      <c r="P20" s="372">
        <v>13685</v>
      </c>
      <c r="Q20" s="372">
        <v>14749</v>
      </c>
      <c r="R20" s="372">
        <v>14634</v>
      </c>
      <c r="S20" s="372">
        <v>15355</v>
      </c>
      <c r="T20" s="174">
        <v>9</v>
      </c>
      <c r="W20" s="32">
        <v>7</v>
      </c>
      <c r="X20" s="5" t="s">
        <v>31</v>
      </c>
      <c r="Y20" s="33">
        <f t="shared" si="0"/>
        <v>60773</v>
      </c>
      <c r="Z20" s="34">
        <f>IFERROR(_xlfn.RANK.EQ(Y20,$Y$14:$Y$60,0)+COUNTIF($Y$14:Y20,Y20)-1,"-")</f>
        <v>19</v>
      </c>
      <c r="AA20" s="5"/>
      <c r="AB20" s="42">
        <f t="shared" si="1"/>
        <v>7</v>
      </c>
      <c r="AC20" s="42" t="str">
        <f t="shared" si="2"/>
        <v>茨城</v>
      </c>
      <c r="AD20" s="42">
        <f t="shared" si="3"/>
        <v>181275</v>
      </c>
      <c r="AE20" s="37">
        <f t="shared" si="4"/>
        <v>2.5</v>
      </c>
    </row>
    <row r="21" spans="2:31" ht="13.5" customHeight="1">
      <c r="B21" s="177" t="s">
        <v>372</v>
      </c>
      <c r="C21" s="176">
        <v>10</v>
      </c>
      <c r="D21" s="175"/>
      <c r="E21" s="372">
        <v>341645</v>
      </c>
      <c r="F21" s="373">
        <v>4.7</v>
      </c>
      <c r="G21" s="373">
        <v>95.1</v>
      </c>
      <c r="H21" s="372">
        <v>29590</v>
      </c>
      <c r="I21" s="372">
        <v>26979</v>
      </c>
      <c r="J21" s="372">
        <v>30347</v>
      </c>
      <c r="K21" s="372">
        <v>29758</v>
      </c>
      <c r="L21" s="372">
        <v>29937</v>
      </c>
      <c r="M21" s="372">
        <v>28193</v>
      </c>
      <c r="N21" s="372">
        <v>28290</v>
      </c>
      <c r="O21" s="372">
        <v>27625</v>
      </c>
      <c r="P21" s="372">
        <v>26420</v>
      </c>
      <c r="Q21" s="372">
        <v>28172</v>
      </c>
      <c r="R21" s="372">
        <v>27419</v>
      </c>
      <c r="S21" s="372">
        <v>28915</v>
      </c>
      <c r="T21" s="174">
        <v>10</v>
      </c>
      <c r="W21" s="32">
        <v>8</v>
      </c>
      <c r="X21" s="5" t="s">
        <v>33</v>
      </c>
      <c r="Y21" s="33">
        <f t="shared" si="0"/>
        <v>181275</v>
      </c>
      <c r="Z21" s="34">
        <f>IFERROR(_xlfn.RANK.EQ(Y21,$Y$14:$Y$60,0)+COUNTIF($Y$14:Y21,Y21)-1,"-")</f>
        <v>7</v>
      </c>
      <c r="AA21" s="5"/>
      <c r="AB21" s="42">
        <f t="shared" si="1"/>
        <v>8</v>
      </c>
      <c r="AC21" s="42" t="str">
        <f t="shared" si="2"/>
        <v>愛知</v>
      </c>
      <c r="AD21" s="42">
        <f t="shared" si="3"/>
        <v>137435</v>
      </c>
      <c r="AE21" s="37">
        <f t="shared" si="4"/>
        <v>1.9</v>
      </c>
    </row>
    <row r="22" spans="2:31" ht="13.5" customHeight="1">
      <c r="B22" s="177" t="s">
        <v>371</v>
      </c>
      <c r="C22" s="176">
        <v>11</v>
      </c>
      <c r="D22" s="175"/>
      <c r="E22" s="372">
        <v>201618</v>
      </c>
      <c r="F22" s="373">
        <v>2.8</v>
      </c>
      <c r="G22" s="373">
        <v>97</v>
      </c>
      <c r="H22" s="372">
        <v>17185</v>
      </c>
      <c r="I22" s="372">
        <v>15777</v>
      </c>
      <c r="J22" s="372">
        <v>17859</v>
      </c>
      <c r="K22" s="372">
        <v>17618</v>
      </c>
      <c r="L22" s="372">
        <v>17913</v>
      </c>
      <c r="M22" s="372">
        <v>16917</v>
      </c>
      <c r="N22" s="372">
        <v>16868</v>
      </c>
      <c r="O22" s="372">
        <v>16401</v>
      </c>
      <c r="P22" s="372">
        <v>15773</v>
      </c>
      <c r="Q22" s="372">
        <v>16513</v>
      </c>
      <c r="R22" s="372">
        <v>15952</v>
      </c>
      <c r="S22" s="372">
        <v>16842</v>
      </c>
      <c r="T22" s="174">
        <v>11</v>
      </c>
      <c r="W22" s="32">
        <v>9</v>
      </c>
      <c r="X22" s="5" t="s">
        <v>35</v>
      </c>
      <c r="Y22" s="33">
        <f t="shared" si="0"/>
        <v>341645</v>
      </c>
      <c r="Z22" s="34">
        <f>IFERROR(_xlfn.RANK.EQ(Y22,$Y$14:$Y$60,0)+COUNTIF($Y$14:Y22,Y22)-1,"-")</f>
        <v>2</v>
      </c>
      <c r="AA22" s="5"/>
      <c r="AB22" s="42">
        <f t="shared" si="1"/>
        <v>9</v>
      </c>
      <c r="AC22" s="42" t="str">
        <f t="shared" si="2"/>
        <v>岡山</v>
      </c>
      <c r="AD22" s="42">
        <f t="shared" si="3"/>
        <v>109144</v>
      </c>
      <c r="AE22" s="37">
        <f t="shared" si="4"/>
        <v>1.5</v>
      </c>
    </row>
    <row r="23" spans="2:31" ht="13.5" customHeight="1">
      <c r="B23" s="177" t="s">
        <v>370</v>
      </c>
      <c r="C23" s="176">
        <v>12</v>
      </c>
      <c r="D23" s="175"/>
      <c r="E23" s="372">
        <v>41036</v>
      </c>
      <c r="F23" s="373">
        <v>0.6</v>
      </c>
      <c r="G23" s="373">
        <v>87.2</v>
      </c>
      <c r="H23" s="372">
        <v>3860</v>
      </c>
      <c r="I23" s="372">
        <v>3420</v>
      </c>
      <c r="J23" s="372">
        <v>3967</v>
      </c>
      <c r="K23" s="372">
        <v>3803</v>
      </c>
      <c r="L23" s="372">
        <v>3842</v>
      </c>
      <c r="M23" s="372">
        <v>3553</v>
      </c>
      <c r="N23" s="372">
        <v>3465</v>
      </c>
      <c r="O23" s="372">
        <v>3248</v>
      </c>
      <c r="P23" s="372">
        <v>2831</v>
      </c>
      <c r="Q23" s="372">
        <v>3030</v>
      </c>
      <c r="R23" s="372">
        <v>2912</v>
      </c>
      <c r="S23" s="372">
        <v>3105</v>
      </c>
      <c r="T23" s="174">
        <v>12</v>
      </c>
      <c r="W23" s="32">
        <v>10</v>
      </c>
      <c r="X23" s="5" t="s">
        <v>37</v>
      </c>
      <c r="Y23" s="33">
        <f t="shared" si="0"/>
        <v>201618</v>
      </c>
      <c r="Z23" s="34">
        <f>IFERROR(_xlfn.RANK.EQ(Y23,$Y$14:$Y$60,0)+COUNTIF($Y$14:Y23,Y23)-1,"-")</f>
        <v>4</v>
      </c>
      <c r="AA23" s="5"/>
      <c r="AB23" s="42">
        <f t="shared" si="1"/>
        <v>10</v>
      </c>
      <c r="AC23" s="42" t="str">
        <f t="shared" si="2"/>
        <v>宮城</v>
      </c>
      <c r="AD23" s="42">
        <f t="shared" si="3"/>
        <v>98572</v>
      </c>
      <c r="AE23" s="37">
        <f t="shared" si="4"/>
        <v>1.4</v>
      </c>
    </row>
    <row r="24" spans="2:31" ht="13.5" customHeight="1">
      <c r="B24" s="177" t="s">
        <v>369</v>
      </c>
      <c r="C24" s="176">
        <v>13</v>
      </c>
      <c r="D24" s="175"/>
      <c r="E24" s="372">
        <v>185038</v>
      </c>
      <c r="F24" s="373">
        <v>2.5</v>
      </c>
      <c r="G24" s="373">
        <v>96.2</v>
      </c>
      <c r="H24" s="372">
        <v>16045</v>
      </c>
      <c r="I24" s="372">
        <v>14796</v>
      </c>
      <c r="J24" s="372">
        <v>16832</v>
      </c>
      <c r="K24" s="372">
        <v>16498</v>
      </c>
      <c r="L24" s="372">
        <v>16735</v>
      </c>
      <c r="M24" s="372">
        <v>15398</v>
      </c>
      <c r="N24" s="372">
        <v>15113</v>
      </c>
      <c r="O24" s="372">
        <v>14317</v>
      </c>
      <c r="P24" s="372">
        <v>13866</v>
      </c>
      <c r="Q24" s="372">
        <v>15113</v>
      </c>
      <c r="R24" s="372">
        <v>14725</v>
      </c>
      <c r="S24" s="372">
        <v>15600</v>
      </c>
      <c r="T24" s="174">
        <v>13</v>
      </c>
      <c r="W24" s="32">
        <v>11</v>
      </c>
      <c r="X24" s="5" t="s">
        <v>39</v>
      </c>
      <c r="Y24" s="33">
        <f t="shared" si="0"/>
        <v>41036</v>
      </c>
      <c r="Z24" s="34">
        <f>IFERROR(_xlfn.RANK.EQ(Y24,$Y$14:$Y$60,0)+COUNTIF($Y$14:Y24,Y24)-1,"-")</f>
        <v>25</v>
      </c>
      <c r="AA24" s="5"/>
      <c r="AB24" s="42">
        <f t="shared" si="1"/>
        <v>11</v>
      </c>
      <c r="AC24" s="42" t="str">
        <f t="shared" si="2"/>
        <v>静岡</v>
      </c>
      <c r="AD24" s="42">
        <f t="shared" si="3"/>
        <v>87322</v>
      </c>
      <c r="AE24" s="37">
        <f t="shared" si="4"/>
        <v>1.2</v>
      </c>
    </row>
    <row r="25" spans="2:31" ht="13.5" customHeight="1">
      <c r="B25" s="177" t="s">
        <v>368</v>
      </c>
      <c r="C25" s="176">
        <v>14</v>
      </c>
      <c r="D25" s="175"/>
      <c r="E25" s="372">
        <v>8172</v>
      </c>
      <c r="F25" s="373">
        <v>0.1</v>
      </c>
      <c r="G25" s="373">
        <v>93.7</v>
      </c>
      <c r="H25" s="372">
        <v>749</v>
      </c>
      <c r="I25" s="372">
        <v>679</v>
      </c>
      <c r="J25" s="372">
        <v>781</v>
      </c>
      <c r="K25" s="372">
        <v>750</v>
      </c>
      <c r="L25" s="372">
        <v>764</v>
      </c>
      <c r="M25" s="372">
        <v>690</v>
      </c>
      <c r="N25" s="372">
        <v>640</v>
      </c>
      <c r="O25" s="372">
        <v>594</v>
      </c>
      <c r="P25" s="372">
        <v>573</v>
      </c>
      <c r="Q25" s="372">
        <v>638</v>
      </c>
      <c r="R25" s="372">
        <v>639</v>
      </c>
      <c r="S25" s="372">
        <v>675</v>
      </c>
      <c r="T25" s="174">
        <v>14</v>
      </c>
      <c r="W25" s="32">
        <v>12</v>
      </c>
      <c r="X25" s="5" t="s">
        <v>41</v>
      </c>
      <c r="Y25" s="33">
        <f t="shared" si="0"/>
        <v>185038</v>
      </c>
      <c r="Z25" s="34">
        <f>IFERROR(_xlfn.RANK.EQ(Y25,$Y$14:$Y$60,0)+COUNTIF($Y$14:Y25,Y25)-1,"-")</f>
        <v>6</v>
      </c>
      <c r="AA25" s="5"/>
      <c r="AB25" s="42">
        <f t="shared" si="1"/>
        <v>12</v>
      </c>
      <c r="AC25" s="42" t="str">
        <f t="shared" si="2"/>
        <v>長野</v>
      </c>
      <c r="AD25" s="42">
        <f t="shared" si="3"/>
        <v>87045</v>
      </c>
      <c r="AE25" s="37">
        <f t="shared" si="4"/>
        <v>1.2</v>
      </c>
    </row>
    <row r="26" spans="2:31" ht="13.5" customHeight="1">
      <c r="B26" s="177" t="s">
        <v>367</v>
      </c>
      <c r="C26" s="176">
        <v>15</v>
      </c>
      <c r="D26" s="175"/>
      <c r="E26" s="372">
        <v>24245</v>
      </c>
      <c r="F26" s="373">
        <v>0.3</v>
      </c>
      <c r="G26" s="373">
        <v>88.6</v>
      </c>
      <c r="H26" s="372">
        <v>2216</v>
      </c>
      <c r="I26" s="372">
        <v>2035</v>
      </c>
      <c r="J26" s="372">
        <v>2288</v>
      </c>
      <c r="K26" s="372">
        <v>2205</v>
      </c>
      <c r="L26" s="372">
        <v>2223</v>
      </c>
      <c r="M26" s="372">
        <v>2055</v>
      </c>
      <c r="N26" s="372">
        <v>2011</v>
      </c>
      <c r="O26" s="372">
        <v>1878</v>
      </c>
      <c r="P26" s="372">
        <v>1740</v>
      </c>
      <c r="Q26" s="372">
        <v>1854</v>
      </c>
      <c r="R26" s="372">
        <v>1822</v>
      </c>
      <c r="S26" s="372">
        <v>1918</v>
      </c>
      <c r="T26" s="174">
        <v>15</v>
      </c>
      <c r="W26" s="32">
        <v>13</v>
      </c>
      <c r="X26" s="5" t="s">
        <v>43</v>
      </c>
      <c r="Y26" s="33">
        <f t="shared" si="0"/>
        <v>8172</v>
      </c>
      <c r="Z26" s="34">
        <f>IFERROR(_xlfn.RANK.EQ(Y26,$Y$14:$Y$60,0)+COUNTIF($Y$14:Y26,Y26)-1,"-")</f>
        <v>45</v>
      </c>
      <c r="AA26" s="5"/>
      <c r="AB26" s="42">
        <f t="shared" si="1"/>
        <v>13</v>
      </c>
      <c r="AC26" s="42" t="str">
        <f t="shared" si="2"/>
        <v>宮崎</v>
      </c>
      <c r="AD26" s="42">
        <f t="shared" si="3"/>
        <v>75649</v>
      </c>
      <c r="AE26" s="37">
        <f t="shared" si="4"/>
        <v>1</v>
      </c>
    </row>
    <row r="27" spans="2:31" ht="13.5" customHeight="1">
      <c r="B27" s="177" t="s">
        <v>366</v>
      </c>
      <c r="C27" s="176">
        <v>16</v>
      </c>
      <c r="D27" s="175"/>
      <c r="E27" s="372">
        <v>34814</v>
      </c>
      <c r="F27" s="373">
        <v>0.5</v>
      </c>
      <c r="G27" s="373">
        <v>89.8</v>
      </c>
      <c r="H27" s="372">
        <v>3211</v>
      </c>
      <c r="I27" s="372">
        <v>2784</v>
      </c>
      <c r="J27" s="372">
        <v>3073</v>
      </c>
      <c r="K27" s="372">
        <v>3160</v>
      </c>
      <c r="L27" s="372">
        <v>3181</v>
      </c>
      <c r="M27" s="372">
        <v>3002</v>
      </c>
      <c r="N27" s="372">
        <v>2860</v>
      </c>
      <c r="O27" s="372">
        <v>2637</v>
      </c>
      <c r="P27" s="372">
        <v>2634</v>
      </c>
      <c r="Q27" s="372">
        <v>2762</v>
      </c>
      <c r="R27" s="372">
        <v>2741</v>
      </c>
      <c r="S27" s="372">
        <v>2769</v>
      </c>
      <c r="T27" s="174">
        <v>16</v>
      </c>
      <c r="W27" s="32">
        <v>14</v>
      </c>
      <c r="X27" s="5" t="s">
        <v>45</v>
      </c>
      <c r="Y27" s="33">
        <f t="shared" si="0"/>
        <v>24245</v>
      </c>
      <c r="Z27" s="34">
        <f>IFERROR(_xlfn.RANK.EQ(Y27,$Y$14:$Y$60,0)+COUNTIF($Y$14:Y27,Y27)-1,"-")</f>
        <v>32</v>
      </c>
      <c r="AA27" s="5"/>
      <c r="AB27" s="42">
        <f t="shared" si="1"/>
        <v>14</v>
      </c>
      <c r="AC27" s="42" t="str">
        <f t="shared" si="2"/>
        <v>兵庫</v>
      </c>
      <c r="AD27" s="42">
        <f t="shared" si="3"/>
        <v>73416</v>
      </c>
      <c r="AE27" s="37">
        <f t="shared" si="4"/>
        <v>1</v>
      </c>
    </row>
    <row r="28" spans="2:31" ht="13.5" customHeight="1">
      <c r="B28" s="177" t="s">
        <v>365</v>
      </c>
      <c r="C28" s="176">
        <v>17</v>
      </c>
      <c r="D28" s="175"/>
      <c r="E28" s="372">
        <v>12350</v>
      </c>
      <c r="F28" s="373">
        <v>0.2</v>
      </c>
      <c r="G28" s="373">
        <v>98.4</v>
      </c>
      <c r="H28" s="372">
        <v>1072</v>
      </c>
      <c r="I28" s="372">
        <v>967</v>
      </c>
      <c r="J28" s="372">
        <v>1122</v>
      </c>
      <c r="K28" s="372">
        <v>1085</v>
      </c>
      <c r="L28" s="372">
        <v>1104</v>
      </c>
      <c r="M28" s="372">
        <v>1033</v>
      </c>
      <c r="N28" s="372">
        <v>1044</v>
      </c>
      <c r="O28" s="372">
        <v>961</v>
      </c>
      <c r="P28" s="372">
        <v>950</v>
      </c>
      <c r="Q28" s="372">
        <v>1001</v>
      </c>
      <c r="R28" s="372">
        <v>952</v>
      </c>
      <c r="S28" s="372">
        <v>1059</v>
      </c>
      <c r="T28" s="174">
        <v>17</v>
      </c>
      <c r="W28" s="32">
        <v>15</v>
      </c>
      <c r="X28" s="5" t="s">
        <v>46</v>
      </c>
      <c r="Y28" s="33">
        <f t="shared" si="0"/>
        <v>34814</v>
      </c>
      <c r="Z28" s="34">
        <f>IFERROR(_xlfn.RANK.EQ(Y28,$Y$14:$Y$60,0)+COUNTIF($Y$14:Y28,Y28)-1,"-")</f>
        <v>28</v>
      </c>
      <c r="AA28" s="5"/>
      <c r="AB28" s="42">
        <f t="shared" si="1"/>
        <v>15</v>
      </c>
      <c r="AC28" s="42" t="str">
        <f t="shared" si="2"/>
        <v>島根</v>
      </c>
      <c r="AD28" s="42">
        <f t="shared" si="3"/>
        <v>72973</v>
      </c>
      <c r="AE28" s="37">
        <f t="shared" si="4"/>
        <v>1</v>
      </c>
    </row>
    <row r="29" spans="2:31" ht="13.5" customHeight="1">
      <c r="B29" s="177" t="s">
        <v>364</v>
      </c>
      <c r="C29" s="176">
        <v>18</v>
      </c>
      <c r="D29" s="175"/>
      <c r="E29" s="372">
        <v>16869</v>
      </c>
      <c r="F29" s="373">
        <v>0.2</v>
      </c>
      <c r="G29" s="373">
        <v>95.8</v>
      </c>
      <c r="H29" s="372">
        <v>1477</v>
      </c>
      <c r="I29" s="372">
        <v>1351</v>
      </c>
      <c r="J29" s="372">
        <v>1517</v>
      </c>
      <c r="K29" s="372">
        <v>1479</v>
      </c>
      <c r="L29" s="372">
        <v>1491</v>
      </c>
      <c r="M29" s="372">
        <v>1397</v>
      </c>
      <c r="N29" s="372">
        <v>1401</v>
      </c>
      <c r="O29" s="372">
        <v>1304</v>
      </c>
      <c r="P29" s="372">
        <v>1312</v>
      </c>
      <c r="Q29" s="372">
        <v>1381</v>
      </c>
      <c r="R29" s="372">
        <v>1332</v>
      </c>
      <c r="S29" s="372">
        <v>1427</v>
      </c>
      <c r="T29" s="174">
        <v>18</v>
      </c>
      <c r="W29" s="32">
        <v>16</v>
      </c>
      <c r="X29" s="5" t="s">
        <v>48</v>
      </c>
      <c r="Y29" s="33">
        <f t="shared" si="0"/>
        <v>12350</v>
      </c>
      <c r="Z29" s="34">
        <f>IFERROR(_xlfn.RANK.EQ(Y29,$Y$14:$Y$60,0)+COUNTIF($Y$14:Y29,Y29)-1,"-")</f>
        <v>42</v>
      </c>
      <c r="AA29" s="5"/>
      <c r="AB29" s="42">
        <f t="shared" si="1"/>
        <v>16</v>
      </c>
      <c r="AC29" s="42" t="str">
        <f t="shared" si="2"/>
        <v>青森</v>
      </c>
      <c r="AD29" s="42">
        <f t="shared" si="3"/>
        <v>71664</v>
      </c>
      <c r="AE29" s="37">
        <f t="shared" si="4"/>
        <v>1</v>
      </c>
    </row>
    <row r="30" spans="2:31" ht="13.5" customHeight="1">
      <c r="B30" s="177" t="s">
        <v>363</v>
      </c>
      <c r="C30" s="176">
        <v>19</v>
      </c>
      <c r="D30" s="175"/>
      <c r="E30" s="372">
        <v>5280</v>
      </c>
      <c r="F30" s="373">
        <v>0.1</v>
      </c>
      <c r="G30" s="373">
        <v>93.7</v>
      </c>
      <c r="H30" s="372">
        <v>497</v>
      </c>
      <c r="I30" s="372">
        <v>444</v>
      </c>
      <c r="J30" s="372">
        <v>510</v>
      </c>
      <c r="K30" s="372">
        <v>505</v>
      </c>
      <c r="L30" s="372">
        <v>491</v>
      </c>
      <c r="M30" s="372">
        <v>451</v>
      </c>
      <c r="N30" s="372">
        <v>435</v>
      </c>
      <c r="O30" s="372">
        <v>396</v>
      </c>
      <c r="P30" s="372">
        <v>383</v>
      </c>
      <c r="Q30" s="372">
        <v>388</v>
      </c>
      <c r="R30" s="372">
        <v>377</v>
      </c>
      <c r="S30" s="372">
        <v>403</v>
      </c>
      <c r="T30" s="174">
        <v>19</v>
      </c>
      <c r="W30" s="32">
        <v>17</v>
      </c>
      <c r="X30" s="5" t="s">
        <v>49</v>
      </c>
      <c r="Y30" s="33">
        <f t="shared" si="0"/>
        <v>16869</v>
      </c>
      <c r="Z30" s="34">
        <f>IFERROR(_xlfn.RANK.EQ(Y30,$Y$14:$Y$60,0)+COUNTIF($Y$14:Y30,Y30)-1,"-")</f>
        <v>40</v>
      </c>
      <c r="AA30" s="5"/>
      <c r="AB30" s="42">
        <f t="shared" si="1"/>
        <v>17</v>
      </c>
      <c r="AC30" s="42" t="str">
        <f t="shared" si="2"/>
        <v>鹿児島</v>
      </c>
      <c r="AD30" s="42">
        <f t="shared" si="3"/>
        <v>69512</v>
      </c>
      <c r="AE30" s="37">
        <f t="shared" si="4"/>
        <v>1</v>
      </c>
    </row>
    <row r="31" spans="2:31" ht="13.5" customHeight="1">
      <c r="B31" s="177" t="s">
        <v>362</v>
      </c>
      <c r="C31" s="176">
        <v>20</v>
      </c>
      <c r="D31" s="175"/>
      <c r="E31" s="372">
        <v>19551</v>
      </c>
      <c r="F31" s="373">
        <v>0.3</v>
      </c>
      <c r="G31" s="373">
        <v>98.4</v>
      </c>
      <c r="H31" s="372">
        <v>1654</v>
      </c>
      <c r="I31" s="372">
        <v>1539</v>
      </c>
      <c r="J31" s="372">
        <v>1741</v>
      </c>
      <c r="K31" s="372">
        <v>1722</v>
      </c>
      <c r="L31" s="372">
        <v>1701</v>
      </c>
      <c r="M31" s="372">
        <v>1658</v>
      </c>
      <c r="N31" s="372">
        <v>1630</v>
      </c>
      <c r="O31" s="372">
        <v>1562</v>
      </c>
      <c r="P31" s="372">
        <v>1553</v>
      </c>
      <c r="Q31" s="372">
        <v>1589</v>
      </c>
      <c r="R31" s="372">
        <v>1589</v>
      </c>
      <c r="S31" s="372">
        <v>1613</v>
      </c>
      <c r="T31" s="174">
        <v>20</v>
      </c>
      <c r="W31" s="32">
        <v>18</v>
      </c>
      <c r="X31" s="5" t="s">
        <v>50</v>
      </c>
      <c r="Y31" s="33">
        <f t="shared" si="0"/>
        <v>5280</v>
      </c>
      <c r="Z31" s="34">
        <f>IFERROR(_xlfn.RANK.EQ(Y31,$Y$14:$Y$60,0)+COUNTIF($Y$14:Y31,Y31)-1,"-")</f>
        <v>46</v>
      </c>
      <c r="AA31" s="5"/>
      <c r="AB31" s="42">
        <f t="shared" si="1"/>
        <v>18</v>
      </c>
      <c r="AC31" s="42" t="str">
        <f t="shared" si="2"/>
        <v>大分</v>
      </c>
      <c r="AD31" s="42">
        <f t="shared" si="3"/>
        <v>68477</v>
      </c>
      <c r="AE31" s="37">
        <f t="shared" si="4"/>
        <v>0.9</v>
      </c>
    </row>
    <row r="32" spans="2:31" ht="13.5" customHeight="1">
      <c r="B32" s="177" t="s">
        <v>361</v>
      </c>
      <c r="C32" s="176">
        <v>21</v>
      </c>
      <c r="D32" s="175"/>
      <c r="E32" s="372">
        <v>87045</v>
      </c>
      <c r="F32" s="373">
        <v>1.2</v>
      </c>
      <c r="G32" s="373">
        <v>96.4</v>
      </c>
      <c r="H32" s="372">
        <v>7605</v>
      </c>
      <c r="I32" s="372">
        <v>6869</v>
      </c>
      <c r="J32" s="372">
        <v>7551</v>
      </c>
      <c r="K32" s="372">
        <v>7451</v>
      </c>
      <c r="L32" s="372">
        <v>7563</v>
      </c>
      <c r="M32" s="372">
        <v>7305</v>
      </c>
      <c r="N32" s="372">
        <v>7395</v>
      </c>
      <c r="O32" s="372">
        <v>7072</v>
      </c>
      <c r="P32" s="372">
        <v>7037</v>
      </c>
      <c r="Q32" s="372">
        <v>7178</v>
      </c>
      <c r="R32" s="372">
        <v>6828</v>
      </c>
      <c r="S32" s="372">
        <v>7191</v>
      </c>
      <c r="T32" s="174">
        <v>21</v>
      </c>
      <c r="W32" s="32">
        <v>19</v>
      </c>
      <c r="X32" s="5" t="s">
        <v>51</v>
      </c>
      <c r="Y32" s="33">
        <f t="shared" si="0"/>
        <v>19551</v>
      </c>
      <c r="Z32" s="34">
        <f>IFERROR(_xlfn.RANK.EQ(Y32,$Y$14:$Y$60,0)+COUNTIF($Y$14:Y32,Y32)-1,"-")</f>
        <v>37</v>
      </c>
      <c r="AA32" s="5"/>
      <c r="AB32" s="42">
        <f t="shared" si="1"/>
        <v>19</v>
      </c>
      <c r="AC32" s="42" t="str">
        <f t="shared" si="2"/>
        <v>福島</v>
      </c>
      <c r="AD32" s="42">
        <f t="shared" si="3"/>
        <v>60773</v>
      </c>
      <c r="AE32" s="37">
        <f t="shared" si="4"/>
        <v>0.8</v>
      </c>
    </row>
    <row r="33" spans="2:31" ht="13.5" customHeight="1">
      <c r="B33" s="177" t="s">
        <v>360</v>
      </c>
      <c r="C33" s="176">
        <v>22</v>
      </c>
      <c r="D33" s="175"/>
      <c r="E33" s="372">
        <v>30222</v>
      </c>
      <c r="F33" s="373">
        <v>0.4</v>
      </c>
      <c r="G33" s="373">
        <v>94.4</v>
      </c>
      <c r="H33" s="372">
        <v>2696</v>
      </c>
      <c r="I33" s="372">
        <v>2431</v>
      </c>
      <c r="J33" s="372">
        <v>2701</v>
      </c>
      <c r="K33" s="372">
        <v>2624</v>
      </c>
      <c r="L33" s="372">
        <v>2716</v>
      </c>
      <c r="M33" s="372">
        <v>2546</v>
      </c>
      <c r="N33" s="372">
        <v>2478</v>
      </c>
      <c r="O33" s="372">
        <v>2379</v>
      </c>
      <c r="P33" s="372">
        <v>2318</v>
      </c>
      <c r="Q33" s="372">
        <v>2444</v>
      </c>
      <c r="R33" s="372">
        <v>2368</v>
      </c>
      <c r="S33" s="372">
        <v>2521</v>
      </c>
      <c r="T33" s="174">
        <v>22</v>
      </c>
      <c r="W33" s="32">
        <v>20</v>
      </c>
      <c r="X33" s="5" t="s">
        <v>52</v>
      </c>
      <c r="Y33" s="33">
        <f t="shared" si="0"/>
        <v>87045</v>
      </c>
      <c r="Z33" s="34">
        <f>IFERROR(_xlfn.RANK.EQ(Y33,$Y$14:$Y$60,0)+COUNTIF($Y$14:Y33,Y33)-1,"-")</f>
        <v>12</v>
      </c>
      <c r="AA33" s="5"/>
      <c r="AB33" s="42">
        <f t="shared" si="1"/>
        <v>20</v>
      </c>
      <c r="AC33" s="42" t="str">
        <f t="shared" si="2"/>
        <v>福岡</v>
      </c>
      <c r="AD33" s="42">
        <f t="shared" si="3"/>
        <v>60543</v>
      </c>
      <c r="AE33" s="37">
        <f t="shared" si="4"/>
        <v>0.8</v>
      </c>
    </row>
    <row r="34" spans="2:31" ht="13.5" customHeight="1">
      <c r="B34" s="177" t="s">
        <v>359</v>
      </c>
      <c r="C34" s="176">
        <v>23</v>
      </c>
      <c r="D34" s="175"/>
      <c r="E34" s="372">
        <v>87322</v>
      </c>
      <c r="F34" s="373">
        <v>1.2</v>
      </c>
      <c r="G34" s="373">
        <v>100.7</v>
      </c>
      <c r="H34" s="372">
        <v>7229</v>
      </c>
      <c r="I34" s="372">
        <v>6680</v>
      </c>
      <c r="J34" s="372">
        <v>7759</v>
      </c>
      <c r="K34" s="372">
        <v>7822</v>
      </c>
      <c r="L34" s="372">
        <v>7884</v>
      </c>
      <c r="M34" s="372">
        <v>7367</v>
      </c>
      <c r="N34" s="372">
        <v>7246</v>
      </c>
      <c r="O34" s="372">
        <v>7191</v>
      </c>
      <c r="P34" s="372">
        <v>6559</v>
      </c>
      <c r="Q34" s="372">
        <v>6994</v>
      </c>
      <c r="R34" s="372">
        <v>6999</v>
      </c>
      <c r="S34" s="372">
        <v>7592</v>
      </c>
      <c r="T34" s="174">
        <v>23</v>
      </c>
      <c r="W34" s="32">
        <v>21</v>
      </c>
      <c r="X34" s="5" t="s">
        <v>53</v>
      </c>
      <c r="Y34" s="33">
        <f t="shared" si="0"/>
        <v>30222</v>
      </c>
      <c r="Z34" s="34">
        <f>IFERROR(_xlfn.RANK.EQ(Y34,$Y$14:$Y$60,0)+COUNTIF($Y$14:Y34,Y34)-1,"-")</f>
        <v>29</v>
      </c>
      <c r="AA34" s="5"/>
      <c r="AB34" s="42">
        <f t="shared" si="1"/>
        <v>21</v>
      </c>
      <c r="AC34" s="42" t="str">
        <f t="shared" si="2"/>
        <v>山形</v>
      </c>
      <c r="AD34" s="42">
        <f t="shared" si="3"/>
        <v>60036</v>
      </c>
      <c r="AE34" s="37">
        <f t="shared" si="4"/>
        <v>0.8</v>
      </c>
    </row>
    <row r="35" spans="2:31" ht="13.5" customHeight="1">
      <c r="B35" s="177" t="s">
        <v>358</v>
      </c>
      <c r="C35" s="176">
        <v>24</v>
      </c>
      <c r="D35" s="175"/>
      <c r="E35" s="372">
        <v>137435</v>
      </c>
      <c r="F35" s="373">
        <v>1.9</v>
      </c>
      <c r="G35" s="373">
        <v>92.8</v>
      </c>
      <c r="H35" s="372">
        <v>12392</v>
      </c>
      <c r="I35" s="372">
        <v>11462</v>
      </c>
      <c r="J35" s="372">
        <v>12986</v>
      </c>
      <c r="K35" s="372">
        <v>12604</v>
      </c>
      <c r="L35" s="372">
        <v>12775</v>
      </c>
      <c r="M35" s="372">
        <v>11528</v>
      </c>
      <c r="N35" s="372">
        <v>10900</v>
      </c>
      <c r="O35" s="372">
        <v>10113</v>
      </c>
      <c r="P35" s="372">
        <v>9891</v>
      </c>
      <c r="Q35" s="372">
        <v>10820</v>
      </c>
      <c r="R35" s="372">
        <v>10681</v>
      </c>
      <c r="S35" s="372">
        <v>11283</v>
      </c>
      <c r="T35" s="174">
        <v>24</v>
      </c>
      <c r="W35" s="32">
        <v>22</v>
      </c>
      <c r="X35" s="5" t="s">
        <v>54</v>
      </c>
      <c r="Y35" s="33">
        <f t="shared" si="0"/>
        <v>87322</v>
      </c>
      <c r="Z35" s="34">
        <f>IFERROR(_xlfn.RANK.EQ(Y35,$Y$14:$Y$60,0)+COUNTIF($Y$14:Y35,Y35)-1,"-")</f>
        <v>11</v>
      </c>
      <c r="AA35" s="5"/>
      <c r="AB35" s="42">
        <f t="shared" si="1"/>
        <v>22</v>
      </c>
      <c r="AC35" s="42" t="str">
        <f t="shared" si="2"/>
        <v>鳥取</v>
      </c>
      <c r="AD35" s="42">
        <f t="shared" si="3"/>
        <v>59227</v>
      </c>
      <c r="AE35" s="37">
        <f t="shared" si="4"/>
        <v>0.8</v>
      </c>
    </row>
    <row r="36" spans="2:31" ht="13.5" customHeight="1">
      <c r="B36" s="177" t="s">
        <v>357</v>
      </c>
      <c r="C36" s="176">
        <v>25</v>
      </c>
      <c r="D36" s="175"/>
      <c r="E36" s="372">
        <v>57660</v>
      </c>
      <c r="F36" s="373">
        <v>0.8</v>
      </c>
      <c r="G36" s="373">
        <v>97.2</v>
      </c>
      <c r="H36" s="372">
        <v>5116</v>
      </c>
      <c r="I36" s="372">
        <v>4722</v>
      </c>
      <c r="J36" s="372">
        <v>5473</v>
      </c>
      <c r="K36" s="372">
        <v>4963</v>
      </c>
      <c r="L36" s="372">
        <v>5184</v>
      </c>
      <c r="M36" s="372">
        <v>4827</v>
      </c>
      <c r="N36" s="372">
        <v>4553</v>
      </c>
      <c r="O36" s="372">
        <v>4290</v>
      </c>
      <c r="P36" s="372">
        <v>4343</v>
      </c>
      <c r="Q36" s="372">
        <v>4712</v>
      </c>
      <c r="R36" s="372">
        <v>4601</v>
      </c>
      <c r="S36" s="372">
        <v>4876</v>
      </c>
      <c r="T36" s="174">
        <v>25</v>
      </c>
      <c r="W36" s="32">
        <v>23</v>
      </c>
      <c r="X36" s="5" t="s">
        <v>55</v>
      </c>
      <c r="Y36" s="33">
        <f t="shared" si="0"/>
        <v>137435</v>
      </c>
      <c r="Z36" s="34">
        <f>IFERROR(_xlfn.RANK.EQ(Y36,$Y$14:$Y$60,0)+COUNTIF($Y$14:Y36,Y36)-1,"-")</f>
        <v>8</v>
      </c>
      <c r="AA36" s="5"/>
      <c r="AB36" s="42">
        <f t="shared" si="1"/>
        <v>23</v>
      </c>
      <c r="AC36" s="42" t="str">
        <f t="shared" si="2"/>
        <v>三重</v>
      </c>
      <c r="AD36" s="42">
        <f t="shared" si="3"/>
        <v>57660</v>
      </c>
      <c r="AE36" s="37">
        <f t="shared" si="4"/>
        <v>0.8</v>
      </c>
    </row>
    <row r="37" spans="2:31" ht="13.5" customHeight="1">
      <c r="B37" s="177" t="s">
        <v>356</v>
      </c>
      <c r="C37" s="176">
        <v>26</v>
      </c>
      <c r="D37" s="175"/>
      <c r="E37" s="372">
        <v>16999</v>
      </c>
      <c r="F37" s="373">
        <v>0.2</v>
      </c>
      <c r="G37" s="373">
        <v>93.8</v>
      </c>
      <c r="H37" s="372">
        <v>1460</v>
      </c>
      <c r="I37" s="372">
        <v>1312</v>
      </c>
      <c r="J37" s="372">
        <v>1616</v>
      </c>
      <c r="K37" s="372">
        <v>1521</v>
      </c>
      <c r="L37" s="372">
        <v>1471</v>
      </c>
      <c r="M37" s="372">
        <v>1368</v>
      </c>
      <c r="N37" s="372">
        <v>1403</v>
      </c>
      <c r="O37" s="372">
        <v>1458</v>
      </c>
      <c r="P37" s="372">
        <v>1276</v>
      </c>
      <c r="Q37" s="372">
        <v>1358</v>
      </c>
      <c r="R37" s="372">
        <v>1312</v>
      </c>
      <c r="S37" s="372">
        <v>1444</v>
      </c>
      <c r="T37" s="174">
        <v>26</v>
      </c>
      <c r="W37" s="32">
        <v>24</v>
      </c>
      <c r="X37" s="5" t="s">
        <v>56</v>
      </c>
      <c r="Y37" s="33">
        <f t="shared" si="0"/>
        <v>57660</v>
      </c>
      <c r="Z37" s="34">
        <f>IFERROR(_xlfn.RANK.EQ(Y37,$Y$14:$Y$60,0)+COUNTIF($Y$14:Y37,Y37)-1,"-")</f>
        <v>23</v>
      </c>
      <c r="AA37" s="5"/>
      <c r="AB37" s="42">
        <f t="shared" si="1"/>
        <v>24</v>
      </c>
      <c r="AC37" s="42" t="str">
        <f t="shared" si="2"/>
        <v>広島</v>
      </c>
      <c r="AD37" s="42">
        <f t="shared" si="3"/>
        <v>51532</v>
      </c>
      <c r="AE37" s="37">
        <f t="shared" si="4"/>
        <v>0.7</v>
      </c>
    </row>
    <row r="38" spans="2:31" ht="13.5" customHeight="1">
      <c r="B38" s="177" t="s">
        <v>355</v>
      </c>
      <c r="C38" s="176">
        <v>27</v>
      </c>
      <c r="D38" s="175"/>
      <c r="E38" s="372">
        <v>26921</v>
      </c>
      <c r="F38" s="373">
        <v>0.4</v>
      </c>
      <c r="G38" s="373">
        <v>95.4</v>
      </c>
      <c r="H38" s="372">
        <v>2323</v>
      </c>
      <c r="I38" s="372">
        <v>2134</v>
      </c>
      <c r="J38" s="372">
        <v>2446</v>
      </c>
      <c r="K38" s="372">
        <v>2396</v>
      </c>
      <c r="L38" s="372">
        <v>2429</v>
      </c>
      <c r="M38" s="372">
        <v>2250</v>
      </c>
      <c r="N38" s="372">
        <v>2139</v>
      </c>
      <c r="O38" s="372">
        <v>2024</v>
      </c>
      <c r="P38" s="372">
        <v>2078</v>
      </c>
      <c r="Q38" s="372">
        <v>2229</v>
      </c>
      <c r="R38" s="372">
        <v>2182</v>
      </c>
      <c r="S38" s="372">
        <v>2291</v>
      </c>
      <c r="T38" s="174">
        <v>27</v>
      </c>
      <c r="W38" s="32">
        <v>25</v>
      </c>
      <c r="X38" s="5" t="s">
        <v>57</v>
      </c>
      <c r="Y38" s="33">
        <f t="shared" si="0"/>
        <v>16999</v>
      </c>
      <c r="Z38" s="34">
        <f>IFERROR(_xlfn.RANK.EQ(Y38,$Y$14:$Y$60,0)+COUNTIF($Y$14:Y38,Y38)-1,"-")</f>
        <v>39</v>
      </c>
      <c r="AA38" s="5"/>
      <c r="AB38" s="42">
        <f t="shared" si="1"/>
        <v>25</v>
      </c>
      <c r="AC38" s="42" t="str">
        <f t="shared" si="2"/>
        <v>埼玉</v>
      </c>
      <c r="AD38" s="42">
        <f t="shared" si="3"/>
        <v>41036</v>
      </c>
      <c r="AE38" s="37">
        <f t="shared" si="4"/>
        <v>0.6</v>
      </c>
    </row>
    <row r="39" spans="2:31" ht="13.5" customHeight="1">
      <c r="B39" s="177" t="s">
        <v>354</v>
      </c>
      <c r="C39" s="176">
        <v>28</v>
      </c>
      <c r="D39" s="175"/>
      <c r="E39" s="372">
        <v>8506</v>
      </c>
      <c r="F39" s="373">
        <v>0.1</v>
      </c>
      <c r="G39" s="373">
        <v>90.7</v>
      </c>
      <c r="H39" s="372">
        <v>730</v>
      </c>
      <c r="I39" s="372">
        <v>678</v>
      </c>
      <c r="J39" s="372">
        <v>770</v>
      </c>
      <c r="K39" s="372">
        <v>755</v>
      </c>
      <c r="L39" s="372">
        <v>760</v>
      </c>
      <c r="M39" s="372">
        <v>719</v>
      </c>
      <c r="N39" s="372">
        <v>688</v>
      </c>
      <c r="O39" s="372">
        <v>660</v>
      </c>
      <c r="P39" s="372">
        <v>660</v>
      </c>
      <c r="Q39" s="372">
        <v>693</v>
      </c>
      <c r="R39" s="372">
        <v>679</v>
      </c>
      <c r="S39" s="372">
        <v>714</v>
      </c>
      <c r="T39" s="174">
        <v>28</v>
      </c>
      <c r="W39" s="32">
        <v>26</v>
      </c>
      <c r="X39" s="5" t="s">
        <v>58</v>
      </c>
      <c r="Y39" s="33">
        <f t="shared" si="0"/>
        <v>26921</v>
      </c>
      <c r="Z39" s="34">
        <f>IFERROR(_xlfn.RANK.EQ(Y39,$Y$14:$Y$60,0)+COUNTIF($Y$14:Y39,Y39)-1,"-")</f>
        <v>31</v>
      </c>
      <c r="AA39" s="5"/>
      <c r="AB39" s="42">
        <f t="shared" si="1"/>
        <v>26</v>
      </c>
      <c r="AC39" s="42" t="str">
        <f t="shared" si="2"/>
        <v>長崎</v>
      </c>
      <c r="AD39" s="42">
        <f t="shared" si="3"/>
        <v>39654</v>
      </c>
      <c r="AE39" s="37">
        <f t="shared" si="4"/>
        <v>0.5</v>
      </c>
    </row>
    <row r="40" spans="2:31" ht="13.5" customHeight="1">
      <c r="B40" s="177" t="s">
        <v>353</v>
      </c>
      <c r="C40" s="176">
        <v>29</v>
      </c>
      <c r="D40" s="175"/>
      <c r="E40" s="372">
        <v>73416</v>
      </c>
      <c r="F40" s="373">
        <v>1</v>
      </c>
      <c r="G40" s="373">
        <v>96.3</v>
      </c>
      <c r="H40" s="372">
        <v>6279</v>
      </c>
      <c r="I40" s="372">
        <v>5793</v>
      </c>
      <c r="J40" s="372">
        <v>6630</v>
      </c>
      <c r="K40" s="372">
        <v>6534</v>
      </c>
      <c r="L40" s="372">
        <v>6662</v>
      </c>
      <c r="M40" s="372">
        <v>6133</v>
      </c>
      <c r="N40" s="372">
        <v>5873</v>
      </c>
      <c r="O40" s="372">
        <v>5645</v>
      </c>
      <c r="P40" s="372">
        <v>5669</v>
      </c>
      <c r="Q40" s="372">
        <v>6112</v>
      </c>
      <c r="R40" s="372">
        <v>5877</v>
      </c>
      <c r="S40" s="372">
        <v>6209</v>
      </c>
      <c r="T40" s="174">
        <v>29</v>
      </c>
      <c r="W40" s="32">
        <v>27</v>
      </c>
      <c r="X40" s="5" t="s">
        <v>59</v>
      </c>
      <c r="Y40" s="33">
        <f t="shared" si="0"/>
        <v>8506</v>
      </c>
      <c r="Z40" s="34">
        <f>IFERROR(_xlfn.RANK.EQ(Y40,$Y$14:$Y$60,0)+COUNTIF($Y$14:Y40,Y40)-1,"-")</f>
        <v>44</v>
      </c>
      <c r="AA40" s="5"/>
      <c r="AB40" s="42">
        <f t="shared" si="1"/>
        <v>27</v>
      </c>
      <c r="AC40" s="42" t="str">
        <f t="shared" si="2"/>
        <v>香川</v>
      </c>
      <c r="AD40" s="42">
        <f t="shared" si="3"/>
        <v>38897</v>
      </c>
      <c r="AE40" s="37">
        <f t="shared" si="4"/>
        <v>0.5</v>
      </c>
    </row>
    <row r="41" spans="2:31" ht="13.5" customHeight="1">
      <c r="B41" s="177" t="s">
        <v>352</v>
      </c>
      <c r="C41" s="176">
        <v>30</v>
      </c>
      <c r="D41" s="175"/>
      <c r="E41" s="372">
        <v>21099</v>
      </c>
      <c r="F41" s="373">
        <v>0.3</v>
      </c>
      <c r="G41" s="373">
        <v>89.9</v>
      </c>
      <c r="H41" s="372">
        <v>1926</v>
      </c>
      <c r="I41" s="372">
        <v>1680</v>
      </c>
      <c r="J41" s="372">
        <v>1895</v>
      </c>
      <c r="K41" s="372">
        <v>1851</v>
      </c>
      <c r="L41" s="372">
        <v>1924</v>
      </c>
      <c r="M41" s="372">
        <v>1747</v>
      </c>
      <c r="N41" s="372">
        <v>1732</v>
      </c>
      <c r="O41" s="372">
        <v>1674</v>
      </c>
      <c r="P41" s="372">
        <v>1634</v>
      </c>
      <c r="Q41" s="372">
        <v>1690</v>
      </c>
      <c r="R41" s="372">
        <v>1636</v>
      </c>
      <c r="S41" s="372">
        <v>1710</v>
      </c>
      <c r="T41" s="174">
        <v>30</v>
      </c>
      <c r="W41" s="32">
        <v>28</v>
      </c>
      <c r="X41" s="5" t="s">
        <v>60</v>
      </c>
      <c r="Y41" s="33">
        <f t="shared" si="0"/>
        <v>73416</v>
      </c>
      <c r="Z41" s="34">
        <f>IFERROR(_xlfn.RANK.EQ(Y41,$Y$14:$Y$60,0)+COUNTIF($Y$14:Y41,Y41)-1,"-")</f>
        <v>14</v>
      </c>
      <c r="AA41" s="5"/>
      <c r="AB41" s="42">
        <f t="shared" si="1"/>
        <v>28</v>
      </c>
      <c r="AC41" s="42" t="str">
        <f t="shared" si="2"/>
        <v>新潟</v>
      </c>
      <c r="AD41" s="42">
        <f t="shared" si="3"/>
        <v>34814</v>
      </c>
      <c r="AE41" s="37">
        <f t="shared" si="4"/>
        <v>0.5</v>
      </c>
    </row>
    <row r="42" spans="2:31" ht="13.5" customHeight="1">
      <c r="B42" s="177" t="s">
        <v>351</v>
      </c>
      <c r="C42" s="176">
        <v>31</v>
      </c>
      <c r="D42" s="175"/>
      <c r="E42" s="372">
        <v>4447</v>
      </c>
      <c r="F42" s="373">
        <v>0.1</v>
      </c>
      <c r="G42" s="373">
        <v>101</v>
      </c>
      <c r="H42" s="372">
        <v>375</v>
      </c>
      <c r="I42" s="372">
        <v>350</v>
      </c>
      <c r="J42" s="372">
        <v>385</v>
      </c>
      <c r="K42" s="372">
        <v>392</v>
      </c>
      <c r="L42" s="372">
        <v>408</v>
      </c>
      <c r="M42" s="372">
        <v>388</v>
      </c>
      <c r="N42" s="372">
        <v>370</v>
      </c>
      <c r="O42" s="372">
        <v>323</v>
      </c>
      <c r="P42" s="372">
        <v>332</v>
      </c>
      <c r="Q42" s="372">
        <v>369</v>
      </c>
      <c r="R42" s="372">
        <v>361</v>
      </c>
      <c r="S42" s="372">
        <v>394</v>
      </c>
      <c r="T42" s="174">
        <v>31</v>
      </c>
      <c r="W42" s="32">
        <v>29</v>
      </c>
      <c r="X42" s="5" t="s">
        <v>61</v>
      </c>
      <c r="Y42" s="33">
        <f t="shared" si="0"/>
        <v>21099</v>
      </c>
      <c r="Z42" s="34">
        <f>IFERROR(_xlfn.RANK.EQ(Y42,$Y$14:$Y$60,0)+COUNTIF($Y$14:Y42,Y42)-1,"-")</f>
        <v>34</v>
      </c>
      <c r="AA42" s="5"/>
      <c r="AB42" s="42">
        <f t="shared" si="1"/>
        <v>29</v>
      </c>
      <c r="AC42" s="42" t="str">
        <f t="shared" si="2"/>
        <v>岐阜</v>
      </c>
      <c r="AD42" s="42">
        <f t="shared" si="3"/>
        <v>30222</v>
      </c>
      <c r="AE42" s="37">
        <f t="shared" si="4"/>
        <v>0.4</v>
      </c>
    </row>
    <row r="43" spans="2:31" ht="13.5" customHeight="1">
      <c r="B43" s="177" t="s">
        <v>350</v>
      </c>
      <c r="C43" s="176">
        <v>32</v>
      </c>
      <c r="D43" s="175"/>
      <c r="E43" s="372">
        <v>59227</v>
      </c>
      <c r="F43" s="373">
        <v>0.8</v>
      </c>
      <c r="G43" s="373">
        <v>97.9</v>
      </c>
      <c r="H43" s="372">
        <v>5124</v>
      </c>
      <c r="I43" s="372">
        <v>4715</v>
      </c>
      <c r="J43" s="372">
        <v>5340</v>
      </c>
      <c r="K43" s="372">
        <v>5235</v>
      </c>
      <c r="L43" s="372">
        <v>5270</v>
      </c>
      <c r="M43" s="372">
        <v>4915</v>
      </c>
      <c r="N43" s="372">
        <v>4791</v>
      </c>
      <c r="O43" s="372">
        <v>4547</v>
      </c>
      <c r="P43" s="372">
        <v>4615</v>
      </c>
      <c r="Q43" s="372">
        <v>4910</v>
      </c>
      <c r="R43" s="372">
        <v>4789</v>
      </c>
      <c r="S43" s="372">
        <v>4976</v>
      </c>
      <c r="T43" s="174">
        <v>32</v>
      </c>
      <c r="W43" s="32">
        <v>30</v>
      </c>
      <c r="X43" s="5" t="s">
        <v>62</v>
      </c>
      <c r="Y43" s="33">
        <f t="shared" si="0"/>
        <v>4447</v>
      </c>
      <c r="Z43" s="34">
        <f>IFERROR(_xlfn.RANK.EQ(Y43,$Y$14:$Y$60,0)+COUNTIF($Y$14:Y43,Y43)-1,"-")</f>
        <v>47</v>
      </c>
      <c r="AA43" s="5"/>
      <c r="AB43" s="42">
        <f t="shared" si="1"/>
        <v>30</v>
      </c>
      <c r="AC43" s="42" t="str">
        <f t="shared" si="2"/>
        <v>愛媛</v>
      </c>
      <c r="AD43" s="42">
        <f t="shared" si="3"/>
        <v>28501</v>
      </c>
      <c r="AE43" s="37">
        <f t="shared" si="4"/>
        <v>0.4</v>
      </c>
    </row>
    <row r="44" spans="2:31" ht="13.5" customHeight="1">
      <c r="B44" s="177" t="s">
        <v>349</v>
      </c>
      <c r="C44" s="176">
        <v>33</v>
      </c>
      <c r="D44" s="175"/>
      <c r="E44" s="372">
        <v>72973</v>
      </c>
      <c r="F44" s="373">
        <v>1</v>
      </c>
      <c r="G44" s="373">
        <v>95.3</v>
      </c>
      <c r="H44" s="372">
        <v>6352</v>
      </c>
      <c r="I44" s="372">
        <v>5833</v>
      </c>
      <c r="J44" s="372">
        <v>6509</v>
      </c>
      <c r="K44" s="372">
        <v>6477</v>
      </c>
      <c r="L44" s="372">
        <v>6405</v>
      </c>
      <c r="M44" s="372">
        <v>6049</v>
      </c>
      <c r="N44" s="372">
        <v>5948</v>
      </c>
      <c r="O44" s="372">
        <v>5733</v>
      </c>
      <c r="P44" s="372">
        <v>5756</v>
      </c>
      <c r="Q44" s="372">
        <v>5982</v>
      </c>
      <c r="R44" s="372">
        <v>5828</v>
      </c>
      <c r="S44" s="372">
        <v>6101</v>
      </c>
      <c r="T44" s="174">
        <v>33</v>
      </c>
      <c r="W44" s="32">
        <v>31</v>
      </c>
      <c r="X44" s="5" t="s">
        <v>63</v>
      </c>
      <c r="Y44" s="33">
        <f t="shared" si="0"/>
        <v>59227</v>
      </c>
      <c r="Z44" s="34">
        <f>IFERROR(_xlfn.RANK.EQ(Y44,$Y$14:$Y$60,0)+COUNTIF($Y$14:Y44,Y44)-1,"-")</f>
        <v>22</v>
      </c>
      <c r="AA44" s="5"/>
      <c r="AB44" s="42">
        <f t="shared" si="1"/>
        <v>31</v>
      </c>
      <c r="AC44" s="42" t="str">
        <f t="shared" si="2"/>
        <v>京都</v>
      </c>
      <c r="AD44" s="42">
        <f t="shared" si="3"/>
        <v>26921</v>
      </c>
      <c r="AE44" s="37">
        <f t="shared" si="4"/>
        <v>0.4</v>
      </c>
    </row>
    <row r="45" spans="2:31" ht="13.5" customHeight="1">
      <c r="B45" s="177" t="s">
        <v>348</v>
      </c>
      <c r="C45" s="176">
        <v>34</v>
      </c>
      <c r="D45" s="175"/>
      <c r="E45" s="372">
        <v>109144</v>
      </c>
      <c r="F45" s="373">
        <v>1.5</v>
      </c>
      <c r="G45" s="373">
        <v>95.8</v>
      </c>
      <c r="H45" s="372">
        <v>9352</v>
      </c>
      <c r="I45" s="372">
        <v>8661</v>
      </c>
      <c r="J45" s="372">
        <v>10010</v>
      </c>
      <c r="K45" s="372">
        <v>9869</v>
      </c>
      <c r="L45" s="372">
        <v>9951</v>
      </c>
      <c r="M45" s="372">
        <v>9247</v>
      </c>
      <c r="N45" s="372">
        <v>8817</v>
      </c>
      <c r="O45" s="372">
        <v>8276</v>
      </c>
      <c r="P45" s="372">
        <v>8334</v>
      </c>
      <c r="Q45" s="372">
        <v>8930</v>
      </c>
      <c r="R45" s="372">
        <v>8677</v>
      </c>
      <c r="S45" s="372">
        <v>9020</v>
      </c>
      <c r="T45" s="174">
        <v>34</v>
      </c>
      <c r="W45" s="32">
        <v>32</v>
      </c>
      <c r="X45" s="5" t="s">
        <v>64</v>
      </c>
      <c r="Y45" s="33">
        <f t="shared" si="0"/>
        <v>72973</v>
      </c>
      <c r="Z45" s="34">
        <f>IFERROR(_xlfn.RANK.EQ(Y45,$Y$14:$Y$60,0)+COUNTIF($Y$14:Y45,Y45)-1,"-")</f>
        <v>15</v>
      </c>
      <c r="AA45" s="5"/>
      <c r="AB45" s="42">
        <f t="shared" si="1"/>
        <v>32</v>
      </c>
      <c r="AC45" s="42" t="str">
        <f t="shared" si="2"/>
        <v>神奈川</v>
      </c>
      <c r="AD45" s="42">
        <f t="shared" si="3"/>
        <v>24245</v>
      </c>
      <c r="AE45" s="37">
        <f t="shared" si="4"/>
        <v>0.3</v>
      </c>
    </row>
    <row r="46" spans="2:31" ht="13.5" customHeight="1">
      <c r="B46" s="177" t="s">
        <v>347</v>
      </c>
      <c r="C46" s="176">
        <v>35</v>
      </c>
      <c r="D46" s="175"/>
      <c r="E46" s="372">
        <v>51532</v>
      </c>
      <c r="F46" s="373">
        <v>0.7</v>
      </c>
      <c r="G46" s="373">
        <v>99.7</v>
      </c>
      <c r="H46" s="372">
        <v>4330</v>
      </c>
      <c r="I46" s="372">
        <v>4048</v>
      </c>
      <c r="J46" s="372">
        <v>4462</v>
      </c>
      <c r="K46" s="372">
        <v>4468</v>
      </c>
      <c r="L46" s="372">
        <v>4512</v>
      </c>
      <c r="M46" s="372">
        <v>4269</v>
      </c>
      <c r="N46" s="372">
        <v>4276</v>
      </c>
      <c r="O46" s="372">
        <v>4232</v>
      </c>
      <c r="P46" s="372">
        <v>4141</v>
      </c>
      <c r="Q46" s="372">
        <v>4298</v>
      </c>
      <c r="R46" s="372">
        <v>4148</v>
      </c>
      <c r="S46" s="372">
        <v>4348</v>
      </c>
      <c r="T46" s="174">
        <v>35</v>
      </c>
      <c r="W46" s="32">
        <v>33</v>
      </c>
      <c r="X46" s="5" t="s">
        <v>65</v>
      </c>
      <c r="Y46" s="33">
        <f t="shared" si="0"/>
        <v>109144</v>
      </c>
      <c r="Z46" s="34">
        <f>IFERROR(_xlfn.RANK.EQ(Y46,$Y$14:$Y$60,0)+COUNTIF($Y$14:Y46,Y46)-1,"-")</f>
        <v>9</v>
      </c>
      <c r="AA46" s="5"/>
      <c r="AB46" s="42">
        <f t="shared" si="1"/>
        <v>33</v>
      </c>
      <c r="AC46" s="42" t="str">
        <f t="shared" si="2"/>
        <v>徳島</v>
      </c>
      <c r="AD46" s="42">
        <f t="shared" si="3"/>
        <v>23664</v>
      </c>
      <c r="AE46" s="37">
        <f t="shared" si="4"/>
        <v>0.3</v>
      </c>
    </row>
    <row r="47" spans="2:31" ht="13.5" customHeight="1">
      <c r="B47" s="177" t="s">
        <v>346</v>
      </c>
      <c r="C47" s="176">
        <v>36</v>
      </c>
      <c r="D47" s="175"/>
      <c r="E47" s="372">
        <v>14435</v>
      </c>
      <c r="F47" s="373">
        <v>0.2</v>
      </c>
      <c r="G47" s="373">
        <v>98.9</v>
      </c>
      <c r="H47" s="372">
        <v>1229</v>
      </c>
      <c r="I47" s="372">
        <v>1134</v>
      </c>
      <c r="J47" s="372">
        <v>1268</v>
      </c>
      <c r="K47" s="372">
        <v>1252</v>
      </c>
      <c r="L47" s="372">
        <v>1254</v>
      </c>
      <c r="M47" s="372">
        <v>1155</v>
      </c>
      <c r="N47" s="372">
        <v>1113</v>
      </c>
      <c r="O47" s="372">
        <v>1110</v>
      </c>
      <c r="P47" s="372">
        <v>1115</v>
      </c>
      <c r="Q47" s="372">
        <v>1198</v>
      </c>
      <c r="R47" s="372">
        <v>1168</v>
      </c>
      <c r="S47" s="372">
        <v>1439</v>
      </c>
      <c r="T47" s="174">
        <v>36</v>
      </c>
      <c r="W47" s="32">
        <v>34</v>
      </c>
      <c r="X47" s="5" t="s">
        <v>66</v>
      </c>
      <c r="Y47" s="33">
        <f t="shared" si="0"/>
        <v>51532</v>
      </c>
      <c r="Z47" s="34">
        <f>IFERROR(_xlfn.RANK.EQ(Y47,$Y$14:$Y$60,0)+COUNTIF($Y$14:Y47,Y47)-1,"-")</f>
        <v>24</v>
      </c>
      <c r="AA47" s="5"/>
      <c r="AB47" s="42">
        <f t="shared" si="1"/>
        <v>34</v>
      </c>
      <c r="AC47" s="42" t="str">
        <f t="shared" si="2"/>
        <v>奈良</v>
      </c>
      <c r="AD47" s="42">
        <f t="shared" si="3"/>
        <v>21099</v>
      </c>
      <c r="AE47" s="37">
        <f t="shared" si="4"/>
        <v>0.3</v>
      </c>
    </row>
    <row r="48" spans="2:31" ht="13.5" customHeight="1">
      <c r="B48" s="177" t="s">
        <v>345</v>
      </c>
      <c r="C48" s="176">
        <v>37</v>
      </c>
      <c r="D48" s="175"/>
      <c r="E48" s="372">
        <v>23664</v>
      </c>
      <c r="F48" s="373">
        <v>0.3</v>
      </c>
      <c r="G48" s="373">
        <v>95.1</v>
      </c>
      <c r="H48" s="372">
        <v>2085</v>
      </c>
      <c r="I48" s="372">
        <v>1913</v>
      </c>
      <c r="J48" s="372">
        <v>2177</v>
      </c>
      <c r="K48" s="372">
        <v>2090</v>
      </c>
      <c r="L48" s="372">
        <v>2146</v>
      </c>
      <c r="M48" s="372">
        <v>1954</v>
      </c>
      <c r="N48" s="372">
        <v>1914</v>
      </c>
      <c r="O48" s="372">
        <v>1810</v>
      </c>
      <c r="P48" s="372">
        <v>1793</v>
      </c>
      <c r="Q48" s="372">
        <v>1935</v>
      </c>
      <c r="R48" s="372">
        <v>1884</v>
      </c>
      <c r="S48" s="372">
        <v>1963</v>
      </c>
      <c r="T48" s="174">
        <v>37</v>
      </c>
      <c r="W48" s="32">
        <v>35</v>
      </c>
      <c r="X48" s="5" t="s">
        <v>67</v>
      </c>
      <c r="Y48" s="33">
        <f t="shared" si="0"/>
        <v>14435</v>
      </c>
      <c r="Z48" s="34">
        <f>IFERROR(_xlfn.RANK.EQ(Y48,$Y$14:$Y$60,0)+COUNTIF($Y$14:Y48,Y48)-1,"-")</f>
        <v>41</v>
      </c>
      <c r="AA48" s="5"/>
      <c r="AB48" s="42">
        <f t="shared" si="1"/>
        <v>35</v>
      </c>
      <c r="AC48" s="42" t="str">
        <f t="shared" si="2"/>
        <v>秋田</v>
      </c>
      <c r="AD48" s="42">
        <f t="shared" si="3"/>
        <v>21080</v>
      </c>
      <c r="AE48" s="37">
        <f t="shared" si="4"/>
        <v>0.3</v>
      </c>
    </row>
    <row r="49" spans="1:31" ht="13.5" customHeight="1">
      <c r="B49" s="177" t="s">
        <v>344</v>
      </c>
      <c r="C49" s="176">
        <v>38</v>
      </c>
      <c r="D49" s="175"/>
      <c r="E49" s="372">
        <v>38897</v>
      </c>
      <c r="F49" s="373">
        <v>0.5</v>
      </c>
      <c r="G49" s="373">
        <v>100.4</v>
      </c>
      <c r="H49" s="372">
        <v>3254</v>
      </c>
      <c r="I49" s="372">
        <v>2931</v>
      </c>
      <c r="J49" s="372">
        <v>3361</v>
      </c>
      <c r="K49" s="372">
        <v>3382</v>
      </c>
      <c r="L49" s="372">
        <v>3510</v>
      </c>
      <c r="M49" s="372">
        <v>3298</v>
      </c>
      <c r="N49" s="372">
        <v>3196</v>
      </c>
      <c r="O49" s="372">
        <v>3076</v>
      </c>
      <c r="P49" s="372">
        <v>3105</v>
      </c>
      <c r="Q49" s="372">
        <v>3297</v>
      </c>
      <c r="R49" s="372">
        <v>3190</v>
      </c>
      <c r="S49" s="372">
        <v>3297</v>
      </c>
      <c r="T49" s="174">
        <v>38</v>
      </c>
      <c r="W49" s="32">
        <v>36</v>
      </c>
      <c r="X49" s="5" t="s">
        <v>68</v>
      </c>
      <c r="Y49" s="33">
        <f t="shared" si="0"/>
        <v>23664</v>
      </c>
      <c r="Z49" s="34">
        <f>IFERROR(_xlfn.RANK.EQ(Y49,$Y$14:$Y$60,0)+COUNTIF($Y$14:Y49,Y49)-1,"-")</f>
        <v>33</v>
      </c>
      <c r="AA49" s="5"/>
      <c r="AB49" s="42">
        <f t="shared" si="1"/>
        <v>36</v>
      </c>
      <c r="AC49" s="42" t="str">
        <f t="shared" si="2"/>
        <v>沖縄</v>
      </c>
      <c r="AD49" s="42">
        <f t="shared" si="3"/>
        <v>20011</v>
      </c>
      <c r="AE49" s="37">
        <f t="shared" si="4"/>
        <v>0.3</v>
      </c>
    </row>
    <row r="50" spans="1:31" ht="13.35" customHeight="1">
      <c r="B50" s="177" t="s">
        <v>343</v>
      </c>
      <c r="C50" s="176">
        <v>39</v>
      </c>
      <c r="D50" s="175"/>
      <c r="E50" s="372">
        <v>28501</v>
      </c>
      <c r="F50" s="373">
        <v>0.4</v>
      </c>
      <c r="G50" s="373">
        <v>96</v>
      </c>
      <c r="H50" s="372">
        <v>2520</v>
      </c>
      <c r="I50" s="372">
        <v>2299</v>
      </c>
      <c r="J50" s="372">
        <v>2599</v>
      </c>
      <c r="K50" s="372">
        <v>2507</v>
      </c>
      <c r="L50" s="372">
        <v>2553</v>
      </c>
      <c r="M50" s="372">
        <v>2334</v>
      </c>
      <c r="N50" s="372">
        <v>2258</v>
      </c>
      <c r="O50" s="372">
        <v>2183</v>
      </c>
      <c r="P50" s="372">
        <v>2133</v>
      </c>
      <c r="Q50" s="372">
        <v>2332</v>
      </c>
      <c r="R50" s="372">
        <v>2318</v>
      </c>
      <c r="S50" s="372">
        <v>2465</v>
      </c>
      <c r="T50" s="174">
        <v>39</v>
      </c>
      <c r="W50" s="32">
        <v>37</v>
      </c>
      <c r="X50" s="5" t="s">
        <v>69</v>
      </c>
      <c r="Y50" s="33">
        <f t="shared" si="0"/>
        <v>38897</v>
      </c>
      <c r="Z50" s="34">
        <f>IFERROR(_xlfn.RANK.EQ(Y50,$Y$14:$Y$60,0)+COUNTIF($Y$14:Y50,Y50)-1,"-")</f>
        <v>27</v>
      </c>
      <c r="AA50" s="5"/>
      <c r="AB50" s="42">
        <f t="shared" si="1"/>
        <v>37</v>
      </c>
      <c r="AC50" s="42" t="str">
        <f t="shared" si="2"/>
        <v>山梨</v>
      </c>
      <c r="AD50" s="42">
        <f t="shared" si="3"/>
        <v>19551</v>
      </c>
      <c r="AE50" s="37">
        <f t="shared" si="4"/>
        <v>0.3</v>
      </c>
    </row>
    <row r="51" spans="1:31" ht="13.35" customHeight="1">
      <c r="B51" s="177" t="s">
        <v>342</v>
      </c>
      <c r="C51" s="176">
        <v>40</v>
      </c>
      <c r="D51" s="175"/>
      <c r="E51" s="372">
        <v>17933</v>
      </c>
      <c r="F51" s="373">
        <v>0.2</v>
      </c>
      <c r="G51" s="373">
        <v>94.5</v>
      </c>
      <c r="H51" s="372">
        <v>1588</v>
      </c>
      <c r="I51" s="372">
        <v>1444</v>
      </c>
      <c r="J51" s="372">
        <v>1651</v>
      </c>
      <c r="K51" s="372">
        <v>1613</v>
      </c>
      <c r="L51" s="372">
        <v>1631</v>
      </c>
      <c r="M51" s="372">
        <v>1494</v>
      </c>
      <c r="N51" s="372">
        <v>1442</v>
      </c>
      <c r="O51" s="372">
        <v>1397</v>
      </c>
      <c r="P51" s="372">
        <v>1329</v>
      </c>
      <c r="Q51" s="372">
        <v>1433</v>
      </c>
      <c r="R51" s="372">
        <v>1430</v>
      </c>
      <c r="S51" s="372">
        <v>1481</v>
      </c>
      <c r="T51" s="174">
        <v>40</v>
      </c>
      <c r="W51" s="32">
        <v>38</v>
      </c>
      <c r="X51" s="5" t="s">
        <v>70</v>
      </c>
      <c r="Y51" s="33">
        <f t="shared" si="0"/>
        <v>28501</v>
      </c>
      <c r="Z51" s="34">
        <f>IFERROR(_xlfn.RANK.EQ(Y51,$Y$14:$Y$60,0)+COUNTIF($Y$14:Y51,Y51)-1,"-")</f>
        <v>30</v>
      </c>
      <c r="AA51" s="5"/>
      <c r="AB51" s="42">
        <f t="shared" si="1"/>
        <v>38</v>
      </c>
      <c r="AC51" s="42" t="str">
        <f t="shared" si="2"/>
        <v>高知</v>
      </c>
      <c r="AD51" s="42">
        <f t="shared" si="3"/>
        <v>17933</v>
      </c>
      <c r="AE51" s="37">
        <f t="shared" si="4"/>
        <v>0.2</v>
      </c>
    </row>
    <row r="52" spans="1:31" ht="13.35" customHeight="1">
      <c r="B52" s="177" t="s">
        <v>341</v>
      </c>
      <c r="C52" s="176">
        <v>41</v>
      </c>
      <c r="D52" s="175"/>
      <c r="E52" s="372">
        <v>60543</v>
      </c>
      <c r="F52" s="373">
        <v>0.8</v>
      </c>
      <c r="G52" s="373">
        <v>88.8</v>
      </c>
      <c r="H52" s="372">
        <v>5365</v>
      </c>
      <c r="I52" s="372">
        <v>4955</v>
      </c>
      <c r="J52" s="372">
        <v>5585</v>
      </c>
      <c r="K52" s="372">
        <v>5404</v>
      </c>
      <c r="L52" s="372">
        <v>5419</v>
      </c>
      <c r="M52" s="372">
        <v>4986</v>
      </c>
      <c r="N52" s="372">
        <v>4790</v>
      </c>
      <c r="O52" s="372">
        <v>4646</v>
      </c>
      <c r="P52" s="372">
        <v>4593</v>
      </c>
      <c r="Q52" s="372">
        <v>4869</v>
      </c>
      <c r="R52" s="372">
        <v>4837</v>
      </c>
      <c r="S52" s="372">
        <v>5094</v>
      </c>
      <c r="T52" s="174">
        <v>41</v>
      </c>
      <c r="W52" s="32">
        <v>39</v>
      </c>
      <c r="X52" s="5" t="s">
        <v>71</v>
      </c>
      <c r="Y52" s="33">
        <f t="shared" si="0"/>
        <v>17933</v>
      </c>
      <c r="Z52" s="34">
        <f>IFERROR(_xlfn.RANK.EQ(Y52,$Y$14:$Y$60,0)+COUNTIF($Y$14:Y52,Y52)-1,"-")</f>
        <v>38</v>
      </c>
      <c r="AA52" s="5"/>
      <c r="AB52" s="42">
        <f t="shared" si="1"/>
        <v>39</v>
      </c>
      <c r="AC52" s="42" t="str">
        <f t="shared" si="2"/>
        <v>滋賀</v>
      </c>
      <c r="AD52" s="42">
        <f t="shared" si="3"/>
        <v>16999</v>
      </c>
      <c r="AE52" s="37">
        <f t="shared" si="4"/>
        <v>0.2</v>
      </c>
    </row>
    <row r="53" spans="1:31" ht="13.35" customHeight="1">
      <c r="B53" s="177" t="s">
        <v>340</v>
      </c>
      <c r="C53" s="176">
        <v>42</v>
      </c>
      <c r="D53" s="175"/>
      <c r="E53" s="372">
        <v>11874</v>
      </c>
      <c r="F53" s="373">
        <v>0.2</v>
      </c>
      <c r="G53" s="373">
        <v>87.5</v>
      </c>
      <c r="H53" s="372">
        <v>1084</v>
      </c>
      <c r="I53" s="372">
        <v>1023</v>
      </c>
      <c r="J53" s="372">
        <v>1155</v>
      </c>
      <c r="K53" s="372">
        <v>1115</v>
      </c>
      <c r="L53" s="372">
        <v>1092</v>
      </c>
      <c r="M53" s="372">
        <v>960</v>
      </c>
      <c r="N53" s="372">
        <v>908</v>
      </c>
      <c r="O53" s="372">
        <v>861</v>
      </c>
      <c r="P53" s="372">
        <v>869</v>
      </c>
      <c r="Q53" s="372">
        <v>916</v>
      </c>
      <c r="R53" s="372">
        <v>916</v>
      </c>
      <c r="S53" s="372">
        <v>975</v>
      </c>
      <c r="T53" s="174">
        <v>42</v>
      </c>
      <c r="W53" s="32">
        <v>40</v>
      </c>
      <c r="X53" s="5" t="s">
        <v>72</v>
      </c>
      <c r="Y53" s="33">
        <f t="shared" si="0"/>
        <v>60543</v>
      </c>
      <c r="Z53" s="34">
        <f>IFERROR(_xlfn.RANK.EQ(Y53,$Y$14:$Y$60,0)+COUNTIF($Y$14:Y53,Y53)-1,"-")</f>
        <v>20</v>
      </c>
      <c r="AA53" s="5"/>
      <c r="AB53" s="42">
        <f t="shared" si="1"/>
        <v>40</v>
      </c>
      <c r="AC53" s="42" t="str">
        <f t="shared" si="2"/>
        <v>石川</v>
      </c>
      <c r="AD53" s="42">
        <f t="shared" si="3"/>
        <v>16869</v>
      </c>
      <c r="AE53" s="37">
        <f t="shared" si="4"/>
        <v>0.2</v>
      </c>
    </row>
    <row r="54" spans="1:31" ht="13.35" customHeight="1">
      <c r="B54" s="177" t="s">
        <v>339</v>
      </c>
      <c r="C54" s="176">
        <v>43</v>
      </c>
      <c r="D54" s="175"/>
      <c r="E54" s="372">
        <v>39654</v>
      </c>
      <c r="F54" s="373">
        <v>0.5</v>
      </c>
      <c r="G54" s="373">
        <v>93.4</v>
      </c>
      <c r="H54" s="372">
        <v>3498</v>
      </c>
      <c r="I54" s="372">
        <v>3291</v>
      </c>
      <c r="J54" s="372">
        <v>3699</v>
      </c>
      <c r="K54" s="372">
        <v>3581</v>
      </c>
      <c r="L54" s="372">
        <v>3580</v>
      </c>
      <c r="M54" s="372">
        <v>3275</v>
      </c>
      <c r="N54" s="372">
        <v>3080</v>
      </c>
      <c r="O54" s="372">
        <v>3000</v>
      </c>
      <c r="P54" s="372">
        <v>2997</v>
      </c>
      <c r="Q54" s="372">
        <v>3201</v>
      </c>
      <c r="R54" s="372">
        <v>3143</v>
      </c>
      <c r="S54" s="372">
        <v>3309</v>
      </c>
      <c r="T54" s="174">
        <v>43</v>
      </c>
      <c r="W54" s="32">
        <v>41</v>
      </c>
      <c r="X54" s="5" t="s">
        <v>73</v>
      </c>
      <c r="Y54" s="33">
        <f t="shared" si="0"/>
        <v>11874</v>
      </c>
      <c r="Z54" s="34">
        <f>IFERROR(_xlfn.RANK.EQ(Y54,$Y$14:$Y$60,0)+COUNTIF($Y$14:Y54,Y54)-1,"-")</f>
        <v>43</v>
      </c>
      <c r="AA54" s="5"/>
      <c r="AB54" s="42">
        <f t="shared" si="1"/>
        <v>41</v>
      </c>
      <c r="AC54" s="42" t="str">
        <f t="shared" si="2"/>
        <v>山口</v>
      </c>
      <c r="AD54" s="42">
        <f t="shared" si="3"/>
        <v>14435</v>
      </c>
      <c r="AE54" s="37">
        <f t="shared" si="4"/>
        <v>0.2</v>
      </c>
    </row>
    <row r="55" spans="1:31" ht="13.35" customHeight="1">
      <c r="B55" s="177" t="s">
        <v>338</v>
      </c>
      <c r="C55" s="176">
        <v>44</v>
      </c>
      <c r="D55" s="175"/>
      <c r="E55" s="372">
        <v>256330</v>
      </c>
      <c r="F55" s="373">
        <v>3.5</v>
      </c>
      <c r="G55" s="373">
        <v>96.4</v>
      </c>
      <c r="H55" s="372">
        <v>22106</v>
      </c>
      <c r="I55" s="372">
        <v>20608</v>
      </c>
      <c r="J55" s="372">
        <v>23558</v>
      </c>
      <c r="K55" s="372">
        <v>22421</v>
      </c>
      <c r="L55" s="372">
        <v>23020</v>
      </c>
      <c r="M55" s="372">
        <v>21277</v>
      </c>
      <c r="N55" s="372">
        <v>20364</v>
      </c>
      <c r="O55" s="372">
        <v>19907</v>
      </c>
      <c r="P55" s="372">
        <v>19815</v>
      </c>
      <c r="Q55" s="372">
        <v>20856</v>
      </c>
      <c r="R55" s="372">
        <v>20675</v>
      </c>
      <c r="S55" s="372">
        <v>21723</v>
      </c>
      <c r="T55" s="174">
        <v>44</v>
      </c>
      <c r="W55" s="32">
        <v>42</v>
      </c>
      <c r="X55" s="5" t="s">
        <v>74</v>
      </c>
      <c r="Y55" s="33">
        <f t="shared" si="0"/>
        <v>39654</v>
      </c>
      <c r="Z55" s="34">
        <f>IFERROR(_xlfn.RANK.EQ(Y55,$Y$14:$Y$60,0)+COUNTIF($Y$14:Y55,Y55)-1,"-")</f>
        <v>26</v>
      </c>
      <c r="AA55" s="5"/>
      <c r="AB55" s="42">
        <f t="shared" si="1"/>
        <v>42</v>
      </c>
      <c r="AC55" s="42" t="str">
        <f t="shared" si="2"/>
        <v>富山</v>
      </c>
      <c r="AD55" s="42">
        <f t="shared" si="3"/>
        <v>12350</v>
      </c>
      <c r="AE55" s="37">
        <f t="shared" si="4"/>
        <v>0.2</v>
      </c>
    </row>
    <row r="56" spans="1:31" ht="13.35" customHeight="1">
      <c r="B56" s="177" t="s">
        <v>337</v>
      </c>
      <c r="C56" s="176">
        <v>45</v>
      </c>
      <c r="D56" s="175"/>
      <c r="E56" s="372">
        <v>68477</v>
      </c>
      <c r="F56" s="373">
        <v>0.9</v>
      </c>
      <c r="G56" s="373">
        <v>97.6</v>
      </c>
      <c r="H56" s="372">
        <v>6033</v>
      </c>
      <c r="I56" s="372">
        <v>5547</v>
      </c>
      <c r="J56" s="372">
        <v>6404</v>
      </c>
      <c r="K56" s="372">
        <v>6125</v>
      </c>
      <c r="L56" s="372">
        <v>6116</v>
      </c>
      <c r="M56" s="372">
        <v>5582</v>
      </c>
      <c r="N56" s="372">
        <v>5400</v>
      </c>
      <c r="O56" s="372">
        <v>5335</v>
      </c>
      <c r="P56" s="372">
        <v>5202</v>
      </c>
      <c r="Q56" s="372">
        <v>5508</v>
      </c>
      <c r="R56" s="372">
        <v>5446</v>
      </c>
      <c r="S56" s="372">
        <v>5779</v>
      </c>
      <c r="T56" s="174">
        <v>45</v>
      </c>
      <c r="W56" s="32">
        <v>43</v>
      </c>
      <c r="X56" s="5" t="s">
        <v>75</v>
      </c>
      <c r="Y56" s="33">
        <f t="shared" si="0"/>
        <v>256330</v>
      </c>
      <c r="Z56" s="34">
        <f>IFERROR(_xlfn.RANK.EQ(Y56,$Y$14:$Y$60,0)+COUNTIF($Y$14:Y56,Y56)-1,"-")</f>
        <v>3</v>
      </c>
      <c r="AA56" s="5"/>
      <c r="AB56" s="42">
        <f t="shared" si="1"/>
        <v>43</v>
      </c>
      <c r="AC56" s="42" t="str">
        <f t="shared" si="2"/>
        <v>佐賀</v>
      </c>
      <c r="AD56" s="42">
        <f t="shared" si="3"/>
        <v>11874</v>
      </c>
      <c r="AE56" s="37">
        <f t="shared" si="4"/>
        <v>0.2</v>
      </c>
    </row>
    <row r="57" spans="1:31" ht="13.35" customHeight="1">
      <c r="B57" s="177" t="s">
        <v>336</v>
      </c>
      <c r="C57" s="176">
        <v>46</v>
      </c>
      <c r="D57" s="175"/>
      <c r="E57" s="372">
        <v>75649</v>
      </c>
      <c r="F57" s="373">
        <v>1</v>
      </c>
      <c r="G57" s="373">
        <v>94</v>
      </c>
      <c r="H57" s="372">
        <v>6637</v>
      </c>
      <c r="I57" s="372">
        <v>6143</v>
      </c>
      <c r="J57" s="372">
        <v>7019</v>
      </c>
      <c r="K57" s="372">
        <v>6813</v>
      </c>
      <c r="L57" s="372">
        <v>6813</v>
      </c>
      <c r="M57" s="372">
        <v>6283</v>
      </c>
      <c r="N57" s="372">
        <v>6003</v>
      </c>
      <c r="O57" s="372">
        <v>5876</v>
      </c>
      <c r="P57" s="372">
        <v>5709</v>
      </c>
      <c r="Q57" s="372">
        <v>6073</v>
      </c>
      <c r="R57" s="372">
        <v>5924</v>
      </c>
      <c r="S57" s="372">
        <v>6356</v>
      </c>
      <c r="T57" s="174">
        <v>46</v>
      </c>
      <c r="W57" s="32">
        <v>44</v>
      </c>
      <c r="X57" s="5" t="s">
        <v>76</v>
      </c>
      <c r="Y57" s="33">
        <f t="shared" si="0"/>
        <v>68477</v>
      </c>
      <c r="Z57" s="34">
        <f>IFERROR(_xlfn.RANK.EQ(Y57,$Y$14:$Y$60,0)+COUNTIF($Y$14:Y57,Y57)-1,"-")</f>
        <v>18</v>
      </c>
      <c r="AA57" s="5"/>
      <c r="AB57" s="42">
        <f t="shared" si="1"/>
        <v>44</v>
      </c>
      <c r="AC57" s="42" t="str">
        <f t="shared" si="2"/>
        <v>大阪</v>
      </c>
      <c r="AD57" s="42">
        <f t="shared" si="3"/>
        <v>8506</v>
      </c>
      <c r="AE57" s="37">
        <f t="shared" si="4"/>
        <v>0.1</v>
      </c>
    </row>
    <row r="58" spans="1:31" ht="13.35" customHeight="1">
      <c r="B58" s="177" t="s">
        <v>335</v>
      </c>
      <c r="C58" s="176">
        <v>47</v>
      </c>
      <c r="D58" s="175"/>
      <c r="E58" s="372">
        <v>69512</v>
      </c>
      <c r="F58" s="373">
        <v>1</v>
      </c>
      <c r="G58" s="373">
        <v>90.6</v>
      </c>
      <c r="H58" s="372">
        <v>6169</v>
      </c>
      <c r="I58" s="372">
        <v>5754</v>
      </c>
      <c r="J58" s="372">
        <v>6618</v>
      </c>
      <c r="K58" s="372">
        <v>6946</v>
      </c>
      <c r="L58" s="372">
        <v>6457</v>
      </c>
      <c r="M58" s="372">
        <v>5733</v>
      </c>
      <c r="N58" s="372">
        <v>5335</v>
      </c>
      <c r="O58" s="372">
        <v>5216</v>
      </c>
      <c r="P58" s="372">
        <v>5071</v>
      </c>
      <c r="Q58" s="372">
        <v>5315</v>
      </c>
      <c r="R58" s="372">
        <v>5265</v>
      </c>
      <c r="S58" s="372">
        <v>5633</v>
      </c>
      <c r="T58" s="174">
        <v>47</v>
      </c>
      <c r="W58" s="32">
        <v>45</v>
      </c>
      <c r="X58" s="5" t="s">
        <v>77</v>
      </c>
      <c r="Y58" s="33">
        <f t="shared" si="0"/>
        <v>75649</v>
      </c>
      <c r="Z58" s="34">
        <f>IFERROR(_xlfn.RANK.EQ(Y58,$Y$14:$Y$60,0)+COUNTIF($Y$14:Y58,Y58)-1,"-")</f>
        <v>13</v>
      </c>
      <c r="AA58" s="5"/>
      <c r="AB58" s="42">
        <f t="shared" si="1"/>
        <v>45</v>
      </c>
      <c r="AC58" s="42" t="str">
        <f t="shared" si="2"/>
        <v>東京</v>
      </c>
      <c r="AD58" s="42">
        <f t="shared" si="3"/>
        <v>8172</v>
      </c>
      <c r="AE58" s="37">
        <f t="shared" si="4"/>
        <v>0.1</v>
      </c>
    </row>
    <row r="59" spans="1:31" ht="13.35" customHeight="1">
      <c r="B59" s="177" t="s">
        <v>334</v>
      </c>
      <c r="C59" s="176">
        <v>48</v>
      </c>
      <c r="D59" s="175"/>
      <c r="E59" s="372">
        <v>20011</v>
      </c>
      <c r="F59" s="373">
        <v>0.3</v>
      </c>
      <c r="G59" s="373">
        <v>92.1</v>
      </c>
      <c r="H59" s="372">
        <v>1784</v>
      </c>
      <c r="I59" s="372">
        <v>1699</v>
      </c>
      <c r="J59" s="372">
        <v>1918</v>
      </c>
      <c r="K59" s="372">
        <v>1830</v>
      </c>
      <c r="L59" s="372">
        <v>1823</v>
      </c>
      <c r="M59" s="372">
        <v>1667</v>
      </c>
      <c r="N59" s="372">
        <v>1582</v>
      </c>
      <c r="O59" s="372">
        <v>1528</v>
      </c>
      <c r="P59" s="372">
        <v>1450</v>
      </c>
      <c r="Q59" s="372">
        <v>1521</v>
      </c>
      <c r="R59" s="372">
        <v>1542</v>
      </c>
      <c r="S59" s="372">
        <v>1667</v>
      </c>
      <c r="T59" s="174">
        <v>48</v>
      </c>
      <c r="W59" s="32">
        <v>46</v>
      </c>
      <c r="X59" s="5" t="s">
        <v>78</v>
      </c>
      <c r="Y59" s="33">
        <f t="shared" si="0"/>
        <v>69512</v>
      </c>
      <c r="Z59" s="34">
        <f>IFERROR(_xlfn.RANK.EQ(Y59,$Y$14:$Y$60,0)+COUNTIF($Y$14:Y59,Y59)-1,"-")</f>
        <v>17</v>
      </c>
      <c r="AA59" s="5"/>
      <c r="AB59" s="42">
        <f t="shared" si="1"/>
        <v>46</v>
      </c>
      <c r="AC59" s="42" t="str">
        <f t="shared" si="2"/>
        <v>福井</v>
      </c>
      <c r="AD59" s="42">
        <f t="shared" si="3"/>
        <v>5280</v>
      </c>
      <c r="AE59" s="37">
        <f t="shared" si="4"/>
        <v>0.1</v>
      </c>
    </row>
    <row r="60" spans="1:31" ht="13.35" customHeight="1">
      <c r="A60" s="173"/>
      <c r="B60" s="173"/>
      <c r="C60" s="173"/>
      <c r="D60" s="172"/>
      <c r="E60" s="171"/>
      <c r="F60" s="171"/>
      <c r="G60" s="171"/>
      <c r="H60" s="171"/>
      <c r="I60" s="171"/>
      <c r="J60" s="171"/>
      <c r="K60" s="171"/>
      <c r="L60" s="171"/>
      <c r="M60" s="171"/>
      <c r="N60" s="171"/>
      <c r="O60" s="171"/>
      <c r="P60" s="171"/>
      <c r="Q60" s="171"/>
      <c r="R60" s="171"/>
      <c r="S60" s="171"/>
      <c r="T60" s="170"/>
      <c r="W60" s="32">
        <v>47</v>
      </c>
      <c r="X60" s="5" t="s">
        <v>44</v>
      </c>
      <c r="Y60" s="33">
        <f t="shared" si="0"/>
        <v>20011</v>
      </c>
      <c r="Z60" s="34">
        <f>IFERROR(_xlfn.RANK.EQ(Y60,$Y$14:$Y$60,0)+COUNTIF($Y$14:Y60,Y60)-1,"-")</f>
        <v>36</v>
      </c>
      <c r="AA60" s="5"/>
      <c r="AB60" s="42">
        <f t="shared" si="1"/>
        <v>47</v>
      </c>
      <c r="AC60" s="42" t="str">
        <f t="shared" si="2"/>
        <v>和歌山</v>
      </c>
      <c r="AD60" s="42">
        <f t="shared" si="3"/>
        <v>4447</v>
      </c>
      <c r="AE60" s="37">
        <f t="shared" si="4"/>
        <v>0.1</v>
      </c>
    </row>
    <row r="61" spans="1:31" ht="13.35" customHeight="1"/>
    <row r="62" spans="1:31" ht="13.35" customHeight="1"/>
    <row r="63" spans="1:31" ht="13.35" customHeight="1"/>
    <row r="64" spans="1:31" ht="13.35" customHeight="1"/>
    <row r="65" ht="13.35" customHeight="1"/>
    <row r="66" ht="13.35" customHeight="1"/>
    <row r="67" ht="13.35" customHeight="1"/>
    <row r="68" ht="13.35" customHeight="1"/>
    <row r="69" ht="13.35" customHeight="1"/>
    <row r="70" ht="13.35" customHeight="1"/>
    <row r="71" ht="6.6" customHeight="1"/>
  </sheetData>
  <mergeCells count="16">
    <mergeCell ref="W12:AE13"/>
    <mergeCell ref="Q7:Q8"/>
    <mergeCell ref="R7:R8"/>
    <mergeCell ref="S7:S8"/>
    <mergeCell ref="K7:K8"/>
    <mergeCell ref="L7:L8"/>
    <mergeCell ref="M7:M8"/>
    <mergeCell ref="N7:N8"/>
    <mergeCell ref="O7:O8"/>
    <mergeCell ref="P7:P8"/>
    <mergeCell ref="J7:J8"/>
    <mergeCell ref="E6:G6"/>
    <mergeCell ref="A7:C8"/>
    <mergeCell ref="F7:F9"/>
    <mergeCell ref="H7:H8"/>
    <mergeCell ref="I7:I8"/>
  </mergeCells>
  <phoneticPr fontId="4"/>
  <pageMargins left="0.59055118110236227" right="0.39370078740157483" top="0.39370078740157483" bottom="0.19685039370078741" header="0" footer="0"/>
  <pageSetup paperSize="9" scale="62" pageOrder="overThenDown" orientation="landscape" r:id="rId1"/>
  <headerFooter scaleWithDoc="0"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7B9E7-D61C-48B1-B2A4-DC72526FA853}">
  <sheetPr>
    <tabColor theme="5" tint="0.79998168889431442"/>
    <pageSetUpPr fitToPage="1"/>
  </sheetPr>
  <dimension ref="A1:AC69"/>
  <sheetViews>
    <sheetView zoomScaleNormal="100" zoomScaleSheetLayoutView="100" workbookViewId="0">
      <pane xSplit="4" ySplit="10" topLeftCell="H11" activePane="bottomRight" state="frozen"/>
      <selection activeCell="B5" sqref="B5:D5"/>
      <selection pane="topRight" activeCell="B5" sqref="B5:D5"/>
      <selection pane="bottomLeft" activeCell="B5" sqref="B5:D5"/>
      <selection pane="bottomRight" activeCell="B5" sqref="B5:D5"/>
    </sheetView>
  </sheetViews>
  <sheetFormatPr defaultColWidth="8.125" defaultRowHeight="12"/>
  <cols>
    <col min="1" max="1" width="1" style="169" customWidth="1"/>
    <col min="2" max="2" width="8.125" style="169"/>
    <col min="3" max="3" width="4.625" style="169" customWidth="1"/>
    <col min="4" max="4" width="0.25" style="169" customWidth="1"/>
    <col min="5" max="18" width="11.375" style="169" customWidth="1"/>
    <col min="19" max="19" width="4.625" style="169" customWidth="1"/>
    <col min="20" max="22" width="8.125" style="169"/>
    <col min="23" max="23" width="9.5" style="169" bestFit="1" customWidth="1"/>
    <col min="24" max="27" width="8.125" style="169"/>
    <col min="28" max="28" width="9.5" style="169" bestFit="1" customWidth="1"/>
    <col min="29" max="16384" width="8.125" style="169"/>
  </cols>
  <sheetData>
    <row r="1" spans="1:29" s="207" customFormat="1" ht="18.75">
      <c r="A1" s="207" t="s">
        <v>413</v>
      </c>
      <c r="B1" s="601"/>
      <c r="K1" s="216"/>
    </row>
    <row r="2" spans="1:29" s="214" customFormat="1" ht="18.75">
      <c r="A2" s="214" t="s">
        <v>412</v>
      </c>
      <c r="I2" s="215"/>
      <c r="J2" s="215"/>
      <c r="K2" s="215"/>
      <c r="R2" s="215"/>
    </row>
    <row r="3" spans="1:29" s="204" customFormat="1" ht="11.25">
      <c r="I3" s="205"/>
      <c r="J3" s="205"/>
      <c r="K3" s="205"/>
      <c r="R3" s="205"/>
    </row>
    <row r="4" spans="1:29" s="204" customFormat="1" ht="11.25">
      <c r="I4" s="205"/>
      <c r="J4" s="205"/>
      <c r="K4" s="205"/>
      <c r="R4" s="205"/>
    </row>
    <row r="5" spans="1:29" s="204" customFormat="1" thickBot="1"/>
    <row r="6" spans="1:29" s="189" customFormat="1" ht="18" customHeight="1" thickTop="1">
      <c r="A6" s="202"/>
      <c r="B6" s="202" t="s">
        <v>383</v>
      </c>
      <c r="C6" s="202" t="s">
        <v>382</v>
      </c>
      <c r="D6" s="203"/>
      <c r="E6" s="961" t="s">
        <v>411</v>
      </c>
      <c r="F6" s="970"/>
      <c r="G6" s="213"/>
      <c r="H6" s="201"/>
      <c r="I6" s="202"/>
      <c r="J6" s="201"/>
      <c r="K6" s="201"/>
      <c r="L6" s="198"/>
      <c r="M6" s="199"/>
      <c r="N6" s="198"/>
      <c r="O6" s="199"/>
      <c r="P6" s="198"/>
      <c r="Q6" s="199"/>
      <c r="R6" s="198"/>
      <c r="S6" s="197"/>
    </row>
    <row r="7" spans="1:29" s="189" customFormat="1" ht="18" customHeight="1">
      <c r="A7" s="963" t="s">
        <v>400</v>
      </c>
      <c r="B7" s="964"/>
      <c r="C7" s="964"/>
      <c r="D7" s="196"/>
      <c r="E7" s="189" t="s">
        <v>387</v>
      </c>
      <c r="F7" s="965" t="s">
        <v>410</v>
      </c>
      <c r="G7" s="960" t="s">
        <v>409</v>
      </c>
      <c r="H7" s="960" t="s">
        <v>408</v>
      </c>
      <c r="I7" s="960" t="s">
        <v>396</v>
      </c>
      <c r="J7" s="960" t="s">
        <v>395</v>
      </c>
      <c r="K7" s="960" t="s">
        <v>394</v>
      </c>
      <c r="L7" s="969" t="s">
        <v>393</v>
      </c>
      <c r="M7" s="960" t="s">
        <v>392</v>
      </c>
      <c r="N7" s="960" t="s">
        <v>391</v>
      </c>
      <c r="O7" s="960" t="s">
        <v>390</v>
      </c>
      <c r="P7" s="960">
        <v>10</v>
      </c>
      <c r="Q7" s="960">
        <v>11</v>
      </c>
      <c r="R7" s="963">
        <v>12</v>
      </c>
      <c r="S7" s="194"/>
    </row>
    <row r="8" spans="1:29" s="189" customFormat="1" ht="18" customHeight="1">
      <c r="A8" s="964"/>
      <c r="B8" s="964"/>
      <c r="C8" s="964"/>
      <c r="D8" s="196"/>
      <c r="E8" s="195" t="s">
        <v>389</v>
      </c>
      <c r="F8" s="966"/>
      <c r="G8" s="960"/>
      <c r="H8" s="960"/>
      <c r="I8" s="960"/>
      <c r="J8" s="960"/>
      <c r="K8" s="960"/>
      <c r="L8" s="969"/>
      <c r="M8" s="960"/>
      <c r="N8" s="960"/>
      <c r="O8" s="960"/>
      <c r="P8" s="960"/>
      <c r="Q8" s="960"/>
      <c r="R8" s="963"/>
      <c r="S8" s="194"/>
    </row>
    <row r="9" spans="1:29" s="189" customFormat="1" ht="18" customHeight="1">
      <c r="B9" s="189" t="s">
        <v>383</v>
      </c>
      <c r="C9" s="189" t="s">
        <v>382</v>
      </c>
      <c r="D9" s="193"/>
      <c r="E9" s="192" t="s">
        <v>387</v>
      </c>
      <c r="F9" s="967"/>
      <c r="G9" s="192"/>
      <c r="H9" s="191"/>
      <c r="I9" s="192"/>
      <c r="J9" s="191"/>
      <c r="K9" s="191"/>
      <c r="L9" s="173"/>
      <c r="M9" s="190"/>
      <c r="N9" s="173"/>
      <c r="O9" s="190"/>
      <c r="P9" s="173"/>
      <c r="Q9" s="190"/>
      <c r="R9" s="173"/>
      <c r="S9" s="170"/>
    </row>
    <row r="10" spans="1:29" ht="15.95" customHeight="1">
      <c r="A10" s="188"/>
      <c r="B10" s="188"/>
      <c r="C10" s="188"/>
      <c r="D10" s="187"/>
      <c r="E10" s="212" t="s">
        <v>384</v>
      </c>
      <c r="F10" s="212" t="s">
        <v>407</v>
      </c>
      <c r="G10" s="212" t="s">
        <v>384</v>
      </c>
      <c r="H10" s="212" t="s">
        <v>384</v>
      </c>
      <c r="I10" s="212" t="s">
        <v>384</v>
      </c>
      <c r="J10" s="212" t="s">
        <v>384</v>
      </c>
      <c r="K10" s="212" t="s">
        <v>384</v>
      </c>
      <c r="L10" s="212" t="s">
        <v>384</v>
      </c>
      <c r="M10" s="212" t="s">
        <v>384</v>
      </c>
      <c r="N10" s="212" t="s">
        <v>384</v>
      </c>
      <c r="O10" s="212" t="s">
        <v>384</v>
      </c>
      <c r="P10" s="212" t="s">
        <v>384</v>
      </c>
      <c r="Q10" s="212" t="s">
        <v>384</v>
      </c>
      <c r="R10" s="212" t="s">
        <v>384</v>
      </c>
      <c r="S10" s="185"/>
    </row>
    <row r="11" spans="1:29" ht="13.5" customHeight="1">
      <c r="B11" s="169" t="s">
        <v>383</v>
      </c>
      <c r="C11" s="169" t="s">
        <v>382</v>
      </c>
      <c r="D11" s="175"/>
      <c r="E11" s="210"/>
      <c r="F11" s="210"/>
      <c r="G11" s="210"/>
      <c r="H11" s="211"/>
      <c r="I11" s="210"/>
      <c r="J11" s="210"/>
      <c r="K11" s="210"/>
      <c r="L11" s="210"/>
      <c r="M11" s="210"/>
      <c r="N11" s="210"/>
      <c r="O11" s="210"/>
      <c r="P11" s="210"/>
      <c r="Q11" s="210"/>
      <c r="R11" s="210"/>
      <c r="S11" s="183" t="s">
        <v>382</v>
      </c>
      <c r="U11" s="779" t="s">
        <v>103</v>
      </c>
      <c r="V11" s="779"/>
      <c r="W11" s="779"/>
      <c r="X11" s="779"/>
      <c r="Y11" s="779"/>
      <c r="Z11" s="779"/>
      <c r="AA11" s="779"/>
      <c r="AB11" s="779"/>
      <c r="AC11" s="779"/>
    </row>
    <row r="12" spans="1:29" s="178" customFormat="1" ht="13.5" customHeight="1">
      <c r="B12" s="182" t="s">
        <v>381</v>
      </c>
      <c r="C12" s="181">
        <v>1</v>
      </c>
      <c r="D12" s="180"/>
      <c r="E12" s="374">
        <v>3402222</v>
      </c>
      <c r="F12" s="375">
        <v>94.7</v>
      </c>
      <c r="G12" s="374">
        <v>305708</v>
      </c>
      <c r="H12" s="374">
        <v>271218</v>
      </c>
      <c r="I12" s="374">
        <v>320282</v>
      </c>
      <c r="J12" s="374">
        <v>308004</v>
      </c>
      <c r="K12" s="374">
        <v>310417</v>
      </c>
      <c r="L12" s="374">
        <v>284109</v>
      </c>
      <c r="M12" s="374">
        <v>279550</v>
      </c>
      <c r="N12" s="374">
        <v>269741</v>
      </c>
      <c r="O12" s="374">
        <v>234258</v>
      </c>
      <c r="P12" s="374">
        <v>256205</v>
      </c>
      <c r="Q12" s="374">
        <v>260571</v>
      </c>
      <c r="R12" s="374">
        <v>302159</v>
      </c>
      <c r="S12" s="179">
        <v>1</v>
      </c>
      <c r="U12" s="779"/>
      <c r="V12" s="779"/>
      <c r="W12" s="779"/>
      <c r="X12" s="779"/>
      <c r="Y12" s="779"/>
      <c r="Z12" s="779"/>
      <c r="AA12" s="779"/>
      <c r="AB12" s="779"/>
      <c r="AC12" s="779"/>
    </row>
    <row r="13" spans="1:29" ht="27" customHeight="1">
      <c r="B13" s="177" t="s">
        <v>380</v>
      </c>
      <c r="C13" s="176">
        <v>2</v>
      </c>
      <c r="D13" s="175"/>
      <c r="E13" s="376">
        <v>3067540</v>
      </c>
      <c r="F13" s="377">
        <v>95.4</v>
      </c>
      <c r="G13" s="376">
        <v>269976</v>
      </c>
      <c r="H13" s="376">
        <v>243126</v>
      </c>
      <c r="I13" s="376">
        <v>275715</v>
      </c>
      <c r="J13" s="376">
        <v>270298</v>
      </c>
      <c r="K13" s="376">
        <v>279357</v>
      </c>
      <c r="L13" s="376">
        <v>261017</v>
      </c>
      <c r="M13" s="376">
        <v>255955</v>
      </c>
      <c r="N13" s="376">
        <v>244445</v>
      </c>
      <c r="O13" s="376">
        <v>221324</v>
      </c>
      <c r="P13" s="376">
        <v>238528</v>
      </c>
      <c r="Q13" s="376">
        <v>241859</v>
      </c>
      <c r="R13" s="376">
        <v>265940</v>
      </c>
      <c r="S13" s="174">
        <v>2</v>
      </c>
      <c r="U13" s="32">
        <v>1</v>
      </c>
      <c r="V13" s="5" t="s">
        <v>20</v>
      </c>
      <c r="W13" s="33">
        <f t="shared" ref="W13:W59" si="0">IFERROR(_xlfn.XLOOKUP(V13,$B$13:$B$59,$E$13:$E$59),"-")</f>
        <v>3067540</v>
      </c>
      <c r="X13" s="34">
        <f>IFERROR(_xlfn.RANK.EQ(W13,$W$13:$W$59,0)+COUNTIF(W13:$W$13,W13)-1,"-")</f>
        <v>1</v>
      </c>
      <c r="Y13" s="32"/>
      <c r="Z13" s="35">
        <f>IFERROR(RANK(AB13,$AB$13:$AB$59,0),"-")</f>
        <v>1</v>
      </c>
      <c r="AA13" s="35" t="str">
        <f>IFERROR(INDEX($V$13:$V$59,MATCH(U13,$X$13:$X$59,0)),"-")</f>
        <v>北海道</v>
      </c>
      <c r="AB13" s="35">
        <f>IFERROR(LARGE($W$13:$W$59,U13),"-")</f>
        <v>3067540</v>
      </c>
      <c r="AC13" s="36">
        <f>IFERROR(ROUND(AB13/$E$12*100,1),"-")</f>
        <v>90.2</v>
      </c>
    </row>
    <row r="14" spans="1:29" ht="13.5" customHeight="1">
      <c r="B14" s="177" t="s">
        <v>379</v>
      </c>
      <c r="C14" s="176">
        <v>3</v>
      </c>
      <c r="D14" s="175"/>
      <c r="E14" s="372" t="s">
        <v>278</v>
      </c>
      <c r="F14" s="373" t="s">
        <v>278</v>
      </c>
      <c r="G14" s="373" t="s">
        <v>278</v>
      </c>
      <c r="H14" s="373" t="s">
        <v>278</v>
      </c>
      <c r="I14" s="373" t="s">
        <v>278</v>
      </c>
      <c r="J14" s="373" t="s">
        <v>278</v>
      </c>
      <c r="K14" s="373" t="s">
        <v>278</v>
      </c>
      <c r="L14" s="373" t="s">
        <v>278</v>
      </c>
      <c r="M14" s="373" t="s">
        <v>278</v>
      </c>
      <c r="N14" s="373" t="s">
        <v>278</v>
      </c>
      <c r="O14" s="373" t="s">
        <v>278</v>
      </c>
      <c r="P14" s="373" t="s">
        <v>278</v>
      </c>
      <c r="Q14" s="373" t="s">
        <v>278</v>
      </c>
      <c r="R14" s="373" t="s">
        <v>278</v>
      </c>
      <c r="S14" s="174">
        <v>3</v>
      </c>
      <c r="U14" s="32">
        <v>2</v>
      </c>
      <c r="V14" s="5" t="s">
        <v>21</v>
      </c>
      <c r="W14" s="33" t="str">
        <f t="shared" si="0"/>
        <v>x</v>
      </c>
      <c r="X14" s="34" t="str">
        <f>IFERROR(_xlfn.RANK.EQ(W14,$W$13:$W$59,0)+COUNTIF(W$13:$W14,W14)-1,"-")</f>
        <v>-</v>
      </c>
      <c r="Y14" s="5"/>
      <c r="Z14" s="35">
        <f t="shared" ref="Z14:Z59" si="1">IFERROR(RANK(AB14,$AB$13:$AB$59,0),"-")</f>
        <v>2</v>
      </c>
      <c r="AA14" s="35" t="str">
        <f t="shared" ref="AA14:AA59" si="2">IFERROR(INDEX($V$13:$V$59,MATCH(U14,$X$13:$X$59,0)),"-")</f>
        <v>茨城</v>
      </c>
      <c r="AB14" s="35">
        <f t="shared" ref="AB14:AB59" si="3">IFERROR(LARGE($W$13:$W$59,U14),"-")</f>
        <v>66459</v>
      </c>
      <c r="AC14" s="36">
        <f t="shared" ref="AC14:AC59" si="4">IFERROR(ROUND(AB14/$E$12*100,1),"-")</f>
        <v>2</v>
      </c>
    </row>
    <row r="15" spans="1:29" ht="13.5" customHeight="1">
      <c r="B15" s="177" t="s">
        <v>378</v>
      </c>
      <c r="C15" s="176">
        <v>4</v>
      </c>
      <c r="D15" s="175"/>
      <c r="E15" s="376">
        <v>42373</v>
      </c>
      <c r="F15" s="377">
        <v>81.8</v>
      </c>
      <c r="G15" s="376">
        <v>4805</v>
      </c>
      <c r="H15" s="376">
        <v>3735</v>
      </c>
      <c r="I15" s="376">
        <v>6646</v>
      </c>
      <c r="J15" s="376">
        <v>5465</v>
      </c>
      <c r="K15" s="376">
        <v>4066</v>
      </c>
      <c r="L15" s="376">
        <v>2258</v>
      </c>
      <c r="M15" s="376">
        <v>2366</v>
      </c>
      <c r="N15" s="376">
        <v>2900</v>
      </c>
      <c r="O15" s="376">
        <v>1342</v>
      </c>
      <c r="P15" s="376">
        <v>1938</v>
      </c>
      <c r="Q15" s="376">
        <v>2478</v>
      </c>
      <c r="R15" s="376">
        <v>4374</v>
      </c>
      <c r="S15" s="174">
        <v>4</v>
      </c>
      <c r="U15" s="32">
        <v>3</v>
      </c>
      <c r="V15" s="5" t="s">
        <v>23</v>
      </c>
      <c r="W15" s="33">
        <f t="shared" si="0"/>
        <v>42373</v>
      </c>
      <c r="X15" s="34">
        <f>IFERROR(_xlfn.RANK.EQ(W15,$W$13:$W$59,0)+COUNTIF(W$13:$W15,W15)-1,"-")</f>
        <v>4</v>
      </c>
      <c r="Y15" s="5"/>
      <c r="Z15" s="35">
        <f t="shared" si="1"/>
        <v>3</v>
      </c>
      <c r="AA15" s="35" t="str">
        <f t="shared" si="2"/>
        <v>熊本</v>
      </c>
      <c r="AB15" s="35">
        <f t="shared" si="3"/>
        <v>54009</v>
      </c>
      <c r="AC15" s="36">
        <f t="shared" si="4"/>
        <v>1.6</v>
      </c>
    </row>
    <row r="16" spans="1:29" ht="13.5" customHeight="1">
      <c r="B16" s="177" t="s">
        <v>377</v>
      </c>
      <c r="C16" s="176">
        <v>5</v>
      </c>
      <c r="D16" s="175"/>
      <c r="E16" s="376">
        <v>2418</v>
      </c>
      <c r="F16" s="377">
        <v>100.2</v>
      </c>
      <c r="G16" s="376">
        <v>216</v>
      </c>
      <c r="H16" s="376">
        <v>189</v>
      </c>
      <c r="I16" s="376">
        <v>202</v>
      </c>
      <c r="J16" s="376">
        <v>200</v>
      </c>
      <c r="K16" s="376">
        <v>199</v>
      </c>
      <c r="L16" s="376">
        <v>205</v>
      </c>
      <c r="M16" s="376">
        <v>209</v>
      </c>
      <c r="N16" s="376">
        <v>196</v>
      </c>
      <c r="O16" s="376">
        <v>205</v>
      </c>
      <c r="P16" s="376">
        <v>201</v>
      </c>
      <c r="Q16" s="376">
        <v>204</v>
      </c>
      <c r="R16" s="376">
        <v>192</v>
      </c>
      <c r="S16" s="174">
        <v>5</v>
      </c>
      <c r="U16" s="32">
        <v>4</v>
      </c>
      <c r="V16" s="5" t="s">
        <v>24</v>
      </c>
      <c r="W16" s="33">
        <f t="shared" si="0"/>
        <v>2418</v>
      </c>
      <c r="X16" s="34">
        <f>IFERROR(_xlfn.RANK.EQ(W16,$W$13:$W$59,0)+COUNTIF(W$13:$W16,W16)-1,"-")</f>
        <v>17</v>
      </c>
      <c r="Y16" s="5"/>
      <c r="Z16" s="35">
        <f t="shared" si="1"/>
        <v>4</v>
      </c>
      <c r="AA16" s="35" t="str">
        <f t="shared" si="2"/>
        <v>岩手</v>
      </c>
      <c r="AB16" s="35">
        <f t="shared" si="3"/>
        <v>42373</v>
      </c>
      <c r="AC16" s="36">
        <f t="shared" si="4"/>
        <v>1.2</v>
      </c>
    </row>
    <row r="17" spans="2:29" ht="13.5" customHeight="1">
      <c r="B17" s="177" t="s">
        <v>376</v>
      </c>
      <c r="C17" s="176">
        <v>6</v>
      </c>
      <c r="D17" s="175"/>
      <c r="E17" s="372" t="s">
        <v>278</v>
      </c>
      <c r="F17" s="373" t="s">
        <v>278</v>
      </c>
      <c r="G17" s="373" t="s">
        <v>278</v>
      </c>
      <c r="H17" s="373" t="s">
        <v>278</v>
      </c>
      <c r="I17" s="373" t="s">
        <v>278</v>
      </c>
      <c r="J17" s="373" t="s">
        <v>278</v>
      </c>
      <c r="K17" s="373" t="s">
        <v>278</v>
      </c>
      <c r="L17" s="373" t="s">
        <v>278</v>
      </c>
      <c r="M17" s="373" t="s">
        <v>278</v>
      </c>
      <c r="N17" s="373" t="s">
        <v>278</v>
      </c>
      <c r="O17" s="373" t="s">
        <v>278</v>
      </c>
      <c r="P17" s="373" t="s">
        <v>278</v>
      </c>
      <c r="Q17" s="373" t="s">
        <v>278</v>
      </c>
      <c r="R17" s="373" t="s">
        <v>278</v>
      </c>
      <c r="S17" s="174">
        <v>6</v>
      </c>
      <c r="U17" s="32">
        <v>5</v>
      </c>
      <c r="V17" s="5" t="s">
        <v>27</v>
      </c>
      <c r="W17" s="33" t="str">
        <f t="shared" si="0"/>
        <v>x</v>
      </c>
      <c r="X17" s="34" t="str">
        <f>IFERROR(_xlfn.RANK.EQ(W17,$W$13:$W$59,0)+COUNTIF(W$13:$W17,W17)-1,"-")</f>
        <v>-</v>
      </c>
      <c r="Y17" s="5"/>
      <c r="Z17" s="35">
        <f t="shared" si="1"/>
        <v>5</v>
      </c>
      <c r="AA17" s="35" t="str">
        <f t="shared" si="2"/>
        <v>福島</v>
      </c>
      <c r="AB17" s="35">
        <f t="shared" si="3"/>
        <v>39954</v>
      </c>
      <c r="AC17" s="36">
        <f t="shared" si="4"/>
        <v>1.2</v>
      </c>
    </row>
    <row r="18" spans="2:29" ht="13.5" customHeight="1">
      <c r="B18" s="177" t="s">
        <v>375</v>
      </c>
      <c r="C18" s="176">
        <v>7</v>
      </c>
      <c r="D18" s="175"/>
      <c r="E18" s="376" t="s">
        <v>98</v>
      </c>
      <c r="F18" s="377" t="s">
        <v>26</v>
      </c>
      <c r="G18" s="376" t="s">
        <v>98</v>
      </c>
      <c r="H18" s="376" t="s">
        <v>98</v>
      </c>
      <c r="I18" s="376" t="s">
        <v>98</v>
      </c>
      <c r="J18" s="376" t="s">
        <v>98</v>
      </c>
      <c r="K18" s="376" t="s">
        <v>98</v>
      </c>
      <c r="L18" s="376" t="s">
        <v>98</v>
      </c>
      <c r="M18" s="376" t="s">
        <v>98</v>
      </c>
      <c r="N18" s="376" t="s">
        <v>98</v>
      </c>
      <c r="O18" s="376" t="s">
        <v>98</v>
      </c>
      <c r="P18" s="376" t="s">
        <v>98</v>
      </c>
      <c r="Q18" s="376" t="s">
        <v>98</v>
      </c>
      <c r="R18" s="376" t="s">
        <v>98</v>
      </c>
      <c r="S18" s="174">
        <v>7</v>
      </c>
      <c r="U18" s="32">
        <v>6</v>
      </c>
      <c r="V18" s="5" t="s">
        <v>29</v>
      </c>
      <c r="W18" s="33" t="str">
        <f t="shared" si="0"/>
        <v>-</v>
      </c>
      <c r="X18" s="34" t="str">
        <f>IFERROR(_xlfn.RANK.EQ(W18,$W$13:$W$59,0)+COUNTIF(W$13:$W18,W18)-1,"-")</f>
        <v>-</v>
      </c>
      <c r="Y18" s="5"/>
      <c r="Z18" s="42">
        <f t="shared" si="1"/>
        <v>6</v>
      </c>
      <c r="AA18" s="42" t="str">
        <f t="shared" si="2"/>
        <v>宮崎</v>
      </c>
      <c r="AB18" s="42">
        <f t="shared" si="3"/>
        <v>24673</v>
      </c>
      <c r="AC18" s="37">
        <f t="shared" si="4"/>
        <v>0.7</v>
      </c>
    </row>
    <row r="19" spans="2:29" ht="13.5" customHeight="1">
      <c r="B19" s="177" t="s">
        <v>374</v>
      </c>
      <c r="C19" s="176">
        <v>8</v>
      </c>
      <c r="D19" s="175"/>
      <c r="E19" s="376">
        <v>39954</v>
      </c>
      <c r="F19" s="377">
        <v>95.3</v>
      </c>
      <c r="G19" s="376">
        <v>4367</v>
      </c>
      <c r="H19" s="376">
        <v>3464</v>
      </c>
      <c r="I19" s="376">
        <v>5285</v>
      </c>
      <c r="J19" s="376">
        <v>4603</v>
      </c>
      <c r="K19" s="376">
        <v>4536</v>
      </c>
      <c r="L19" s="376">
        <v>3026</v>
      </c>
      <c r="M19" s="376">
        <v>2580</v>
      </c>
      <c r="N19" s="376">
        <v>1964</v>
      </c>
      <c r="O19" s="376">
        <v>977</v>
      </c>
      <c r="P19" s="376">
        <v>1972</v>
      </c>
      <c r="Q19" s="376">
        <v>2111</v>
      </c>
      <c r="R19" s="376">
        <v>5069</v>
      </c>
      <c r="S19" s="174">
        <v>8</v>
      </c>
      <c r="U19" s="32">
        <v>7</v>
      </c>
      <c r="V19" s="5" t="s">
        <v>31</v>
      </c>
      <c r="W19" s="33">
        <f t="shared" si="0"/>
        <v>39954</v>
      </c>
      <c r="X19" s="34">
        <f>IFERROR(_xlfn.RANK.EQ(W19,$W$13:$W$59,0)+COUNTIF(W$13:$W19,W19)-1,"-")</f>
        <v>5</v>
      </c>
      <c r="Y19" s="5"/>
      <c r="Z19" s="42">
        <f t="shared" si="1"/>
        <v>7</v>
      </c>
      <c r="AA19" s="42" t="str">
        <f t="shared" si="2"/>
        <v>神奈川</v>
      </c>
      <c r="AB19" s="42">
        <f t="shared" si="3"/>
        <v>16725</v>
      </c>
      <c r="AC19" s="37">
        <f t="shared" si="4"/>
        <v>0.5</v>
      </c>
    </row>
    <row r="20" spans="2:29" ht="13.5" customHeight="1">
      <c r="B20" s="177" t="s">
        <v>373</v>
      </c>
      <c r="C20" s="176">
        <v>9</v>
      </c>
      <c r="D20" s="175"/>
      <c r="E20" s="376">
        <v>66459</v>
      </c>
      <c r="F20" s="377">
        <v>75.400000000000006</v>
      </c>
      <c r="G20" s="376">
        <v>6584</v>
      </c>
      <c r="H20" s="376">
        <v>6348</v>
      </c>
      <c r="I20" s="376">
        <v>10177</v>
      </c>
      <c r="J20" s="376">
        <v>7956</v>
      </c>
      <c r="K20" s="376">
        <v>6277</v>
      </c>
      <c r="L20" s="376">
        <v>5145</v>
      </c>
      <c r="M20" s="376">
        <v>6136</v>
      </c>
      <c r="N20" s="376">
        <v>7279</v>
      </c>
      <c r="O20" s="376">
        <v>1085</v>
      </c>
      <c r="P20" s="376">
        <v>1944</v>
      </c>
      <c r="Q20" s="376">
        <v>1669</v>
      </c>
      <c r="R20" s="376">
        <v>5859</v>
      </c>
      <c r="S20" s="174">
        <v>9</v>
      </c>
      <c r="U20" s="32">
        <v>8</v>
      </c>
      <c r="V20" s="5" t="s">
        <v>33</v>
      </c>
      <c r="W20" s="33">
        <f t="shared" si="0"/>
        <v>66459</v>
      </c>
      <c r="X20" s="34">
        <f>IFERROR(_xlfn.RANK.EQ(W20,$W$13:$W$59,0)+COUNTIF(W$13:$W20,W20)-1,"-")</f>
        <v>2</v>
      </c>
      <c r="Y20" s="5"/>
      <c r="Z20" s="42">
        <f t="shared" si="1"/>
        <v>8</v>
      </c>
      <c r="AA20" s="42" t="str">
        <f t="shared" si="2"/>
        <v>群馬</v>
      </c>
      <c r="AB20" s="42">
        <f t="shared" si="3"/>
        <v>12722</v>
      </c>
      <c r="AC20" s="37">
        <f t="shared" si="4"/>
        <v>0.4</v>
      </c>
    </row>
    <row r="21" spans="2:29" ht="13.5" customHeight="1">
      <c r="B21" s="177" t="s">
        <v>372</v>
      </c>
      <c r="C21" s="176">
        <v>10</v>
      </c>
      <c r="D21" s="175"/>
      <c r="E21" s="376">
        <v>976</v>
      </c>
      <c r="F21" s="377">
        <v>93.7</v>
      </c>
      <c r="G21" s="376">
        <v>77</v>
      </c>
      <c r="H21" s="376">
        <v>81</v>
      </c>
      <c r="I21" s="376">
        <v>79</v>
      </c>
      <c r="J21" s="376">
        <v>82</v>
      </c>
      <c r="K21" s="376">
        <v>80</v>
      </c>
      <c r="L21" s="376">
        <v>72</v>
      </c>
      <c r="M21" s="376">
        <v>83</v>
      </c>
      <c r="N21" s="376">
        <v>72</v>
      </c>
      <c r="O21" s="376">
        <v>79</v>
      </c>
      <c r="P21" s="376">
        <v>91</v>
      </c>
      <c r="Q21" s="376">
        <v>88</v>
      </c>
      <c r="R21" s="376">
        <v>92</v>
      </c>
      <c r="S21" s="174">
        <v>10</v>
      </c>
      <c r="U21" s="32">
        <v>9</v>
      </c>
      <c r="V21" s="5" t="s">
        <v>35</v>
      </c>
      <c r="W21" s="33">
        <f t="shared" si="0"/>
        <v>976</v>
      </c>
      <c r="X21" s="34">
        <f>IFERROR(_xlfn.RANK.EQ(W21,$W$13:$W$59,0)+COUNTIF(W$13:$W21,W21)-1,"-")</f>
        <v>21</v>
      </c>
      <c r="Y21" s="5"/>
      <c r="Z21" s="42">
        <f t="shared" si="1"/>
        <v>9</v>
      </c>
      <c r="AA21" s="42" t="str">
        <f t="shared" si="2"/>
        <v>静岡</v>
      </c>
      <c r="AB21" s="42">
        <f t="shared" si="3"/>
        <v>10610</v>
      </c>
      <c r="AC21" s="37">
        <f t="shared" si="4"/>
        <v>0.3</v>
      </c>
    </row>
    <row r="22" spans="2:29" ht="13.5" customHeight="1">
      <c r="B22" s="177" t="s">
        <v>371</v>
      </c>
      <c r="C22" s="176">
        <v>11</v>
      </c>
      <c r="D22" s="175"/>
      <c r="E22" s="376">
        <v>12722</v>
      </c>
      <c r="F22" s="377">
        <v>103.6</v>
      </c>
      <c r="G22" s="376">
        <v>1457</v>
      </c>
      <c r="H22" s="376">
        <v>686</v>
      </c>
      <c r="I22" s="376">
        <v>1482</v>
      </c>
      <c r="J22" s="376">
        <v>963</v>
      </c>
      <c r="K22" s="376">
        <v>1181</v>
      </c>
      <c r="L22" s="376">
        <v>1410</v>
      </c>
      <c r="M22" s="376">
        <v>1220</v>
      </c>
      <c r="N22" s="376">
        <v>882</v>
      </c>
      <c r="O22" s="376">
        <v>622</v>
      </c>
      <c r="P22" s="376">
        <v>843</v>
      </c>
      <c r="Q22" s="376">
        <v>861</v>
      </c>
      <c r="R22" s="376">
        <v>1115</v>
      </c>
      <c r="S22" s="174">
        <v>11</v>
      </c>
      <c r="U22" s="32">
        <v>10</v>
      </c>
      <c r="V22" s="5" t="s">
        <v>37</v>
      </c>
      <c r="W22" s="33">
        <f t="shared" si="0"/>
        <v>12722</v>
      </c>
      <c r="X22" s="34">
        <f>IFERROR(_xlfn.RANK.EQ(W22,$W$13:$W$59,0)+COUNTIF(W$13:$W22,W22)-1,"-")</f>
        <v>8</v>
      </c>
      <c r="Y22" s="5"/>
      <c r="Z22" s="42">
        <f t="shared" si="1"/>
        <v>10</v>
      </c>
      <c r="AA22" s="42" t="str">
        <f t="shared" si="2"/>
        <v>愛知</v>
      </c>
      <c r="AB22" s="42">
        <f t="shared" si="3"/>
        <v>9112</v>
      </c>
      <c r="AC22" s="37">
        <f t="shared" si="4"/>
        <v>0.3</v>
      </c>
    </row>
    <row r="23" spans="2:29" ht="13.5" customHeight="1">
      <c r="B23" s="177" t="s">
        <v>370</v>
      </c>
      <c r="C23" s="176">
        <v>12</v>
      </c>
      <c r="D23" s="175"/>
      <c r="E23" s="376">
        <v>718</v>
      </c>
      <c r="F23" s="377">
        <v>111.5</v>
      </c>
      <c r="G23" s="376">
        <v>20</v>
      </c>
      <c r="H23" s="376">
        <v>20</v>
      </c>
      <c r="I23" s="376">
        <v>101</v>
      </c>
      <c r="J23" s="376">
        <v>38</v>
      </c>
      <c r="K23" s="376">
        <v>77</v>
      </c>
      <c r="L23" s="376">
        <v>66</v>
      </c>
      <c r="M23" s="376">
        <v>76</v>
      </c>
      <c r="N23" s="376">
        <v>99</v>
      </c>
      <c r="O23" s="376">
        <v>106</v>
      </c>
      <c r="P23" s="376">
        <v>50</v>
      </c>
      <c r="Q23" s="376">
        <v>30</v>
      </c>
      <c r="R23" s="376">
        <v>35</v>
      </c>
      <c r="S23" s="174">
        <v>12</v>
      </c>
      <c r="U23" s="32">
        <v>11</v>
      </c>
      <c r="V23" s="5" t="s">
        <v>39</v>
      </c>
      <c r="W23" s="33">
        <f t="shared" si="0"/>
        <v>718</v>
      </c>
      <c r="X23" s="34">
        <f>IFERROR(_xlfn.RANK.EQ(W23,$W$13:$W$59,0)+COUNTIF(W$13:$W23,W23)-1,"-")</f>
        <v>22</v>
      </c>
      <c r="Y23" s="5"/>
      <c r="Z23" s="42">
        <f t="shared" si="1"/>
        <v>11</v>
      </c>
      <c r="AA23" s="42" t="str">
        <f t="shared" si="2"/>
        <v>岡山</v>
      </c>
      <c r="AB23" s="42">
        <f t="shared" si="3"/>
        <v>8231</v>
      </c>
      <c r="AC23" s="37">
        <f t="shared" si="4"/>
        <v>0.2</v>
      </c>
    </row>
    <row r="24" spans="2:29" ht="13.5" customHeight="1">
      <c r="B24" s="177" t="s">
        <v>369</v>
      </c>
      <c r="C24" s="176">
        <v>13</v>
      </c>
      <c r="D24" s="175"/>
      <c r="E24" s="376">
        <v>630</v>
      </c>
      <c r="F24" s="377">
        <v>91.6</v>
      </c>
      <c r="G24" s="376">
        <v>61</v>
      </c>
      <c r="H24" s="376">
        <v>49</v>
      </c>
      <c r="I24" s="376">
        <v>58</v>
      </c>
      <c r="J24" s="376">
        <v>46</v>
      </c>
      <c r="K24" s="376">
        <v>55</v>
      </c>
      <c r="L24" s="376">
        <v>53</v>
      </c>
      <c r="M24" s="376">
        <v>57</v>
      </c>
      <c r="N24" s="376">
        <v>56</v>
      </c>
      <c r="O24" s="376">
        <v>51</v>
      </c>
      <c r="P24" s="376">
        <v>49</v>
      </c>
      <c r="Q24" s="376">
        <v>51</v>
      </c>
      <c r="R24" s="376">
        <v>44</v>
      </c>
      <c r="S24" s="174">
        <v>13</v>
      </c>
      <c r="U24" s="32">
        <v>12</v>
      </c>
      <c r="V24" s="5" t="s">
        <v>41</v>
      </c>
      <c r="W24" s="33">
        <f t="shared" si="0"/>
        <v>630</v>
      </c>
      <c r="X24" s="34">
        <f>IFERROR(_xlfn.RANK.EQ(W24,$W$13:$W$59,0)+COUNTIF(W$13:$W24,W24)-1,"-")</f>
        <v>23</v>
      </c>
      <c r="Y24" s="5"/>
      <c r="Z24" s="42">
        <f t="shared" si="1"/>
        <v>12</v>
      </c>
      <c r="AA24" s="42" t="str">
        <f t="shared" si="2"/>
        <v>鹿児島</v>
      </c>
      <c r="AB24" s="42">
        <f t="shared" si="3"/>
        <v>6661</v>
      </c>
      <c r="AC24" s="37">
        <f t="shared" si="4"/>
        <v>0.2</v>
      </c>
    </row>
    <row r="25" spans="2:29" ht="13.5" customHeight="1">
      <c r="B25" s="177" t="s">
        <v>368</v>
      </c>
      <c r="C25" s="176">
        <v>14</v>
      </c>
      <c r="D25" s="175"/>
      <c r="E25" s="376">
        <v>3556</v>
      </c>
      <c r="F25" s="377">
        <v>91.7</v>
      </c>
      <c r="G25" s="376">
        <v>288</v>
      </c>
      <c r="H25" s="376">
        <v>260</v>
      </c>
      <c r="I25" s="376">
        <v>298</v>
      </c>
      <c r="J25" s="376">
        <v>301</v>
      </c>
      <c r="K25" s="376">
        <v>298</v>
      </c>
      <c r="L25" s="376">
        <v>228</v>
      </c>
      <c r="M25" s="376">
        <v>262</v>
      </c>
      <c r="N25" s="376">
        <v>272</v>
      </c>
      <c r="O25" s="376">
        <v>274</v>
      </c>
      <c r="P25" s="376">
        <v>306</v>
      </c>
      <c r="Q25" s="376">
        <v>338</v>
      </c>
      <c r="R25" s="376">
        <v>431</v>
      </c>
      <c r="S25" s="174">
        <v>14</v>
      </c>
      <c r="U25" s="32">
        <v>13</v>
      </c>
      <c r="V25" s="5" t="s">
        <v>43</v>
      </c>
      <c r="W25" s="33">
        <f t="shared" si="0"/>
        <v>3556</v>
      </c>
      <c r="X25" s="34">
        <f>IFERROR(_xlfn.RANK.EQ(W25,$W$13:$W$59,0)+COUNTIF(W$13:$W25,W25)-1,"-")</f>
        <v>14</v>
      </c>
      <c r="Y25" s="5"/>
      <c r="Z25" s="42">
        <f t="shared" si="1"/>
        <v>13</v>
      </c>
      <c r="AA25" s="42" t="str">
        <f t="shared" si="2"/>
        <v>福岡</v>
      </c>
      <c r="AB25" s="42">
        <f t="shared" si="3"/>
        <v>5770</v>
      </c>
      <c r="AC25" s="37">
        <f t="shared" si="4"/>
        <v>0.2</v>
      </c>
    </row>
    <row r="26" spans="2:29" ht="13.5" customHeight="1">
      <c r="B26" s="177" t="s">
        <v>367</v>
      </c>
      <c r="C26" s="176">
        <v>15</v>
      </c>
      <c r="D26" s="175"/>
      <c r="E26" s="376">
        <v>16725</v>
      </c>
      <c r="F26" s="377">
        <v>98.3</v>
      </c>
      <c r="G26" s="376">
        <v>1387</v>
      </c>
      <c r="H26" s="376">
        <v>1288</v>
      </c>
      <c r="I26" s="376">
        <v>1428</v>
      </c>
      <c r="J26" s="376">
        <v>1377</v>
      </c>
      <c r="K26" s="376">
        <v>1368</v>
      </c>
      <c r="L26" s="376">
        <v>1349</v>
      </c>
      <c r="M26" s="376">
        <v>1400</v>
      </c>
      <c r="N26" s="376">
        <v>1441</v>
      </c>
      <c r="O26" s="376">
        <v>1431</v>
      </c>
      <c r="P26" s="376">
        <v>1465</v>
      </c>
      <c r="Q26" s="376">
        <v>1364</v>
      </c>
      <c r="R26" s="376">
        <v>1427</v>
      </c>
      <c r="S26" s="174">
        <v>15</v>
      </c>
      <c r="U26" s="32">
        <v>14</v>
      </c>
      <c r="V26" s="5" t="s">
        <v>45</v>
      </c>
      <c r="W26" s="33">
        <f t="shared" si="0"/>
        <v>16725</v>
      </c>
      <c r="X26" s="34">
        <f>IFERROR(_xlfn.RANK.EQ(W26,$W$13:$W$59,0)+COUNTIF(W$13:$W26,W26)-1,"-")</f>
        <v>7</v>
      </c>
      <c r="Y26" s="5"/>
      <c r="Z26" s="42">
        <f t="shared" si="1"/>
        <v>14</v>
      </c>
      <c r="AA26" s="42" t="str">
        <f t="shared" si="2"/>
        <v>東京</v>
      </c>
      <c r="AB26" s="42">
        <f t="shared" si="3"/>
        <v>3556</v>
      </c>
      <c r="AC26" s="37">
        <f t="shared" si="4"/>
        <v>0.1</v>
      </c>
    </row>
    <row r="27" spans="2:29" ht="13.5" customHeight="1">
      <c r="B27" s="177" t="s">
        <v>366</v>
      </c>
      <c r="C27" s="176">
        <v>16</v>
      </c>
      <c r="D27" s="175"/>
      <c r="E27" s="376">
        <v>2543</v>
      </c>
      <c r="F27" s="377">
        <v>100.4</v>
      </c>
      <c r="G27" s="376">
        <v>278</v>
      </c>
      <c r="H27" s="376">
        <v>143</v>
      </c>
      <c r="I27" s="376">
        <v>245</v>
      </c>
      <c r="J27" s="376">
        <v>232</v>
      </c>
      <c r="K27" s="376">
        <v>173</v>
      </c>
      <c r="L27" s="376">
        <v>173</v>
      </c>
      <c r="M27" s="376">
        <v>177</v>
      </c>
      <c r="N27" s="376">
        <v>213</v>
      </c>
      <c r="O27" s="376">
        <v>214</v>
      </c>
      <c r="P27" s="376">
        <v>221</v>
      </c>
      <c r="Q27" s="376">
        <v>173</v>
      </c>
      <c r="R27" s="376">
        <v>301</v>
      </c>
      <c r="S27" s="174">
        <v>16</v>
      </c>
      <c r="U27" s="32">
        <v>15</v>
      </c>
      <c r="V27" s="5" t="s">
        <v>46</v>
      </c>
      <c r="W27" s="33">
        <f t="shared" si="0"/>
        <v>2543</v>
      </c>
      <c r="X27" s="34">
        <f>IFERROR(_xlfn.RANK.EQ(W27,$W$13:$W$59,0)+COUNTIF(W$13:$W27,W27)-1,"-")</f>
        <v>15</v>
      </c>
      <c r="Y27" s="5"/>
      <c r="Z27" s="42">
        <f t="shared" si="1"/>
        <v>15</v>
      </c>
      <c r="AA27" s="42" t="str">
        <f t="shared" si="2"/>
        <v>新潟</v>
      </c>
      <c r="AB27" s="42">
        <f t="shared" si="3"/>
        <v>2543</v>
      </c>
      <c r="AC27" s="37">
        <f t="shared" si="4"/>
        <v>0.1</v>
      </c>
    </row>
    <row r="28" spans="2:29" ht="13.5" customHeight="1">
      <c r="B28" s="177" t="s">
        <v>365</v>
      </c>
      <c r="C28" s="176">
        <v>17</v>
      </c>
      <c r="D28" s="175"/>
      <c r="E28" s="372" t="s">
        <v>278</v>
      </c>
      <c r="F28" s="373" t="s">
        <v>278</v>
      </c>
      <c r="G28" s="373" t="s">
        <v>278</v>
      </c>
      <c r="H28" s="373" t="s">
        <v>278</v>
      </c>
      <c r="I28" s="373" t="s">
        <v>278</v>
      </c>
      <c r="J28" s="373" t="s">
        <v>278</v>
      </c>
      <c r="K28" s="373" t="s">
        <v>278</v>
      </c>
      <c r="L28" s="373" t="s">
        <v>278</v>
      </c>
      <c r="M28" s="373" t="s">
        <v>278</v>
      </c>
      <c r="N28" s="373" t="s">
        <v>278</v>
      </c>
      <c r="O28" s="373" t="s">
        <v>278</v>
      </c>
      <c r="P28" s="373" t="s">
        <v>278</v>
      </c>
      <c r="Q28" s="373" t="s">
        <v>278</v>
      </c>
      <c r="R28" s="373" t="s">
        <v>278</v>
      </c>
      <c r="S28" s="174">
        <v>17</v>
      </c>
      <c r="U28" s="32">
        <v>16</v>
      </c>
      <c r="V28" s="5" t="s">
        <v>48</v>
      </c>
      <c r="W28" s="33" t="str">
        <f t="shared" si="0"/>
        <v>x</v>
      </c>
      <c r="X28" s="34" t="str">
        <f>IFERROR(_xlfn.RANK.EQ(W28,$W$13:$W$59,0)+COUNTIF(W$13:$W28,W28)-1,"-")</f>
        <v>-</v>
      </c>
      <c r="Y28" s="5"/>
      <c r="Z28" s="42">
        <f t="shared" si="1"/>
        <v>16</v>
      </c>
      <c r="AA28" s="42" t="str">
        <f t="shared" si="2"/>
        <v>長野</v>
      </c>
      <c r="AB28" s="42">
        <f t="shared" si="3"/>
        <v>2498</v>
      </c>
      <c r="AC28" s="37">
        <f t="shared" si="4"/>
        <v>0.1</v>
      </c>
    </row>
    <row r="29" spans="2:29" ht="13.5" customHeight="1">
      <c r="B29" s="177" t="s">
        <v>364</v>
      </c>
      <c r="C29" s="176">
        <v>18</v>
      </c>
      <c r="D29" s="175"/>
      <c r="E29" s="376">
        <v>60</v>
      </c>
      <c r="F29" s="377">
        <v>120</v>
      </c>
      <c r="G29" s="376">
        <v>4</v>
      </c>
      <c r="H29" s="376">
        <v>3</v>
      </c>
      <c r="I29" s="376">
        <v>3</v>
      </c>
      <c r="J29" s="376">
        <v>7</v>
      </c>
      <c r="K29" s="376">
        <v>6</v>
      </c>
      <c r="L29" s="376">
        <v>5</v>
      </c>
      <c r="M29" s="376">
        <v>6</v>
      </c>
      <c r="N29" s="376">
        <v>8</v>
      </c>
      <c r="O29" s="376">
        <v>5</v>
      </c>
      <c r="P29" s="376">
        <v>5</v>
      </c>
      <c r="Q29" s="376">
        <v>5</v>
      </c>
      <c r="R29" s="376">
        <v>3</v>
      </c>
      <c r="S29" s="174">
        <v>18</v>
      </c>
      <c r="U29" s="32">
        <v>17</v>
      </c>
      <c r="V29" s="5" t="s">
        <v>49</v>
      </c>
      <c r="W29" s="33">
        <f t="shared" si="0"/>
        <v>60</v>
      </c>
      <c r="X29" s="34">
        <f>IFERROR(_xlfn.RANK.EQ(W29,$W$13:$W$59,0)+COUNTIF(W$13:$W29,W29)-1,"-")</f>
        <v>31</v>
      </c>
      <c r="Y29" s="5"/>
      <c r="Z29" s="42">
        <f t="shared" si="1"/>
        <v>17</v>
      </c>
      <c r="AA29" s="42" t="str">
        <f t="shared" si="2"/>
        <v>宮城</v>
      </c>
      <c r="AB29" s="42">
        <f t="shared" si="3"/>
        <v>2418</v>
      </c>
      <c r="AC29" s="37">
        <f t="shared" si="4"/>
        <v>0.1</v>
      </c>
    </row>
    <row r="30" spans="2:29" ht="13.5" customHeight="1">
      <c r="B30" s="177" t="s">
        <v>363</v>
      </c>
      <c r="C30" s="176">
        <v>19</v>
      </c>
      <c r="D30" s="175"/>
      <c r="E30" s="372" t="s">
        <v>278</v>
      </c>
      <c r="F30" s="373" t="s">
        <v>278</v>
      </c>
      <c r="G30" s="373" t="s">
        <v>278</v>
      </c>
      <c r="H30" s="373" t="s">
        <v>278</v>
      </c>
      <c r="I30" s="373" t="s">
        <v>278</v>
      </c>
      <c r="J30" s="373" t="s">
        <v>278</v>
      </c>
      <c r="K30" s="373" t="s">
        <v>278</v>
      </c>
      <c r="L30" s="373" t="s">
        <v>278</v>
      </c>
      <c r="M30" s="373" t="s">
        <v>278</v>
      </c>
      <c r="N30" s="373" t="s">
        <v>278</v>
      </c>
      <c r="O30" s="373" t="s">
        <v>278</v>
      </c>
      <c r="P30" s="373" t="s">
        <v>278</v>
      </c>
      <c r="Q30" s="373" t="s">
        <v>278</v>
      </c>
      <c r="R30" s="373" t="s">
        <v>278</v>
      </c>
      <c r="S30" s="174">
        <v>19</v>
      </c>
      <c r="U30" s="32">
        <v>18</v>
      </c>
      <c r="V30" s="5" t="s">
        <v>50</v>
      </c>
      <c r="W30" s="33" t="str">
        <f t="shared" si="0"/>
        <v>x</v>
      </c>
      <c r="X30" s="34" t="str">
        <f>IFERROR(_xlfn.RANK.EQ(W30,$W$13:$W$59,0)+COUNTIF(W$13:$W30,W30)-1,"-")</f>
        <v>-</v>
      </c>
      <c r="Y30" s="5"/>
      <c r="Z30" s="42">
        <f t="shared" si="1"/>
        <v>18</v>
      </c>
      <c r="AA30" s="42" t="str">
        <f t="shared" si="2"/>
        <v>山梨</v>
      </c>
      <c r="AB30" s="42">
        <f t="shared" si="3"/>
        <v>1594</v>
      </c>
      <c r="AC30" s="37">
        <f t="shared" si="4"/>
        <v>0</v>
      </c>
    </row>
    <row r="31" spans="2:29" ht="13.5" customHeight="1">
      <c r="B31" s="177" t="s">
        <v>362</v>
      </c>
      <c r="C31" s="176">
        <v>20</v>
      </c>
      <c r="D31" s="175"/>
      <c r="E31" s="376">
        <v>1594</v>
      </c>
      <c r="F31" s="377">
        <v>102.6</v>
      </c>
      <c r="G31" s="376">
        <v>126</v>
      </c>
      <c r="H31" s="376">
        <v>123</v>
      </c>
      <c r="I31" s="376">
        <v>133</v>
      </c>
      <c r="J31" s="376">
        <v>128</v>
      </c>
      <c r="K31" s="376">
        <v>204</v>
      </c>
      <c r="L31" s="376">
        <v>152</v>
      </c>
      <c r="M31" s="376">
        <v>155</v>
      </c>
      <c r="N31" s="376">
        <v>123</v>
      </c>
      <c r="O31" s="376">
        <v>128</v>
      </c>
      <c r="P31" s="376">
        <v>134</v>
      </c>
      <c r="Q31" s="376">
        <v>98</v>
      </c>
      <c r="R31" s="376">
        <v>90</v>
      </c>
      <c r="S31" s="174">
        <v>20</v>
      </c>
      <c r="U31" s="32">
        <v>19</v>
      </c>
      <c r="V31" s="5" t="s">
        <v>51</v>
      </c>
      <c r="W31" s="33">
        <f t="shared" si="0"/>
        <v>1594</v>
      </c>
      <c r="X31" s="34">
        <f>IFERROR(_xlfn.RANK.EQ(W31,$W$13:$W$59,0)+COUNTIF(W$13:$W31,W31)-1,"-")</f>
        <v>18</v>
      </c>
      <c r="Y31" s="5"/>
      <c r="Z31" s="42">
        <f t="shared" si="1"/>
        <v>19</v>
      </c>
      <c r="AA31" s="42" t="str">
        <f t="shared" si="2"/>
        <v>大分</v>
      </c>
      <c r="AB31" s="42">
        <f t="shared" si="3"/>
        <v>1341</v>
      </c>
      <c r="AC31" s="37">
        <f t="shared" si="4"/>
        <v>0</v>
      </c>
    </row>
    <row r="32" spans="2:29" ht="13.5" customHeight="1">
      <c r="B32" s="177" t="s">
        <v>361</v>
      </c>
      <c r="C32" s="176">
        <v>21</v>
      </c>
      <c r="D32" s="175"/>
      <c r="E32" s="376">
        <v>2498</v>
      </c>
      <c r="F32" s="377">
        <v>99.3</v>
      </c>
      <c r="G32" s="376">
        <v>187</v>
      </c>
      <c r="H32" s="376">
        <v>186</v>
      </c>
      <c r="I32" s="376">
        <v>219</v>
      </c>
      <c r="J32" s="376">
        <v>231</v>
      </c>
      <c r="K32" s="376">
        <v>214</v>
      </c>
      <c r="L32" s="376">
        <v>220</v>
      </c>
      <c r="M32" s="376">
        <v>234</v>
      </c>
      <c r="N32" s="376">
        <v>211</v>
      </c>
      <c r="O32" s="376">
        <v>186</v>
      </c>
      <c r="P32" s="376">
        <v>221</v>
      </c>
      <c r="Q32" s="376">
        <v>214</v>
      </c>
      <c r="R32" s="376">
        <v>175</v>
      </c>
      <c r="S32" s="174">
        <v>21</v>
      </c>
      <c r="U32" s="32">
        <v>20</v>
      </c>
      <c r="V32" s="5" t="s">
        <v>52</v>
      </c>
      <c r="W32" s="33">
        <f t="shared" si="0"/>
        <v>2498</v>
      </c>
      <c r="X32" s="34">
        <f>IFERROR(_xlfn.RANK.EQ(W32,$W$13:$W$59,0)+COUNTIF(W$13:$W32,W32)-1,"-")</f>
        <v>16</v>
      </c>
      <c r="Y32" s="5"/>
      <c r="Z32" s="42">
        <f t="shared" si="1"/>
        <v>20</v>
      </c>
      <c r="AA32" s="42" t="str">
        <f t="shared" si="2"/>
        <v>三重</v>
      </c>
      <c r="AB32" s="42">
        <f t="shared" si="3"/>
        <v>1107</v>
      </c>
      <c r="AC32" s="37">
        <f t="shared" si="4"/>
        <v>0</v>
      </c>
    </row>
    <row r="33" spans="2:29" ht="13.5" customHeight="1">
      <c r="B33" s="177" t="s">
        <v>360</v>
      </c>
      <c r="C33" s="176">
        <v>22</v>
      </c>
      <c r="D33" s="175"/>
      <c r="E33" s="376">
        <v>309</v>
      </c>
      <c r="F33" s="377">
        <v>109.6</v>
      </c>
      <c r="G33" s="376">
        <v>26</v>
      </c>
      <c r="H33" s="376">
        <v>21</v>
      </c>
      <c r="I33" s="376">
        <v>26</v>
      </c>
      <c r="J33" s="376">
        <v>24</v>
      </c>
      <c r="K33" s="376">
        <v>21</v>
      </c>
      <c r="L33" s="376">
        <v>23</v>
      </c>
      <c r="M33" s="376">
        <v>24</v>
      </c>
      <c r="N33" s="376">
        <v>29</v>
      </c>
      <c r="O33" s="376">
        <v>27</v>
      </c>
      <c r="P33" s="376">
        <v>31</v>
      </c>
      <c r="Q33" s="376">
        <v>29</v>
      </c>
      <c r="R33" s="376">
        <v>28</v>
      </c>
      <c r="S33" s="174">
        <v>22</v>
      </c>
      <c r="U33" s="32">
        <v>21</v>
      </c>
      <c r="V33" s="5" t="s">
        <v>53</v>
      </c>
      <c r="W33" s="33">
        <f t="shared" si="0"/>
        <v>309</v>
      </c>
      <c r="X33" s="34">
        <f>IFERROR(_xlfn.RANK.EQ(W33,$W$13:$W$59,0)+COUNTIF(W$13:$W33,W33)-1,"-")</f>
        <v>26</v>
      </c>
      <c r="Y33" s="5"/>
      <c r="Z33" s="42">
        <f t="shared" si="1"/>
        <v>21</v>
      </c>
      <c r="AA33" s="42" t="str">
        <f t="shared" si="2"/>
        <v>栃木</v>
      </c>
      <c r="AB33" s="42">
        <f t="shared" si="3"/>
        <v>976</v>
      </c>
      <c r="AC33" s="37">
        <f t="shared" si="4"/>
        <v>0</v>
      </c>
    </row>
    <row r="34" spans="2:29" ht="13.5" customHeight="1">
      <c r="B34" s="177" t="s">
        <v>359</v>
      </c>
      <c r="C34" s="176">
        <v>23</v>
      </c>
      <c r="D34" s="175"/>
      <c r="E34" s="376">
        <v>10610</v>
      </c>
      <c r="F34" s="377">
        <v>83.9</v>
      </c>
      <c r="G34" s="376">
        <v>939</v>
      </c>
      <c r="H34" s="376">
        <v>703</v>
      </c>
      <c r="I34" s="376">
        <v>919</v>
      </c>
      <c r="J34" s="376">
        <v>991</v>
      </c>
      <c r="K34" s="376">
        <v>873</v>
      </c>
      <c r="L34" s="376">
        <v>825</v>
      </c>
      <c r="M34" s="376">
        <v>863</v>
      </c>
      <c r="N34" s="376">
        <v>1162</v>
      </c>
      <c r="O34" s="376">
        <v>532</v>
      </c>
      <c r="P34" s="376">
        <v>908</v>
      </c>
      <c r="Q34" s="376">
        <v>838</v>
      </c>
      <c r="R34" s="376">
        <v>1057</v>
      </c>
      <c r="S34" s="174">
        <v>23</v>
      </c>
      <c r="U34" s="32">
        <v>22</v>
      </c>
      <c r="V34" s="5" t="s">
        <v>54</v>
      </c>
      <c r="W34" s="33">
        <f t="shared" si="0"/>
        <v>10610</v>
      </c>
      <c r="X34" s="34">
        <f>IFERROR(_xlfn.RANK.EQ(W34,$W$13:$W$59,0)+COUNTIF(W$13:$W34,W34)-1,"-")</f>
        <v>9</v>
      </c>
      <c r="Y34" s="5"/>
      <c r="Z34" s="42">
        <f t="shared" si="1"/>
        <v>22</v>
      </c>
      <c r="AA34" s="42" t="str">
        <f t="shared" si="2"/>
        <v>埼玉</v>
      </c>
      <c r="AB34" s="42">
        <f t="shared" si="3"/>
        <v>718</v>
      </c>
      <c r="AC34" s="37">
        <f t="shared" si="4"/>
        <v>0</v>
      </c>
    </row>
    <row r="35" spans="2:29" ht="13.5" customHeight="1">
      <c r="B35" s="177" t="s">
        <v>358</v>
      </c>
      <c r="C35" s="176">
        <v>24</v>
      </c>
      <c r="D35" s="175"/>
      <c r="E35" s="376">
        <v>9112</v>
      </c>
      <c r="F35" s="377">
        <v>103.7</v>
      </c>
      <c r="G35" s="376">
        <v>919</v>
      </c>
      <c r="H35" s="376">
        <v>764</v>
      </c>
      <c r="I35" s="376">
        <v>1435</v>
      </c>
      <c r="J35" s="376">
        <v>1086</v>
      </c>
      <c r="K35" s="376">
        <v>826</v>
      </c>
      <c r="L35" s="376">
        <v>515</v>
      </c>
      <c r="M35" s="376">
        <v>641</v>
      </c>
      <c r="N35" s="376">
        <v>902</v>
      </c>
      <c r="O35" s="376">
        <v>293</v>
      </c>
      <c r="P35" s="376">
        <v>258</v>
      </c>
      <c r="Q35" s="376">
        <v>376</v>
      </c>
      <c r="R35" s="376">
        <v>1097</v>
      </c>
      <c r="S35" s="174">
        <v>24</v>
      </c>
      <c r="U35" s="32">
        <v>23</v>
      </c>
      <c r="V35" s="5" t="s">
        <v>55</v>
      </c>
      <c r="W35" s="33">
        <f t="shared" si="0"/>
        <v>9112</v>
      </c>
      <c r="X35" s="34">
        <f>IFERROR(_xlfn.RANK.EQ(W35,$W$13:$W$59,0)+COUNTIF(W$13:$W35,W35)-1,"-")</f>
        <v>10</v>
      </c>
      <c r="Y35" s="5"/>
      <c r="Z35" s="42">
        <f t="shared" si="1"/>
        <v>23</v>
      </c>
      <c r="AA35" s="42" t="str">
        <f t="shared" si="2"/>
        <v>千葉</v>
      </c>
      <c r="AB35" s="42">
        <f t="shared" si="3"/>
        <v>630</v>
      </c>
      <c r="AC35" s="37">
        <f t="shared" si="4"/>
        <v>0</v>
      </c>
    </row>
    <row r="36" spans="2:29" ht="13.5" customHeight="1">
      <c r="B36" s="177" t="s">
        <v>357</v>
      </c>
      <c r="C36" s="176">
        <v>25</v>
      </c>
      <c r="D36" s="175"/>
      <c r="E36" s="376">
        <v>1107</v>
      </c>
      <c r="F36" s="377">
        <v>93.6</v>
      </c>
      <c r="G36" s="376">
        <v>103</v>
      </c>
      <c r="H36" s="376">
        <v>79</v>
      </c>
      <c r="I36" s="376">
        <v>99</v>
      </c>
      <c r="J36" s="376">
        <v>87</v>
      </c>
      <c r="K36" s="376">
        <v>89</v>
      </c>
      <c r="L36" s="376">
        <v>97</v>
      </c>
      <c r="M36" s="376">
        <v>96</v>
      </c>
      <c r="N36" s="376">
        <v>100</v>
      </c>
      <c r="O36" s="376">
        <v>88</v>
      </c>
      <c r="P36" s="376">
        <v>89</v>
      </c>
      <c r="Q36" s="376">
        <v>90</v>
      </c>
      <c r="R36" s="376">
        <v>90</v>
      </c>
      <c r="S36" s="174">
        <v>25</v>
      </c>
      <c r="U36" s="32">
        <v>24</v>
      </c>
      <c r="V36" s="5" t="s">
        <v>56</v>
      </c>
      <c r="W36" s="33">
        <f t="shared" si="0"/>
        <v>1107</v>
      </c>
      <c r="X36" s="34">
        <f>IFERROR(_xlfn.RANK.EQ(W36,$W$13:$W$59,0)+COUNTIF(W$13:$W36,W36)-1,"-")</f>
        <v>20</v>
      </c>
      <c r="Y36" s="5"/>
      <c r="Z36" s="42">
        <f t="shared" si="1"/>
        <v>24</v>
      </c>
      <c r="AA36" s="42" t="str">
        <f t="shared" si="2"/>
        <v>高知</v>
      </c>
      <c r="AB36" s="42">
        <f t="shared" si="3"/>
        <v>457</v>
      </c>
      <c r="AC36" s="37">
        <f t="shared" si="4"/>
        <v>0</v>
      </c>
    </row>
    <row r="37" spans="2:29" ht="13.5" customHeight="1">
      <c r="B37" s="177" t="s">
        <v>356</v>
      </c>
      <c r="C37" s="176">
        <v>26</v>
      </c>
      <c r="D37" s="175"/>
      <c r="E37" s="376">
        <v>68</v>
      </c>
      <c r="F37" s="377">
        <v>60.7</v>
      </c>
      <c r="G37" s="376">
        <v>6</v>
      </c>
      <c r="H37" s="376">
        <v>7</v>
      </c>
      <c r="I37" s="376">
        <v>6</v>
      </c>
      <c r="J37" s="376">
        <v>6</v>
      </c>
      <c r="K37" s="376">
        <v>7</v>
      </c>
      <c r="L37" s="376">
        <v>5</v>
      </c>
      <c r="M37" s="376">
        <v>6</v>
      </c>
      <c r="N37" s="376">
        <v>6</v>
      </c>
      <c r="O37" s="376">
        <v>4</v>
      </c>
      <c r="P37" s="376">
        <v>5</v>
      </c>
      <c r="Q37" s="376">
        <v>5</v>
      </c>
      <c r="R37" s="376">
        <v>5</v>
      </c>
      <c r="S37" s="174">
        <v>26</v>
      </c>
      <c r="U37" s="32">
        <v>25</v>
      </c>
      <c r="V37" s="5" t="s">
        <v>57</v>
      </c>
      <c r="W37" s="33">
        <f t="shared" si="0"/>
        <v>68</v>
      </c>
      <c r="X37" s="34">
        <f>IFERROR(_xlfn.RANK.EQ(W37,$W$13:$W$59,0)+COUNTIF(W$13:$W37,W37)-1,"-")</f>
        <v>30</v>
      </c>
      <c r="Y37" s="5"/>
      <c r="Z37" s="42">
        <f t="shared" si="1"/>
        <v>25</v>
      </c>
      <c r="AA37" s="42" t="str">
        <f t="shared" si="2"/>
        <v>兵庫</v>
      </c>
      <c r="AB37" s="42">
        <f t="shared" si="3"/>
        <v>425</v>
      </c>
      <c r="AC37" s="37">
        <f t="shared" si="4"/>
        <v>0</v>
      </c>
    </row>
    <row r="38" spans="2:29" ht="13.5" customHeight="1">
      <c r="B38" s="177" t="s">
        <v>355</v>
      </c>
      <c r="C38" s="176">
        <v>27</v>
      </c>
      <c r="D38" s="175"/>
      <c r="E38" s="376">
        <v>83</v>
      </c>
      <c r="F38" s="377">
        <v>102.5</v>
      </c>
      <c r="G38" s="376">
        <v>5</v>
      </c>
      <c r="H38" s="376">
        <v>5</v>
      </c>
      <c r="I38" s="376">
        <v>7</v>
      </c>
      <c r="J38" s="376">
        <v>7</v>
      </c>
      <c r="K38" s="376">
        <v>7</v>
      </c>
      <c r="L38" s="376">
        <v>6</v>
      </c>
      <c r="M38" s="376">
        <v>8</v>
      </c>
      <c r="N38" s="376">
        <v>8</v>
      </c>
      <c r="O38" s="376">
        <v>8</v>
      </c>
      <c r="P38" s="376">
        <v>8</v>
      </c>
      <c r="Q38" s="376">
        <v>7</v>
      </c>
      <c r="R38" s="376">
        <v>7</v>
      </c>
      <c r="S38" s="174">
        <v>27</v>
      </c>
      <c r="U38" s="32">
        <v>26</v>
      </c>
      <c r="V38" s="5" t="s">
        <v>58</v>
      </c>
      <c r="W38" s="33">
        <f t="shared" si="0"/>
        <v>83</v>
      </c>
      <c r="X38" s="34">
        <f>IFERROR(_xlfn.RANK.EQ(W38,$W$13:$W$59,0)+COUNTIF(W$13:$W38,W38)-1,"-")</f>
        <v>29</v>
      </c>
      <c r="Y38" s="5"/>
      <c r="Z38" s="42">
        <f t="shared" si="1"/>
        <v>26</v>
      </c>
      <c r="AA38" s="42" t="str">
        <f t="shared" si="2"/>
        <v>岐阜</v>
      </c>
      <c r="AB38" s="42">
        <f t="shared" si="3"/>
        <v>309</v>
      </c>
      <c r="AC38" s="37">
        <f t="shared" si="4"/>
        <v>0</v>
      </c>
    </row>
    <row r="39" spans="2:29" ht="13.5" customHeight="1">
      <c r="B39" s="177" t="s">
        <v>354</v>
      </c>
      <c r="C39" s="176">
        <v>28</v>
      </c>
      <c r="D39" s="175"/>
      <c r="E39" s="376" t="s">
        <v>98</v>
      </c>
      <c r="F39" s="377" t="s">
        <v>26</v>
      </c>
      <c r="G39" s="376" t="s">
        <v>98</v>
      </c>
      <c r="H39" s="376" t="s">
        <v>98</v>
      </c>
      <c r="I39" s="376" t="s">
        <v>98</v>
      </c>
      <c r="J39" s="376" t="s">
        <v>98</v>
      </c>
      <c r="K39" s="376" t="s">
        <v>98</v>
      </c>
      <c r="L39" s="376" t="s">
        <v>98</v>
      </c>
      <c r="M39" s="376" t="s">
        <v>98</v>
      </c>
      <c r="N39" s="376" t="s">
        <v>98</v>
      </c>
      <c r="O39" s="376" t="s">
        <v>98</v>
      </c>
      <c r="P39" s="376" t="s">
        <v>98</v>
      </c>
      <c r="Q39" s="376" t="s">
        <v>98</v>
      </c>
      <c r="R39" s="376" t="s">
        <v>98</v>
      </c>
      <c r="S39" s="174">
        <v>28</v>
      </c>
      <c r="U39" s="32">
        <v>27</v>
      </c>
      <c r="V39" s="5" t="s">
        <v>59</v>
      </c>
      <c r="W39" s="33" t="str">
        <f t="shared" si="0"/>
        <v>-</v>
      </c>
      <c r="X39" s="34" t="str">
        <f>IFERROR(_xlfn.RANK.EQ(W39,$W$13:$W$59,0)+COUNTIF(W$13:$W39,W39)-1,"-")</f>
        <v>-</v>
      </c>
      <c r="Y39" s="5"/>
      <c r="Z39" s="42">
        <f t="shared" si="1"/>
        <v>27</v>
      </c>
      <c r="AA39" s="42" t="str">
        <f t="shared" si="2"/>
        <v>広島</v>
      </c>
      <c r="AB39" s="42">
        <f t="shared" si="3"/>
        <v>184</v>
      </c>
      <c r="AC39" s="37">
        <f t="shared" si="4"/>
        <v>0</v>
      </c>
    </row>
    <row r="40" spans="2:29" ht="13.5" customHeight="1">
      <c r="B40" s="177" t="s">
        <v>353</v>
      </c>
      <c r="C40" s="176">
        <v>29</v>
      </c>
      <c r="D40" s="175"/>
      <c r="E40" s="376">
        <v>425</v>
      </c>
      <c r="F40" s="377">
        <v>62</v>
      </c>
      <c r="G40" s="376">
        <v>6</v>
      </c>
      <c r="H40" s="376">
        <v>7</v>
      </c>
      <c r="I40" s="376">
        <v>9</v>
      </c>
      <c r="J40" s="376">
        <v>144</v>
      </c>
      <c r="K40" s="376">
        <v>32</v>
      </c>
      <c r="L40" s="376">
        <v>37</v>
      </c>
      <c r="M40" s="376">
        <v>8</v>
      </c>
      <c r="N40" s="376">
        <v>26</v>
      </c>
      <c r="O40" s="376">
        <v>44</v>
      </c>
      <c r="P40" s="376">
        <v>52</v>
      </c>
      <c r="Q40" s="376">
        <v>25</v>
      </c>
      <c r="R40" s="376">
        <v>35</v>
      </c>
      <c r="S40" s="174">
        <v>29</v>
      </c>
      <c r="U40" s="32">
        <v>28</v>
      </c>
      <c r="V40" s="5" t="s">
        <v>60</v>
      </c>
      <c r="W40" s="33">
        <f t="shared" si="0"/>
        <v>425</v>
      </c>
      <c r="X40" s="34">
        <f>IFERROR(_xlfn.RANK.EQ(W40,$W$13:$W$59,0)+COUNTIF(W$13:$W40,W40)-1,"-")</f>
        <v>25</v>
      </c>
      <c r="Y40" s="5"/>
      <c r="Z40" s="42">
        <f t="shared" si="1"/>
        <v>28</v>
      </c>
      <c r="AA40" s="42" t="str">
        <f t="shared" si="2"/>
        <v>山口</v>
      </c>
      <c r="AB40" s="42">
        <f t="shared" si="3"/>
        <v>126</v>
      </c>
      <c r="AC40" s="37">
        <f t="shared" si="4"/>
        <v>0</v>
      </c>
    </row>
    <row r="41" spans="2:29" ht="13.5" customHeight="1">
      <c r="B41" s="177" t="s">
        <v>352</v>
      </c>
      <c r="C41" s="176">
        <v>30</v>
      </c>
      <c r="D41" s="175"/>
      <c r="E41" s="372" t="s">
        <v>278</v>
      </c>
      <c r="F41" s="373" t="s">
        <v>278</v>
      </c>
      <c r="G41" s="373" t="s">
        <v>278</v>
      </c>
      <c r="H41" s="373" t="s">
        <v>278</v>
      </c>
      <c r="I41" s="373" t="s">
        <v>278</v>
      </c>
      <c r="J41" s="373" t="s">
        <v>278</v>
      </c>
      <c r="K41" s="373" t="s">
        <v>278</v>
      </c>
      <c r="L41" s="373" t="s">
        <v>278</v>
      </c>
      <c r="M41" s="373" t="s">
        <v>278</v>
      </c>
      <c r="N41" s="373" t="s">
        <v>278</v>
      </c>
      <c r="O41" s="373" t="s">
        <v>278</v>
      </c>
      <c r="P41" s="373" t="s">
        <v>278</v>
      </c>
      <c r="Q41" s="373" t="s">
        <v>278</v>
      </c>
      <c r="R41" s="373" t="s">
        <v>278</v>
      </c>
      <c r="S41" s="174">
        <v>30</v>
      </c>
      <c r="U41" s="32">
        <v>29</v>
      </c>
      <c r="V41" s="5" t="s">
        <v>61</v>
      </c>
      <c r="W41" s="33" t="str">
        <f t="shared" si="0"/>
        <v>x</v>
      </c>
      <c r="X41" s="34" t="str">
        <f>IFERROR(_xlfn.RANK.EQ(W41,$W$13:$W$59,0)+COUNTIF(W$13:$W41,W41)-1,"-")</f>
        <v>-</v>
      </c>
      <c r="Y41" s="5"/>
      <c r="Z41" s="42">
        <f t="shared" si="1"/>
        <v>29</v>
      </c>
      <c r="AA41" s="42" t="str">
        <f t="shared" si="2"/>
        <v>京都</v>
      </c>
      <c r="AB41" s="42">
        <f t="shared" si="3"/>
        <v>83</v>
      </c>
      <c r="AC41" s="37">
        <f t="shared" si="4"/>
        <v>0</v>
      </c>
    </row>
    <row r="42" spans="2:29" ht="13.5" customHeight="1">
      <c r="B42" s="177" t="s">
        <v>351</v>
      </c>
      <c r="C42" s="176">
        <v>31</v>
      </c>
      <c r="D42" s="175"/>
      <c r="E42" s="372" t="s">
        <v>278</v>
      </c>
      <c r="F42" s="373" t="s">
        <v>278</v>
      </c>
      <c r="G42" s="373" t="s">
        <v>278</v>
      </c>
      <c r="H42" s="373" t="s">
        <v>278</v>
      </c>
      <c r="I42" s="373" t="s">
        <v>278</v>
      </c>
      <c r="J42" s="373" t="s">
        <v>278</v>
      </c>
      <c r="K42" s="373" t="s">
        <v>278</v>
      </c>
      <c r="L42" s="373" t="s">
        <v>278</v>
      </c>
      <c r="M42" s="373" t="s">
        <v>278</v>
      </c>
      <c r="N42" s="373" t="s">
        <v>278</v>
      </c>
      <c r="O42" s="373" t="s">
        <v>278</v>
      </c>
      <c r="P42" s="373" t="s">
        <v>278</v>
      </c>
      <c r="Q42" s="373" t="s">
        <v>278</v>
      </c>
      <c r="R42" s="373" t="s">
        <v>278</v>
      </c>
      <c r="S42" s="174">
        <v>31</v>
      </c>
      <c r="U42" s="32">
        <v>30</v>
      </c>
      <c r="V42" s="5" t="s">
        <v>62</v>
      </c>
      <c r="W42" s="33" t="str">
        <f t="shared" si="0"/>
        <v>x</v>
      </c>
      <c r="X42" s="34" t="str">
        <f>IFERROR(_xlfn.RANK.EQ(W42,$W$13:$W$59,0)+COUNTIF(W$13:$W42,W42)-1,"-")</f>
        <v>-</v>
      </c>
      <c r="Y42" s="5"/>
      <c r="Z42" s="42">
        <f t="shared" si="1"/>
        <v>30</v>
      </c>
      <c r="AA42" s="42" t="str">
        <f t="shared" si="2"/>
        <v>滋賀</v>
      </c>
      <c r="AB42" s="42">
        <f t="shared" si="3"/>
        <v>68</v>
      </c>
      <c r="AC42" s="37">
        <f t="shared" si="4"/>
        <v>0</v>
      </c>
    </row>
    <row r="43" spans="2:29" ht="13.5" customHeight="1">
      <c r="B43" s="177" t="s">
        <v>350</v>
      </c>
      <c r="C43" s="176">
        <v>32</v>
      </c>
      <c r="D43" s="175"/>
      <c r="E43" s="372" t="s">
        <v>278</v>
      </c>
      <c r="F43" s="373" t="s">
        <v>278</v>
      </c>
      <c r="G43" s="373" t="s">
        <v>278</v>
      </c>
      <c r="H43" s="373" t="s">
        <v>278</v>
      </c>
      <c r="I43" s="373" t="s">
        <v>278</v>
      </c>
      <c r="J43" s="373" t="s">
        <v>278</v>
      </c>
      <c r="K43" s="373" t="s">
        <v>278</v>
      </c>
      <c r="L43" s="373" t="s">
        <v>278</v>
      </c>
      <c r="M43" s="373" t="s">
        <v>278</v>
      </c>
      <c r="N43" s="373" t="s">
        <v>278</v>
      </c>
      <c r="O43" s="373" t="s">
        <v>278</v>
      </c>
      <c r="P43" s="373" t="s">
        <v>278</v>
      </c>
      <c r="Q43" s="373" t="s">
        <v>278</v>
      </c>
      <c r="R43" s="373" t="s">
        <v>278</v>
      </c>
      <c r="S43" s="174">
        <v>32</v>
      </c>
      <c r="U43" s="32">
        <v>31</v>
      </c>
      <c r="V43" s="5" t="s">
        <v>63</v>
      </c>
      <c r="W43" s="33" t="str">
        <f t="shared" si="0"/>
        <v>x</v>
      </c>
      <c r="X43" s="34" t="str">
        <f>IFERROR(_xlfn.RANK.EQ(W43,$W$13:$W$59,0)+COUNTIF(W$13:$W43,W43)-1,"-")</f>
        <v>-</v>
      </c>
      <c r="Y43" s="5"/>
      <c r="Z43" s="42">
        <f t="shared" si="1"/>
        <v>31</v>
      </c>
      <c r="AA43" s="42" t="str">
        <f t="shared" si="2"/>
        <v>石川</v>
      </c>
      <c r="AB43" s="42">
        <f t="shared" si="3"/>
        <v>60</v>
      </c>
      <c r="AC43" s="37">
        <f t="shared" si="4"/>
        <v>0</v>
      </c>
    </row>
    <row r="44" spans="2:29" ht="13.5" customHeight="1">
      <c r="B44" s="177" t="s">
        <v>349</v>
      </c>
      <c r="C44" s="176">
        <v>33</v>
      </c>
      <c r="D44" s="175"/>
      <c r="E44" s="376" t="s">
        <v>278</v>
      </c>
      <c r="F44" s="377" t="s">
        <v>278</v>
      </c>
      <c r="G44" s="376">
        <v>80</v>
      </c>
      <c r="H44" s="376">
        <v>95</v>
      </c>
      <c r="I44" s="376">
        <v>105</v>
      </c>
      <c r="J44" s="376" t="s">
        <v>278</v>
      </c>
      <c r="K44" s="376" t="s">
        <v>278</v>
      </c>
      <c r="L44" s="376" t="s">
        <v>278</v>
      </c>
      <c r="M44" s="376" t="s">
        <v>278</v>
      </c>
      <c r="N44" s="376" t="s">
        <v>278</v>
      </c>
      <c r="O44" s="376" t="s">
        <v>278</v>
      </c>
      <c r="P44" s="376" t="s">
        <v>278</v>
      </c>
      <c r="Q44" s="376" t="s">
        <v>278</v>
      </c>
      <c r="R44" s="376" t="s">
        <v>278</v>
      </c>
      <c r="S44" s="174">
        <v>33</v>
      </c>
      <c r="U44" s="32">
        <v>32</v>
      </c>
      <c r="V44" s="5" t="s">
        <v>64</v>
      </c>
      <c r="W44" s="33" t="str">
        <f t="shared" si="0"/>
        <v>x</v>
      </c>
      <c r="X44" s="34" t="str">
        <f>IFERROR(_xlfn.RANK.EQ(W44,$W$13:$W$59,0)+COUNTIF(W$13:$W44,W44)-1,"-")</f>
        <v>-</v>
      </c>
      <c r="Y44" s="5"/>
      <c r="Z44" s="42">
        <f t="shared" si="1"/>
        <v>32</v>
      </c>
      <c r="AA44" s="42" t="str">
        <f t="shared" si="2"/>
        <v>佐賀</v>
      </c>
      <c r="AB44" s="42">
        <f t="shared" si="3"/>
        <v>46</v>
      </c>
      <c r="AC44" s="37">
        <f t="shared" si="4"/>
        <v>0</v>
      </c>
    </row>
    <row r="45" spans="2:29" ht="13.5" customHeight="1">
      <c r="B45" s="177" t="s">
        <v>348</v>
      </c>
      <c r="C45" s="176">
        <v>34</v>
      </c>
      <c r="D45" s="175"/>
      <c r="E45" s="376">
        <v>8231</v>
      </c>
      <c r="F45" s="377">
        <v>107.7</v>
      </c>
      <c r="G45" s="376">
        <v>665</v>
      </c>
      <c r="H45" s="376">
        <v>637</v>
      </c>
      <c r="I45" s="376">
        <v>805</v>
      </c>
      <c r="J45" s="376">
        <v>749</v>
      </c>
      <c r="K45" s="376">
        <v>775</v>
      </c>
      <c r="L45" s="376">
        <v>795</v>
      </c>
      <c r="M45" s="376">
        <v>728</v>
      </c>
      <c r="N45" s="376">
        <v>719</v>
      </c>
      <c r="O45" s="376">
        <v>596</v>
      </c>
      <c r="P45" s="376">
        <v>650</v>
      </c>
      <c r="Q45" s="376">
        <v>529</v>
      </c>
      <c r="R45" s="376">
        <v>583</v>
      </c>
      <c r="S45" s="174">
        <v>34</v>
      </c>
      <c r="U45" s="32">
        <v>33</v>
      </c>
      <c r="V45" s="5" t="s">
        <v>65</v>
      </c>
      <c r="W45" s="33">
        <f t="shared" si="0"/>
        <v>8231</v>
      </c>
      <c r="X45" s="34">
        <f>IFERROR(_xlfn.RANK.EQ(W45,$W$13:$W$59,0)+COUNTIF(W$13:$W45,W45)-1,"-")</f>
        <v>11</v>
      </c>
      <c r="Y45" s="5"/>
      <c r="Z45" s="42">
        <f t="shared" si="1"/>
        <v>33</v>
      </c>
      <c r="AA45" s="42" t="str">
        <f t="shared" si="2"/>
        <v>長崎</v>
      </c>
      <c r="AB45" s="42">
        <f t="shared" si="3"/>
        <v>15</v>
      </c>
      <c r="AC45" s="37">
        <f t="shared" si="4"/>
        <v>0</v>
      </c>
    </row>
    <row r="46" spans="2:29" ht="13.5" customHeight="1">
      <c r="B46" s="177" t="s">
        <v>347</v>
      </c>
      <c r="C46" s="176">
        <v>35</v>
      </c>
      <c r="D46" s="175"/>
      <c r="E46" s="376">
        <v>184</v>
      </c>
      <c r="F46" s="377">
        <v>137.30000000000001</v>
      </c>
      <c r="G46" s="376">
        <v>13</v>
      </c>
      <c r="H46" s="376">
        <v>10</v>
      </c>
      <c r="I46" s="376" t="s">
        <v>98</v>
      </c>
      <c r="J46" s="376">
        <v>14</v>
      </c>
      <c r="K46" s="376" t="s">
        <v>98</v>
      </c>
      <c r="L46" s="376">
        <v>1</v>
      </c>
      <c r="M46" s="376">
        <v>16</v>
      </c>
      <c r="N46" s="376">
        <v>10</v>
      </c>
      <c r="O46" s="376">
        <v>21</v>
      </c>
      <c r="P46" s="376">
        <v>32</v>
      </c>
      <c r="Q46" s="376">
        <v>30</v>
      </c>
      <c r="R46" s="376">
        <v>37</v>
      </c>
      <c r="S46" s="174">
        <v>35</v>
      </c>
      <c r="U46" s="32">
        <v>34</v>
      </c>
      <c r="V46" s="5" t="s">
        <v>66</v>
      </c>
      <c r="W46" s="33">
        <f t="shared" si="0"/>
        <v>184</v>
      </c>
      <c r="X46" s="34">
        <f>IFERROR(_xlfn.RANK.EQ(W46,$W$13:$W$59,0)+COUNTIF(W$13:$W46,W46)-1,"-")</f>
        <v>27</v>
      </c>
      <c r="Y46" s="5"/>
      <c r="Z46" s="42">
        <f t="shared" si="1"/>
        <v>34</v>
      </c>
      <c r="AA46" s="42" t="str">
        <f t="shared" si="2"/>
        <v>沖縄</v>
      </c>
      <c r="AB46" s="42">
        <f t="shared" si="3"/>
        <v>12</v>
      </c>
      <c r="AC46" s="37">
        <f t="shared" si="4"/>
        <v>0</v>
      </c>
    </row>
    <row r="47" spans="2:29" ht="13.5" customHeight="1">
      <c r="B47" s="177" t="s">
        <v>346</v>
      </c>
      <c r="C47" s="176">
        <v>36</v>
      </c>
      <c r="D47" s="175"/>
      <c r="E47" s="372">
        <v>126</v>
      </c>
      <c r="F47" s="373">
        <v>89.4</v>
      </c>
      <c r="G47" s="373" t="s">
        <v>278</v>
      </c>
      <c r="H47" s="373" t="s">
        <v>278</v>
      </c>
      <c r="I47" s="373" t="s">
        <v>278</v>
      </c>
      <c r="J47" s="373">
        <v>14</v>
      </c>
      <c r="K47" s="373">
        <v>9</v>
      </c>
      <c r="L47" s="373">
        <v>11</v>
      </c>
      <c r="M47" s="373">
        <v>13</v>
      </c>
      <c r="N47" s="373">
        <v>11</v>
      </c>
      <c r="O47" s="373">
        <v>10</v>
      </c>
      <c r="P47" s="373">
        <v>12</v>
      </c>
      <c r="Q47" s="373">
        <v>10</v>
      </c>
      <c r="R47" s="373">
        <v>8</v>
      </c>
      <c r="S47" s="174">
        <v>36</v>
      </c>
      <c r="U47" s="32">
        <v>35</v>
      </c>
      <c r="V47" s="5" t="s">
        <v>67</v>
      </c>
      <c r="W47" s="33">
        <f t="shared" si="0"/>
        <v>126</v>
      </c>
      <c r="X47" s="34">
        <f>IFERROR(_xlfn.RANK.EQ(W47,$W$13:$W$59,0)+COUNTIF(W$13:$W47,W47)-1,"-")</f>
        <v>28</v>
      </c>
      <c r="Y47" s="5"/>
      <c r="Z47" s="42" t="str">
        <f t="shared" si="1"/>
        <v>-</v>
      </c>
      <c r="AA47" s="42" t="str">
        <f t="shared" si="2"/>
        <v>-</v>
      </c>
      <c r="AB47" s="42" t="str">
        <f t="shared" si="3"/>
        <v>-</v>
      </c>
      <c r="AC47" s="37" t="str">
        <f t="shared" si="4"/>
        <v>-</v>
      </c>
    </row>
    <row r="48" spans="2:29" ht="13.5" customHeight="1">
      <c r="B48" s="177" t="s">
        <v>345</v>
      </c>
      <c r="C48" s="176">
        <v>37</v>
      </c>
      <c r="D48" s="175"/>
      <c r="E48" s="372" t="s">
        <v>278</v>
      </c>
      <c r="F48" s="373" t="s">
        <v>278</v>
      </c>
      <c r="G48" s="373" t="s">
        <v>278</v>
      </c>
      <c r="H48" s="373" t="s">
        <v>278</v>
      </c>
      <c r="I48" s="373" t="s">
        <v>278</v>
      </c>
      <c r="J48" s="373" t="s">
        <v>278</v>
      </c>
      <c r="K48" s="373" t="s">
        <v>278</v>
      </c>
      <c r="L48" s="373" t="s">
        <v>278</v>
      </c>
      <c r="M48" s="373" t="s">
        <v>278</v>
      </c>
      <c r="N48" s="373" t="s">
        <v>278</v>
      </c>
      <c r="O48" s="373" t="s">
        <v>278</v>
      </c>
      <c r="P48" s="373" t="s">
        <v>278</v>
      </c>
      <c r="Q48" s="373" t="s">
        <v>278</v>
      </c>
      <c r="R48" s="373" t="s">
        <v>278</v>
      </c>
      <c r="S48" s="174">
        <v>37</v>
      </c>
      <c r="U48" s="32">
        <v>36</v>
      </c>
      <c r="V48" s="5" t="s">
        <v>68</v>
      </c>
      <c r="W48" s="33" t="str">
        <f t="shared" si="0"/>
        <v>x</v>
      </c>
      <c r="X48" s="34" t="str">
        <f>IFERROR(_xlfn.RANK.EQ(W48,$W$13:$W$59,0)+COUNTIF(W$13:$W48,W48)-1,"-")</f>
        <v>-</v>
      </c>
      <c r="Y48" s="5"/>
      <c r="Z48" s="42" t="str">
        <f t="shared" si="1"/>
        <v>-</v>
      </c>
      <c r="AA48" s="42" t="str">
        <f t="shared" si="2"/>
        <v>-</v>
      </c>
      <c r="AB48" s="42" t="str">
        <f t="shared" si="3"/>
        <v>-</v>
      </c>
      <c r="AC48" s="37" t="str">
        <f t="shared" si="4"/>
        <v>-</v>
      </c>
    </row>
    <row r="49" spans="1:29" ht="13.5" customHeight="1">
      <c r="B49" s="177" t="s">
        <v>344</v>
      </c>
      <c r="C49" s="176">
        <v>38</v>
      </c>
      <c r="D49" s="175"/>
      <c r="E49" s="372" t="s">
        <v>278</v>
      </c>
      <c r="F49" s="373" t="s">
        <v>278</v>
      </c>
      <c r="G49" s="373" t="s">
        <v>278</v>
      </c>
      <c r="H49" s="373" t="s">
        <v>278</v>
      </c>
      <c r="I49" s="373" t="s">
        <v>278</v>
      </c>
      <c r="J49" s="373" t="s">
        <v>278</v>
      </c>
      <c r="K49" s="373" t="s">
        <v>278</v>
      </c>
      <c r="L49" s="373" t="s">
        <v>278</v>
      </c>
      <c r="M49" s="373" t="s">
        <v>278</v>
      </c>
      <c r="N49" s="373" t="s">
        <v>278</v>
      </c>
      <c r="O49" s="373" t="s">
        <v>278</v>
      </c>
      <c r="P49" s="373" t="s">
        <v>278</v>
      </c>
      <c r="Q49" s="373" t="s">
        <v>278</v>
      </c>
      <c r="R49" s="373" t="s">
        <v>278</v>
      </c>
      <c r="S49" s="174">
        <v>38</v>
      </c>
      <c r="U49" s="32">
        <v>37</v>
      </c>
      <c r="V49" s="5" t="s">
        <v>69</v>
      </c>
      <c r="W49" s="33" t="str">
        <f t="shared" si="0"/>
        <v>x</v>
      </c>
      <c r="X49" s="34" t="str">
        <f>IFERROR(_xlfn.RANK.EQ(W49,$W$13:$W$59,0)+COUNTIF(W$13:$W49,W49)-1,"-")</f>
        <v>-</v>
      </c>
      <c r="Y49" s="5"/>
      <c r="Z49" s="42" t="str">
        <f t="shared" si="1"/>
        <v>-</v>
      </c>
      <c r="AA49" s="42" t="str">
        <f t="shared" si="2"/>
        <v>-</v>
      </c>
      <c r="AB49" s="42" t="str">
        <f t="shared" si="3"/>
        <v>-</v>
      </c>
      <c r="AC49" s="37" t="str">
        <f t="shared" si="4"/>
        <v>-</v>
      </c>
    </row>
    <row r="50" spans="1:29" ht="13.35" customHeight="1">
      <c r="B50" s="177" t="s">
        <v>343</v>
      </c>
      <c r="C50" s="176">
        <v>39</v>
      </c>
      <c r="D50" s="175"/>
      <c r="E50" s="372" t="s">
        <v>278</v>
      </c>
      <c r="F50" s="373" t="s">
        <v>278</v>
      </c>
      <c r="G50" s="373" t="s">
        <v>278</v>
      </c>
      <c r="H50" s="373" t="s">
        <v>278</v>
      </c>
      <c r="I50" s="373" t="s">
        <v>278</v>
      </c>
      <c r="J50" s="373" t="s">
        <v>278</v>
      </c>
      <c r="K50" s="373" t="s">
        <v>278</v>
      </c>
      <c r="L50" s="373" t="s">
        <v>278</v>
      </c>
      <c r="M50" s="373" t="s">
        <v>278</v>
      </c>
      <c r="N50" s="373" t="s">
        <v>278</v>
      </c>
      <c r="O50" s="373" t="s">
        <v>278</v>
      </c>
      <c r="P50" s="373" t="s">
        <v>278</v>
      </c>
      <c r="Q50" s="373" t="s">
        <v>278</v>
      </c>
      <c r="R50" s="373" t="s">
        <v>278</v>
      </c>
      <c r="S50" s="174">
        <v>39</v>
      </c>
      <c r="U50" s="32">
        <v>38</v>
      </c>
      <c r="V50" s="5" t="s">
        <v>70</v>
      </c>
      <c r="W50" s="33" t="str">
        <f t="shared" si="0"/>
        <v>x</v>
      </c>
      <c r="X50" s="34" t="str">
        <f>IFERROR(_xlfn.RANK.EQ(W50,$W$13:$W$59,0)+COUNTIF(W$13:$W50,W50)-1,"-")</f>
        <v>-</v>
      </c>
      <c r="Y50" s="5"/>
      <c r="Z50" s="42" t="str">
        <f t="shared" si="1"/>
        <v>-</v>
      </c>
      <c r="AA50" s="42" t="str">
        <f t="shared" si="2"/>
        <v>-</v>
      </c>
      <c r="AB50" s="42" t="str">
        <f t="shared" si="3"/>
        <v>-</v>
      </c>
      <c r="AC50" s="37" t="str">
        <f t="shared" si="4"/>
        <v>-</v>
      </c>
    </row>
    <row r="51" spans="1:29" ht="13.35" customHeight="1">
      <c r="B51" s="177" t="s">
        <v>342</v>
      </c>
      <c r="C51" s="176">
        <v>40</v>
      </c>
      <c r="D51" s="175"/>
      <c r="E51" s="372">
        <v>457</v>
      </c>
      <c r="F51" s="373">
        <v>94.8</v>
      </c>
      <c r="G51" s="373" t="s">
        <v>278</v>
      </c>
      <c r="H51" s="373" t="s">
        <v>278</v>
      </c>
      <c r="I51" s="373" t="s">
        <v>278</v>
      </c>
      <c r="J51" s="373">
        <v>42</v>
      </c>
      <c r="K51" s="373">
        <v>39</v>
      </c>
      <c r="L51" s="373">
        <v>36</v>
      </c>
      <c r="M51" s="373">
        <v>36</v>
      </c>
      <c r="N51" s="373">
        <v>35</v>
      </c>
      <c r="O51" s="373">
        <v>36</v>
      </c>
      <c r="P51" s="373">
        <v>40</v>
      </c>
      <c r="Q51" s="373">
        <v>39</v>
      </c>
      <c r="R51" s="373">
        <v>41</v>
      </c>
      <c r="S51" s="174">
        <v>40</v>
      </c>
      <c r="U51" s="32">
        <v>39</v>
      </c>
      <c r="V51" s="5" t="s">
        <v>71</v>
      </c>
      <c r="W51" s="33">
        <f t="shared" si="0"/>
        <v>457</v>
      </c>
      <c r="X51" s="34">
        <f>IFERROR(_xlfn.RANK.EQ(W51,$W$13:$W$59,0)+COUNTIF(W$13:$W51,W51)-1,"-")</f>
        <v>24</v>
      </c>
      <c r="Y51" s="5"/>
      <c r="Z51" s="42" t="str">
        <f t="shared" si="1"/>
        <v>-</v>
      </c>
      <c r="AA51" s="42" t="str">
        <f t="shared" si="2"/>
        <v>-</v>
      </c>
      <c r="AB51" s="42" t="str">
        <f t="shared" si="3"/>
        <v>-</v>
      </c>
      <c r="AC51" s="37" t="str">
        <f t="shared" si="4"/>
        <v>-</v>
      </c>
    </row>
    <row r="52" spans="1:29" ht="13.35" customHeight="1">
      <c r="B52" s="177" t="s">
        <v>341</v>
      </c>
      <c r="C52" s="176">
        <v>41</v>
      </c>
      <c r="D52" s="175"/>
      <c r="E52" s="376">
        <v>5770</v>
      </c>
      <c r="F52" s="377">
        <v>89</v>
      </c>
      <c r="G52" s="376">
        <v>466</v>
      </c>
      <c r="H52" s="376">
        <v>442</v>
      </c>
      <c r="I52" s="376">
        <v>548</v>
      </c>
      <c r="J52" s="376">
        <v>526</v>
      </c>
      <c r="K52" s="376">
        <v>526</v>
      </c>
      <c r="L52" s="376">
        <v>447</v>
      </c>
      <c r="M52" s="376">
        <v>537</v>
      </c>
      <c r="N52" s="376">
        <v>411</v>
      </c>
      <c r="O52" s="376">
        <v>410</v>
      </c>
      <c r="P52" s="376">
        <v>449</v>
      </c>
      <c r="Q52" s="376">
        <v>498</v>
      </c>
      <c r="R52" s="376">
        <v>510</v>
      </c>
      <c r="S52" s="174">
        <v>41</v>
      </c>
      <c r="U52" s="32">
        <v>40</v>
      </c>
      <c r="V52" s="5" t="s">
        <v>72</v>
      </c>
      <c r="W52" s="33">
        <f t="shared" si="0"/>
        <v>5770</v>
      </c>
      <c r="X52" s="34">
        <f>IFERROR(_xlfn.RANK.EQ(W52,$W$13:$W$59,0)+COUNTIF(W$13:$W52,W52)-1,"-")</f>
        <v>13</v>
      </c>
      <c r="Y52" s="5"/>
      <c r="Z52" s="42" t="str">
        <f t="shared" si="1"/>
        <v>-</v>
      </c>
      <c r="AA52" s="42" t="str">
        <f t="shared" si="2"/>
        <v>-</v>
      </c>
      <c r="AB52" s="42" t="str">
        <f t="shared" si="3"/>
        <v>-</v>
      </c>
      <c r="AC52" s="37" t="str">
        <f t="shared" si="4"/>
        <v>-</v>
      </c>
    </row>
    <row r="53" spans="1:29" ht="13.35" customHeight="1">
      <c r="B53" s="177" t="s">
        <v>340</v>
      </c>
      <c r="C53" s="176">
        <v>42</v>
      </c>
      <c r="D53" s="175"/>
      <c r="E53" s="376">
        <v>46</v>
      </c>
      <c r="F53" s="377">
        <v>100</v>
      </c>
      <c r="G53" s="376" t="s">
        <v>278</v>
      </c>
      <c r="H53" s="376" t="s">
        <v>278</v>
      </c>
      <c r="I53" s="376" t="s">
        <v>278</v>
      </c>
      <c r="J53" s="376">
        <v>4</v>
      </c>
      <c r="K53" s="376">
        <v>3</v>
      </c>
      <c r="L53" s="376">
        <v>4</v>
      </c>
      <c r="M53" s="376">
        <v>4</v>
      </c>
      <c r="N53" s="376">
        <v>2</v>
      </c>
      <c r="O53" s="376">
        <v>2</v>
      </c>
      <c r="P53" s="376">
        <v>5</v>
      </c>
      <c r="Q53" s="376">
        <v>4</v>
      </c>
      <c r="R53" s="376">
        <v>4</v>
      </c>
      <c r="S53" s="174">
        <v>42</v>
      </c>
      <c r="U53" s="32">
        <v>41</v>
      </c>
      <c r="V53" s="5" t="s">
        <v>73</v>
      </c>
      <c r="W53" s="33">
        <f t="shared" si="0"/>
        <v>46</v>
      </c>
      <c r="X53" s="34">
        <f>IFERROR(_xlfn.RANK.EQ(W53,$W$13:$W$59,0)+COUNTIF(W$13:$W53,W53)-1,"-")</f>
        <v>32</v>
      </c>
      <c r="Y53" s="5"/>
      <c r="Z53" s="42" t="str">
        <f t="shared" si="1"/>
        <v>-</v>
      </c>
      <c r="AA53" s="42" t="str">
        <f t="shared" si="2"/>
        <v>-</v>
      </c>
      <c r="AB53" s="42" t="str">
        <f t="shared" si="3"/>
        <v>-</v>
      </c>
      <c r="AC53" s="37" t="str">
        <f t="shared" si="4"/>
        <v>-</v>
      </c>
    </row>
    <row r="54" spans="1:29" ht="13.35" customHeight="1">
      <c r="B54" s="177" t="s">
        <v>339</v>
      </c>
      <c r="C54" s="176">
        <v>43</v>
      </c>
      <c r="D54" s="175"/>
      <c r="E54" s="376">
        <v>15</v>
      </c>
      <c r="F54" s="377">
        <v>62.5</v>
      </c>
      <c r="G54" s="376" t="s">
        <v>278</v>
      </c>
      <c r="H54" s="376" t="s">
        <v>278</v>
      </c>
      <c r="I54" s="376" t="s">
        <v>278</v>
      </c>
      <c r="J54" s="376">
        <v>1</v>
      </c>
      <c r="K54" s="376">
        <v>1</v>
      </c>
      <c r="L54" s="376">
        <v>1</v>
      </c>
      <c r="M54" s="376">
        <v>1</v>
      </c>
      <c r="N54" s="376">
        <v>1</v>
      </c>
      <c r="O54" s="376">
        <v>1</v>
      </c>
      <c r="P54" s="376">
        <v>1</v>
      </c>
      <c r="Q54" s="376">
        <v>1</v>
      </c>
      <c r="R54" s="376">
        <v>1</v>
      </c>
      <c r="S54" s="174">
        <v>43</v>
      </c>
      <c r="U54" s="32">
        <v>42</v>
      </c>
      <c r="V54" s="5" t="s">
        <v>74</v>
      </c>
      <c r="W54" s="33">
        <f t="shared" si="0"/>
        <v>15</v>
      </c>
      <c r="X54" s="34">
        <f>IFERROR(_xlfn.RANK.EQ(W54,$W$13:$W$59,0)+COUNTIF(W$13:$W54,W54)-1,"-")</f>
        <v>33</v>
      </c>
      <c r="Y54" s="5"/>
      <c r="Z54" s="42" t="str">
        <f t="shared" si="1"/>
        <v>-</v>
      </c>
      <c r="AA54" s="42" t="str">
        <f t="shared" si="2"/>
        <v>-</v>
      </c>
      <c r="AB54" s="42" t="str">
        <f t="shared" si="3"/>
        <v>-</v>
      </c>
      <c r="AC54" s="37" t="str">
        <f t="shared" si="4"/>
        <v>-</v>
      </c>
    </row>
    <row r="55" spans="1:29" ht="13.35" customHeight="1">
      <c r="B55" s="177" t="s">
        <v>338</v>
      </c>
      <c r="C55" s="176">
        <v>44</v>
      </c>
      <c r="D55" s="175"/>
      <c r="E55" s="376">
        <v>54009</v>
      </c>
      <c r="F55" s="377">
        <v>87.2</v>
      </c>
      <c r="G55" s="376">
        <v>6649</v>
      </c>
      <c r="H55" s="376">
        <v>3745</v>
      </c>
      <c r="I55" s="376">
        <v>7311</v>
      </c>
      <c r="J55" s="376">
        <v>7233</v>
      </c>
      <c r="K55" s="376">
        <v>4372</v>
      </c>
      <c r="L55" s="376">
        <v>3135</v>
      </c>
      <c r="M55" s="376">
        <v>3042</v>
      </c>
      <c r="N55" s="376">
        <v>2942</v>
      </c>
      <c r="O55" s="376">
        <v>2020</v>
      </c>
      <c r="P55" s="376">
        <v>3080</v>
      </c>
      <c r="Q55" s="376">
        <v>3134</v>
      </c>
      <c r="R55" s="376">
        <v>7346</v>
      </c>
      <c r="S55" s="174">
        <v>44</v>
      </c>
      <c r="U55" s="32">
        <v>43</v>
      </c>
      <c r="V55" s="5" t="s">
        <v>75</v>
      </c>
      <c r="W55" s="33">
        <f t="shared" si="0"/>
        <v>54009</v>
      </c>
      <c r="X55" s="34">
        <f>IFERROR(_xlfn.RANK.EQ(W55,$W$13:$W$59,0)+COUNTIF(W$13:$W55,W55)-1,"-")</f>
        <v>3</v>
      </c>
      <c r="Y55" s="5"/>
      <c r="Z55" s="42" t="str">
        <f t="shared" si="1"/>
        <v>-</v>
      </c>
      <c r="AA55" s="42" t="str">
        <f t="shared" si="2"/>
        <v>-</v>
      </c>
      <c r="AB55" s="42" t="str">
        <f t="shared" si="3"/>
        <v>-</v>
      </c>
      <c r="AC55" s="37" t="str">
        <f t="shared" si="4"/>
        <v>-</v>
      </c>
    </row>
    <row r="56" spans="1:29" ht="13.35" customHeight="1">
      <c r="B56" s="177" t="s">
        <v>337</v>
      </c>
      <c r="C56" s="176">
        <v>45</v>
      </c>
      <c r="D56" s="175"/>
      <c r="E56" s="376">
        <v>1341</v>
      </c>
      <c r="F56" s="377">
        <v>102.4</v>
      </c>
      <c r="G56" s="376">
        <v>105</v>
      </c>
      <c r="H56" s="376">
        <v>99</v>
      </c>
      <c r="I56" s="376">
        <v>113</v>
      </c>
      <c r="J56" s="376">
        <v>105</v>
      </c>
      <c r="K56" s="376">
        <v>113</v>
      </c>
      <c r="L56" s="376">
        <v>119</v>
      </c>
      <c r="M56" s="376">
        <v>111</v>
      </c>
      <c r="N56" s="376">
        <v>114</v>
      </c>
      <c r="O56" s="376">
        <v>118</v>
      </c>
      <c r="P56" s="376">
        <v>124</v>
      </c>
      <c r="Q56" s="376">
        <v>111</v>
      </c>
      <c r="R56" s="376">
        <v>109</v>
      </c>
      <c r="S56" s="174">
        <v>45</v>
      </c>
      <c r="U56" s="32">
        <v>44</v>
      </c>
      <c r="V56" s="5" t="s">
        <v>76</v>
      </c>
      <c r="W56" s="33">
        <f t="shared" si="0"/>
        <v>1341</v>
      </c>
      <c r="X56" s="34">
        <f>IFERROR(_xlfn.RANK.EQ(W56,$W$13:$W$59,0)+COUNTIF(W$13:$W56,W56)-1,"-")</f>
        <v>19</v>
      </c>
      <c r="Y56" s="5"/>
      <c r="Z56" s="42" t="str">
        <f t="shared" si="1"/>
        <v>-</v>
      </c>
      <c r="AA56" s="42" t="str">
        <f t="shared" si="2"/>
        <v>-</v>
      </c>
      <c r="AB56" s="42" t="str">
        <f t="shared" si="3"/>
        <v>-</v>
      </c>
      <c r="AC56" s="37" t="str">
        <f t="shared" si="4"/>
        <v>-</v>
      </c>
    </row>
    <row r="57" spans="1:29" ht="13.35" customHeight="1">
      <c r="B57" s="177" t="s">
        <v>336</v>
      </c>
      <c r="C57" s="176">
        <v>46</v>
      </c>
      <c r="D57" s="175"/>
      <c r="E57" s="376">
        <v>24673</v>
      </c>
      <c r="F57" s="377">
        <v>98.9</v>
      </c>
      <c r="G57" s="376">
        <v>3339</v>
      </c>
      <c r="H57" s="376">
        <v>2976</v>
      </c>
      <c r="I57" s="376">
        <v>4045</v>
      </c>
      <c r="J57" s="376">
        <v>2231</v>
      </c>
      <c r="K57" s="376">
        <v>2472</v>
      </c>
      <c r="L57" s="376">
        <v>876</v>
      </c>
      <c r="M57" s="376">
        <v>944</v>
      </c>
      <c r="N57" s="376">
        <v>1541</v>
      </c>
      <c r="O57" s="376">
        <v>591</v>
      </c>
      <c r="P57" s="376">
        <v>916</v>
      </c>
      <c r="Q57" s="376">
        <v>1351</v>
      </c>
      <c r="R57" s="376">
        <v>3391</v>
      </c>
      <c r="S57" s="174">
        <v>46</v>
      </c>
      <c r="U57" s="32">
        <v>45</v>
      </c>
      <c r="V57" s="5" t="s">
        <v>77</v>
      </c>
      <c r="W57" s="33">
        <f t="shared" si="0"/>
        <v>24673</v>
      </c>
      <c r="X57" s="34">
        <f>IFERROR(_xlfn.RANK.EQ(W57,$W$13:$W$59,0)+COUNTIF(W$13:$W57,W57)-1,"-")</f>
        <v>6</v>
      </c>
      <c r="Y57" s="5"/>
      <c r="Z57" s="42" t="str">
        <f t="shared" si="1"/>
        <v>-</v>
      </c>
      <c r="AA57" s="42" t="str">
        <f t="shared" si="2"/>
        <v>-</v>
      </c>
      <c r="AB57" s="42" t="str">
        <f t="shared" si="3"/>
        <v>-</v>
      </c>
      <c r="AC57" s="37" t="str">
        <f t="shared" si="4"/>
        <v>-</v>
      </c>
    </row>
    <row r="58" spans="1:29" ht="13.35" customHeight="1">
      <c r="B58" s="177" t="s">
        <v>335</v>
      </c>
      <c r="C58" s="176">
        <v>47</v>
      </c>
      <c r="D58" s="175"/>
      <c r="E58" s="376">
        <v>6661</v>
      </c>
      <c r="F58" s="377">
        <v>95.9</v>
      </c>
      <c r="G58" s="376">
        <v>595</v>
      </c>
      <c r="H58" s="376">
        <v>533</v>
      </c>
      <c r="I58" s="376">
        <v>621</v>
      </c>
      <c r="J58" s="376">
        <v>557</v>
      </c>
      <c r="K58" s="376">
        <v>555</v>
      </c>
      <c r="L58" s="376">
        <v>556</v>
      </c>
      <c r="M58" s="376">
        <v>571</v>
      </c>
      <c r="N58" s="376">
        <v>603</v>
      </c>
      <c r="O58" s="376">
        <v>439</v>
      </c>
      <c r="P58" s="376">
        <v>461</v>
      </c>
      <c r="Q58" s="376">
        <v>540</v>
      </c>
      <c r="R58" s="376">
        <v>630</v>
      </c>
      <c r="S58" s="174">
        <v>47</v>
      </c>
      <c r="U58" s="32">
        <v>46</v>
      </c>
      <c r="V58" s="5" t="s">
        <v>78</v>
      </c>
      <c r="W58" s="33">
        <f t="shared" si="0"/>
        <v>6661</v>
      </c>
      <c r="X58" s="34">
        <f>IFERROR(_xlfn.RANK.EQ(W58,$W$13:$W$59,0)+COUNTIF(W$13:$W58,W58)-1,"-")</f>
        <v>12</v>
      </c>
      <c r="Y58" s="5"/>
      <c r="Z58" s="42" t="str">
        <f t="shared" si="1"/>
        <v>-</v>
      </c>
      <c r="AA58" s="42" t="str">
        <f t="shared" si="2"/>
        <v>-</v>
      </c>
      <c r="AB58" s="42" t="str">
        <f t="shared" si="3"/>
        <v>-</v>
      </c>
      <c r="AC58" s="37" t="str">
        <f t="shared" si="4"/>
        <v>-</v>
      </c>
    </row>
    <row r="59" spans="1:29" ht="13.35" customHeight="1">
      <c r="B59" s="177" t="s">
        <v>334</v>
      </c>
      <c r="C59" s="176">
        <v>48</v>
      </c>
      <c r="D59" s="175"/>
      <c r="E59" s="376">
        <v>12</v>
      </c>
      <c r="F59" s="377">
        <v>100</v>
      </c>
      <c r="G59" s="376">
        <v>1</v>
      </c>
      <c r="H59" s="376">
        <v>1</v>
      </c>
      <c r="I59" s="376">
        <v>1</v>
      </c>
      <c r="J59" s="376">
        <v>1</v>
      </c>
      <c r="K59" s="376">
        <v>1</v>
      </c>
      <c r="L59" s="376">
        <v>1</v>
      </c>
      <c r="M59" s="376">
        <v>1</v>
      </c>
      <c r="N59" s="376">
        <v>1</v>
      </c>
      <c r="O59" s="376">
        <v>1</v>
      </c>
      <c r="P59" s="376">
        <v>1</v>
      </c>
      <c r="Q59" s="376">
        <v>1</v>
      </c>
      <c r="R59" s="376">
        <v>1</v>
      </c>
      <c r="S59" s="174">
        <v>48</v>
      </c>
      <c r="U59" s="32">
        <v>47</v>
      </c>
      <c r="V59" s="5" t="s">
        <v>44</v>
      </c>
      <c r="W59" s="33">
        <f t="shared" si="0"/>
        <v>12</v>
      </c>
      <c r="X59" s="34">
        <f>IFERROR(_xlfn.RANK.EQ(W59,$W$13:$W$59,0)+COUNTIF(W$13:$W59,W59)-1,"-")</f>
        <v>34</v>
      </c>
      <c r="Y59" s="5"/>
      <c r="Z59" s="42" t="str">
        <f t="shared" si="1"/>
        <v>-</v>
      </c>
      <c r="AA59" s="42" t="str">
        <f t="shared" si="2"/>
        <v>-</v>
      </c>
      <c r="AB59" s="42" t="str">
        <f t="shared" si="3"/>
        <v>-</v>
      </c>
      <c r="AC59" s="37" t="str">
        <f t="shared" si="4"/>
        <v>-</v>
      </c>
    </row>
    <row r="60" spans="1:29" ht="13.35" customHeight="1">
      <c r="A60" s="173"/>
      <c r="B60" s="173"/>
      <c r="C60" s="173"/>
      <c r="D60" s="172"/>
      <c r="E60" s="209"/>
      <c r="F60" s="173"/>
      <c r="G60" s="209"/>
      <c r="H60" s="209"/>
      <c r="I60" s="209"/>
      <c r="J60" s="209"/>
      <c r="K60" s="209"/>
      <c r="L60" s="209"/>
      <c r="M60" s="209"/>
      <c r="N60" s="209"/>
      <c r="O60" s="209"/>
      <c r="P60" s="209"/>
      <c r="Q60" s="209"/>
      <c r="R60" s="209"/>
      <c r="S60" s="170"/>
    </row>
    <row r="61" spans="1:29" ht="13.35" customHeight="1">
      <c r="G61" s="208"/>
      <c r="H61" s="208"/>
      <c r="I61" s="208"/>
      <c r="J61" s="208"/>
      <c r="K61" s="208"/>
      <c r="L61" s="208"/>
      <c r="M61" s="208"/>
      <c r="N61" s="208"/>
      <c r="O61" s="208"/>
      <c r="P61" s="208"/>
      <c r="Q61" s="208"/>
      <c r="R61" s="208"/>
    </row>
    <row r="62" spans="1:29" ht="13.35" customHeight="1">
      <c r="G62" s="208"/>
      <c r="H62" s="208"/>
      <c r="I62" s="208"/>
      <c r="J62" s="208"/>
      <c r="K62" s="208"/>
      <c r="L62" s="208"/>
      <c r="M62" s="208"/>
      <c r="N62" s="208"/>
      <c r="O62" s="208"/>
      <c r="P62" s="208"/>
      <c r="Q62" s="208"/>
      <c r="R62" s="208"/>
    </row>
    <row r="63" spans="1:29" ht="13.35" customHeight="1"/>
    <row r="64" spans="1:29" ht="13.35" customHeight="1"/>
    <row r="65" ht="13.35" customHeight="1"/>
    <row r="66" ht="13.35" customHeight="1"/>
    <row r="67" ht="13.35" customHeight="1"/>
    <row r="68" ht="13.35" customHeight="1"/>
    <row r="69" ht="6.6" customHeight="1"/>
  </sheetData>
  <mergeCells count="16">
    <mergeCell ref="U11:AC12"/>
    <mergeCell ref="E6:F6"/>
    <mergeCell ref="G7:G8"/>
    <mergeCell ref="Q7:Q8"/>
    <mergeCell ref="M7:M8"/>
    <mergeCell ref="N7:N8"/>
    <mergeCell ref="O7:O8"/>
    <mergeCell ref="R7:R8"/>
    <mergeCell ref="P7:P8"/>
    <mergeCell ref="A7:C8"/>
    <mergeCell ref="H7:H8"/>
    <mergeCell ref="I7:I8"/>
    <mergeCell ref="L7:L8"/>
    <mergeCell ref="J7:J8"/>
    <mergeCell ref="K7:K8"/>
    <mergeCell ref="F7:F9"/>
  </mergeCells>
  <phoneticPr fontId="4"/>
  <pageMargins left="0.39370078740157483" right="0.39370078740157483" top="0.39370078740157483" bottom="0.19685039370078741" header="0" footer="0"/>
  <pageSetup paperSize="9" scale="61" pageOrder="overThenDown" orientation="landscape" r:id="rId1"/>
  <headerFooter scaleWithDoc="0"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0A502F-9786-4B44-A826-73A40E2F3ACC}">
  <sheetPr>
    <tabColor theme="5" tint="0.79998168889431442"/>
    <pageSetUpPr fitToPage="1"/>
  </sheetPr>
  <dimension ref="A1:AD71"/>
  <sheetViews>
    <sheetView zoomScaleNormal="100" zoomScaleSheetLayoutView="100" workbookViewId="0">
      <pane xSplit="4" ySplit="10" topLeftCell="E11" activePane="bottomRight" state="frozen"/>
      <selection activeCell="B5" sqref="B5:D5"/>
      <selection pane="topRight" activeCell="B5" sqref="B5:D5"/>
      <selection pane="bottomLeft" activeCell="B5" sqref="B5:D5"/>
      <selection pane="bottomRight" activeCell="B5" sqref="B5:D5"/>
    </sheetView>
  </sheetViews>
  <sheetFormatPr defaultColWidth="8.125" defaultRowHeight="12"/>
  <cols>
    <col min="1" max="1" width="1" style="169" customWidth="1"/>
    <col min="2" max="2" width="8.125" style="169"/>
    <col min="3" max="3" width="4.625" style="169" customWidth="1"/>
    <col min="4" max="4" width="0.25" style="169" customWidth="1"/>
    <col min="5" max="18" width="11.375" style="169" customWidth="1"/>
    <col min="19" max="19" width="4.625" style="169" customWidth="1"/>
    <col min="20" max="16384" width="8.125" style="169"/>
  </cols>
  <sheetData>
    <row r="1" spans="1:30" s="207" customFormat="1" ht="18.75">
      <c r="A1" s="207" t="s">
        <v>417</v>
      </c>
      <c r="B1" s="602"/>
      <c r="C1" s="218"/>
      <c r="D1" s="218"/>
      <c r="E1" s="218"/>
      <c r="F1" s="218"/>
      <c r="G1" s="218"/>
      <c r="H1" s="218"/>
      <c r="I1" s="218"/>
      <c r="J1" s="218"/>
      <c r="K1" s="216"/>
      <c r="M1" s="218"/>
      <c r="N1" s="218"/>
      <c r="O1" s="218"/>
      <c r="P1" s="218"/>
      <c r="Q1" s="218"/>
      <c r="R1" s="218"/>
      <c r="S1" s="218"/>
    </row>
    <row r="2" spans="1:30" s="214" customFormat="1" ht="18.75">
      <c r="A2" s="214" t="s">
        <v>416</v>
      </c>
      <c r="I2" s="215"/>
      <c r="J2" s="215"/>
      <c r="K2" s="215"/>
      <c r="R2" s="215"/>
    </row>
    <row r="3" spans="1:30" s="204" customFormat="1" ht="11.25">
      <c r="I3" s="205"/>
      <c r="J3" s="205"/>
      <c r="K3" s="205"/>
      <c r="R3" s="205"/>
    </row>
    <row r="4" spans="1:30" s="204" customFormat="1" ht="11.25">
      <c r="I4" s="205"/>
      <c r="J4" s="205"/>
      <c r="K4" s="205"/>
      <c r="R4" s="205"/>
    </row>
    <row r="5" spans="1:30" s="204" customFormat="1" thickBot="1"/>
    <row r="6" spans="1:30" s="189" customFormat="1" ht="18" customHeight="1" thickTop="1">
      <c r="A6" s="202"/>
      <c r="B6" s="202" t="s">
        <v>383</v>
      </c>
      <c r="C6" s="202" t="s">
        <v>382</v>
      </c>
      <c r="D6" s="203"/>
      <c r="E6" s="961" t="s">
        <v>411</v>
      </c>
      <c r="F6" s="970"/>
      <c r="G6" s="213"/>
      <c r="H6" s="201"/>
      <c r="I6" s="202"/>
      <c r="J6" s="201"/>
      <c r="K6" s="201"/>
      <c r="L6" s="198"/>
      <c r="M6" s="199"/>
      <c r="N6" s="198"/>
      <c r="O6" s="199"/>
      <c r="P6" s="198"/>
      <c r="Q6" s="199"/>
      <c r="R6" s="198"/>
      <c r="S6" s="197"/>
    </row>
    <row r="7" spans="1:30" s="189" customFormat="1" ht="18" customHeight="1">
      <c r="A7" s="963" t="s">
        <v>400</v>
      </c>
      <c r="B7" s="964"/>
      <c r="C7" s="964"/>
      <c r="D7" s="196"/>
      <c r="E7" s="189" t="s">
        <v>387</v>
      </c>
      <c r="F7" s="965" t="s">
        <v>410</v>
      </c>
      <c r="G7" s="960" t="s">
        <v>409</v>
      </c>
      <c r="H7" s="960" t="s">
        <v>408</v>
      </c>
      <c r="I7" s="960" t="s">
        <v>396</v>
      </c>
      <c r="J7" s="960" t="s">
        <v>395</v>
      </c>
      <c r="K7" s="960" t="s">
        <v>394</v>
      </c>
      <c r="L7" s="969" t="s">
        <v>393</v>
      </c>
      <c r="M7" s="960" t="s">
        <v>392</v>
      </c>
      <c r="N7" s="960" t="s">
        <v>391</v>
      </c>
      <c r="O7" s="960" t="s">
        <v>390</v>
      </c>
      <c r="P7" s="960">
        <v>10</v>
      </c>
      <c r="Q7" s="960">
        <v>11</v>
      </c>
      <c r="R7" s="963">
        <v>12</v>
      </c>
      <c r="S7" s="194"/>
    </row>
    <row r="8" spans="1:30" s="189" customFormat="1" ht="18" customHeight="1">
      <c r="A8" s="964"/>
      <c r="B8" s="964"/>
      <c r="C8" s="964"/>
      <c r="D8" s="196"/>
      <c r="E8" s="195" t="s">
        <v>389</v>
      </c>
      <c r="F8" s="966"/>
      <c r="G8" s="960"/>
      <c r="H8" s="960"/>
      <c r="I8" s="960"/>
      <c r="J8" s="960"/>
      <c r="K8" s="960"/>
      <c r="L8" s="969"/>
      <c r="M8" s="960"/>
      <c r="N8" s="960"/>
      <c r="O8" s="960"/>
      <c r="P8" s="960"/>
      <c r="Q8" s="960"/>
      <c r="R8" s="963"/>
      <c r="S8" s="194"/>
    </row>
    <row r="9" spans="1:30" s="189" customFormat="1" ht="18" customHeight="1">
      <c r="B9" s="189" t="s">
        <v>383</v>
      </c>
      <c r="C9" s="189" t="s">
        <v>382</v>
      </c>
      <c r="D9" s="193"/>
      <c r="E9" s="192" t="s">
        <v>387</v>
      </c>
      <c r="F9" s="967"/>
      <c r="G9" s="192"/>
      <c r="H9" s="191"/>
      <c r="I9" s="192"/>
      <c r="J9" s="191"/>
      <c r="K9" s="191"/>
      <c r="L9" s="173"/>
      <c r="M9" s="190"/>
      <c r="N9" s="173"/>
      <c r="O9" s="190"/>
      <c r="P9" s="173"/>
      <c r="Q9" s="190"/>
      <c r="R9" s="173"/>
      <c r="S9" s="170"/>
    </row>
    <row r="10" spans="1:30" ht="15.95" customHeight="1">
      <c r="A10" s="188"/>
      <c r="B10" s="188"/>
      <c r="C10" s="188"/>
      <c r="D10" s="187"/>
      <c r="E10" s="217" t="s">
        <v>415</v>
      </c>
      <c r="F10" s="212" t="s">
        <v>385</v>
      </c>
      <c r="G10" s="217" t="s">
        <v>414</v>
      </c>
      <c r="H10" s="217" t="s">
        <v>414</v>
      </c>
      <c r="I10" s="217" t="s">
        <v>414</v>
      </c>
      <c r="J10" s="217" t="s">
        <v>414</v>
      </c>
      <c r="K10" s="217" t="s">
        <v>414</v>
      </c>
      <c r="L10" s="217" t="s">
        <v>414</v>
      </c>
      <c r="M10" s="217" t="s">
        <v>414</v>
      </c>
      <c r="N10" s="217" t="s">
        <v>414</v>
      </c>
      <c r="O10" s="217" t="s">
        <v>414</v>
      </c>
      <c r="P10" s="217" t="s">
        <v>414</v>
      </c>
      <c r="Q10" s="217" t="s">
        <v>414</v>
      </c>
      <c r="R10" s="217" t="s">
        <v>414</v>
      </c>
      <c r="S10" s="185"/>
    </row>
    <row r="11" spans="1:30" ht="13.5" customHeight="1">
      <c r="B11" s="169" t="s">
        <v>383</v>
      </c>
      <c r="C11" s="169" t="s">
        <v>382</v>
      </c>
      <c r="D11" s="175"/>
      <c r="E11" s="210"/>
      <c r="F11" s="210"/>
      <c r="G11" s="210"/>
      <c r="H11" s="210"/>
      <c r="I11" s="210"/>
      <c r="J11" s="210"/>
      <c r="K11" s="210"/>
      <c r="L11" s="210"/>
      <c r="M11" s="210"/>
      <c r="N11" s="210"/>
      <c r="O11" s="210"/>
      <c r="P11" s="210"/>
      <c r="Q11" s="210"/>
      <c r="R11" s="210"/>
      <c r="S11" s="183" t="s">
        <v>382</v>
      </c>
      <c r="V11" s="779" t="s">
        <v>104</v>
      </c>
      <c r="W11" s="779"/>
      <c r="X11" s="779"/>
      <c r="Y11" s="779"/>
      <c r="Z11" s="779"/>
      <c r="AA11" s="779"/>
      <c r="AB11" s="779"/>
      <c r="AC11" s="779"/>
      <c r="AD11" s="779"/>
    </row>
    <row r="12" spans="1:30" s="178" customFormat="1" ht="13.5" customHeight="1">
      <c r="B12" s="182" t="s">
        <v>381</v>
      </c>
      <c r="C12" s="181">
        <v>1</v>
      </c>
      <c r="D12" s="180"/>
      <c r="E12" s="370">
        <v>3086762</v>
      </c>
      <c r="F12" s="371">
        <v>97.1</v>
      </c>
      <c r="G12" s="370">
        <v>250586</v>
      </c>
      <c r="H12" s="370">
        <v>238116</v>
      </c>
      <c r="I12" s="370">
        <v>251950</v>
      </c>
      <c r="J12" s="370">
        <v>253114</v>
      </c>
      <c r="K12" s="370">
        <v>269170</v>
      </c>
      <c r="L12" s="370">
        <v>265513</v>
      </c>
      <c r="M12" s="370">
        <v>266615</v>
      </c>
      <c r="N12" s="370">
        <v>248875</v>
      </c>
      <c r="O12" s="370">
        <v>269883</v>
      </c>
      <c r="P12" s="370">
        <v>271824</v>
      </c>
      <c r="Q12" s="370">
        <v>254806</v>
      </c>
      <c r="R12" s="370">
        <v>246310</v>
      </c>
      <c r="S12" s="179">
        <v>1</v>
      </c>
      <c r="V12" s="779"/>
      <c r="W12" s="779"/>
      <c r="X12" s="779"/>
      <c r="Y12" s="779"/>
      <c r="Z12" s="779"/>
      <c r="AA12" s="779"/>
      <c r="AB12" s="779"/>
      <c r="AC12" s="779"/>
      <c r="AD12" s="779"/>
    </row>
    <row r="13" spans="1:30" ht="13.5" customHeight="1">
      <c r="B13" s="177" t="s">
        <v>380</v>
      </c>
      <c r="C13" s="176">
        <v>2</v>
      </c>
      <c r="D13" s="175"/>
      <c r="E13" s="372">
        <v>455199</v>
      </c>
      <c r="F13" s="373">
        <v>94.8</v>
      </c>
      <c r="G13" s="372">
        <v>36026</v>
      </c>
      <c r="H13" s="372">
        <v>33658</v>
      </c>
      <c r="I13" s="372">
        <v>37550</v>
      </c>
      <c r="J13" s="372">
        <v>37425</v>
      </c>
      <c r="K13" s="372">
        <v>38555</v>
      </c>
      <c r="L13" s="372">
        <v>38412</v>
      </c>
      <c r="M13" s="372">
        <v>40844</v>
      </c>
      <c r="N13" s="372">
        <v>39370</v>
      </c>
      <c r="O13" s="372">
        <v>40033</v>
      </c>
      <c r="P13" s="372">
        <v>39869</v>
      </c>
      <c r="Q13" s="372">
        <v>37684</v>
      </c>
      <c r="R13" s="372">
        <v>35773</v>
      </c>
      <c r="S13" s="174">
        <v>2</v>
      </c>
      <c r="V13" s="32">
        <v>1</v>
      </c>
      <c r="W13" s="5" t="s">
        <v>20</v>
      </c>
      <c r="X13" s="33">
        <f t="shared" ref="X13:X59" si="0">IFERROR(_xlfn.XLOOKUP(W13,$B$13:$B$59,$E$13:$E$59),"-")</f>
        <v>455199</v>
      </c>
      <c r="Y13" s="34">
        <f>IFERROR(_xlfn.RANK.EQ(X13,$X$13:$X$59,0)+COUNTIF($X13:X$13,X13)-1,"-")</f>
        <v>1</v>
      </c>
      <c r="Z13" s="32"/>
      <c r="AA13" s="35">
        <f>IFERROR(RANK(AC13,$AC$13:$AC$59,0),"-")</f>
        <v>1</v>
      </c>
      <c r="AB13" s="35" t="str">
        <f>IFERROR(INDEX($W$13:$W$59,MATCH(V13,$Y$13:$Y$59,0)),"-")</f>
        <v>北海道</v>
      </c>
      <c r="AC13" s="35">
        <f>IFERROR(LARGE($X$13:$X$59,V13),"-")</f>
        <v>455199</v>
      </c>
      <c r="AD13" s="36">
        <f>IFERROR(ROUND(AC13/$E$12*100,1),"-")</f>
        <v>14.7</v>
      </c>
    </row>
    <row r="14" spans="1:30" ht="13.5" customHeight="1">
      <c r="B14" s="177" t="s">
        <v>379</v>
      </c>
      <c r="C14" s="176">
        <v>3</v>
      </c>
      <c r="D14" s="175"/>
      <c r="E14" s="372" t="s">
        <v>278</v>
      </c>
      <c r="F14" s="373" t="s">
        <v>278</v>
      </c>
      <c r="G14" s="373" t="s">
        <v>278</v>
      </c>
      <c r="H14" s="373" t="s">
        <v>278</v>
      </c>
      <c r="I14" s="373" t="s">
        <v>278</v>
      </c>
      <c r="J14" s="373" t="s">
        <v>278</v>
      </c>
      <c r="K14" s="373" t="s">
        <v>278</v>
      </c>
      <c r="L14" s="373" t="s">
        <v>278</v>
      </c>
      <c r="M14" s="373" t="s">
        <v>278</v>
      </c>
      <c r="N14" s="373" t="s">
        <v>278</v>
      </c>
      <c r="O14" s="373" t="s">
        <v>278</v>
      </c>
      <c r="P14" s="373" t="s">
        <v>278</v>
      </c>
      <c r="Q14" s="373" t="s">
        <v>278</v>
      </c>
      <c r="R14" s="373" t="s">
        <v>278</v>
      </c>
      <c r="S14" s="174">
        <v>3</v>
      </c>
      <c r="V14" s="32">
        <v>2</v>
      </c>
      <c r="W14" s="5" t="s">
        <v>21</v>
      </c>
      <c r="X14" s="33" t="str">
        <f t="shared" si="0"/>
        <v>x</v>
      </c>
      <c r="Y14" s="34" t="str">
        <f>IFERROR(_xlfn.RANK.EQ(X14,$X$13:$X$59,0)+COUNTIF($X$13:X14,X14)-1,"-")</f>
        <v>-</v>
      </c>
      <c r="Z14" s="5"/>
      <c r="AA14" s="35">
        <f t="shared" ref="AA14:AA59" si="1">IFERROR(RANK(AC14,$AC$13:$AC$59,0),"-")</f>
        <v>2</v>
      </c>
      <c r="AB14" s="35" t="str">
        <f t="shared" ref="AB14:AB59" si="2">IFERROR(INDEX($W$13:$W$59,MATCH(V14,$Y$13:$Y$59,0)),"-")</f>
        <v>神奈川</v>
      </c>
      <c r="AC14" s="35">
        <f t="shared" ref="AC14:AC59" si="3">IFERROR(LARGE($X$13:$X$59,V14),"-")</f>
        <v>201593</v>
      </c>
      <c r="AD14" s="36">
        <f t="shared" ref="AD14:AD59" si="4">IFERROR(ROUND(AC14/$E$12*100,1),"-")</f>
        <v>6.5</v>
      </c>
    </row>
    <row r="15" spans="1:30" ht="13.5" customHeight="1">
      <c r="B15" s="177" t="s">
        <v>378</v>
      </c>
      <c r="C15" s="176">
        <v>4</v>
      </c>
      <c r="D15" s="175"/>
      <c r="E15" s="372">
        <v>68499</v>
      </c>
      <c r="F15" s="373">
        <v>98.7</v>
      </c>
      <c r="G15" s="372">
        <v>5467</v>
      </c>
      <c r="H15" s="372">
        <v>5243</v>
      </c>
      <c r="I15" s="372">
        <v>5564</v>
      </c>
      <c r="J15" s="372">
        <v>5595</v>
      </c>
      <c r="K15" s="372">
        <v>5911</v>
      </c>
      <c r="L15" s="372">
        <v>5700</v>
      </c>
      <c r="M15" s="372">
        <v>5953</v>
      </c>
      <c r="N15" s="372">
        <v>5824</v>
      </c>
      <c r="O15" s="372">
        <v>5704</v>
      </c>
      <c r="P15" s="372">
        <v>5997</v>
      </c>
      <c r="Q15" s="372">
        <v>5801</v>
      </c>
      <c r="R15" s="372">
        <v>5740</v>
      </c>
      <c r="S15" s="174">
        <v>4</v>
      </c>
      <c r="V15" s="32">
        <v>3</v>
      </c>
      <c r="W15" s="5" t="s">
        <v>23</v>
      </c>
      <c r="X15" s="33">
        <f t="shared" si="0"/>
        <v>68499</v>
      </c>
      <c r="Y15" s="34">
        <f>IFERROR(_xlfn.RANK.EQ(X15,$X$13:$X$59,0)+COUNTIF($X$13:X15,X15)-1,"-")</f>
        <v>17</v>
      </c>
      <c r="Z15" s="5"/>
      <c r="AA15" s="35">
        <f t="shared" si="1"/>
        <v>3</v>
      </c>
      <c r="AB15" s="35" t="str">
        <f t="shared" si="2"/>
        <v>茨城</v>
      </c>
      <c r="AC15" s="35">
        <f t="shared" si="3"/>
        <v>180315</v>
      </c>
      <c r="AD15" s="36">
        <f t="shared" si="4"/>
        <v>5.8</v>
      </c>
    </row>
    <row r="16" spans="1:30" ht="13.5" customHeight="1">
      <c r="B16" s="177" t="s">
        <v>377</v>
      </c>
      <c r="C16" s="176">
        <v>5</v>
      </c>
      <c r="D16" s="175"/>
      <c r="E16" s="372">
        <v>55786</v>
      </c>
      <c r="F16" s="373">
        <v>92.3</v>
      </c>
      <c r="G16" s="372">
        <v>4921</v>
      </c>
      <c r="H16" s="372">
        <v>4554</v>
      </c>
      <c r="I16" s="372">
        <v>4114</v>
      </c>
      <c r="J16" s="372">
        <v>4433</v>
      </c>
      <c r="K16" s="372">
        <v>4826</v>
      </c>
      <c r="L16" s="372">
        <v>4927</v>
      </c>
      <c r="M16" s="372">
        <v>4777</v>
      </c>
      <c r="N16" s="372">
        <v>4433</v>
      </c>
      <c r="O16" s="372">
        <v>4841</v>
      </c>
      <c r="P16" s="372">
        <v>4956</v>
      </c>
      <c r="Q16" s="372">
        <v>4629</v>
      </c>
      <c r="R16" s="372">
        <v>4375</v>
      </c>
      <c r="S16" s="174">
        <v>5</v>
      </c>
      <c r="V16" s="32">
        <v>4</v>
      </c>
      <c r="W16" s="5" t="s">
        <v>24</v>
      </c>
      <c r="X16" s="33">
        <f t="shared" si="0"/>
        <v>55786</v>
      </c>
      <c r="Y16" s="34">
        <f>IFERROR(_xlfn.RANK.EQ(X16,$X$13:$X$59,0)+COUNTIF($X$13:X16,X16)-1,"-")</f>
        <v>20</v>
      </c>
      <c r="Z16" s="5"/>
      <c r="AA16" s="35">
        <f t="shared" si="1"/>
        <v>4</v>
      </c>
      <c r="AB16" s="35" t="str">
        <f t="shared" si="2"/>
        <v>千葉</v>
      </c>
      <c r="AC16" s="35">
        <f t="shared" si="3"/>
        <v>162425</v>
      </c>
      <c r="AD16" s="36">
        <f t="shared" si="4"/>
        <v>5.3</v>
      </c>
    </row>
    <row r="17" spans="2:30" ht="13.5" customHeight="1">
      <c r="B17" s="177" t="s">
        <v>376</v>
      </c>
      <c r="C17" s="176">
        <v>6</v>
      </c>
      <c r="D17" s="175"/>
      <c r="E17" s="372" t="s">
        <v>278</v>
      </c>
      <c r="F17" s="373" t="s">
        <v>278</v>
      </c>
      <c r="G17" s="373" t="s">
        <v>278</v>
      </c>
      <c r="H17" s="373" t="s">
        <v>278</v>
      </c>
      <c r="I17" s="373" t="s">
        <v>278</v>
      </c>
      <c r="J17" s="373" t="s">
        <v>278</v>
      </c>
      <c r="K17" s="373" t="s">
        <v>278</v>
      </c>
      <c r="L17" s="373" t="s">
        <v>278</v>
      </c>
      <c r="M17" s="373" t="s">
        <v>278</v>
      </c>
      <c r="N17" s="373" t="s">
        <v>278</v>
      </c>
      <c r="O17" s="373" t="s">
        <v>278</v>
      </c>
      <c r="P17" s="373" t="s">
        <v>278</v>
      </c>
      <c r="Q17" s="373" t="s">
        <v>278</v>
      </c>
      <c r="R17" s="373" t="s">
        <v>278</v>
      </c>
      <c r="S17" s="174">
        <v>6</v>
      </c>
      <c r="V17" s="32">
        <v>5</v>
      </c>
      <c r="W17" s="5" t="s">
        <v>27</v>
      </c>
      <c r="X17" s="33" t="str">
        <f t="shared" si="0"/>
        <v>x</v>
      </c>
      <c r="Y17" s="34" t="str">
        <f>IFERROR(_xlfn.RANK.EQ(X17,$X$13:$X$59,0)+COUNTIF($X$13:X17,X17)-1,"-")</f>
        <v>-</v>
      </c>
      <c r="Z17" s="5"/>
      <c r="AA17" s="35">
        <f t="shared" si="1"/>
        <v>5</v>
      </c>
      <c r="AB17" s="35" t="str">
        <f t="shared" si="2"/>
        <v>栃木</v>
      </c>
      <c r="AC17" s="35">
        <f t="shared" si="3"/>
        <v>159517</v>
      </c>
      <c r="AD17" s="36">
        <f t="shared" si="4"/>
        <v>5.2</v>
      </c>
    </row>
    <row r="18" spans="2:30" ht="13.5" customHeight="1">
      <c r="B18" s="177" t="s">
        <v>375</v>
      </c>
      <c r="C18" s="176">
        <v>7</v>
      </c>
      <c r="D18" s="175"/>
      <c r="E18" s="372">
        <v>17407</v>
      </c>
      <c r="F18" s="373">
        <v>88</v>
      </c>
      <c r="G18" s="372">
        <v>1505</v>
      </c>
      <c r="H18" s="372">
        <v>1456</v>
      </c>
      <c r="I18" s="372">
        <v>1461</v>
      </c>
      <c r="J18" s="372">
        <v>1431</v>
      </c>
      <c r="K18" s="372">
        <v>1463</v>
      </c>
      <c r="L18" s="372">
        <v>1514</v>
      </c>
      <c r="M18" s="372">
        <v>1451</v>
      </c>
      <c r="N18" s="372">
        <v>1410</v>
      </c>
      <c r="O18" s="372">
        <v>1532</v>
      </c>
      <c r="P18" s="372">
        <v>1481</v>
      </c>
      <c r="Q18" s="372">
        <v>1370</v>
      </c>
      <c r="R18" s="372">
        <v>1333</v>
      </c>
      <c r="S18" s="174">
        <v>7</v>
      </c>
      <c r="V18" s="32">
        <v>6</v>
      </c>
      <c r="W18" s="5" t="s">
        <v>29</v>
      </c>
      <c r="X18" s="33">
        <f t="shared" si="0"/>
        <v>17407</v>
      </c>
      <c r="Y18" s="34">
        <f>IFERROR(_xlfn.RANK.EQ(X18,$X$13:$X$59,0)+COUNTIF($X$13:X18,X18)-1,"-")</f>
        <v>30</v>
      </c>
      <c r="Z18" s="5"/>
      <c r="AA18" s="42">
        <f t="shared" si="1"/>
        <v>6</v>
      </c>
      <c r="AB18" s="42" t="str">
        <f t="shared" si="2"/>
        <v>福岡</v>
      </c>
      <c r="AC18" s="42">
        <f t="shared" si="3"/>
        <v>130195</v>
      </c>
      <c r="AD18" s="37">
        <f t="shared" si="4"/>
        <v>4.2</v>
      </c>
    </row>
    <row r="19" spans="2:30" ht="13.5" customHeight="1">
      <c r="B19" s="177" t="s">
        <v>374</v>
      </c>
      <c r="C19" s="176">
        <v>8</v>
      </c>
      <c r="D19" s="175"/>
      <c r="E19" s="372">
        <v>41620</v>
      </c>
      <c r="F19" s="373">
        <v>104.1</v>
      </c>
      <c r="G19" s="372">
        <v>3374</v>
      </c>
      <c r="H19" s="372">
        <v>3258</v>
      </c>
      <c r="I19" s="372">
        <v>3504</v>
      </c>
      <c r="J19" s="372">
        <v>3308</v>
      </c>
      <c r="K19" s="372">
        <v>3583</v>
      </c>
      <c r="L19" s="372">
        <v>3283</v>
      </c>
      <c r="M19" s="372">
        <v>3446</v>
      </c>
      <c r="N19" s="372">
        <v>3407</v>
      </c>
      <c r="O19" s="372">
        <v>3584</v>
      </c>
      <c r="P19" s="372">
        <v>3709</v>
      </c>
      <c r="Q19" s="372">
        <v>3529</v>
      </c>
      <c r="R19" s="372">
        <v>3635</v>
      </c>
      <c r="S19" s="174">
        <v>8</v>
      </c>
      <c r="V19" s="32">
        <v>7</v>
      </c>
      <c r="W19" s="5" t="s">
        <v>31</v>
      </c>
      <c r="X19" s="33">
        <f t="shared" si="0"/>
        <v>41620</v>
      </c>
      <c r="Y19" s="34">
        <f>IFERROR(_xlfn.RANK.EQ(X19,$X$13:$X$59,0)+COUNTIF($X$13:X19,X19)-1,"-")</f>
        <v>23</v>
      </c>
      <c r="Z19" s="5"/>
      <c r="AA19" s="42">
        <f t="shared" si="1"/>
        <v>7</v>
      </c>
      <c r="AB19" s="42" t="str">
        <f t="shared" si="2"/>
        <v>愛知</v>
      </c>
      <c r="AC19" s="42">
        <f t="shared" si="3"/>
        <v>129095</v>
      </c>
      <c r="AD19" s="37">
        <f t="shared" si="4"/>
        <v>4.2</v>
      </c>
    </row>
    <row r="20" spans="2:30" ht="13.5" customHeight="1">
      <c r="B20" s="177" t="s">
        <v>373</v>
      </c>
      <c r="C20" s="176">
        <v>9</v>
      </c>
      <c r="D20" s="175"/>
      <c r="E20" s="372">
        <v>180315</v>
      </c>
      <c r="F20" s="373">
        <v>98.1</v>
      </c>
      <c r="G20" s="372">
        <v>14922</v>
      </c>
      <c r="H20" s="372">
        <v>14027</v>
      </c>
      <c r="I20" s="372">
        <v>14945</v>
      </c>
      <c r="J20" s="372">
        <v>15000</v>
      </c>
      <c r="K20" s="372">
        <v>15939</v>
      </c>
      <c r="L20" s="372">
        <v>15528</v>
      </c>
      <c r="M20" s="372">
        <v>15946</v>
      </c>
      <c r="N20" s="372">
        <v>14426</v>
      </c>
      <c r="O20" s="372">
        <v>15394</v>
      </c>
      <c r="P20" s="372">
        <v>15633</v>
      </c>
      <c r="Q20" s="372">
        <v>14503</v>
      </c>
      <c r="R20" s="372">
        <v>14052</v>
      </c>
      <c r="S20" s="174">
        <v>9</v>
      </c>
      <c r="V20" s="32">
        <v>8</v>
      </c>
      <c r="W20" s="5" t="s">
        <v>33</v>
      </c>
      <c r="X20" s="33">
        <f t="shared" si="0"/>
        <v>180315</v>
      </c>
      <c r="Y20" s="34">
        <f>IFERROR(_xlfn.RANK.EQ(X20,$X$13:$X$59,0)+COUNTIF($X$13:X20,X20)-1,"-")</f>
        <v>3</v>
      </c>
      <c r="Z20" s="5"/>
      <c r="AA20" s="42">
        <f t="shared" si="1"/>
        <v>8</v>
      </c>
      <c r="AB20" s="42" t="str">
        <f t="shared" si="2"/>
        <v>長野</v>
      </c>
      <c r="AC20" s="42">
        <f t="shared" si="3"/>
        <v>125938</v>
      </c>
      <c r="AD20" s="37">
        <f t="shared" si="4"/>
        <v>4.0999999999999996</v>
      </c>
    </row>
    <row r="21" spans="2:30" ht="13.5" customHeight="1">
      <c r="B21" s="177" t="s">
        <v>372</v>
      </c>
      <c r="C21" s="176">
        <v>10</v>
      </c>
      <c r="D21" s="175"/>
      <c r="E21" s="372">
        <v>159517</v>
      </c>
      <c r="F21" s="373">
        <v>95</v>
      </c>
      <c r="G21" s="372">
        <v>13206</v>
      </c>
      <c r="H21" s="372">
        <v>12017</v>
      </c>
      <c r="I21" s="372">
        <v>13446</v>
      </c>
      <c r="J21" s="372">
        <v>12785</v>
      </c>
      <c r="K21" s="372">
        <v>13661</v>
      </c>
      <c r="L21" s="372">
        <v>13239</v>
      </c>
      <c r="M21" s="372">
        <v>13712</v>
      </c>
      <c r="N21" s="372">
        <v>13805</v>
      </c>
      <c r="O21" s="372">
        <v>13739</v>
      </c>
      <c r="P21" s="372">
        <v>13672</v>
      </c>
      <c r="Q21" s="372">
        <v>13051</v>
      </c>
      <c r="R21" s="372">
        <v>13184</v>
      </c>
      <c r="S21" s="174">
        <v>10</v>
      </c>
      <c r="V21" s="32">
        <v>9</v>
      </c>
      <c r="W21" s="5" t="s">
        <v>35</v>
      </c>
      <c r="X21" s="33">
        <f t="shared" si="0"/>
        <v>159517</v>
      </c>
      <c r="Y21" s="34">
        <f>IFERROR(_xlfn.RANK.EQ(X21,$X$13:$X$59,0)+COUNTIF($X$13:X21,X21)-1,"-")</f>
        <v>5</v>
      </c>
      <c r="Z21" s="5"/>
      <c r="AA21" s="42">
        <f t="shared" si="1"/>
        <v>9</v>
      </c>
      <c r="AB21" s="42" t="str">
        <f t="shared" si="2"/>
        <v>岐阜</v>
      </c>
      <c r="AC21" s="42">
        <f t="shared" si="3"/>
        <v>115033</v>
      </c>
      <c r="AD21" s="37">
        <f t="shared" si="4"/>
        <v>3.7</v>
      </c>
    </row>
    <row r="22" spans="2:30" ht="13.5" customHeight="1">
      <c r="B22" s="177" t="s">
        <v>371</v>
      </c>
      <c r="C22" s="176">
        <v>11</v>
      </c>
      <c r="D22" s="175"/>
      <c r="E22" s="372">
        <v>78109</v>
      </c>
      <c r="F22" s="373">
        <v>98.7</v>
      </c>
      <c r="G22" s="372">
        <v>6190</v>
      </c>
      <c r="H22" s="372">
        <v>5943</v>
      </c>
      <c r="I22" s="372">
        <v>6414</v>
      </c>
      <c r="J22" s="372">
        <v>6405</v>
      </c>
      <c r="K22" s="372">
        <v>6642</v>
      </c>
      <c r="L22" s="372">
        <v>6561</v>
      </c>
      <c r="M22" s="372">
        <v>6769</v>
      </c>
      <c r="N22" s="372">
        <v>6412</v>
      </c>
      <c r="O22" s="372">
        <v>6963</v>
      </c>
      <c r="P22" s="372">
        <v>6963</v>
      </c>
      <c r="Q22" s="372">
        <v>6458</v>
      </c>
      <c r="R22" s="372">
        <v>6389</v>
      </c>
      <c r="S22" s="174">
        <v>11</v>
      </c>
      <c r="V22" s="32">
        <v>10</v>
      </c>
      <c r="W22" s="5" t="s">
        <v>37</v>
      </c>
      <c r="X22" s="33">
        <f t="shared" si="0"/>
        <v>78109</v>
      </c>
      <c r="Y22" s="34">
        <f>IFERROR(_xlfn.RANK.EQ(X22,$X$13:$X$59,0)+COUNTIF($X$13:X22,X22)-1,"-")</f>
        <v>16</v>
      </c>
      <c r="Z22" s="5"/>
      <c r="AA22" s="42">
        <f t="shared" si="1"/>
        <v>10</v>
      </c>
      <c r="AB22" s="42" t="str">
        <f t="shared" si="2"/>
        <v>岡山</v>
      </c>
      <c r="AC22" s="42">
        <f t="shared" si="3"/>
        <v>113768</v>
      </c>
      <c r="AD22" s="37">
        <f t="shared" si="4"/>
        <v>3.7</v>
      </c>
    </row>
    <row r="23" spans="2:30" ht="13.5" customHeight="1">
      <c r="B23" s="177" t="s">
        <v>370</v>
      </c>
      <c r="C23" s="176">
        <v>12</v>
      </c>
      <c r="D23" s="175"/>
      <c r="E23" s="372">
        <v>78124</v>
      </c>
      <c r="F23" s="373">
        <v>106.3</v>
      </c>
      <c r="G23" s="372">
        <v>6213</v>
      </c>
      <c r="H23" s="372">
        <v>6095</v>
      </c>
      <c r="I23" s="372">
        <v>6111</v>
      </c>
      <c r="J23" s="372">
        <v>6537</v>
      </c>
      <c r="K23" s="372">
        <v>7268</v>
      </c>
      <c r="L23" s="372">
        <v>7112</v>
      </c>
      <c r="M23" s="372">
        <v>6351</v>
      </c>
      <c r="N23" s="372">
        <v>5312</v>
      </c>
      <c r="O23" s="372">
        <v>7045</v>
      </c>
      <c r="P23" s="372">
        <v>7099</v>
      </c>
      <c r="Q23" s="372">
        <v>6824</v>
      </c>
      <c r="R23" s="372">
        <v>6157</v>
      </c>
      <c r="S23" s="174">
        <v>12</v>
      </c>
      <c r="V23" s="32">
        <v>11</v>
      </c>
      <c r="W23" s="5" t="s">
        <v>39</v>
      </c>
      <c r="X23" s="33">
        <f t="shared" si="0"/>
        <v>78124</v>
      </c>
      <c r="Y23" s="34">
        <f>IFERROR(_xlfn.RANK.EQ(X23,$X$13:$X$59,0)+COUNTIF($X$13:X23,X23)-1,"-")</f>
        <v>15</v>
      </c>
      <c r="Z23" s="5"/>
      <c r="AA23" s="42">
        <f t="shared" si="1"/>
        <v>11</v>
      </c>
      <c r="AB23" s="42" t="str">
        <f t="shared" si="2"/>
        <v>兵庫</v>
      </c>
      <c r="AC23" s="42">
        <f t="shared" si="3"/>
        <v>113098</v>
      </c>
      <c r="AD23" s="37">
        <f t="shared" si="4"/>
        <v>3.7</v>
      </c>
    </row>
    <row r="24" spans="2:30" ht="13.5" customHeight="1">
      <c r="B24" s="177" t="s">
        <v>369</v>
      </c>
      <c r="C24" s="176">
        <v>13</v>
      </c>
      <c r="D24" s="175"/>
      <c r="E24" s="372">
        <v>162425</v>
      </c>
      <c r="F24" s="373">
        <v>96.8</v>
      </c>
      <c r="G24" s="372">
        <v>13304</v>
      </c>
      <c r="H24" s="372">
        <v>12687</v>
      </c>
      <c r="I24" s="372">
        <v>12846</v>
      </c>
      <c r="J24" s="372">
        <v>13275</v>
      </c>
      <c r="K24" s="372">
        <v>14230</v>
      </c>
      <c r="L24" s="372">
        <v>14338</v>
      </c>
      <c r="M24" s="372">
        <v>14013</v>
      </c>
      <c r="N24" s="372">
        <v>11639</v>
      </c>
      <c r="O24" s="372">
        <v>14493</v>
      </c>
      <c r="P24" s="372">
        <v>14923</v>
      </c>
      <c r="Q24" s="372">
        <v>13774</v>
      </c>
      <c r="R24" s="372">
        <v>12903</v>
      </c>
      <c r="S24" s="174">
        <v>13</v>
      </c>
      <c r="V24" s="32">
        <v>12</v>
      </c>
      <c r="W24" s="5" t="s">
        <v>41</v>
      </c>
      <c r="X24" s="33">
        <f t="shared" si="0"/>
        <v>162425</v>
      </c>
      <c r="Y24" s="34">
        <f>IFERROR(_xlfn.RANK.EQ(X24,$X$13:$X$59,0)+COUNTIF($X$13:X24,X24)-1,"-")</f>
        <v>4</v>
      </c>
      <c r="Z24" s="5"/>
      <c r="AA24" s="42">
        <f t="shared" si="1"/>
        <v>12</v>
      </c>
      <c r="AB24" s="42" t="str">
        <f t="shared" si="2"/>
        <v>大阪</v>
      </c>
      <c r="AC24" s="42">
        <f t="shared" si="3"/>
        <v>103209</v>
      </c>
      <c r="AD24" s="37">
        <f t="shared" si="4"/>
        <v>3.3</v>
      </c>
    </row>
    <row r="25" spans="2:30" ht="13.5" customHeight="1">
      <c r="B25" s="177" t="s">
        <v>368</v>
      </c>
      <c r="C25" s="176">
        <v>14</v>
      </c>
      <c r="D25" s="175"/>
      <c r="E25" s="372">
        <v>58095</v>
      </c>
      <c r="F25" s="373">
        <v>95.7</v>
      </c>
      <c r="G25" s="372">
        <v>5117</v>
      </c>
      <c r="H25" s="372">
        <v>4571</v>
      </c>
      <c r="I25" s="372">
        <v>5077</v>
      </c>
      <c r="J25" s="372">
        <v>4686</v>
      </c>
      <c r="K25" s="372">
        <v>5105</v>
      </c>
      <c r="L25" s="372">
        <v>4845</v>
      </c>
      <c r="M25" s="372">
        <v>4968</v>
      </c>
      <c r="N25" s="372">
        <v>4487</v>
      </c>
      <c r="O25" s="372">
        <v>4900</v>
      </c>
      <c r="P25" s="372">
        <v>5100</v>
      </c>
      <c r="Q25" s="372">
        <v>4805</v>
      </c>
      <c r="R25" s="372">
        <v>4434</v>
      </c>
      <c r="S25" s="174">
        <v>14</v>
      </c>
      <c r="V25" s="32">
        <v>13</v>
      </c>
      <c r="W25" s="5" t="s">
        <v>43</v>
      </c>
      <c r="X25" s="33">
        <f t="shared" si="0"/>
        <v>58095</v>
      </c>
      <c r="Y25" s="34">
        <f>IFERROR(_xlfn.RANK.EQ(X25,$X$13:$X$59,0)+COUNTIF($X$13:X25,X25)-1,"-")</f>
        <v>19</v>
      </c>
      <c r="Z25" s="5"/>
      <c r="AA25" s="42">
        <f t="shared" si="1"/>
        <v>13</v>
      </c>
      <c r="AB25" s="42" t="str">
        <f t="shared" si="2"/>
        <v>熊本</v>
      </c>
      <c r="AC25" s="42">
        <f t="shared" si="3"/>
        <v>102641</v>
      </c>
      <c r="AD25" s="37">
        <f t="shared" si="4"/>
        <v>3.3</v>
      </c>
    </row>
    <row r="26" spans="2:30" ht="13.5" customHeight="1">
      <c r="B26" s="177" t="s">
        <v>367</v>
      </c>
      <c r="C26" s="176">
        <v>15</v>
      </c>
      <c r="D26" s="175"/>
      <c r="E26" s="372">
        <v>201593</v>
      </c>
      <c r="F26" s="373">
        <v>97.7</v>
      </c>
      <c r="G26" s="372">
        <v>16923</v>
      </c>
      <c r="H26" s="372">
        <v>15751</v>
      </c>
      <c r="I26" s="372">
        <v>15915</v>
      </c>
      <c r="J26" s="372">
        <v>16752</v>
      </c>
      <c r="K26" s="372">
        <v>17800</v>
      </c>
      <c r="L26" s="372">
        <v>17667</v>
      </c>
      <c r="M26" s="372">
        <v>17153</v>
      </c>
      <c r="N26" s="372">
        <v>15993</v>
      </c>
      <c r="O26" s="372">
        <v>17524</v>
      </c>
      <c r="P26" s="372">
        <v>17535</v>
      </c>
      <c r="Q26" s="372">
        <v>16752</v>
      </c>
      <c r="R26" s="372">
        <v>15828</v>
      </c>
      <c r="S26" s="174">
        <v>15</v>
      </c>
      <c r="V26" s="32">
        <v>14</v>
      </c>
      <c r="W26" s="5" t="s">
        <v>45</v>
      </c>
      <c r="X26" s="33">
        <f t="shared" si="0"/>
        <v>201593</v>
      </c>
      <c r="Y26" s="34">
        <f>IFERROR(_xlfn.RANK.EQ(X26,$X$13:$X$59,0)+COUNTIF($X$13:X26,X26)-1,"-")</f>
        <v>2</v>
      </c>
      <c r="Z26" s="5"/>
      <c r="AA26" s="42">
        <f t="shared" si="1"/>
        <v>14</v>
      </c>
      <c r="AB26" s="42" t="str">
        <f t="shared" si="2"/>
        <v>京都</v>
      </c>
      <c r="AC26" s="42">
        <f t="shared" si="3"/>
        <v>86208</v>
      </c>
      <c r="AD26" s="37">
        <f t="shared" si="4"/>
        <v>2.8</v>
      </c>
    </row>
    <row r="27" spans="2:30" ht="13.5" customHeight="1">
      <c r="B27" s="177" t="s">
        <v>366</v>
      </c>
      <c r="C27" s="176">
        <v>16</v>
      </c>
      <c r="D27" s="175"/>
      <c r="E27" s="372">
        <v>40470</v>
      </c>
      <c r="F27" s="373">
        <v>100.7</v>
      </c>
      <c r="G27" s="372">
        <v>3206</v>
      </c>
      <c r="H27" s="372">
        <v>2920</v>
      </c>
      <c r="I27" s="372">
        <v>2976</v>
      </c>
      <c r="J27" s="372">
        <v>3265</v>
      </c>
      <c r="K27" s="372">
        <v>3530</v>
      </c>
      <c r="L27" s="372">
        <v>3571</v>
      </c>
      <c r="M27" s="372">
        <v>3636</v>
      </c>
      <c r="N27" s="372">
        <v>3256</v>
      </c>
      <c r="O27" s="372">
        <v>3634</v>
      </c>
      <c r="P27" s="372">
        <v>3673</v>
      </c>
      <c r="Q27" s="372">
        <v>3406</v>
      </c>
      <c r="R27" s="372">
        <v>3397</v>
      </c>
      <c r="S27" s="174">
        <v>16</v>
      </c>
      <c r="V27" s="32">
        <v>15</v>
      </c>
      <c r="W27" s="5" t="s">
        <v>46</v>
      </c>
      <c r="X27" s="33">
        <f t="shared" si="0"/>
        <v>40470</v>
      </c>
      <c r="Y27" s="34">
        <f>IFERROR(_xlfn.RANK.EQ(X27,$X$13:$X$59,0)+COUNTIF($X$13:X27,X27)-1,"-")</f>
        <v>24</v>
      </c>
      <c r="Z27" s="5"/>
      <c r="AA27" s="42">
        <f t="shared" si="1"/>
        <v>15</v>
      </c>
      <c r="AB27" s="42" t="str">
        <f t="shared" si="2"/>
        <v>埼玉</v>
      </c>
      <c r="AC27" s="42">
        <f t="shared" si="3"/>
        <v>78124</v>
      </c>
      <c r="AD27" s="37">
        <f t="shared" si="4"/>
        <v>2.5</v>
      </c>
    </row>
    <row r="28" spans="2:30" ht="13.5" customHeight="1">
      <c r="B28" s="177" t="s">
        <v>365</v>
      </c>
      <c r="C28" s="176">
        <v>17</v>
      </c>
      <c r="D28" s="175"/>
      <c r="E28" s="372" t="s">
        <v>278</v>
      </c>
      <c r="F28" s="373" t="s">
        <v>278</v>
      </c>
      <c r="G28" s="373" t="s">
        <v>278</v>
      </c>
      <c r="H28" s="373" t="s">
        <v>278</v>
      </c>
      <c r="I28" s="373" t="s">
        <v>278</v>
      </c>
      <c r="J28" s="373" t="s">
        <v>278</v>
      </c>
      <c r="K28" s="373" t="s">
        <v>278</v>
      </c>
      <c r="L28" s="373" t="s">
        <v>278</v>
      </c>
      <c r="M28" s="373" t="s">
        <v>278</v>
      </c>
      <c r="N28" s="373" t="s">
        <v>278</v>
      </c>
      <c r="O28" s="373" t="s">
        <v>278</v>
      </c>
      <c r="P28" s="373" t="s">
        <v>278</v>
      </c>
      <c r="Q28" s="373" t="s">
        <v>278</v>
      </c>
      <c r="R28" s="373" t="s">
        <v>278</v>
      </c>
      <c r="S28" s="174">
        <v>17</v>
      </c>
      <c r="V28" s="32">
        <v>16</v>
      </c>
      <c r="W28" s="5" t="s">
        <v>48</v>
      </c>
      <c r="X28" s="33" t="str">
        <f t="shared" si="0"/>
        <v>x</v>
      </c>
      <c r="Y28" s="34" t="str">
        <f>IFERROR(_xlfn.RANK.EQ(X28,$X$13:$X$59,0)+COUNTIF($X$13:X28,X28)-1,"-")</f>
        <v>-</v>
      </c>
      <c r="Z28" s="5"/>
      <c r="AA28" s="42">
        <f t="shared" si="1"/>
        <v>16</v>
      </c>
      <c r="AB28" s="42" t="str">
        <f t="shared" si="2"/>
        <v>群馬</v>
      </c>
      <c r="AC28" s="42">
        <f t="shared" si="3"/>
        <v>78109</v>
      </c>
      <c r="AD28" s="37">
        <f t="shared" si="4"/>
        <v>2.5</v>
      </c>
    </row>
    <row r="29" spans="2:30" ht="13.5" customHeight="1">
      <c r="B29" s="177" t="s">
        <v>364</v>
      </c>
      <c r="C29" s="176">
        <v>18</v>
      </c>
      <c r="D29" s="175"/>
      <c r="E29" s="372">
        <v>23480</v>
      </c>
      <c r="F29" s="373">
        <v>94</v>
      </c>
      <c r="G29" s="372">
        <v>1759</v>
      </c>
      <c r="H29" s="372">
        <v>1923</v>
      </c>
      <c r="I29" s="372">
        <v>1947</v>
      </c>
      <c r="J29" s="372">
        <v>1860</v>
      </c>
      <c r="K29" s="372">
        <v>2052</v>
      </c>
      <c r="L29" s="372">
        <v>2126</v>
      </c>
      <c r="M29" s="372">
        <v>1867</v>
      </c>
      <c r="N29" s="372">
        <v>1787</v>
      </c>
      <c r="O29" s="372">
        <v>2144</v>
      </c>
      <c r="P29" s="372">
        <v>2166</v>
      </c>
      <c r="Q29" s="372">
        <v>2056</v>
      </c>
      <c r="R29" s="372">
        <v>1793</v>
      </c>
      <c r="S29" s="174">
        <v>18</v>
      </c>
      <c r="V29" s="32">
        <v>17</v>
      </c>
      <c r="W29" s="5" t="s">
        <v>49</v>
      </c>
      <c r="X29" s="33">
        <f t="shared" si="0"/>
        <v>23480</v>
      </c>
      <c r="Y29" s="34">
        <f>IFERROR(_xlfn.RANK.EQ(X29,$X$13:$X$59,0)+COUNTIF($X$13:X29,X29)-1,"-")</f>
        <v>27</v>
      </c>
      <c r="Z29" s="5"/>
      <c r="AA29" s="42">
        <f t="shared" si="1"/>
        <v>17</v>
      </c>
      <c r="AB29" s="42" t="str">
        <f t="shared" si="2"/>
        <v>岩手</v>
      </c>
      <c r="AC29" s="42">
        <f t="shared" si="3"/>
        <v>68499</v>
      </c>
      <c r="AD29" s="37">
        <f t="shared" si="4"/>
        <v>2.2000000000000002</v>
      </c>
    </row>
    <row r="30" spans="2:30" ht="13.5" customHeight="1">
      <c r="B30" s="177" t="s">
        <v>363</v>
      </c>
      <c r="C30" s="176">
        <v>19</v>
      </c>
      <c r="D30" s="175"/>
      <c r="E30" s="372" t="s">
        <v>278</v>
      </c>
      <c r="F30" s="373" t="s">
        <v>278</v>
      </c>
      <c r="G30" s="373" t="s">
        <v>278</v>
      </c>
      <c r="H30" s="373" t="s">
        <v>278</v>
      </c>
      <c r="I30" s="373" t="s">
        <v>278</v>
      </c>
      <c r="J30" s="373" t="s">
        <v>278</v>
      </c>
      <c r="K30" s="373" t="s">
        <v>278</v>
      </c>
      <c r="L30" s="373" t="s">
        <v>278</v>
      </c>
      <c r="M30" s="373" t="s">
        <v>278</v>
      </c>
      <c r="N30" s="373" t="s">
        <v>278</v>
      </c>
      <c r="O30" s="373" t="s">
        <v>278</v>
      </c>
      <c r="P30" s="373" t="s">
        <v>278</v>
      </c>
      <c r="Q30" s="373" t="s">
        <v>278</v>
      </c>
      <c r="R30" s="373" t="s">
        <v>278</v>
      </c>
      <c r="S30" s="174">
        <v>19</v>
      </c>
      <c r="V30" s="32">
        <v>18</v>
      </c>
      <c r="W30" s="5" t="s">
        <v>50</v>
      </c>
      <c r="X30" s="33" t="str">
        <f t="shared" si="0"/>
        <v>x</v>
      </c>
      <c r="Y30" s="34" t="str">
        <f>IFERROR(_xlfn.RANK.EQ(X30,$X$13:$X$59,0)+COUNTIF($X$13:X30,X30)-1,"-")</f>
        <v>-</v>
      </c>
      <c r="Z30" s="5"/>
      <c r="AA30" s="42">
        <f t="shared" si="1"/>
        <v>18</v>
      </c>
      <c r="AB30" s="42" t="str">
        <f t="shared" si="2"/>
        <v>静岡</v>
      </c>
      <c r="AC30" s="42">
        <f t="shared" si="3"/>
        <v>58501</v>
      </c>
      <c r="AD30" s="37">
        <f t="shared" si="4"/>
        <v>1.9</v>
      </c>
    </row>
    <row r="31" spans="2:30" ht="13.5" customHeight="1">
      <c r="B31" s="177" t="s">
        <v>362</v>
      </c>
      <c r="C31" s="176">
        <v>20</v>
      </c>
      <c r="D31" s="175"/>
      <c r="E31" s="372">
        <v>1766</v>
      </c>
      <c r="F31" s="373">
        <v>80.099999999999994</v>
      </c>
      <c r="G31" s="372">
        <v>182</v>
      </c>
      <c r="H31" s="372">
        <v>144</v>
      </c>
      <c r="I31" s="372">
        <v>145</v>
      </c>
      <c r="J31" s="372">
        <v>138</v>
      </c>
      <c r="K31" s="372">
        <v>147</v>
      </c>
      <c r="L31" s="372">
        <v>140</v>
      </c>
      <c r="M31" s="372">
        <v>124</v>
      </c>
      <c r="N31" s="372">
        <v>147</v>
      </c>
      <c r="O31" s="372">
        <v>143</v>
      </c>
      <c r="P31" s="372">
        <v>148</v>
      </c>
      <c r="Q31" s="372">
        <v>144</v>
      </c>
      <c r="R31" s="372">
        <v>164</v>
      </c>
      <c r="S31" s="174">
        <v>20</v>
      </c>
      <c r="V31" s="32">
        <v>19</v>
      </c>
      <c r="W31" s="5" t="s">
        <v>51</v>
      </c>
      <c r="X31" s="33">
        <f t="shared" si="0"/>
        <v>1766</v>
      </c>
      <c r="Y31" s="34">
        <f>IFERROR(_xlfn.RANK.EQ(X31,$X$13:$X$59,0)+COUNTIF($X$13:X31,X31)-1,"-")</f>
        <v>36</v>
      </c>
      <c r="Z31" s="5"/>
      <c r="AA31" s="42">
        <f t="shared" si="1"/>
        <v>19</v>
      </c>
      <c r="AB31" s="42" t="str">
        <f t="shared" si="2"/>
        <v>東京</v>
      </c>
      <c r="AC31" s="42">
        <f t="shared" si="3"/>
        <v>58095</v>
      </c>
      <c r="AD31" s="37">
        <f t="shared" si="4"/>
        <v>1.9</v>
      </c>
    </row>
    <row r="32" spans="2:30" ht="13.5" customHeight="1">
      <c r="B32" s="177" t="s">
        <v>361</v>
      </c>
      <c r="C32" s="176">
        <v>21</v>
      </c>
      <c r="D32" s="175"/>
      <c r="E32" s="372">
        <v>125938</v>
      </c>
      <c r="F32" s="373">
        <v>102.8</v>
      </c>
      <c r="G32" s="372">
        <v>9938</v>
      </c>
      <c r="H32" s="372">
        <v>9462</v>
      </c>
      <c r="I32" s="372">
        <v>10185</v>
      </c>
      <c r="J32" s="372">
        <v>10544</v>
      </c>
      <c r="K32" s="372">
        <v>10968</v>
      </c>
      <c r="L32" s="372">
        <v>10630</v>
      </c>
      <c r="M32" s="372">
        <v>11019</v>
      </c>
      <c r="N32" s="372">
        <v>10812</v>
      </c>
      <c r="O32" s="372">
        <v>10761</v>
      </c>
      <c r="P32" s="372">
        <v>10833</v>
      </c>
      <c r="Q32" s="372">
        <v>10252</v>
      </c>
      <c r="R32" s="372">
        <v>10534</v>
      </c>
      <c r="S32" s="174">
        <v>21</v>
      </c>
      <c r="V32" s="32">
        <v>20</v>
      </c>
      <c r="W32" s="5" t="s">
        <v>52</v>
      </c>
      <c r="X32" s="33">
        <f t="shared" si="0"/>
        <v>125938</v>
      </c>
      <c r="Y32" s="34">
        <f>IFERROR(_xlfn.RANK.EQ(X32,$X$13:$X$59,0)+COUNTIF($X$13:X32,X32)-1,"-")</f>
        <v>8</v>
      </c>
      <c r="Z32" s="5"/>
      <c r="AA32" s="42">
        <f t="shared" si="1"/>
        <v>20</v>
      </c>
      <c r="AB32" s="42" t="str">
        <f t="shared" si="2"/>
        <v>宮城</v>
      </c>
      <c r="AC32" s="42">
        <f t="shared" si="3"/>
        <v>55786</v>
      </c>
      <c r="AD32" s="37">
        <f t="shared" si="4"/>
        <v>1.8</v>
      </c>
    </row>
    <row r="33" spans="2:30" ht="13.5" customHeight="1">
      <c r="B33" s="177" t="s">
        <v>360</v>
      </c>
      <c r="C33" s="176">
        <v>22</v>
      </c>
      <c r="D33" s="175"/>
      <c r="E33" s="372">
        <v>115033</v>
      </c>
      <c r="F33" s="373">
        <v>103</v>
      </c>
      <c r="G33" s="372">
        <v>9773</v>
      </c>
      <c r="H33" s="372">
        <v>9482</v>
      </c>
      <c r="I33" s="372">
        <v>9922</v>
      </c>
      <c r="J33" s="372">
        <v>9726</v>
      </c>
      <c r="K33" s="372">
        <v>9612</v>
      </c>
      <c r="L33" s="372">
        <v>9457</v>
      </c>
      <c r="M33" s="372">
        <v>9749</v>
      </c>
      <c r="N33" s="372">
        <v>9365</v>
      </c>
      <c r="O33" s="372">
        <v>9665</v>
      </c>
      <c r="P33" s="372">
        <v>9854</v>
      </c>
      <c r="Q33" s="372">
        <v>9285</v>
      </c>
      <c r="R33" s="372">
        <v>9143</v>
      </c>
      <c r="S33" s="174">
        <v>22</v>
      </c>
      <c r="V33" s="32">
        <v>21</v>
      </c>
      <c r="W33" s="5" t="s">
        <v>53</v>
      </c>
      <c r="X33" s="33">
        <f t="shared" si="0"/>
        <v>115033</v>
      </c>
      <c r="Y33" s="34">
        <f>IFERROR(_xlfn.RANK.EQ(X33,$X$13:$X$59,0)+COUNTIF($X$13:X33,X33)-1,"-")</f>
        <v>9</v>
      </c>
      <c r="Z33" s="5"/>
      <c r="AA33" s="42">
        <f t="shared" si="1"/>
        <v>21</v>
      </c>
      <c r="AB33" s="42" t="str">
        <f t="shared" si="2"/>
        <v>広島</v>
      </c>
      <c r="AC33" s="42">
        <f t="shared" si="3"/>
        <v>52316</v>
      </c>
      <c r="AD33" s="37">
        <f t="shared" si="4"/>
        <v>1.7</v>
      </c>
    </row>
    <row r="34" spans="2:30" ht="13.5" customHeight="1">
      <c r="B34" s="177" t="s">
        <v>359</v>
      </c>
      <c r="C34" s="176">
        <v>23</v>
      </c>
      <c r="D34" s="175"/>
      <c r="E34" s="372">
        <v>58501</v>
      </c>
      <c r="F34" s="373">
        <v>93.5</v>
      </c>
      <c r="G34" s="372">
        <v>4942</v>
      </c>
      <c r="H34" s="372">
        <v>4577</v>
      </c>
      <c r="I34" s="372">
        <v>4610</v>
      </c>
      <c r="J34" s="372">
        <v>4845</v>
      </c>
      <c r="K34" s="372">
        <v>5139</v>
      </c>
      <c r="L34" s="372">
        <v>5225</v>
      </c>
      <c r="M34" s="372">
        <v>5044</v>
      </c>
      <c r="N34" s="372">
        <v>4442</v>
      </c>
      <c r="O34" s="372">
        <v>5294</v>
      </c>
      <c r="P34" s="372">
        <v>5053</v>
      </c>
      <c r="Q34" s="372">
        <v>4774</v>
      </c>
      <c r="R34" s="372">
        <v>4556</v>
      </c>
      <c r="S34" s="174">
        <v>23</v>
      </c>
      <c r="V34" s="32">
        <v>22</v>
      </c>
      <c r="W34" s="5" t="s">
        <v>54</v>
      </c>
      <c r="X34" s="33">
        <f t="shared" si="0"/>
        <v>58501</v>
      </c>
      <c r="Y34" s="34">
        <f>IFERROR(_xlfn.RANK.EQ(X34,$X$13:$X$59,0)+COUNTIF($X$13:X34,X34)-1,"-")</f>
        <v>18</v>
      </c>
      <c r="Z34" s="5"/>
      <c r="AA34" s="42">
        <f t="shared" si="1"/>
        <v>22</v>
      </c>
      <c r="AB34" s="42" t="str">
        <f t="shared" si="2"/>
        <v>大分</v>
      </c>
      <c r="AC34" s="42">
        <f t="shared" si="3"/>
        <v>43351</v>
      </c>
      <c r="AD34" s="37">
        <f t="shared" si="4"/>
        <v>1.4</v>
      </c>
    </row>
    <row r="35" spans="2:30" ht="13.5" customHeight="1">
      <c r="B35" s="177" t="s">
        <v>358</v>
      </c>
      <c r="C35" s="176">
        <v>24</v>
      </c>
      <c r="D35" s="175"/>
      <c r="E35" s="372">
        <v>129095</v>
      </c>
      <c r="F35" s="373">
        <v>94.2</v>
      </c>
      <c r="G35" s="372">
        <v>10514</v>
      </c>
      <c r="H35" s="372">
        <v>10322</v>
      </c>
      <c r="I35" s="372">
        <v>10516</v>
      </c>
      <c r="J35" s="372">
        <v>10728</v>
      </c>
      <c r="K35" s="372">
        <v>11593</v>
      </c>
      <c r="L35" s="372">
        <v>11099</v>
      </c>
      <c r="M35" s="372">
        <v>10809</v>
      </c>
      <c r="N35" s="372">
        <v>9438</v>
      </c>
      <c r="O35" s="372">
        <v>11160</v>
      </c>
      <c r="P35" s="372">
        <v>11700</v>
      </c>
      <c r="Q35" s="372">
        <v>10944</v>
      </c>
      <c r="R35" s="372">
        <v>10272</v>
      </c>
      <c r="S35" s="174">
        <v>24</v>
      </c>
      <c r="V35" s="32">
        <v>23</v>
      </c>
      <c r="W35" s="5" t="s">
        <v>55</v>
      </c>
      <c r="X35" s="33">
        <f t="shared" si="0"/>
        <v>129095</v>
      </c>
      <c r="Y35" s="34">
        <f>IFERROR(_xlfn.RANK.EQ(X35,$X$13:$X$59,0)+COUNTIF($X$13:X35,X35)-1,"-")</f>
        <v>7</v>
      </c>
      <c r="Z35" s="5"/>
      <c r="AA35" s="42">
        <f t="shared" si="1"/>
        <v>23</v>
      </c>
      <c r="AB35" s="42" t="str">
        <f t="shared" si="2"/>
        <v>福島</v>
      </c>
      <c r="AC35" s="42">
        <f t="shared" si="3"/>
        <v>41620</v>
      </c>
      <c r="AD35" s="37">
        <f t="shared" si="4"/>
        <v>1.3</v>
      </c>
    </row>
    <row r="36" spans="2:30" ht="13.5" customHeight="1">
      <c r="B36" s="177" t="s">
        <v>357</v>
      </c>
      <c r="C36" s="176">
        <v>25</v>
      </c>
      <c r="D36" s="175"/>
      <c r="E36" s="372">
        <v>24991</v>
      </c>
      <c r="F36" s="373">
        <v>100.7</v>
      </c>
      <c r="G36" s="372">
        <v>1973</v>
      </c>
      <c r="H36" s="372">
        <v>1961</v>
      </c>
      <c r="I36" s="372">
        <v>2071</v>
      </c>
      <c r="J36" s="372">
        <v>2009</v>
      </c>
      <c r="K36" s="372">
        <v>2216</v>
      </c>
      <c r="L36" s="372">
        <v>2206</v>
      </c>
      <c r="M36" s="372">
        <v>2061</v>
      </c>
      <c r="N36" s="372">
        <v>1836</v>
      </c>
      <c r="O36" s="372">
        <v>2167</v>
      </c>
      <c r="P36" s="372">
        <v>2258</v>
      </c>
      <c r="Q36" s="372">
        <v>2178</v>
      </c>
      <c r="R36" s="372">
        <v>2055</v>
      </c>
      <c r="S36" s="174">
        <v>25</v>
      </c>
      <c r="V36" s="32">
        <v>24</v>
      </c>
      <c r="W36" s="5" t="s">
        <v>56</v>
      </c>
      <c r="X36" s="33">
        <f t="shared" si="0"/>
        <v>24991</v>
      </c>
      <c r="Y36" s="34">
        <f>IFERROR(_xlfn.RANK.EQ(X36,$X$13:$X$59,0)+COUNTIF($X$13:X36,X36)-1,"-")</f>
        <v>25</v>
      </c>
      <c r="Z36" s="5"/>
      <c r="AA36" s="42">
        <f t="shared" si="1"/>
        <v>24</v>
      </c>
      <c r="AB36" s="42" t="str">
        <f t="shared" si="2"/>
        <v>新潟</v>
      </c>
      <c r="AC36" s="42">
        <f t="shared" si="3"/>
        <v>40470</v>
      </c>
      <c r="AD36" s="37">
        <f t="shared" si="4"/>
        <v>1.3</v>
      </c>
    </row>
    <row r="37" spans="2:30" ht="13.5" customHeight="1">
      <c r="B37" s="177" t="s">
        <v>356</v>
      </c>
      <c r="C37" s="176">
        <v>26</v>
      </c>
      <c r="D37" s="175"/>
      <c r="E37" s="372">
        <v>21861</v>
      </c>
      <c r="F37" s="373">
        <v>98.7</v>
      </c>
      <c r="G37" s="372">
        <v>1776</v>
      </c>
      <c r="H37" s="372">
        <v>1745</v>
      </c>
      <c r="I37" s="372">
        <v>1730</v>
      </c>
      <c r="J37" s="372">
        <v>1761</v>
      </c>
      <c r="K37" s="372">
        <v>1917</v>
      </c>
      <c r="L37" s="372">
        <v>1974</v>
      </c>
      <c r="M37" s="372">
        <v>1818</v>
      </c>
      <c r="N37" s="372">
        <v>1575</v>
      </c>
      <c r="O37" s="372">
        <v>2024</v>
      </c>
      <c r="P37" s="372">
        <v>2000</v>
      </c>
      <c r="Q37" s="372">
        <v>1876</v>
      </c>
      <c r="R37" s="372">
        <v>1665</v>
      </c>
      <c r="S37" s="174">
        <v>26</v>
      </c>
      <c r="V37" s="32">
        <v>25</v>
      </c>
      <c r="W37" s="5" t="s">
        <v>57</v>
      </c>
      <c r="X37" s="33">
        <f t="shared" si="0"/>
        <v>21861</v>
      </c>
      <c r="Y37" s="34">
        <f>IFERROR(_xlfn.RANK.EQ(X37,$X$13:$X$59,0)+COUNTIF($X$13:X37,X37)-1,"-")</f>
        <v>29</v>
      </c>
      <c r="Z37" s="5"/>
      <c r="AA37" s="42">
        <f t="shared" si="1"/>
        <v>25</v>
      </c>
      <c r="AB37" s="42" t="str">
        <f t="shared" si="2"/>
        <v>三重</v>
      </c>
      <c r="AC37" s="42">
        <f t="shared" si="3"/>
        <v>24991</v>
      </c>
      <c r="AD37" s="37">
        <f t="shared" si="4"/>
        <v>0.8</v>
      </c>
    </row>
    <row r="38" spans="2:30" ht="13.5" customHeight="1">
      <c r="B38" s="177" t="s">
        <v>355</v>
      </c>
      <c r="C38" s="176">
        <v>27</v>
      </c>
      <c r="D38" s="175"/>
      <c r="E38" s="372">
        <v>86208</v>
      </c>
      <c r="F38" s="373">
        <v>94.2</v>
      </c>
      <c r="G38" s="372">
        <v>6599</v>
      </c>
      <c r="H38" s="372">
        <v>6583</v>
      </c>
      <c r="I38" s="372">
        <v>7154</v>
      </c>
      <c r="J38" s="372">
        <v>6920</v>
      </c>
      <c r="K38" s="372">
        <v>7181</v>
      </c>
      <c r="L38" s="372">
        <v>7316</v>
      </c>
      <c r="M38" s="372">
        <v>7692</v>
      </c>
      <c r="N38" s="372">
        <v>7067</v>
      </c>
      <c r="O38" s="372">
        <v>7677</v>
      </c>
      <c r="P38" s="372">
        <v>7857</v>
      </c>
      <c r="Q38" s="372">
        <v>7219</v>
      </c>
      <c r="R38" s="372">
        <v>6943</v>
      </c>
      <c r="S38" s="174">
        <v>27</v>
      </c>
      <c r="V38" s="32">
        <v>26</v>
      </c>
      <c r="W38" s="5" t="s">
        <v>58</v>
      </c>
      <c r="X38" s="33">
        <f t="shared" si="0"/>
        <v>86208</v>
      </c>
      <c r="Y38" s="34">
        <f>IFERROR(_xlfn.RANK.EQ(X38,$X$13:$X$59,0)+COUNTIF($X$13:X38,X38)-1,"-")</f>
        <v>14</v>
      </c>
      <c r="Z38" s="5"/>
      <c r="AA38" s="42">
        <f t="shared" si="1"/>
        <v>26</v>
      </c>
      <c r="AB38" s="42" t="str">
        <f t="shared" si="2"/>
        <v>宮崎</v>
      </c>
      <c r="AC38" s="42">
        <f t="shared" si="3"/>
        <v>23547</v>
      </c>
      <c r="AD38" s="37">
        <f t="shared" si="4"/>
        <v>0.8</v>
      </c>
    </row>
    <row r="39" spans="2:30" ht="13.5" customHeight="1">
      <c r="B39" s="177" t="s">
        <v>354</v>
      </c>
      <c r="C39" s="176">
        <v>28</v>
      </c>
      <c r="D39" s="175"/>
      <c r="E39" s="372">
        <v>103209</v>
      </c>
      <c r="F39" s="373">
        <v>102.3</v>
      </c>
      <c r="G39" s="372">
        <v>8068</v>
      </c>
      <c r="H39" s="372">
        <v>8020</v>
      </c>
      <c r="I39" s="372">
        <v>8095</v>
      </c>
      <c r="J39" s="372">
        <v>8279</v>
      </c>
      <c r="K39" s="372">
        <v>9411</v>
      </c>
      <c r="L39" s="372">
        <v>9206</v>
      </c>
      <c r="M39" s="372">
        <v>8757</v>
      </c>
      <c r="N39" s="372">
        <v>7745</v>
      </c>
      <c r="O39" s="372">
        <v>9422</v>
      </c>
      <c r="P39" s="372">
        <v>9349</v>
      </c>
      <c r="Q39" s="372">
        <v>8790</v>
      </c>
      <c r="R39" s="372">
        <v>8067</v>
      </c>
      <c r="S39" s="174">
        <v>28</v>
      </c>
      <c r="V39" s="32">
        <v>27</v>
      </c>
      <c r="W39" s="5" t="s">
        <v>59</v>
      </c>
      <c r="X39" s="33">
        <f t="shared" si="0"/>
        <v>103209</v>
      </c>
      <c r="Y39" s="34">
        <f>IFERROR(_xlfn.RANK.EQ(X39,$X$13:$X$59,0)+COUNTIF($X$13:X39,X39)-1,"-")</f>
        <v>12</v>
      </c>
      <c r="Z39" s="5"/>
      <c r="AA39" s="42">
        <f t="shared" si="1"/>
        <v>27</v>
      </c>
      <c r="AB39" s="42" t="str">
        <f t="shared" si="2"/>
        <v>石川</v>
      </c>
      <c r="AC39" s="42">
        <f t="shared" si="3"/>
        <v>23480</v>
      </c>
      <c r="AD39" s="37">
        <f t="shared" si="4"/>
        <v>0.8</v>
      </c>
    </row>
    <row r="40" spans="2:30" ht="13.5" customHeight="1">
      <c r="B40" s="177" t="s">
        <v>353</v>
      </c>
      <c r="C40" s="176">
        <v>29</v>
      </c>
      <c r="D40" s="175"/>
      <c r="E40" s="372">
        <v>113098</v>
      </c>
      <c r="F40" s="373">
        <v>88.6</v>
      </c>
      <c r="G40" s="372">
        <v>9746</v>
      </c>
      <c r="H40" s="372">
        <v>8842</v>
      </c>
      <c r="I40" s="372">
        <v>9301</v>
      </c>
      <c r="J40" s="372">
        <v>9207</v>
      </c>
      <c r="K40" s="372">
        <v>10189</v>
      </c>
      <c r="L40" s="372">
        <v>9640</v>
      </c>
      <c r="M40" s="372">
        <v>9749</v>
      </c>
      <c r="N40" s="372">
        <v>8653</v>
      </c>
      <c r="O40" s="372">
        <v>9882</v>
      </c>
      <c r="P40" s="372">
        <v>9899</v>
      </c>
      <c r="Q40" s="372">
        <v>9129</v>
      </c>
      <c r="R40" s="372">
        <v>8861</v>
      </c>
      <c r="S40" s="174">
        <v>29</v>
      </c>
      <c r="V40" s="32">
        <v>28</v>
      </c>
      <c r="W40" s="5" t="s">
        <v>60</v>
      </c>
      <c r="X40" s="33">
        <f t="shared" si="0"/>
        <v>113098</v>
      </c>
      <c r="Y40" s="34">
        <f>IFERROR(_xlfn.RANK.EQ(X40,$X$13:$X$59,0)+COUNTIF($X$13:X40,X40)-1,"-")</f>
        <v>11</v>
      </c>
      <c r="Z40" s="5"/>
      <c r="AA40" s="42">
        <f t="shared" si="1"/>
        <v>28</v>
      </c>
      <c r="AB40" s="42" t="str">
        <f t="shared" si="2"/>
        <v>山口</v>
      </c>
      <c r="AC40" s="42">
        <f t="shared" si="3"/>
        <v>22385</v>
      </c>
      <c r="AD40" s="37">
        <f t="shared" si="4"/>
        <v>0.7</v>
      </c>
    </row>
    <row r="41" spans="2:30" ht="13.5" customHeight="1">
      <c r="B41" s="177" t="s">
        <v>352</v>
      </c>
      <c r="C41" s="176">
        <v>30</v>
      </c>
      <c r="D41" s="175"/>
      <c r="E41" s="372" t="s">
        <v>278</v>
      </c>
      <c r="F41" s="373" t="s">
        <v>278</v>
      </c>
      <c r="G41" s="373" t="s">
        <v>278</v>
      </c>
      <c r="H41" s="373" t="s">
        <v>278</v>
      </c>
      <c r="I41" s="373" t="s">
        <v>278</v>
      </c>
      <c r="J41" s="373" t="s">
        <v>278</v>
      </c>
      <c r="K41" s="373" t="s">
        <v>278</v>
      </c>
      <c r="L41" s="373" t="s">
        <v>278</v>
      </c>
      <c r="M41" s="373" t="s">
        <v>278</v>
      </c>
      <c r="N41" s="373" t="s">
        <v>278</v>
      </c>
      <c r="O41" s="373" t="s">
        <v>278</v>
      </c>
      <c r="P41" s="373" t="s">
        <v>278</v>
      </c>
      <c r="Q41" s="373" t="s">
        <v>278</v>
      </c>
      <c r="R41" s="373" t="s">
        <v>278</v>
      </c>
      <c r="S41" s="174">
        <v>30</v>
      </c>
      <c r="V41" s="32">
        <v>29</v>
      </c>
      <c r="W41" s="5" t="s">
        <v>61</v>
      </c>
      <c r="X41" s="33" t="str">
        <f t="shared" si="0"/>
        <v>x</v>
      </c>
      <c r="Y41" s="34" t="str">
        <f>IFERROR(_xlfn.RANK.EQ(X41,$X$13:$X$59,0)+COUNTIF($X$13:X41,X41)-1,"-")</f>
        <v>-</v>
      </c>
      <c r="Z41" s="5"/>
      <c r="AA41" s="42">
        <f t="shared" si="1"/>
        <v>29</v>
      </c>
      <c r="AB41" s="42" t="str">
        <f t="shared" si="2"/>
        <v>滋賀</v>
      </c>
      <c r="AC41" s="42">
        <f t="shared" si="3"/>
        <v>21861</v>
      </c>
      <c r="AD41" s="37">
        <f t="shared" si="4"/>
        <v>0.7</v>
      </c>
    </row>
    <row r="42" spans="2:30" ht="13.5" customHeight="1">
      <c r="B42" s="177" t="s">
        <v>351</v>
      </c>
      <c r="C42" s="176">
        <v>31</v>
      </c>
      <c r="D42" s="175"/>
      <c r="E42" s="372" t="s">
        <v>278</v>
      </c>
      <c r="F42" s="373" t="s">
        <v>278</v>
      </c>
      <c r="G42" s="373" t="s">
        <v>278</v>
      </c>
      <c r="H42" s="373" t="s">
        <v>278</v>
      </c>
      <c r="I42" s="373" t="s">
        <v>278</v>
      </c>
      <c r="J42" s="373" t="s">
        <v>278</v>
      </c>
      <c r="K42" s="373" t="s">
        <v>278</v>
      </c>
      <c r="L42" s="373" t="s">
        <v>278</v>
      </c>
      <c r="M42" s="373" t="s">
        <v>278</v>
      </c>
      <c r="N42" s="373" t="s">
        <v>278</v>
      </c>
      <c r="O42" s="373" t="s">
        <v>278</v>
      </c>
      <c r="P42" s="373" t="s">
        <v>278</v>
      </c>
      <c r="Q42" s="373" t="s">
        <v>278</v>
      </c>
      <c r="R42" s="373" t="s">
        <v>278</v>
      </c>
      <c r="S42" s="174">
        <v>31</v>
      </c>
      <c r="V42" s="32">
        <v>30</v>
      </c>
      <c r="W42" s="5" t="s">
        <v>62</v>
      </c>
      <c r="X42" s="33" t="str">
        <f t="shared" si="0"/>
        <v>x</v>
      </c>
      <c r="Y42" s="34" t="str">
        <f>IFERROR(_xlfn.RANK.EQ(X42,$X$13:$X$59,0)+COUNTIF($X$13:X42,X42)-1,"-")</f>
        <v>-</v>
      </c>
      <c r="Z42" s="5"/>
      <c r="AA42" s="42">
        <f t="shared" si="1"/>
        <v>30</v>
      </c>
      <c r="AB42" s="42" t="str">
        <f t="shared" si="2"/>
        <v>山形</v>
      </c>
      <c r="AC42" s="42">
        <f t="shared" si="3"/>
        <v>17407</v>
      </c>
      <c r="AD42" s="37">
        <f t="shared" si="4"/>
        <v>0.6</v>
      </c>
    </row>
    <row r="43" spans="2:30" ht="13.5" customHeight="1">
      <c r="B43" s="177" t="s">
        <v>350</v>
      </c>
      <c r="C43" s="176">
        <v>32</v>
      </c>
      <c r="D43" s="175"/>
      <c r="E43" s="372" t="s">
        <v>278</v>
      </c>
      <c r="F43" s="373" t="s">
        <v>278</v>
      </c>
      <c r="G43" s="373" t="s">
        <v>278</v>
      </c>
      <c r="H43" s="373" t="s">
        <v>278</v>
      </c>
      <c r="I43" s="373" t="s">
        <v>278</v>
      </c>
      <c r="J43" s="373" t="s">
        <v>278</v>
      </c>
      <c r="K43" s="373" t="s">
        <v>278</v>
      </c>
      <c r="L43" s="373" t="s">
        <v>278</v>
      </c>
      <c r="M43" s="373" t="s">
        <v>278</v>
      </c>
      <c r="N43" s="373" t="s">
        <v>278</v>
      </c>
      <c r="O43" s="373" t="s">
        <v>278</v>
      </c>
      <c r="P43" s="373" t="s">
        <v>278</v>
      </c>
      <c r="Q43" s="373" t="s">
        <v>278</v>
      </c>
      <c r="R43" s="373" t="s">
        <v>278</v>
      </c>
      <c r="S43" s="174">
        <v>32</v>
      </c>
      <c r="V43" s="32">
        <v>31</v>
      </c>
      <c r="W43" s="5" t="s">
        <v>63</v>
      </c>
      <c r="X43" s="33" t="str">
        <f t="shared" si="0"/>
        <v>x</v>
      </c>
      <c r="Y43" s="34" t="str">
        <f>IFERROR(_xlfn.RANK.EQ(X43,$X$13:$X$59,0)+COUNTIF($X$13:X43,X43)-1,"-")</f>
        <v>-</v>
      </c>
      <c r="Z43" s="5"/>
      <c r="AA43" s="42">
        <f t="shared" si="1"/>
        <v>31</v>
      </c>
      <c r="AB43" s="42" t="str">
        <f t="shared" si="2"/>
        <v>沖縄</v>
      </c>
      <c r="AC43" s="42">
        <f t="shared" si="3"/>
        <v>17394</v>
      </c>
      <c r="AD43" s="37">
        <f t="shared" si="4"/>
        <v>0.6</v>
      </c>
    </row>
    <row r="44" spans="2:30" ht="13.5" customHeight="1">
      <c r="B44" s="177" t="s">
        <v>349</v>
      </c>
      <c r="C44" s="176">
        <v>33</v>
      </c>
      <c r="D44" s="175"/>
      <c r="E44" s="372" t="s">
        <v>278</v>
      </c>
      <c r="F44" s="373" t="s">
        <v>278</v>
      </c>
      <c r="G44" s="372">
        <v>1182</v>
      </c>
      <c r="H44" s="372">
        <v>1174</v>
      </c>
      <c r="I44" s="372">
        <v>1244</v>
      </c>
      <c r="J44" s="372" t="s">
        <v>278</v>
      </c>
      <c r="K44" s="372" t="s">
        <v>278</v>
      </c>
      <c r="L44" s="372" t="s">
        <v>278</v>
      </c>
      <c r="M44" s="372" t="s">
        <v>278</v>
      </c>
      <c r="N44" s="372" t="s">
        <v>278</v>
      </c>
      <c r="O44" s="372" t="s">
        <v>278</v>
      </c>
      <c r="P44" s="372" t="s">
        <v>278</v>
      </c>
      <c r="Q44" s="372" t="s">
        <v>278</v>
      </c>
      <c r="R44" s="372" t="s">
        <v>278</v>
      </c>
      <c r="S44" s="174">
        <v>33</v>
      </c>
      <c r="V44" s="32">
        <v>32</v>
      </c>
      <c r="W44" s="5" t="s">
        <v>64</v>
      </c>
      <c r="X44" s="33" t="str">
        <f t="shared" si="0"/>
        <v>x</v>
      </c>
      <c r="Y44" s="34" t="str">
        <f>IFERROR(_xlfn.RANK.EQ(X44,$X$13:$X$59,0)+COUNTIF($X$13:X44,X44)-1,"-")</f>
        <v>-</v>
      </c>
      <c r="Z44" s="5"/>
      <c r="AA44" s="42">
        <f t="shared" si="1"/>
        <v>32</v>
      </c>
      <c r="AB44" s="42" t="str">
        <f t="shared" si="2"/>
        <v>長崎</v>
      </c>
      <c r="AC44" s="42">
        <f t="shared" si="3"/>
        <v>10463</v>
      </c>
      <c r="AD44" s="37">
        <f t="shared" si="4"/>
        <v>0.3</v>
      </c>
    </row>
    <row r="45" spans="2:30" ht="13.5" customHeight="1">
      <c r="B45" s="177" t="s">
        <v>348</v>
      </c>
      <c r="C45" s="176">
        <v>34</v>
      </c>
      <c r="D45" s="175"/>
      <c r="E45" s="372">
        <v>113768</v>
      </c>
      <c r="F45" s="373">
        <v>105.6</v>
      </c>
      <c r="G45" s="372">
        <v>8390</v>
      </c>
      <c r="H45" s="372">
        <v>7739</v>
      </c>
      <c r="I45" s="372">
        <v>8485</v>
      </c>
      <c r="J45" s="372">
        <v>8857</v>
      </c>
      <c r="K45" s="372">
        <v>9401</v>
      </c>
      <c r="L45" s="372">
        <v>9725</v>
      </c>
      <c r="M45" s="372">
        <v>10264</v>
      </c>
      <c r="N45" s="372">
        <v>10643</v>
      </c>
      <c r="O45" s="372">
        <v>10649</v>
      </c>
      <c r="P45" s="372">
        <v>10458</v>
      </c>
      <c r="Q45" s="372">
        <v>9658</v>
      </c>
      <c r="R45" s="372">
        <v>9499</v>
      </c>
      <c r="S45" s="174">
        <v>34</v>
      </c>
      <c r="V45" s="32">
        <v>33</v>
      </c>
      <c r="W45" s="5" t="s">
        <v>65</v>
      </c>
      <c r="X45" s="33">
        <f t="shared" si="0"/>
        <v>113768</v>
      </c>
      <c r="Y45" s="34">
        <f>IFERROR(_xlfn.RANK.EQ(X45,$X$13:$X$59,0)+COUNTIF($X$13:X45,X45)-1,"-")</f>
        <v>10</v>
      </c>
      <c r="Z45" s="5"/>
      <c r="AA45" s="42">
        <f t="shared" si="1"/>
        <v>33</v>
      </c>
      <c r="AB45" s="42" t="str">
        <f t="shared" si="2"/>
        <v>佐賀</v>
      </c>
      <c r="AC45" s="42">
        <f t="shared" si="3"/>
        <v>9938</v>
      </c>
      <c r="AD45" s="37">
        <f t="shared" si="4"/>
        <v>0.3</v>
      </c>
    </row>
    <row r="46" spans="2:30" ht="13.5" customHeight="1">
      <c r="B46" s="177" t="s">
        <v>347</v>
      </c>
      <c r="C46" s="176">
        <v>35</v>
      </c>
      <c r="D46" s="175"/>
      <c r="E46" s="372">
        <v>52316</v>
      </c>
      <c r="F46" s="373">
        <v>95.9</v>
      </c>
      <c r="G46" s="372">
        <v>4356</v>
      </c>
      <c r="H46" s="372">
        <v>4108</v>
      </c>
      <c r="I46" s="372">
        <v>4267</v>
      </c>
      <c r="J46" s="372">
        <v>4281</v>
      </c>
      <c r="K46" s="372">
        <v>4641</v>
      </c>
      <c r="L46" s="372">
        <v>4563</v>
      </c>
      <c r="M46" s="372">
        <v>4491</v>
      </c>
      <c r="N46" s="372">
        <v>4131</v>
      </c>
      <c r="O46" s="372">
        <v>4665</v>
      </c>
      <c r="P46" s="372">
        <v>4534</v>
      </c>
      <c r="Q46" s="372">
        <v>4260</v>
      </c>
      <c r="R46" s="372">
        <v>4019</v>
      </c>
      <c r="S46" s="174">
        <v>35</v>
      </c>
      <c r="V46" s="32">
        <v>34</v>
      </c>
      <c r="W46" s="5" t="s">
        <v>66</v>
      </c>
      <c r="X46" s="33">
        <f t="shared" si="0"/>
        <v>52316</v>
      </c>
      <c r="Y46" s="34">
        <f>IFERROR(_xlfn.RANK.EQ(X46,$X$13:$X$59,0)+COUNTIF($X$13:X46,X46)-1,"-")</f>
        <v>21</v>
      </c>
      <c r="Z46" s="5"/>
      <c r="AA46" s="42">
        <f t="shared" si="1"/>
        <v>34</v>
      </c>
      <c r="AB46" s="42" t="str">
        <f t="shared" si="2"/>
        <v>鹿児島</v>
      </c>
      <c r="AC46" s="42">
        <f t="shared" si="3"/>
        <v>8816</v>
      </c>
      <c r="AD46" s="37">
        <f t="shared" si="4"/>
        <v>0.3</v>
      </c>
    </row>
    <row r="47" spans="2:30" ht="13.5" customHeight="1">
      <c r="B47" s="177" t="s">
        <v>346</v>
      </c>
      <c r="C47" s="176">
        <v>36</v>
      </c>
      <c r="D47" s="175"/>
      <c r="E47" s="372">
        <v>22385</v>
      </c>
      <c r="F47" s="373">
        <v>95</v>
      </c>
      <c r="G47" s="373" t="s">
        <v>278</v>
      </c>
      <c r="H47" s="373" t="s">
        <v>278</v>
      </c>
      <c r="I47" s="373" t="s">
        <v>278</v>
      </c>
      <c r="J47" s="373">
        <v>2026</v>
      </c>
      <c r="K47" s="373">
        <v>2030</v>
      </c>
      <c r="L47" s="373">
        <v>1890</v>
      </c>
      <c r="M47" s="373">
        <v>1527</v>
      </c>
      <c r="N47" s="373">
        <v>1498</v>
      </c>
      <c r="O47" s="373">
        <v>1825</v>
      </c>
      <c r="P47" s="373">
        <v>2118</v>
      </c>
      <c r="Q47" s="373">
        <v>2002</v>
      </c>
      <c r="R47" s="373">
        <v>1663</v>
      </c>
      <c r="S47" s="174">
        <v>36</v>
      </c>
      <c r="V47" s="32">
        <v>35</v>
      </c>
      <c r="W47" s="5" t="s">
        <v>67</v>
      </c>
      <c r="X47" s="33">
        <f t="shared" si="0"/>
        <v>22385</v>
      </c>
      <c r="Y47" s="34">
        <f>IFERROR(_xlfn.RANK.EQ(X47,$X$13:$X$59,0)+COUNTIF($X$13:X47,X47)-1,"-")</f>
        <v>28</v>
      </c>
      <c r="Z47" s="5"/>
      <c r="AA47" s="42">
        <f t="shared" si="1"/>
        <v>35</v>
      </c>
      <c r="AB47" s="42" t="str">
        <f t="shared" si="2"/>
        <v>高知</v>
      </c>
      <c r="AC47" s="42">
        <f t="shared" si="3"/>
        <v>8170</v>
      </c>
      <c r="AD47" s="37">
        <f t="shared" si="4"/>
        <v>0.3</v>
      </c>
    </row>
    <row r="48" spans="2:30" ht="13.5" customHeight="1">
      <c r="B48" s="177" t="s">
        <v>345</v>
      </c>
      <c r="C48" s="176">
        <v>37</v>
      </c>
      <c r="D48" s="175"/>
      <c r="E48" s="372" t="s">
        <v>278</v>
      </c>
      <c r="F48" s="373" t="s">
        <v>278</v>
      </c>
      <c r="G48" s="373" t="s">
        <v>278</v>
      </c>
      <c r="H48" s="373" t="s">
        <v>278</v>
      </c>
      <c r="I48" s="373" t="s">
        <v>278</v>
      </c>
      <c r="J48" s="373" t="s">
        <v>278</v>
      </c>
      <c r="K48" s="373" t="s">
        <v>278</v>
      </c>
      <c r="L48" s="373" t="s">
        <v>278</v>
      </c>
      <c r="M48" s="373" t="s">
        <v>278</v>
      </c>
      <c r="N48" s="373" t="s">
        <v>278</v>
      </c>
      <c r="O48" s="373" t="s">
        <v>278</v>
      </c>
      <c r="P48" s="373" t="s">
        <v>278</v>
      </c>
      <c r="Q48" s="373" t="s">
        <v>278</v>
      </c>
      <c r="R48" s="373" t="s">
        <v>278</v>
      </c>
      <c r="S48" s="174">
        <v>37</v>
      </c>
      <c r="V48" s="32">
        <v>36</v>
      </c>
      <c r="W48" s="5" t="s">
        <v>68</v>
      </c>
      <c r="X48" s="33" t="str">
        <f t="shared" si="0"/>
        <v>x</v>
      </c>
      <c r="Y48" s="34" t="str">
        <f>IFERROR(_xlfn.RANK.EQ(X48,$X$13:$X$59,0)+COUNTIF($X$13:X48,X48)-1,"-")</f>
        <v>-</v>
      </c>
      <c r="Z48" s="5"/>
      <c r="AA48" s="42">
        <f t="shared" si="1"/>
        <v>36</v>
      </c>
      <c r="AB48" s="42" t="str">
        <f t="shared" si="2"/>
        <v>山梨</v>
      </c>
      <c r="AC48" s="42">
        <f t="shared" si="3"/>
        <v>1766</v>
      </c>
      <c r="AD48" s="37">
        <f t="shared" si="4"/>
        <v>0.1</v>
      </c>
    </row>
    <row r="49" spans="1:30" ht="13.5" customHeight="1">
      <c r="B49" s="177" t="s">
        <v>344</v>
      </c>
      <c r="C49" s="176">
        <v>38</v>
      </c>
      <c r="D49" s="175"/>
      <c r="E49" s="372" t="s">
        <v>278</v>
      </c>
      <c r="F49" s="373" t="s">
        <v>278</v>
      </c>
      <c r="G49" s="373" t="s">
        <v>278</v>
      </c>
      <c r="H49" s="373" t="s">
        <v>278</v>
      </c>
      <c r="I49" s="373" t="s">
        <v>278</v>
      </c>
      <c r="J49" s="373" t="s">
        <v>278</v>
      </c>
      <c r="K49" s="373" t="s">
        <v>278</v>
      </c>
      <c r="L49" s="373" t="s">
        <v>278</v>
      </c>
      <c r="M49" s="373" t="s">
        <v>278</v>
      </c>
      <c r="N49" s="373" t="s">
        <v>278</v>
      </c>
      <c r="O49" s="373" t="s">
        <v>278</v>
      </c>
      <c r="P49" s="373" t="s">
        <v>278</v>
      </c>
      <c r="Q49" s="373" t="s">
        <v>278</v>
      </c>
      <c r="R49" s="373" t="s">
        <v>278</v>
      </c>
      <c r="S49" s="174">
        <v>38</v>
      </c>
      <c r="V49" s="32">
        <v>37</v>
      </c>
      <c r="W49" s="5" t="s">
        <v>69</v>
      </c>
      <c r="X49" s="33" t="str">
        <f t="shared" si="0"/>
        <v>x</v>
      </c>
      <c r="Y49" s="34" t="str">
        <f>IFERROR(_xlfn.RANK.EQ(X49,$X$13:$X$59,0)+COUNTIF($X$13:X49,X49)-1,"-")</f>
        <v>-</v>
      </c>
      <c r="Z49" s="5"/>
      <c r="AA49" s="42" t="str">
        <f t="shared" si="1"/>
        <v>-</v>
      </c>
      <c r="AB49" s="42" t="str">
        <f t="shared" si="2"/>
        <v>-</v>
      </c>
      <c r="AC49" s="42" t="str">
        <f t="shared" si="3"/>
        <v>-</v>
      </c>
      <c r="AD49" s="37" t="str">
        <f t="shared" si="4"/>
        <v>-</v>
      </c>
    </row>
    <row r="50" spans="1:30" ht="13.35" customHeight="1">
      <c r="B50" s="177" t="s">
        <v>343</v>
      </c>
      <c r="C50" s="176">
        <v>39</v>
      </c>
      <c r="D50" s="175"/>
      <c r="E50" s="372" t="s">
        <v>278</v>
      </c>
      <c r="F50" s="373" t="s">
        <v>278</v>
      </c>
      <c r="G50" s="373" t="s">
        <v>278</v>
      </c>
      <c r="H50" s="373" t="s">
        <v>278</v>
      </c>
      <c r="I50" s="373" t="s">
        <v>278</v>
      </c>
      <c r="J50" s="373" t="s">
        <v>278</v>
      </c>
      <c r="K50" s="373" t="s">
        <v>278</v>
      </c>
      <c r="L50" s="373" t="s">
        <v>278</v>
      </c>
      <c r="M50" s="373" t="s">
        <v>278</v>
      </c>
      <c r="N50" s="373" t="s">
        <v>278</v>
      </c>
      <c r="O50" s="373" t="s">
        <v>278</v>
      </c>
      <c r="P50" s="373" t="s">
        <v>278</v>
      </c>
      <c r="Q50" s="373" t="s">
        <v>278</v>
      </c>
      <c r="R50" s="373" t="s">
        <v>278</v>
      </c>
      <c r="S50" s="174">
        <v>39</v>
      </c>
      <c r="V50" s="32">
        <v>38</v>
      </c>
      <c r="W50" s="5" t="s">
        <v>70</v>
      </c>
      <c r="X50" s="33" t="str">
        <f t="shared" si="0"/>
        <v>x</v>
      </c>
      <c r="Y50" s="34" t="str">
        <f>IFERROR(_xlfn.RANK.EQ(X50,$X$13:$X$59,0)+COUNTIF($X$13:X50,X50)-1,"-")</f>
        <v>-</v>
      </c>
      <c r="Z50" s="5"/>
      <c r="AA50" s="42" t="str">
        <f t="shared" si="1"/>
        <v>-</v>
      </c>
      <c r="AB50" s="42" t="str">
        <f t="shared" si="2"/>
        <v>-</v>
      </c>
      <c r="AC50" s="42" t="str">
        <f t="shared" si="3"/>
        <v>-</v>
      </c>
      <c r="AD50" s="37" t="str">
        <f t="shared" si="4"/>
        <v>-</v>
      </c>
    </row>
    <row r="51" spans="1:30" ht="13.35" customHeight="1">
      <c r="B51" s="177" t="s">
        <v>342</v>
      </c>
      <c r="C51" s="176">
        <v>40</v>
      </c>
      <c r="D51" s="175"/>
      <c r="E51" s="372">
        <v>8170</v>
      </c>
      <c r="F51" s="373">
        <v>103.1</v>
      </c>
      <c r="G51" s="373" t="s">
        <v>278</v>
      </c>
      <c r="H51" s="373" t="s">
        <v>278</v>
      </c>
      <c r="I51" s="373" t="s">
        <v>278</v>
      </c>
      <c r="J51" s="373">
        <v>645</v>
      </c>
      <c r="K51" s="373">
        <v>695</v>
      </c>
      <c r="L51" s="373">
        <v>732</v>
      </c>
      <c r="M51" s="373">
        <v>707</v>
      </c>
      <c r="N51" s="373">
        <v>647</v>
      </c>
      <c r="O51" s="373">
        <v>736</v>
      </c>
      <c r="P51" s="373">
        <v>761</v>
      </c>
      <c r="Q51" s="373">
        <v>703</v>
      </c>
      <c r="R51" s="373">
        <v>688</v>
      </c>
      <c r="S51" s="174">
        <v>40</v>
      </c>
      <c r="V51" s="32">
        <v>39</v>
      </c>
      <c r="W51" s="5" t="s">
        <v>71</v>
      </c>
      <c r="X51" s="33">
        <f t="shared" si="0"/>
        <v>8170</v>
      </c>
      <c r="Y51" s="34">
        <f>IFERROR(_xlfn.RANK.EQ(X51,$X$13:$X$59,0)+COUNTIF($X$13:X51,X51)-1,"-")</f>
        <v>35</v>
      </c>
      <c r="Z51" s="5"/>
      <c r="AA51" s="42" t="str">
        <f t="shared" si="1"/>
        <v>-</v>
      </c>
      <c r="AB51" s="42" t="str">
        <f t="shared" si="2"/>
        <v>-</v>
      </c>
      <c r="AC51" s="42" t="str">
        <f t="shared" si="3"/>
        <v>-</v>
      </c>
      <c r="AD51" s="37" t="str">
        <f t="shared" si="4"/>
        <v>-</v>
      </c>
    </row>
    <row r="52" spans="1:30" ht="13.35" customHeight="1">
      <c r="B52" s="177" t="s">
        <v>341</v>
      </c>
      <c r="C52" s="176">
        <v>41</v>
      </c>
      <c r="D52" s="175"/>
      <c r="E52" s="372">
        <v>130195</v>
      </c>
      <c r="F52" s="373">
        <v>97</v>
      </c>
      <c r="G52" s="372">
        <v>10433</v>
      </c>
      <c r="H52" s="372">
        <v>10523</v>
      </c>
      <c r="I52" s="372">
        <v>11623</v>
      </c>
      <c r="J52" s="372">
        <v>11202</v>
      </c>
      <c r="K52" s="372">
        <v>12077</v>
      </c>
      <c r="L52" s="372">
        <v>11738</v>
      </c>
      <c r="M52" s="372">
        <v>11257</v>
      </c>
      <c r="N52" s="372">
        <v>10627</v>
      </c>
      <c r="O52" s="372">
        <v>11014</v>
      </c>
      <c r="P52" s="372">
        <v>10433</v>
      </c>
      <c r="Q52" s="372">
        <v>9029</v>
      </c>
      <c r="R52" s="372">
        <v>10239</v>
      </c>
      <c r="S52" s="174">
        <v>41</v>
      </c>
      <c r="V52" s="32">
        <v>40</v>
      </c>
      <c r="W52" s="5" t="s">
        <v>72</v>
      </c>
      <c r="X52" s="33">
        <f t="shared" si="0"/>
        <v>130195</v>
      </c>
      <c r="Y52" s="34">
        <f>IFERROR(_xlfn.RANK.EQ(X52,$X$13:$X$59,0)+COUNTIF($X$13:X52,X52)-1,"-")</f>
        <v>6</v>
      </c>
      <c r="Z52" s="5"/>
      <c r="AA52" s="42" t="str">
        <f t="shared" si="1"/>
        <v>-</v>
      </c>
      <c r="AB52" s="42" t="str">
        <f t="shared" si="2"/>
        <v>-</v>
      </c>
      <c r="AC52" s="42" t="str">
        <f t="shared" si="3"/>
        <v>-</v>
      </c>
      <c r="AD52" s="37" t="str">
        <f t="shared" si="4"/>
        <v>-</v>
      </c>
    </row>
    <row r="53" spans="1:30" ht="13.35" customHeight="1">
      <c r="B53" s="177" t="s">
        <v>340</v>
      </c>
      <c r="C53" s="176">
        <v>42</v>
      </c>
      <c r="D53" s="175"/>
      <c r="E53" s="372">
        <v>9938</v>
      </c>
      <c r="F53" s="373">
        <v>94.1</v>
      </c>
      <c r="G53" s="372" t="s">
        <v>278</v>
      </c>
      <c r="H53" s="372" t="s">
        <v>278</v>
      </c>
      <c r="I53" s="372" t="s">
        <v>278</v>
      </c>
      <c r="J53" s="372">
        <v>793</v>
      </c>
      <c r="K53" s="372">
        <v>868</v>
      </c>
      <c r="L53" s="372">
        <v>869</v>
      </c>
      <c r="M53" s="372">
        <v>795</v>
      </c>
      <c r="N53" s="372">
        <v>717</v>
      </c>
      <c r="O53" s="372">
        <v>898</v>
      </c>
      <c r="P53" s="372">
        <v>871</v>
      </c>
      <c r="Q53" s="372">
        <v>816</v>
      </c>
      <c r="R53" s="372">
        <v>773</v>
      </c>
      <c r="S53" s="174">
        <v>42</v>
      </c>
      <c r="V53" s="32">
        <v>41</v>
      </c>
      <c r="W53" s="5" t="s">
        <v>73</v>
      </c>
      <c r="X53" s="33">
        <f t="shared" si="0"/>
        <v>9938</v>
      </c>
      <c r="Y53" s="34">
        <f>IFERROR(_xlfn.RANK.EQ(X53,$X$13:$X$59,0)+COUNTIF($X$13:X53,X53)-1,"-")</f>
        <v>33</v>
      </c>
      <c r="Z53" s="5"/>
      <c r="AA53" s="42" t="str">
        <f t="shared" si="1"/>
        <v>-</v>
      </c>
      <c r="AB53" s="42" t="str">
        <f t="shared" si="2"/>
        <v>-</v>
      </c>
      <c r="AC53" s="42" t="str">
        <f t="shared" si="3"/>
        <v>-</v>
      </c>
      <c r="AD53" s="37" t="str">
        <f t="shared" si="4"/>
        <v>-</v>
      </c>
    </row>
    <row r="54" spans="1:30" ht="13.35" customHeight="1">
      <c r="B54" s="177" t="s">
        <v>339</v>
      </c>
      <c r="C54" s="176">
        <v>43</v>
      </c>
      <c r="D54" s="175"/>
      <c r="E54" s="372">
        <v>10463</v>
      </c>
      <c r="F54" s="373">
        <v>95.9</v>
      </c>
      <c r="G54" s="372" t="s">
        <v>278</v>
      </c>
      <c r="H54" s="372" t="s">
        <v>278</v>
      </c>
      <c r="I54" s="372" t="s">
        <v>278</v>
      </c>
      <c r="J54" s="372">
        <v>848</v>
      </c>
      <c r="K54" s="372">
        <v>965</v>
      </c>
      <c r="L54" s="372">
        <v>975</v>
      </c>
      <c r="M54" s="372">
        <v>818</v>
      </c>
      <c r="N54" s="372">
        <v>608</v>
      </c>
      <c r="O54" s="372">
        <v>961</v>
      </c>
      <c r="P54" s="372">
        <v>956</v>
      </c>
      <c r="Q54" s="372">
        <v>941</v>
      </c>
      <c r="R54" s="372">
        <v>815</v>
      </c>
      <c r="S54" s="174">
        <v>43</v>
      </c>
      <c r="V54" s="32">
        <v>42</v>
      </c>
      <c r="W54" s="5" t="s">
        <v>74</v>
      </c>
      <c r="X54" s="33">
        <f t="shared" si="0"/>
        <v>10463</v>
      </c>
      <c r="Y54" s="34">
        <f>IFERROR(_xlfn.RANK.EQ(X54,$X$13:$X$59,0)+COUNTIF($X$13:X54,X54)-1,"-")</f>
        <v>32</v>
      </c>
      <c r="Z54" s="5"/>
      <c r="AA54" s="42" t="str">
        <f t="shared" si="1"/>
        <v>-</v>
      </c>
      <c r="AB54" s="42" t="str">
        <f t="shared" si="2"/>
        <v>-</v>
      </c>
      <c r="AC54" s="42" t="str">
        <f t="shared" si="3"/>
        <v>-</v>
      </c>
      <c r="AD54" s="37" t="str">
        <f t="shared" si="4"/>
        <v>-</v>
      </c>
    </row>
    <row r="55" spans="1:30" ht="13.35" customHeight="1">
      <c r="B55" s="177" t="s">
        <v>338</v>
      </c>
      <c r="C55" s="176">
        <v>44</v>
      </c>
      <c r="D55" s="175"/>
      <c r="E55" s="372">
        <v>102641</v>
      </c>
      <c r="F55" s="373">
        <v>97.9</v>
      </c>
      <c r="G55" s="372">
        <v>8051</v>
      </c>
      <c r="H55" s="372">
        <v>7865</v>
      </c>
      <c r="I55" s="372">
        <v>8393</v>
      </c>
      <c r="J55" s="372">
        <v>8511</v>
      </c>
      <c r="K55" s="372">
        <v>8636</v>
      </c>
      <c r="L55" s="372">
        <v>8749</v>
      </c>
      <c r="M55" s="372">
        <v>9159</v>
      </c>
      <c r="N55" s="372">
        <v>8715</v>
      </c>
      <c r="O55" s="372">
        <v>8860</v>
      </c>
      <c r="P55" s="372">
        <v>9004</v>
      </c>
      <c r="Q55" s="372">
        <v>8427</v>
      </c>
      <c r="R55" s="372">
        <v>8271</v>
      </c>
      <c r="S55" s="174">
        <v>44</v>
      </c>
      <c r="V55" s="32">
        <v>43</v>
      </c>
      <c r="W55" s="5" t="s">
        <v>75</v>
      </c>
      <c r="X55" s="33">
        <f t="shared" si="0"/>
        <v>102641</v>
      </c>
      <c r="Y55" s="34">
        <f>IFERROR(_xlfn.RANK.EQ(X55,$X$13:$X$59,0)+COUNTIF($X$13:X55,X55)-1,"-")</f>
        <v>13</v>
      </c>
      <c r="Z55" s="5"/>
      <c r="AA55" s="42" t="str">
        <f t="shared" si="1"/>
        <v>-</v>
      </c>
      <c r="AB55" s="42" t="str">
        <f t="shared" si="2"/>
        <v>-</v>
      </c>
      <c r="AC55" s="42" t="str">
        <f t="shared" si="3"/>
        <v>-</v>
      </c>
      <c r="AD55" s="37" t="str">
        <f t="shared" si="4"/>
        <v>-</v>
      </c>
    </row>
    <row r="56" spans="1:30" ht="13.35" customHeight="1">
      <c r="B56" s="177" t="s">
        <v>337</v>
      </c>
      <c r="C56" s="176">
        <v>45</v>
      </c>
      <c r="D56" s="175"/>
      <c r="E56" s="372">
        <v>43351</v>
      </c>
      <c r="F56" s="373">
        <v>96.6</v>
      </c>
      <c r="G56" s="372">
        <v>3484</v>
      </c>
      <c r="H56" s="372">
        <v>3109</v>
      </c>
      <c r="I56" s="372">
        <v>3531</v>
      </c>
      <c r="J56" s="372">
        <v>3476</v>
      </c>
      <c r="K56" s="372">
        <v>3833</v>
      </c>
      <c r="L56" s="372">
        <v>3677</v>
      </c>
      <c r="M56" s="372">
        <v>3752</v>
      </c>
      <c r="N56" s="372">
        <v>3718</v>
      </c>
      <c r="O56" s="372">
        <v>3727</v>
      </c>
      <c r="P56" s="372">
        <v>3753</v>
      </c>
      <c r="Q56" s="372">
        <v>3538</v>
      </c>
      <c r="R56" s="372">
        <v>3753</v>
      </c>
      <c r="S56" s="174">
        <v>45</v>
      </c>
      <c r="V56" s="32">
        <v>44</v>
      </c>
      <c r="W56" s="5" t="s">
        <v>76</v>
      </c>
      <c r="X56" s="33">
        <f t="shared" si="0"/>
        <v>43351</v>
      </c>
      <c r="Y56" s="34">
        <f>IFERROR(_xlfn.RANK.EQ(X56,$X$13:$X$59,0)+COUNTIF($X$13:X56,X56)-1,"-")</f>
        <v>22</v>
      </c>
      <c r="Z56" s="5"/>
      <c r="AA56" s="42" t="str">
        <f t="shared" si="1"/>
        <v>-</v>
      </c>
      <c r="AB56" s="42" t="str">
        <f t="shared" si="2"/>
        <v>-</v>
      </c>
      <c r="AC56" s="42" t="str">
        <f t="shared" si="3"/>
        <v>-</v>
      </c>
      <c r="AD56" s="37" t="str">
        <f t="shared" si="4"/>
        <v>-</v>
      </c>
    </row>
    <row r="57" spans="1:30" ht="13.35" customHeight="1">
      <c r="B57" s="177" t="s">
        <v>336</v>
      </c>
      <c r="C57" s="176">
        <v>46</v>
      </c>
      <c r="D57" s="175"/>
      <c r="E57" s="372">
        <v>23547</v>
      </c>
      <c r="F57" s="373">
        <v>92.2</v>
      </c>
      <c r="G57" s="372">
        <v>1995</v>
      </c>
      <c r="H57" s="372">
        <v>1856</v>
      </c>
      <c r="I57" s="372">
        <v>2029</v>
      </c>
      <c r="J57" s="372">
        <v>1906</v>
      </c>
      <c r="K57" s="372">
        <v>2092</v>
      </c>
      <c r="L57" s="372">
        <v>2064</v>
      </c>
      <c r="M57" s="372">
        <v>1939</v>
      </c>
      <c r="N57" s="372">
        <v>1648</v>
      </c>
      <c r="O57" s="372">
        <v>2044</v>
      </c>
      <c r="P57" s="372">
        <v>2120</v>
      </c>
      <c r="Q57" s="372">
        <v>2008</v>
      </c>
      <c r="R57" s="372">
        <v>1846</v>
      </c>
      <c r="S57" s="174">
        <v>46</v>
      </c>
      <c r="V57" s="32">
        <v>45</v>
      </c>
      <c r="W57" s="5" t="s">
        <v>77</v>
      </c>
      <c r="X57" s="33">
        <f t="shared" si="0"/>
        <v>23547</v>
      </c>
      <c r="Y57" s="34">
        <f>IFERROR(_xlfn.RANK.EQ(X57,$X$13:$X$59,0)+COUNTIF($X$13:X57,X57)-1,"-")</f>
        <v>26</v>
      </c>
      <c r="Z57" s="5"/>
      <c r="AA57" s="42" t="str">
        <f t="shared" si="1"/>
        <v>-</v>
      </c>
      <c r="AB57" s="42" t="str">
        <f t="shared" si="2"/>
        <v>-</v>
      </c>
      <c r="AC57" s="42" t="str">
        <f t="shared" si="3"/>
        <v>-</v>
      </c>
      <c r="AD57" s="37" t="str">
        <f t="shared" si="4"/>
        <v>-</v>
      </c>
    </row>
    <row r="58" spans="1:30" ht="13.35" customHeight="1">
      <c r="B58" s="177" t="s">
        <v>335</v>
      </c>
      <c r="C58" s="176">
        <v>47</v>
      </c>
      <c r="D58" s="175"/>
      <c r="E58" s="372">
        <v>8816</v>
      </c>
      <c r="F58" s="373">
        <v>99.3</v>
      </c>
      <c r="G58" s="372">
        <v>677</v>
      </c>
      <c r="H58" s="372">
        <v>656</v>
      </c>
      <c r="I58" s="372">
        <v>676</v>
      </c>
      <c r="J58" s="372">
        <v>695</v>
      </c>
      <c r="K58" s="372">
        <v>831</v>
      </c>
      <c r="L58" s="372">
        <v>785</v>
      </c>
      <c r="M58" s="372">
        <v>786</v>
      </c>
      <c r="N58" s="372">
        <v>664</v>
      </c>
      <c r="O58" s="372">
        <v>833</v>
      </c>
      <c r="P58" s="372">
        <v>811</v>
      </c>
      <c r="Q58" s="372">
        <v>671</v>
      </c>
      <c r="R58" s="372">
        <v>731</v>
      </c>
      <c r="S58" s="174">
        <v>47</v>
      </c>
      <c r="V58" s="32">
        <v>46</v>
      </c>
      <c r="W58" s="5" t="s">
        <v>78</v>
      </c>
      <c r="X58" s="33">
        <f t="shared" si="0"/>
        <v>8816</v>
      </c>
      <c r="Y58" s="34">
        <f>IFERROR(_xlfn.RANK.EQ(X58,$X$13:$X$59,0)+COUNTIF($X$13:X58,X58)-1,"-")</f>
        <v>34</v>
      </c>
      <c r="Z58" s="5"/>
      <c r="AA58" s="42" t="str">
        <f t="shared" si="1"/>
        <v>-</v>
      </c>
      <c r="AB58" s="42" t="str">
        <f t="shared" si="2"/>
        <v>-</v>
      </c>
      <c r="AC58" s="42" t="str">
        <f t="shared" si="3"/>
        <v>-</v>
      </c>
      <c r="AD58" s="37" t="str">
        <f t="shared" si="4"/>
        <v>-</v>
      </c>
    </row>
    <row r="59" spans="1:30" ht="13.35" customHeight="1">
      <c r="B59" s="177" t="s">
        <v>334</v>
      </c>
      <c r="C59" s="176">
        <v>48</v>
      </c>
      <c r="D59" s="175"/>
      <c r="E59" s="372">
        <v>17394</v>
      </c>
      <c r="F59" s="373">
        <v>94.5</v>
      </c>
      <c r="G59" s="372">
        <v>1605</v>
      </c>
      <c r="H59" s="372">
        <v>1452</v>
      </c>
      <c r="I59" s="372">
        <v>1442</v>
      </c>
      <c r="J59" s="372">
        <v>1527</v>
      </c>
      <c r="K59" s="372">
        <v>1631</v>
      </c>
      <c r="L59" s="372">
        <v>1445</v>
      </c>
      <c r="M59" s="372">
        <v>1380</v>
      </c>
      <c r="N59" s="372">
        <v>1265</v>
      </c>
      <c r="O59" s="372">
        <v>1405</v>
      </c>
      <c r="P59" s="372">
        <v>1394</v>
      </c>
      <c r="Q59" s="372">
        <v>1405</v>
      </c>
      <c r="R59" s="372">
        <v>1443</v>
      </c>
      <c r="S59" s="174">
        <v>48</v>
      </c>
      <c r="V59" s="32">
        <v>47</v>
      </c>
      <c r="W59" s="5" t="s">
        <v>44</v>
      </c>
      <c r="X59" s="33">
        <f t="shared" si="0"/>
        <v>17394</v>
      </c>
      <c r="Y59" s="34">
        <f>IFERROR(_xlfn.RANK.EQ(X59,$X$13:$X$59,0)+COUNTIF($X$13:X59,X59)-1,"-")</f>
        <v>31</v>
      </c>
      <c r="Z59" s="5"/>
      <c r="AA59" s="42" t="str">
        <f t="shared" si="1"/>
        <v>-</v>
      </c>
      <c r="AB59" s="42" t="str">
        <f t="shared" si="2"/>
        <v>-</v>
      </c>
      <c r="AC59" s="42" t="str">
        <f t="shared" si="3"/>
        <v>-</v>
      </c>
      <c r="AD59" s="37" t="str">
        <f t="shared" si="4"/>
        <v>-</v>
      </c>
    </row>
    <row r="60" spans="1:30" ht="13.35" customHeight="1">
      <c r="A60" s="173"/>
      <c r="B60" s="173"/>
      <c r="C60" s="173"/>
      <c r="D60" s="172"/>
      <c r="E60" s="209"/>
      <c r="F60" s="173"/>
      <c r="G60" s="173"/>
      <c r="H60" s="173"/>
      <c r="I60" s="173"/>
      <c r="J60" s="173"/>
      <c r="K60" s="173"/>
      <c r="L60" s="173"/>
      <c r="M60" s="173"/>
      <c r="N60" s="173"/>
      <c r="O60" s="173"/>
      <c r="P60" s="173"/>
      <c r="Q60" s="173"/>
      <c r="R60" s="173"/>
      <c r="S60" s="170"/>
    </row>
    <row r="61" spans="1:30" ht="13.35" customHeight="1"/>
    <row r="62" spans="1:30" ht="13.35" customHeight="1"/>
    <row r="63" spans="1:30" ht="13.35" customHeight="1"/>
    <row r="64" spans="1:30" ht="13.35" customHeight="1"/>
    <row r="65" ht="13.35" customHeight="1"/>
    <row r="66" ht="13.35" customHeight="1"/>
    <row r="67" ht="13.35" customHeight="1"/>
    <row r="68" ht="13.35" customHeight="1"/>
    <row r="69" ht="13.35" customHeight="1"/>
    <row r="70" ht="13.35" customHeight="1"/>
    <row r="71" ht="6.6" customHeight="1"/>
  </sheetData>
  <mergeCells count="16">
    <mergeCell ref="V11:AD12"/>
    <mergeCell ref="R7:R8"/>
    <mergeCell ref="F7:F9"/>
    <mergeCell ref="E6:F6"/>
    <mergeCell ref="G7:G8"/>
    <mergeCell ref="Q7:Q8"/>
    <mergeCell ref="M7:M8"/>
    <mergeCell ref="N7:N8"/>
    <mergeCell ref="O7:O8"/>
    <mergeCell ref="P7:P8"/>
    <mergeCell ref="A7:C8"/>
    <mergeCell ref="H7:H8"/>
    <mergeCell ref="I7:I8"/>
    <mergeCell ref="L7:L8"/>
    <mergeCell ref="J7:J8"/>
    <mergeCell ref="K7:K8"/>
  </mergeCells>
  <phoneticPr fontId="4"/>
  <pageMargins left="0.39370078740157483" right="0.39370078740157483" top="0.39370078740157483" bottom="0.19685039370078741" header="0" footer="0"/>
  <pageSetup paperSize="9" scale="61" pageOrder="overThenDown" orientation="landscape" r:id="rId1"/>
  <headerFooter scaleWithDoc="0"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F2F032-E469-4F6B-A77C-81CCBB660BE2}">
  <sheetPr>
    <tabColor rgb="FF00B050"/>
  </sheetPr>
  <dimension ref="A1"/>
  <sheetViews>
    <sheetView workbookViewId="0">
      <selection activeCell="B5" sqref="B5:D5"/>
    </sheetView>
  </sheetViews>
  <sheetFormatPr defaultRowHeight="18.75"/>
  <sheetData/>
  <phoneticPr fontId="4"/>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ACFCC-4CC7-482B-87E0-156D7514CE33}">
  <sheetPr>
    <tabColor theme="5" tint="0.79998168889431442"/>
  </sheetPr>
  <dimension ref="B1:EF59"/>
  <sheetViews>
    <sheetView workbookViewId="0">
      <pane xSplit="3" ySplit="8" topLeftCell="CQ9" activePane="bottomRight" state="frozen"/>
      <selection activeCell="B5" sqref="B5:D5"/>
      <selection pane="topRight" activeCell="B5" sqref="B5:D5"/>
      <selection pane="bottomLeft" activeCell="B5" sqref="B5:D5"/>
      <selection pane="bottomRight" activeCell="B5" sqref="B5:D5"/>
    </sheetView>
  </sheetViews>
  <sheetFormatPr defaultRowHeight="18.75"/>
  <cols>
    <col min="1" max="1" width="2.5" customWidth="1"/>
    <col min="93" max="136" width="9" style="604"/>
  </cols>
  <sheetData>
    <row r="1" spans="2:136">
      <c r="B1" s="295"/>
      <c r="C1" s="480"/>
      <c r="D1" s="480"/>
      <c r="E1" s="480"/>
      <c r="F1" s="480"/>
      <c r="G1" s="480"/>
      <c r="H1" s="480"/>
      <c r="I1" s="480"/>
      <c r="J1" s="480"/>
      <c r="K1" s="480"/>
      <c r="L1" s="480"/>
      <c r="M1" s="480"/>
      <c r="N1" s="480"/>
      <c r="O1" s="480"/>
      <c r="P1" s="480"/>
      <c r="Q1" s="480"/>
      <c r="R1" s="480"/>
      <c r="S1" s="480"/>
      <c r="T1" s="480"/>
      <c r="U1" s="480"/>
      <c r="V1" s="480"/>
      <c r="W1" s="480"/>
      <c r="X1" s="480"/>
      <c r="Y1" s="480"/>
      <c r="Z1" s="480"/>
      <c r="AA1" s="480"/>
      <c r="AB1" s="480"/>
      <c r="AC1" s="480"/>
      <c r="AD1" s="480"/>
      <c r="AE1" s="480"/>
      <c r="AF1" s="480"/>
      <c r="AG1" s="480"/>
      <c r="AH1" s="480"/>
      <c r="AI1" s="480"/>
      <c r="AJ1" s="480"/>
      <c r="AK1" s="480"/>
      <c r="AL1" s="480"/>
      <c r="AM1" s="480"/>
      <c r="AN1" s="480"/>
      <c r="AO1" s="480"/>
      <c r="AP1" s="480"/>
      <c r="AQ1" s="480"/>
      <c r="AR1" s="480"/>
      <c r="AS1" s="480"/>
      <c r="AT1" s="480"/>
      <c r="AU1" s="480"/>
      <c r="AV1" s="480"/>
      <c r="AW1" s="480"/>
      <c r="AX1" s="480"/>
      <c r="AY1" s="480"/>
      <c r="AZ1" s="480"/>
      <c r="BA1" s="480"/>
      <c r="BB1" s="480"/>
      <c r="BC1" s="480"/>
      <c r="BD1" s="480"/>
      <c r="BE1" s="480"/>
      <c r="BF1" s="480"/>
      <c r="BG1" s="480"/>
      <c r="BH1" s="480"/>
      <c r="BI1" s="480"/>
      <c r="BJ1" s="480"/>
      <c r="BK1" s="480"/>
      <c r="BL1" s="480"/>
      <c r="BM1" s="480"/>
      <c r="BN1" s="480"/>
      <c r="BO1" s="480"/>
      <c r="BP1" s="480"/>
      <c r="BQ1" s="480"/>
      <c r="BR1" s="480"/>
      <c r="BS1" s="480"/>
      <c r="BT1" s="480"/>
      <c r="BU1" s="480"/>
      <c r="BV1" s="480"/>
      <c r="BW1" s="480"/>
      <c r="BX1" s="480"/>
      <c r="BY1" s="480"/>
      <c r="BZ1" s="480"/>
      <c r="CA1" s="480"/>
      <c r="CB1" s="480"/>
      <c r="CC1" s="480"/>
      <c r="CD1" s="480"/>
      <c r="CE1" s="480"/>
      <c r="CF1" s="480"/>
      <c r="CG1" s="480"/>
      <c r="CH1" s="480"/>
      <c r="CI1" s="480"/>
      <c r="CJ1" s="480"/>
      <c r="CK1" s="480"/>
      <c r="CL1" s="480"/>
      <c r="CM1" s="480"/>
      <c r="CN1" s="327"/>
    </row>
    <row r="2" spans="2:136">
      <c r="B2" s="603" t="s">
        <v>953</v>
      </c>
      <c r="C2" s="337"/>
      <c r="D2" s="337"/>
      <c r="E2" s="337"/>
      <c r="F2" s="337"/>
      <c r="G2" s="337"/>
      <c r="H2" s="337"/>
      <c r="I2" s="337"/>
      <c r="J2" s="337"/>
      <c r="K2" s="337"/>
      <c r="L2" s="337"/>
      <c r="M2" s="337"/>
      <c r="N2" s="337"/>
      <c r="O2" s="337"/>
      <c r="P2" s="337"/>
      <c r="Q2" s="337"/>
      <c r="R2" s="337"/>
      <c r="S2" s="337"/>
      <c r="T2" s="337"/>
      <c r="U2" s="337"/>
      <c r="V2" s="337"/>
      <c r="W2" s="337"/>
      <c r="X2" s="337"/>
      <c r="Y2" s="337"/>
      <c r="Z2" s="337"/>
      <c r="AA2" s="337"/>
      <c r="AB2" s="337"/>
      <c r="AC2" s="337"/>
      <c r="AD2" s="337"/>
      <c r="AE2" s="337"/>
      <c r="AF2" s="337"/>
      <c r="AG2" s="337"/>
      <c r="AH2" s="337"/>
      <c r="AI2" s="337"/>
      <c r="AJ2" s="337"/>
      <c r="AK2" s="337"/>
      <c r="AL2" s="337"/>
      <c r="AM2" s="337"/>
      <c r="AN2" s="337"/>
      <c r="AO2" s="337"/>
      <c r="AP2" s="337"/>
      <c r="AQ2" s="337"/>
      <c r="AR2" s="337"/>
      <c r="AS2" s="337"/>
      <c r="AT2" s="337"/>
      <c r="AU2" s="337"/>
      <c r="AV2" s="337"/>
      <c r="AW2" s="337"/>
      <c r="AX2" s="337"/>
      <c r="AY2" s="337"/>
      <c r="AZ2" s="337"/>
      <c r="BA2" s="337"/>
      <c r="BB2" s="337"/>
      <c r="BC2" s="337"/>
      <c r="BD2" s="337"/>
      <c r="BE2" s="337"/>
      <c r="BF2" s="337"/>
      <c r="BG2" s="337"/>
      <c r="BH2" s="337"/>
      <c r="BI2" s="337"/>
      <c r="BJ2" s="337"/>
      <c r="BK2" s="337"/>
      <c r="BL2" s="337"/>
      <c r="BM2" s="337"/>
      <c r="BN2" s="337"/>
      <c r="BO2" s="337"/>
      <c r="BP2" s="337"/>
      <c r="BQ2" s="337"/>
      <c r="BR2" s="337"/>
      <c r="BS2" s="337"/>
      <c r="BT2" s="337"/>
      <c r="BU2" s="337"/>
      <c r="BV2" s="337"/>
      <c r="BW2" s="337"/>
      <c r="BX2" s="337"/>
      <c r="BY2" s="337"/>
      <c r="BZ2" s="337"/>
      <c r="CA2" s="337"/>
      <c r="CB2" s="337"/>
      <c r="CC2" s="337"/>
      <c r="CD2" s="337"/>
      <c r="CE2" s="337"/>
      <c r="CF2" s="337"/>
      <c r="CG2" s="337"/>
      <c r="CH2" s="337"/>
      <c r="CI2" s="337"/>
      <c r="CJ2" s="337"/>
      <c r="CK2" s="337"/>
      <c r="CL2" s="337"/>
      <c r="CM2" s="337"/>
      <c r="CN2" s="334"/>
    </row>
    <row r="3" spans="2:136">
      <c r="B3" s="550" t="s">
        <v>836</v>
      </c>
      <c r="C3" s="550"/>
      <c r="D3" s="550"/>
      <c r="E3" s="550"/>
      <c r="F3" s="550"/>
      <c r="G3" s="550"/>
      <c r="H3" s="550"/>
      <c r="I3" s="550"/>
      <c r="J3" s="550"/>
      <c r="K3" s="551"/>
      <c r="L3" s="550"/>
      <c r="M3" s="550"/>
      <c r="N3" s="550"/>
      <c r="O3" s="550"/>
      <c r="P3" s="550"/>
      <c r="Q3" s="294"/>
      <c r="R3" s="345"/>
      <c r="S3" s="345"/>
      <c r="T3" s="552"/>
      <c r="U3" s="552"/>
      <c r="V3" s="550"/>
      <c r="W3" s="550"/>
      <c r="X3" s="550"/>
      <c r="Y3" s="550"/>
      <c r="Z3" s="550"/>
      <c r="AA3" s="550"/>
      <c r="AB3" s="550"/>
      <c r="AC3" s="553"/>
      <c r="AD3" s="553"/>
      <c r="AE3" s="550"/>
      <c r="AF3" s="294"/>
      <c r="AG3" s="345"/>
      <c r="AH3" s="345"/>
      <c r="AI3" s="345"/>
      <c r="AJ3" s="550"/>
      <c r="AK3" s="550"/>
      <c r="AL3" s="295"/>
      <c r="AM3" s="552"/>
      <c r="AN3" s="552"/>
      <c r="AO3" s="550"/>
      <c r="AP3" s="550"/>
      <c r="AQ3" s="550"/>
      <c r="AR3" s="550"/>
      <c r="AS3" s="550"/>
      <c r="AT3" s="550"/>
      <c r="AU3" s="294"/>
      <c r="AV3" s="345"/>
      <c r="AW3" s="345"/>
      <c r="AX3" s="345"/>
      <c r="AY3" s="345"/>
      <c r="AZ3" s="550"/>
      <c r="BA3" s="550"/>
      <c r="BB3" s="550"/>
      <c r="BC3" s="550"/>
      <c r="BD3" s="550"/>
      <c r="BE3" s="550"/>
      <c r="BF3" s="550"/>
      <c r="BG3" s="295"/>
      <c r="BH3" s="552"/>
      <c r="BI3" s="552"/>
      <c r="BJ3" s="552"/>
      <c r="BK3" s="552"/>
      <c r="BL3" s="294"/>
      <c r="BM3" s="550"/>
      <c r="BN3" s="550"/>
      <c r="BO3" s="550"/>
      <c r="BP3" s="345"/>
      <c r="BQ3" s="345"/>
      <c r="BR3" s="345"/>
      <c r="BS3" s="345"/>
      <c r="BT3" s="345"/>
      <c r="BU3" s="550"/>
      <c r="BV3" s="550"/>
      <c r="BW3" s="550"/>
      <c r="BX3" s="550"/>
      <c r="BY3" s="294"/>
      <c r="BZ3" s="294"/>
      <c r="CA3" s="294"/>
      <c r="CB3" s="294"/>
      <c r="CC3" s="294"/>
      <c r="CD3" s="294"/>
      <c r="CE3" s="550"/>
      <c r="CF3" s="550"/>
      <c r="CG3" s="550"/>
      <c r="CH3" s="550"/>
      <c r="CI3" s="550"/>
      <c r="CJ3" s="550"/>
      <c r="CK3" s="1031" t="s">
        <v>837</v>
      </c>
      <c r="CL3" s="1031"/>
      <c r="CM3" s="481"/>
      <c r="CN3" s="296"/>
    </row>
    <row r="4" spans="2:136" ht="19.5" thickBot="1">
      <c r="B4" s="554"/>
      <c r="C4" s="554"/>
      <c r="D4" s="555"/>
      <c r="E4" s="555"/>
      <c r="F4" s="555"/>
      <c r="G4" s="555"/>
      <c r="H4" s="555"/>
      <c r="I4" s="555"/>
      <c r="J4" s="555"/>
      <c r="K4" s="556"/>
      <c r="L4" s="555"/>
      <c r="M4" s="555"/>
      <c r="N4" s="555"/>
      <c r="O4" s="555"/>
      <c r="P4" s="555"/>
      <c r="Q4" s="557"/>
      <c r="R4" s="558"/>
      <c r="S4" s="558"/>
      <c r="T4" s="559"/>
      <c r="U4" s="559"/>
      <c r="V4" s="560"/>
      <c r="W4" s="560"/>
      <c r="X4" s="560"/>
      <c r="Y4" s="560"/>
      <c r="Z4" s="560"/>
      <c r="AA4" s="555"/>
      <c r="AB4" s="555"/>
      <c r="AC4" s="561"/>
      <c r="AD4" s="561"/>
      <c r="AE4" s="555"/>
      <c r="AF4" s="557"/>
      <c r="AG4" s="558"/>
      <c r="AH4" s="558"/>
      <c r="AI4" s="558"/>
      <c r="AJ4" s="555"/>
      <c r="AK4" s="555"/>
      <c r="AL4" s="561"/>
      <c r="AM4" s="559"/>
      <c r="AN4" s="559"/>
      <c r="AO4" s="555"/>
      <c r="AP4" s="555"/>
      <c r="AQ4" s="555"/>
      <c r="AR4" s="555"/>
      <c r="AS4" s="555"/>
      <c r="AT4" s="555"/>
      <c r="AU4" s="557"/>
      <c r="AV4" s="558"/>
      <c r="AW4" s="558"/>
      <c r="AX4" s="558"/>
      <c r="AY4" s="558"/>
      <c r="AZ4" s="555"/>
      <c r="BA4" s="555"/>
      <c r="BB4" s="555"/>
      <c r="BC4" s="560"/>
      <c r="BD4" s="560"/>
      <c r="BE4" s="555"/>
      <c r="BF4" s="555"/>
      <c r="BG4" s="561"/>
      <c r="BH4" s="559"/>
      <c r="BI4" s="559"/>
      <c r="BJ4" s="559"/>
      <c r="BK4" s="559"/>
      <c r="BL4" s="557"/>
      <c r="BM4" s="555"/>
      <c r="BN4" s="555"/>
      <c r="BO4" s="555"/>
      <c r="BP4" s="558"/>
      <c r="BQ4" s="558"/>
      <c r="BR4" s="558"/>
      <c r="BS4" s="558"/>
      <c r="BT4" s="558"/>
      <c r="BU4" s="555"/>
      <c r="BV4" s="555"/>
      <c r="BW4" s="555"/>
      <c r="BX4" s="555"/>
      <c r="BY4" s="557"/>
      <c r="BZ4" s="557"/>
      <c r="CA4" s="557"/>
      <c r="CB4" s="557"/>
      <c r="CC4" s="557"/>
      <c r="CD4" s="557"/>
      <c r="CE4" s="555"/>
      <c r="CF4" s="555"/>
      <c r="CG4" s="555"/>
      <c r="CH4" s="555"/>
      <c r="CI4" s="555"/>
      <c r="CJ4" s="555"/>
      <c r="CK4" s="1032"/>
      <c r="CL4" s="1032"/>
      <c r="CM4" s="327"/>
      <c r="CN4" s="327"/>
    </row>
    <row r="5" spans="2:136" ht="19.5" customHeight="1" thickTop="1">
      <c r="B5" s="1006" t="s">
        <v>838</v>
      </c>
      <c r="C5" s="1006"/>
      <c r="D5" s="1009" t="s">
        <v>839</v>
      </c>
      <c r="E5" s="1012" t="s">
        <v>840</v>
      </c>
      <c r="F5" s="1013"/>
      <c r="G5" s="1013"/>
      <c r="H5" s="1013"/>
      <c r="I5" s="1013"/>
      <c r="J5" s="1013"/>
      <c r="K5" s="1013"/>
      <c r="L5" s="1013"/>
      <c r="M5" s="1013"/>
      <c r="N5" s="1013"/>
      <c r="O5" s="1013"/>
      <c r="P5" s="1013"/>
      <c r="Q5" s="1013"/>
      <c r="R5" s="1013"/>
      <c r="S5" s="1013"/>
      <c r="T5" s="1013"/>
      <c r="U5" s="1013"/>
      <c r="V5" s="1013"/>
      <c r="W5" s="1013"/>
      <c r="X5" s="1013"/>
      <c r="Y5" s="1013"/>
      <c r="Z5" s="1013"/>
      <c r="AA5" s="1013"/>
      <c r="AB5" s="1013"/>
      <c r="AC5" s="1013"/>
      <c r="AD5" s="1013"/>
      <c r="AE5" s="1013"/>
      <c r="AF5" s="1013"/>
      <c r="AG5" s="1013"/>
      <c r="AH5" s="1013"/>
      <c r="AI5" s="1013"/>
      <c r="AJ5" s="1013"/>
      <c r="AK5" s="1013"/>
      <c r="AL5" s="1013"/>
      <c r="AM5" s="1013"/>
      <c r="AN5" s="1013"/>
      <c r="AO5" s="1013"/>
      <c r="AP5" s="1013"/>
      <c r="AQ5" s="1013"/>
      <c r="AR5" s="1013"/>
      <c r="AS5" s="1013"/>
      <c r="AT5" s="1013"/>
      <c r="AU5" s="1013"/>
      <c r="AV5" s="1013"/>
      <c r="AW5" s="1013"/>
      <c r="AX5" s="1013"/>
      <c r="AY5" s="1013"/>
      <c r="AZ5" s="1013"/>
      <c r="BA5" s="1013"/>
      <c r="BB5" s="1013"/>
      <c r="BC5" s="1013"/>
      <c r="BD5" s="1013"/>
      <c r="BE5" s="1013"/>
      <c r="BF5" s="1013"/>
      <c r="BG5" s="1013"/>
      <c r="BH5" s="1013"/>
      <c r="BI5" s="1013"/>
      <c r="BJ5" s="1014"/>
      <c r="BK5" s="995" t="s">
        <v>841</v>
      </c>
      <c r="BL5" s="996"/>
      <c r="BM5" s="996"/>
      <c r="BN5" s="997"/>
      <c r="BO5" s="998" t="s">
        <v>842</v>
      </c>
      <c r="BP5" s="999"/>
      <c r="BQ5" s="999"/>
      <c r="BR5" s="999"/>
      <c r="BS5" s="999"/>
      <c r="BT5" s="976" t="s">
        <v>843</v>
      </c>
      <c r="BU5" s="1001" t="s">
        <v>844</v>
      </c>
      <c r="BV5" s="1002"/>
      <c r="BW5" s="1002"/>
      <c r="BX5" s="1002"/>
      <c r="BY5" s="1002"/>
      <c r="BZ5" s="1003"/>
      <c r="CA5" s="980" t="s">
        <v>845</v>
      </c>
      <c r="CB5" s="981"/>
      <c r="CC5" s="981"/>
      <c r="CD5" s="981"/>
      <c r="CE5" s="982" t="s">
        <v>846</v>
      </c>
      <c r="CF5" s="982" t="s">
        <v>847</v>
      </c>
      <c r="CG5" s="985" t="s">
        <v>848</v>
      </c>
      <c r="CH5" s="976" t="s">
        <v>849</v>
      </c>
      <c r="CI5" s="976" t="s">
        <v>850</v>
      </c>
      <c r="CJ5" s="978" t="s">
        <v>851</v>
      </c>
      <c r="CK5" s="979"/>
      <c r="CL5" s="979"/>
      <c r="CM5" s="992"/>
      <c r="CN5" s="294"/>
    </row>
    <row r="6" spans="2:136" ht="18.75" customHeight="1">
      <c r="B6" s="1007"/>
      <c r="C6" s="1007"/>
      <c r="D6" s="1010"/>
      <c r="E6" s="972" t="s">
        <v>288</v>
      </c>
      <c r="F6" s="1021" t="s">
        <v>852</v>
      </c>
      <c r="G6" s="1022"/>
      <c r="H6" s="1022"/>
      <c r="I6" s="1022"/>
      <c r="J6" s="1022"/>
      <c r="K6" s="1022"/>
      <c r="L6" s="1023"/>
      <c r="M6" s="1024" t="s">
        <v>853</v>
      </c>
      <c r="N6" s="1025"/>
      <c r="O6" s="1025"/>
      <c r="P6" s="1025"/>
      <c r="Q6" s="1026"/>
      <c r="R6" s="1018" t="s">
        <v>854</v>
      </c>
      <c r="S6" s="1019"/>
      <c r="T6" s="1020"/>
      <c r="U6" s="1027" t="s">
        <v>855</v>
      </c>
      <c r="V6" s="1028" t="s">
        <v>856</v>
      </c>
      <c r="W6" s="1029"/>
      <c r="X6" s="1030"/>
      <c r="Y6" s="990" t="s">
        <v>857</v>
      </c>
      <c r="Z6" s="972" t="s">
        <v>858</v>
      </c>
      <c r="AA6" s="1015" t="s">
        <v>859</v>
      </c>
      <c r="AB6" s="1016"/>
      <c r="AC6" s="1016"/>
      <c r="AD6" s="1016"/>
      <c r="AE6" s="1017"/>
      <c r="AF6" s="1018" t="s">
        <v>860</v>
      </c>
      <c r="AG6" s="1019"/>
      <c r="AH6" s="1020"/>
      <c r="AI6" s="974" t="s">
        <v>861</v>
      </c>
      <c r="AJ6" s="972" t="s">
        <v>862</v>
      </c>
      <c r="AK6" s="972" t="s">
        <v>863</v>
      </c>
      <c r="AL6" s="1036" t="s">
        <v>864</v>
      </c>
      <c r="AM6" s="1037"/>
      <c r="AN6" s="1038"/>
      <c r="AO6" s="1024" t="s">
        <v>865</v>
      </c>
      <c r="AP6" s="1025"/>
      <c r="AQ6" s="1026"/>
      <c r="AR6" s="972" t="s">
        <v>866</v>
      </c>
      <c r="AS6" s="972" t="s">
        <v>867</v>
      </c>
      <c r="AT6" s="972" t="s">
        <v>868</v>
      </c>
      <c r="AU6" s="974" t="s">
        <v>869</v>
      </c>
      <c r="AV6" s="972" t="s">
        <v>870</v>
      </c>
      <c r="AW6" s="972" t="s">
        <v>871</v>
      </c>
      <c r="AX6" s="1033" t="s">
        <v>872</v>
      </c>
      <c r="AY6" s="1034"/>
      <c r="AZ6" s="1034"/>
      <c r="BA6" s="1034"/>
      <c r="BB6" s="1034"/>
      <c r="BC6" s="1035"/>
      <c r="BD6" s="990" t="s">
        <v>873</v>
      </c>
      <c r="BE6" s="990" t="s">
        <v>874</v>
      </c>
      <c r="BF6" s="972" t="s">
        <v>875</v>
      </c>
      <c r="BG6" s="1000" t="s">
        <v>876</v>
      </c>
      <c r="BH6" s="972" t="s">
        <v>877</v>
      </c>
      <c r="BI6" s="989" t="s">
        <v>878</v>
      </c>
      <c r="BJ6" s="972" t="s">
        <v>879</v>
      </c>
      <c r="BK6" s="972" t="s">
        <v>288</v>
      </c>
      <c r="BL6" s="974" t="s">
        <v>880</v>
      </c>
      <c r="BM6" s="972" t="s">
        <v>881</v>
      </c>
      <c r="BN6" s="972" t="s">
        <v>882</v>
      </c>
      <c r="BO6" s="972" t="s">
        <v>288</v>
      </c>
      <c r="BP6" s="972" t="s">
        <v>883</v>
      </c>
      <c r="BQ6" s="974" t="s">
        <v>884</v>
      </c>
      <c r="BR6" s="972" t="s">
        <v>885</v>
      </c>
      <c r="BS6" s="972" t="s">
        <v>886</v>
      </c>
      <c r="BT6" s="977"/>
      <c r="BU6" s="989" t="s">
        <v>288</v>
      </c>
      <c r="BV6" s="1000" t="s">
        <v>887</v>
      </c>
      <c r="BW6" s="1000" t="s">
        <v>888</v>
      </c>
      <c r="BX6" s="1000" t="s">
        <v>889</v>
      </c>
      <c r="BY6" s="1004" t="s">
        <v>890</v>
      </c>
      <c r="BZ6" s="972" t="s">
        <v>891</v>
      </c>
      <c r="CA6" s="972" t="s">
        <v>288</v>
      </c>
      <c r="CB6" s="972" t="s">
        <v>892</v>
      </c>
      <c r="CC6" s="972" t="s">
        <v>893</v>
      </c>
      <c r="CD6" s="974" t="s">
        <v>894</v>
      </c>
      <c r="CE6" s="983"/>
      <c r="CF6" s="983"/>
      <c r="CG6" s="986"/>
      <c r="CH6" s="983"/>
      <c r="CI6" s="977"/>
      <c r="CJ6" s="972" t="s">
        <v>288</v>
      </c>
      <c r="CK6" s="972" t="s">
        <v>895</v>
      </c>
      <c r="CL6" s="974" t="s">
        <v>896</v>
      </c>
      <c r="CM6" s="993"/>
      <c r="CN6" s="294"/>
    </row>
    <row r="7" spans="2:136" ht="24">
      <c r="B7" s="1008"/>
      <c r="C7" s="1008"/>
      <c r="D7" s="1011"/>
      <c r="E7" s="973"/>
      <c r="F7" s="562" t="s">
        <v>302</v>
      </c>
      <c r="G7" s="563" t="s">
        <v>897</v>
      </c>
      <c r="H7" s="564" t="s">
        <v>898</v>
      </c>
      <c r="I7" s="564" t="s">
        <v>899</v>
      </c>
      <c r="J7" s="564" t="s">
        <v>900</v>
      </c>
      <c r="K7" s="565" t="s">
        <v>901</v>
      </c>
      <c r="L7" s="565" t="s">
        <v>902</v>
      </c>
      <c r="M7" s="562" t="s">
        <v>302</v>
      </c>
      <c r="N7" s="564" t="s">
        <v>903</v>
      </c>
      <c r="O7" s="564" t="s">
        <v>904</v>
      </c>
      <c r="P7" s="564" t="s">
        <v>905</v>
      </c>
      <c r="Q7" s="566" t="s">
        <v>906</v>
      </c>
      <c r="R7" s="567" t="s">
        <v>302</v>
      </c>
      <c r="S7" s="568" t="s">
        <v>907</v>
      </c>
      <c r="T7" s="568" t="s">
        <v>908</v>
      </c>
      <c r="U7" s="988"/>
      <c r="V7" s="567" t="s">
        <v>321</v>
      </c>
      <c r="W7" s="586" t="s">
        <v>909</v>
      </c>
      <c r="X7" s="564" t="s">
        <v>910</v>
      </c>
      <c r="Y7" s="991"/>
      <c r="Z7" s="973"/>
      <c r="AA7" s="569" t="s">
        <v>321</v>
      </c>
      <c r="AB7" s="564" t="s">
        <v>911</v>
      </c>
      <c r="AC7" s="564" t="s">
        <v>912</v>
      </c>
      <c r="AD7" s="564" t="s">
        <v>913</v>
      </c>
      <c r="AE7" s="565" t="s">
        <v>914</v>
      </c>
      <c r="AF7" s="570" t="s">
        <v>321</v>
      </c>
      <c r="AG7" s="571" t="s">
        <v>678</v>
      </c>
      <c r="AH7" s="567" t="s">
        <v>915</v>
      </c>
      <c r="AI7" s="975"/>
      <c r="AJ7" s="973"/>
      <c r="AK7" s="973"/>
      <c r="AL7" s="567" t="s">
        <v>321</v>
      </c>
      <c r="AM7" s="564" t="s">
        <v>676</v>
      </c>
      <c r="AN7" s="572" t="s">
        <v>916</v>
      </c>
      <c r="AO7" s="567" t="s">
        <v>321</v>
      </c>
      <c r="AP7" s="564" t="s">
        <v>917</v>
      </c>
      <c r="AQ7" s="565" t="s">
        <v>918</v>
      </c>
      <c r="AR7" s="973"/>
      <c r="AS7" s="973"/>
      <c r="AT7" s="973"/>
      <c r="AU7" s="975"/>
      <c r="AV7" s="973"/>
      <c r="AW7" s="973"/>
      <c r="AX7" s="573" t="s">
        <v>321</v>
      </c>
      <c r="AY7" s="574" t="s">
        <v>919</v>
      </c>
      <c r="AZ7" s="563" t="s">
        <v>920</v>
      </c>
      <c r="BA7" s="575" t="s">
        <v>921</v>
      </c>
      <c r="BB7" s="575" t="s">
        <v>922</v>
      </c>
      <c r="BC7" s="576" t="s">
        <v>923</v>
      </c>
      <c r="BD7" s="991"/>
      <c r="BE7" s="991"/>
      <c r="BF7" s="973"/>
      <c r="BG7" s="984"/>
      <c r="BH7" s="984"/>
      <c r="BI7" s="987"/>
      <c r="BJ7" s="984"/>
      <c r="BK7" s="973"/>
      <c r="BL7" s="975"/>
      <c r="BM7" s="973"/>
      <c r="BN7" s="973"/>
      <c r="BO7" s="973"/>
      <c r="BP7" s="973"/>
      <c r="BQ7" s="975"/>
      <c r="BR7" s="973"/>
      <c r="BS7" s="973"/>
      <c r="BT7" s="973"/>
      <c r="BU7" s="987"/>
      <c r="BV7" s="984"/>
      <c r="BW7" s="984"/>
      <c r="BX7" s="984"/>
      <c r="BY7" s="1005"/>
      <c r="BZ7" s="984"/>
      <c r="CA7" s="973"/>
      <c r="CB7" s="973"/>
      <c r="CC7" s="973"/>
      <c r="CD7" s="988"/>
      <c r="CE7" s="984"/>
      <c r="CF7" s="984"/>
      <c r="CG7" s="987"/>
      <c r="CH7" s="984"/>
      <c r="CI7" s="973"/>
      <c r="CJ7" s="973"/>
      <c r="CK7" s="973"/>
      <c r="CL7" s="975"/>
      <c r="CM7" s="994"/>
      <c r="CN7" s="294"/>
    </row>
    <row r="8" spans="2:136">
      <c r="B8" s="482"/>
      <c r="C8" s="522" t="s">
        <v>811</v>
      </c>
      <c r="D8" s="483">
        <f t="shared" ref="D8:AI8" si="0">IF(OR(D10="-",D10="x"),"-",_xlfn.RANK.EQ(D10,D10:D48))</f>
        <v>1</v>
      </c>
      <c r="E8" s="483">
        <f t="shared" si="0"/>
        <v>1</v>
      </c>
      <c r="F8" s="483">
        <f t="shared" si="0"/>
        <v>22</v>
      </c>
      <c r="G8" s="483">
        <f t="shared" si="0"/>
        <v>12</v>
      </c>
      <c r="H8" s="483" t="str">
        <f t="shared" si="0"/>
        <v>-</v>
      </c>
      <c r="I8" s="483" t="str">
        <f t="shared" si="0"/>
        <v>-</v>
      </c>
      <c r="J8" s="483" t="str">
        <f t="shared" si="0"/>
        <v>-</v>
      </c>
      <c r="K8" s="483">
        <f t="shared" si="0"/>
        <v>20</v>
      </c>
      <c r="L8" s="483">
        <f t="shared" si="0"/>
        <v>4</v>
      </c>
      <c r="M8" s="483">
        <f t="shared" si="0"/>
        <v>11</v>
      </c>
      <c r="N8" s="483" t="str">
        <f t="shared" si="0"/>
        <v>-</v>
      </c>
      <c r="O8" s="483">
        <f t="shared" si="0"/>
        <v>7</v>
      </c>
      <c r="P8" s="483">
        <f t="shared" si="0"/>
        <v>9</v>
      </c>
      <c r="Q8" s="483" t="str">
        <f t="shared" si="0"/>
        <v>-</v>
      </c>
      <c r="R8" s="483">
        <f t="shared" si="0"/>
        <v>28</v>
      </c>
      <c r="S8" s="483">
        <f t="shared" si="0"/>
        <v>17</v>
      </c>
      <c r="T8" s="483">
        <f t="shared" si="0"/>
        <v>22</v>
      </c>
      <c r="U8" s="483">
        <f t="shared" si="0"/>
        <v>2</v>
      </c>
      <c r="V8" s="483">
        <f t="shared" si="0"/>
        <v>1</v>
      </c>
      <c r="W8" s="483">
        <f t="shared" si="0"/>
        <v>1</v>
      </c>
      <c r="X8" s="483">
        <f t="shared" si="0"/>
        <v>1</v>
      </c>
      <c r="Y8" s="483" t="str">
        <f t="shared" si="0"/>
        <v>-</v>
      </c>
      <c r="Z8" s="483">
        <f t="shared" si="0"/>
        <v>1</v>
      </c>
      <c r="AA8" s="483">
        <f t="shared" si="0"/>
        <v>9</v>
      </c>
      <c r="AB8" s="483">
        <f t="shared" si="0"/>
        <v>9</v>
      </c>
      <c r="AC8" s="483" t="str">
        <f t="shared" si="0"/>
        <v>-</v>
      </c>
      <c r="AD8" s="483">
        <f t="shared" si="0"/>
        <v>21</v>
      </c>
      <c r="AE8" s="483">
        <f t="shared" si="0"/>
        <v>21</v>
      </c>
      <c r="AF8" s="483">
        <f t="shared" si="0"/>
        <v>29</v>
      </c>
      <c r="AG8" s="483">
        <f t="shared" si="0"/>
        <v>28</v>
      </c>
      <c r="AH8" s="483" t="str">
        <f t="shared" si="0"/>
        <v>-</v>
      </c>
      <c r="AI8" s="483">
        <f t="shared" si="0"/>
        <v>8</v>
      </c>
      <c r="AJ8" s="483">
        <f t="shared" ref="AJ8:BO8" si="1">IF(OR(AJ10="-",AJ10="x"),"-",_xlfn.RANK.EQ(AJ10,AJ10:AJ48))</f>
        <v>1</v>
      </c>
      <c r="AK8" s="483">
        <f t="shared" si="1"/>
        <v>1</v>
      </c>
      <c r="AL8" s="483">
        <f t="shared" si="1"/>
        <v>1</v>
      </c>
      <c r="AM8" s="483">
        <f t="shared" si="1"/>
        <v>1</v>
      </c>
      <c r="AN8" s="483">
        <f t="shared" si="1"/>
        <v>1</v>
      </c>
      <c r="AO8" s="483">
        <f t="shared" si="1"/>
        <v>1</v>
      </c>
      <c r="AP8" s="483">
        <f t="shared" si="1"/>
        <v>1</v>
      </c>
      <c r="AQ8" s="483">
        <f t="shared" si="1"/>
        <v>1</v>
      </c>
      <c r="AR8" s="483">
        <f t="shared" si="1"/>
        <v>1</v>
      </c>
      <c r="AS8" s="483">
        <f t="shared" si="1"/>
        <v>1</v>
      </c>
      <c r="AT8" s="483">
        <f t="shared" si="1"/>
        <v>2</v>
      </c>
      <c r="AU8" s="483" t="str">
        <f t="shared" si="1"/>
        <v>-</v>
      </c>
      <c r="AV8" s="483">
        <f t="shared" si="1"/>
        <v>11</v>
      </c>
      <c r="AW8" s="483">
        <f t="shared" si="1"/>
        <v>17</v>
      </c>
      <c r="AX8" s="483">
        <f t="shared" si="1"/>
        <v>37</v>
      </c>
      <c r="AY8" s="483">
        <f t="shared" si="1"/>
        <v>37</v>
      </c>
      <c r="AZ8" s="483" t="str">
        <f t="shared" si="1"/>
        <v>-</v>
      </c>
      <c r="BA8" s="483" t="str">
        <f t="shared" si="1"/>
        <v>-</v>
      </c>
      <c r="BB8" s="483">
        <f t="shared" si="1"/>
        <v>14</v>
      </c>
      <c r="BC8" s="483" t="str">
        <f t="shared" si="1"/>
        <v>-</v>
      </c>
      <c r="BD8" s="483" t="str">
        <f t="shared" si="1"/>
        <v>-</v>
      </c>
      <c r="BE8" s="483">
        <f t="shared" si="1"/>
        <v>35</v>
      </c>
      <c r="BF8" s="483">
        <f t="shared" si="1"/>
        <v>24</v>
      </c>
      <c r="BG8" s="483">
        <f t="shared" si="1"/>
        <v>2</v>
      </c>
      <c r="BH8" s="483" t="str">
        <f t="shared" si="1"/>
        <v>-</v>
      </c>
      <c r="BI8" s="483">
        <f t="shared" si="1"/>
        <v>1</v>
      </c>
      <c r="BJ8" s="483">
        <f t="shared" si="1"/>
        <v>1</v>
      </c>
      <c r="BK8" s="483">
        <f t="shared" si="1"/>
        <v>3</v>
      </c>
      <c r="BL8" s="483" t="str">
        <f t="shared" si="1"/>
        <v>-</v>
      </c>
      <c r="BM8" s="483" t="str">
        <f t="shared" si="1"/>
        <v>-</v>
      </c>
      <c r="BN8" s="483">
        <f t="shared" si="1"/>
        <v>3</v>
      </c>
      <c r="BO8" s="483">
        <f t="shared" si="1"/>
        <v>1</v>
      </c>
      <c r="BP8" s="483">
        <f t="shared" ref="BP8:CL8" si="2">IF(OR(BP10="-",BP10="x"),"-",_xlfn.RANK.EQ(BP10,BP10:BP48))</f>
        <v>6</v>
      </c>
      <c r="BQ8" s="483">
        <f t="shared" si="2"/>
        <v>3</v>
      </c>
      <c r="BR8" s="483">
        <f t="shared" si="2"/>
        <v>3</v>
      </c>
      <c r="BS8" s="483">
        <f t="shared" si="2"/>
        <v>1</v>
      </c>
      <c r="BT8" s="483" t="str">
        <f t="shared" si="2"/>
        <v>-</v>
      </c>
      <c r="BU8" s="483">
        <f t="shared" si="2"/>
        <v>1</v>
      </c>
      <c r="BV8" s="483">
        <f t="shared" si="2"/>
        <v>1</v>
      </c>
      <c r="BW8" s="483">
        <f t="shared" si="2"/>
        <v>20</v>
      </c>
      <c r="BX8" s="483">
        <f t="shared" si="2"/>
        <v>1</v>
      </c>
      <c r="BY8" s="483">
        <f t="shared" si="2"/>
        <v>1</v>
      </c>
      <c r="BZ8" s="483">
        <f t="shared" si="2"/>
        <v>1</v>
      </c>
      <c r="CA8" s="483">
        <f t="shared" si="2"/>
        <v>3</v>
      </c>
      <c r="CB8" s="483">
        <f t="shared" si="2"/>
        <v>2</v>
      </c>
      <c r="CC8" s="483">
        <f t="shared" si="2"/>
        <v>2</v>
      </c>
      <c r="CD8" s="483">
        <f t="shared" si="2"/>
        <v>6</v>
      </c>
      <c r="CE8" s="483">
        <f t="shared" si="2"/>
        <v>1</v>
      </c>
      <c r="CF8" s="483">
        <f t="shared" si="2"/>
        <v>1</v>
      </c>
      <c r="CG8" s="483">
        <f t="shared" si="2"/>
        <v>1</v>
      </c>
      <c r="CH8" s="483">
        <f t="shared" si="2"/>
        <v>2</v>
      </c>
      <c r="CI8" s="483">
        <f t="shared" si="2"/>
        <v>3</v>
      </c>
      <c r="CJ8" s="483">
        <f t="shared" si="2"/>
        <v>1</v>
      </c>
      <c r="CK8" s="483">
        <f t="shared" si="2"/>
        <v>1</v>
      </c>
      <c r="CL8" s="483">
        <f t="shared" si="2"/>
        <v>13</v>
      </c>
      <c r="CM8" s="492"/>
      <c r="CN8" s="294"/>
      <c r="CO8" s="971" t="s">
        <v>805</v>
      </c>
      <c r="CP8" s="971"/>
      <c r="CQ8" s="971"/>
      <c r="CR8" s="971"/>
      <c r="CS8" s="971"/>
      <c r="CT8" s="971"/>
      <c r="CU8" s="971"/>
      <c r="CV8" s="971"/>
      <c r="CX8" s="971" t="s">
        <v>709</v>
      </c>
      <c r="CY8" s="971"/>
      <c r="CZ8" s="971"/>
      <c r="DA8" s="971"/>
      <c r="DB8" s="971"/>
      <c r="DC8" s="971"/>
      <c r="DD8" s="971"/>
      <c r="DE8" s="971"/>
      <c r="DG8" s="971" t="s">
        <v>111</v>
      </c>
      <c r="DH8" s="971"/>
      <c r="DI8" s="971"/>
      <c r="DJ8" s="971"/>
      <c r="DK8" s="971"/>
      <c r="DL8" s="971"/>
      <c r="DM8" s="971"/>
      <c r="DN8" s="971"/>
      <c r="DP8" s="971" t="s">
        <v>112</v>
      </c>
      <c r="DQ8" s="971"/>
      <c r="DR8" s="971"/>
      <c r="DS8" s="971"/>
      <c r="DT8" s="971"/>
      <c r="DU8" s="971"/>
      <c r="DV8" s="971"/>
      <c r="DW8" s="971"/>
      <c r="DY8" s="971" t="s">
        <v>113</v>
      </c>
      <c r="DZ8" s="971"/>
      <c r="EA8" s="971"/>
      <c r="EB8" s="971"/>
      <c r="EC8" s="971"/>
      <c r="ED8" s="971"/>
      <c r="EE8" s="971"/>
      <c r="EF8" s="971"/>
    </row>
    <row r="9" spans="2:136">
      <c r="B9" s="315" t="s">
        <v>19</v>
      </c>
      <c r="C9" s="484">
        <v>1</v>
      </c>
      <c r="D9" s="514">
        <v>27871</v>
      </c>
      <c r="E9" s="514">
        <v>22709</v>
      </c>
      <c r="F9" s="514">
        <v>1231</v>
      </c>
      <c r="G9" s="514">
        <v>134</v>
      </c>
      <c r="H9" s="514">
        <v>65</v>
      </c>
      <c r="I9" s="514">
        <v>266</v>
      </c>
      <c r="J9" s="514">
        <v>290</v>
      </c>
      <c r="K9" s="514">
        <v>467</v>
      </c>
      <c r="L9" s="514">
        <v>9</v>
      </c>
      <c r="M9" s="514">
        <v>84</v>
      </c>
      <c r="N9" s="514">
        <v>10</v>
      </c>
      <c r="O9" s="514">
        <v>46</v>
      </c>
      <c r="P9" s="514">
        <v>19</v>
      </c>
      <c r="Q9" s="514">
        <v>9</v>
      </c>
      <c r="R9" s="514">
        <v>2580</v>
      </c>
      <c r="S9" s="514">
        <v>2431</v>
      </c>
      <c r="T9" s="514">
        <v>149</v>
      </c>
      <c r="U9" s="514">
        <v>205</v>
      </c>
      <c r="V9" s="514">
        <v>499</v>
      </c>
      <c r="W9" s="514">
        <v>467</v>
      </c>
      <c r="X9" s="514">
        <v>32</v>
      </c>
      <c r="Y9" s="514">
        <v>38</v>
      </c>
      <c r="Z9" s="514">
        <v>215</v>
      </c>
      <c r="AA9" s="514">
        <v>8734</v>
      </c>
      <c r="AB9" s="514">
        <v>6667</v>
      </c>
      <c r="AC9" s="514">
        <v>689</v>
      </c>
      <c r="AD9" s="514">
        <v>1009</v>
      </c>
      <c r="AE9" s="514">
        <v>369</v>
      </c>
      <c r="AF9" s="514">
        <v>1081</v>
      </c>
      <c r="AG9" s="514">
        <v>922</v>
      </c>
      <c r="AH9" s="514">
        <v>159</v>
      </c>
      <c r="AI9" s="514">
        <v>2560</v>
      </c>
      <c r="AJ9" s="514">
        <v>393</v>
      </c>
      <c r="AK9" s="514">
        <v>814</v>
      </c>
      <c r="AL9" s="514">
        <v>373</v>
      </c>
      <c r="AM9" s="514">
        <v>65</v>
      </c>
      <c r="AN9" s="514">
        <v>308</v>
      </c>
      <c r="AO9" s="514">
        <v>1781</v>
      </c>
      <c r="AP9" s="514">
        <v>545</v>
      </c>
      <c r="AQ9" s="514">
        <v>1236</v>
      </c>
      <c r="AR9" s="514">
        <v>279</v>
      </c>
      <c r="AS9" s="514">
        <v>9</v>
      </c>
      <c r="AT9" s="514">
        <v>14</v>
      </c>
      <c r="AU9" s="514">
        <v>18</v>
      </c>
      <c r="AV9" s="514">
        <v>19</v>
      </c>
      <c r="AW9" s="514">
        <v>42</v>
      </c>
      <c r="AX9" s="514">
        <v>232</v>
      </c>
      <c r="AY9" s="514">
        <v>154</v>
      </c>
      <c r="AZ9" s="514">
        <v>15</v>
      </c>
      <c r="BA9" s="514">
        <v>37</v>
      </c>
      <c r="BB9" s="514">
        <v>20</v>
      </c>
      <c r="BC9" s="514">
        <v>5</v>
      </c>
      <c r="BD9" s="514">
        <v>33</v>
      </c>
      <c r="BE9" s="514">
        <v>95</v>
      </c>
      <c r="BF9" s="514">
        <v>42</v>
      </c>
      <c r="BG9" s="514">
        <v>2</v>
      </c>
      <c r="BH9" s="514">
        <v>11</v>
      </c>
      <c r="BI9" s="514">
        <v>59</v>
      </c>
      <c r="BJ9" s="514">
        <v>1267</v>
      </c>
      <c r="BK9" s="514">
        <v>106</v>
      </c>
      <c r="BL9" s="514">
        <v>10</v>
      </c>
      <c r="BM9" s="514">
        <v>2</v>
      </c>
      <c r="BN9" s="514">
        <v>95</v>
      </c>
      <c r="BO9" s="514">
        <v>232</v>
      </c>
      <c r="BP9" s="514">
        <v>24</v>
      </c>
      <c r="BQ9" s="514">
        <v>123</v>
      </c>
      <c r="BR9" s="514">
        <v>13</v>
      </c>
      <c r="BS9" s="514">
        <v>72</v>
      </c>
      <c r="BT9" s="514">
        <v>22</v>
      </c>
      <c r="BU9" s="514">
        <v>3482</v>
      </c>
      <c r="BV9" s="514">
        <v>6</v>
      </c>
      <c r="BW9" s="514">
        <v>30</v>
      </c>
      <c r="BX9" s="514">
        <v>44</v>
      </c>
      <c r="BY9" s="514">
        <v>3167</v>
      </c>
      <c r="BZ9" s="514">
        <v>234</v>
      </c>
      <c r="CA9" s="514">
        <v>507</v>
      </c>
      <c r="CB9" s="514">
        <v>198</v>
      </c>
      <c r="CC9" s="514">
        <v>47</v>
      </c>
      <c r="CD9" s="514">
        <v>261</v>
      </c>
      <c r="CE9" s="514">
        <v>260</v>
      </c>
      <c r="CF9" s="514">
        <v>52</v>
      </c>
      <c r="CG9" s="514">
        <v>63</v>
      </c>
      <c r="CH9" s="514">
        <v>2</v>
      </c>
      <c r="CI9" s="514">
        <v>27</v>
      </c>
      <c r="CJ9" s="514">
        <v>409</v>
      </c>
      <c r="CK9" s="514">
        <v>284</v>
      </c>
      <c r="CL9" s="515">
        <v>124</v>
      </c>
      <c r="CM9" s="490">
        <v>1</v>
      </c>
      <c r="CN9" s="312"/>
      <c r="CV9" s="604" t="s">
        <v>926</v>
      </c>
      <c r="DE9" s="604" t="s">
        <v>926</v>
      </c>
      <c r="DN9" s="604" t="s">
        <v>926</v>
      </c>
      <c r="DW9" s="604" t="s">
        <v>926</v>
      </c>
      <c r="EF9" s="604" t="s">
        <v>926</v>
      </c>
    </row>
    <row r="10" spans="2:136">
      <c r="B10" s="308" t="s">
        <v>20</v>
      </c>
      <c r="C10" s="485">
        <v>2</v>
      </c>
      <c r="D10" s="516">
        <v>7858</v>
      </c>
      <c r="E10" s="516">
        <v>3910</v>
      </c>
      <c r="F10" s="516">
        <v>5</v>
      </c>
      <c r="G10" s="516">
        <v>4</v>
      </c>
      <c r="H10" s="516" t="s">
        <v>98</v>
      </c>
      <c r="I10" s="516" t="s">
        <v>278</v>
      </c>
      <c r="J10" s="516" t="s">
        <v>278</v>
      </c>
      <c r="K10" s="516">
        <v>0</v>
      </c>
      <c r="L10" s="516">
        <v>0</v>
      </c>
      <c r="M10" s="516">
        <v>2</v>
      </c>
      <c r="N10" s="516" t="s">
        <v>278</v>
      </c>
      <c r="O10" s="516">
        <v>2</v>
      </c>
      <c r="P10" s="516">
        <v>0</v>
      </c>
      <c r="Q10" s="516" t="s">
        <v>278</v>
      </c>
      <c r="R10" s="516">
        <v>0</v>
      </c>
      <c r="S10" s="516">
        <v>0</v>
      </c>
      <c r="T10" s="516">
        <v>0</v>
      </c>
      <c r="U10" s="516">
        <v>21</v>
      </c>
      <c r="V10" s="516">
        <v>494</v>
      </c>
      <c r="W10" s="516">
        <v>464</v>
      </c>
      <c r="X10" s="516">
        <v>30</v>
      </c>
      <c r="Y10" s="516" t="s">
        <v>98</v>
      </c>
      <c r="Z10" s="516">
        <v>214</v>
      </c>
      <c r="AA10" s="516">
        <v>361</v>
      </c>
      <c r="AB10" s="516">
        <v>358</v>
      </c>
      <c r="AC10" s="516" t="s">
        <v>98</v>
      </c>
      <c r="AD10" s="516">
        <v>3</v>
      </c>
      <c r="AE10" s="516">
        <v>0</v>
      </c>
      <c r="AF10" s="516">
        <v>2</v>
      </c>
      <c r="AG10" s="516">
        <v>2</v>
      </c>
      <c r="AH10" s="516" t="s">
        <v>98</v>
      </c>
      <c r="AI10" s="516">
        <v>89</v>
      </c>
      <c r="AJ10" s="516">
        <v>137</v>
      </c>
      <c r="AK10" s="516">
        <v>162</v>
      </c>
      <c r="AL10" s="516">
        <v>209</v>
      </c>
      <c r="AM10" s="516">
        <v>13</v>
      </c>
      <c r="AN10" s="516">
        <v>196</v>
      </c>
      <c r="AO10" s="516">
        <v>1636</v>
      </c>
      <c r="AP10" s="516">
        <v>448</v>
      </c>
      <c r="AQ10" s="516">
        <v>1188</v>
      </c>
      <c r="AR10" s="516">
        <v>277</v>
      </c>
      <c r="AS10" s="516">
        <v>6</v>
      </c>
      <c r="AT10" s="516">
        <v>4</v>
      </c>
      <c r="AU10" s="516" t="s">
        <v>98</v>
      </c>
      <c r="AV10" s="516">
        <v>0</v>
      </c>
      <c r="AW10" s="516">
        <v>0</v>
      </c>
      <c r="AX10" s="516">
        <v>0</v>
      </c>
      <c r="AY10" s="516">
        <v>0</v>
      </c>
      <c r="AZ10" s="516" t="s">
        <v>98</v>
      </c>
      <c r="BA10" s="516" t="s">
        <v>98</v>
      </c>
      <c r="BB10" s="516">
        <v>0</v>
      </c>
      <c r="BC10" s="516" t="s">
        <v>98</v>
      </c>
      <c r="BD10" s="516" t="s">
        <v>98</v>
      </c>
      <c r="BE10" s="516">
        <v>0</v>
      </c>
      <c r="BF10" s="516">
        <v>0</v>
      </c>
      <c r="BG10" s="516">
        <v>0</v>
      </c>
      <c r="BH10" s="516" t="s">
        <v>98</v>
      </c>
      <c r="BI10" s="516">
        <v>30</v>
      </c>
      <c r="BJ10" s="516">
        <v>261</v>
      </c>
      <c r="BK10" s="516">
        <v>10</v>
      </c>
      <c r="BL10" s="516" t="s">
        <v>98</v>
      </c>
      <c r="BM10" s="516" t="s">
        <v>98</v>
      </c>
      <c r="BN10" s="516">
        <v>10</v>
      </c>
      <c r="BO10" s="516">
        <v>79</v>
      </c>
      <c r="BP10" s="516">
        <v>1</v>
      </c>
      <c r="BQ10" s="516">
        <v>17</v>
      </c>
      <c r="BR10" s="516">
        <v>1</v>
      </c>
      <c r="BS10" s="516">
        <v>60</v>
      </c>
      <c r="BT10" s="516" t="s">
        <v>98</v>
      </c>
      <c r="BU10" s="516">
        <v>3301</v>
      </c>
      <c r="BV10" s="516">
        <v>1</v>
      </c>
      <c r="BW10" s="516">
        <v>0</v>
      </c>
      <c r="BX10" s="516">
        <v>16</v>
      </c>
      <c r="BY10" s="516">
        <v>3166</v>
      </c>
      <c r="BZ10" s="516">
        <v>118</v>
      </c>
      <c r="CA10" s="516">
        <v>47</v>
      </c>
      <c r="CB10" s="516">
        <v>32</v>
      </c>
      <c r="CC10" s="516">
        <v>4</v>
      </c>
      <c r="CD10" s="516">
        <v>12</v>
      </c>
      <c r="CE10" s="516">
        <v>175</v>
      </c>
      <c r="CF10" s="516">
        <v>17</v>
      </c>
      <c r="CG10" s="516">
        <v>39</v>
      </c>
      <c r="CH10" s="516">
        <v>0</v>
      </c>
      <c r="CI10" s="516">
        <v>3</v>
      </c>
      <c r="CJ10" s="516">
        <v>276</v>
      </c>
      <c r="CK10" s="516">
        <v>275</v>
      </c>
      <c r="CL10" s="517">
        <v>2</v>
      </c>
      <c r="CM10" s="491">
        <v>2</v>
      </c>
      <c r="CN10" s="479"/>
      <c r="CO10" s="5">
        <v>1</v>
      </c>
      <c r="CP10" s="5" t="s">
        <v>20</v>
      </c>
      <c r="CQ10" s="604">
        <f t="shared" ref="CQ10:CQ56" si="3">IFERROR(_xlfn.XLOOKUP(CP10,$B$10:$B$48,$D$10:$D$48),"-")</f>
        <v>7858</v>
      </c>
      <c r="CR10" s="604">
        <f>IFERROR(_xlfn.RANK.EQ(CQ10,$CQ$10:$CQ$56,0)+COUNTIF($CQ$10:CQ10,CQ10)-1,"-")</f>
        <v>1</v>
      </c>
      <c r="CT10" s="605">
        <f t="shared" ref="CT10:CT56" si="4">IFERROR(RANK(CV10,$CV$10:$CV$56,0),"-")</f>
        <v>1</v>
      </c>
      <c r="CU10" s="605" t="str">
        <f t="shared" ref="CU10:CU56" si="5">IFERROR(INDEX($CP$10:$CP$56,MATCH(CO10,$CR$10:$CR$56,0)),"-")</f>
        <v>北海道</v>
      </c>
      <c r="CV10" s="605">
        <f t="shared" ref="CV10:CV56" si="6">IFERROR(LARGE($CQ$10:$CQ$56,CO10),"-")</f>
        <v>7858</v>
      </c>
      <c r="CX10" s="5">
        <v>1</v>
      </c>
      <c r="CY10" s="5" t="s">
        <v>20</v>
      </c>
      <c r="CZ10" s="604">
        <f>IFERROR(SUM(IF(貼_海面漁業!CQ10="-",0,貼_海面漁業!CQ10)+IF(貼_海面養殖業!AN11="-",0,貼_海面養殖業!AN11)),"-")</f>
        <v>8975</v>
      </c>
      <c r="DA10" s="604">
        <f>IFERROR(_xlfn.RANK.EQ(CZ10,$CZ$10:$CZ$56,0)+COUNTIF($CZ$10:CZ10,CZ10)-1,"-")</f>
        <v>1</v>
      </c>
      <c r="DC10" s="605">
        <f t="shared" ref="DC10:DC56" si="7">IFERROR(RANK(DE10,$DE$10:$DE$56,0),"-")</f>
        <v>1</v>
      </c>
      <c r="DD10" s="605" t="str">
        <f t="shared" ref="DD10:DD56" si="8">IFERROR(INDEX($CY$10:$CY$56,MATCH(CX10,$DA$10:$DA$56,0)),"-")</f>
        <v>北海道</v>
      </c>
      <c r="DE10" s="605">
        <f t="shared" ref="DE10:DE56" si="9">IFERROR(LARGE($CZ$10:$CZ$56,CX10),"-")</f>
        <v>8975</v>
      </c>
      <c r="DG10" s="5">
        <v>1</v>
      </c>
      <c r="DH10" s="5" t="s">
        <v>20</v>
      </c>
      <c r="DI10" s="604">
        <f t="shared" ref="DI10:DI56" si="10">IFERROR(_xlfn.XLOOKUP(DH10,$B$10:$B$48,$BY$10:$BY$48),"-")</f>
        <v>3166</v>
      </c>
      <c r="DJ10" s="604">
        <f>IFERROR(_xlfn.RANK.EQ(DI10,$DI$10:$DI$56,0)+COUNTIF($DI$10:DI10,DI10)-1,"-")</f>
        <v>1</v>
      </c>
      <c r="DL10" s="605">
        <f t="shared" ref="DL10:DL56" si="11">IFERROR(RANK(DN10,$DN$10:$DN$56,0),"-")</f>
        <v>1</v>
      </c>
      <c r="DM10" s="605" t="str">
        <f>IFERROR(INDEX($DH$10:$DH$56,MATCH(DG10,$DJ$10:$DJ$56,0)),"-")</f>
        <v>北海道</v>
      </c>
      <c r="DN10" s="605">
        <f t="shared" ref="DN10:DN56" si="12">IFERROR(LARGE($DI$10:$DI$56,DG10),"-")</f>
        <v>3166</v>
      </c>
      <c r="DP10" s="5">
        <v>1</v>
      </c>
      <c r="DQ10" s="5" t="s">
        <v>20</v>
      </c>
      <c r="DR10" s="604">
        <f t="shared" ref="DR10:DR56" si="13">IFERROR(_xlfn.XLOOKUP(DQ10,$B$10:$B$48,$AQ$10:$AQ$48),"-")</f>
        <v>1188</v>
      </c>
      <c r="DS10" s="604">
        <f>IFERROR(_xlfn.RANK.EQ(DR10,$DR$10:$DR$56,0)+COUNTIF($DR$10:DR10,DR10)-1,"-")</f>
        <v>1</v>
      </c>
      <c r="DU10" s="605">
        <f t="shared" ref="DU10:DU56" si="14">IFERROR(RANK(DW10,$DW$10:$DW$56,0),"-")</f>
        <v>1</v>
      </c>
      <c r="DV10" s="605" t="str">
        <f>IFERROR(INDEX($DQ$10:$DQ$56,MATCH(DP10,$DS$10:$DS$56,0)),"-")</f>
        <v>北海道</v>
      </c>
      <c r="DW10" s="605">
        <f t="shared" ref="DW10:DW56" si="15">IFERROR(LARGE($DR$10:$DR$56,DP10),"-")</f>
        <v>1188</v>
      </c>
      <c r="DY10" s="5">
        <v>1</v>
      </c>
      <c r="DZ10" s="5" t="s">
        <v>20</v>
      </c>
      <c r="EA10" s="604">
        <f t="shared" ref="EA10:EA56" si="16">IFERROR(_xlfn.XLOOKUP(DZ10,$B$10:$B$48,$W$10:$W$48),"-")</f>
        <v>464</v>
      </c>
      <c r="EB10" s="604">
        <f>IFERROR(_xlfn.RANK.EQ(EA10,$EA$10:$EA$56,0)+COUNTIF($EA$10:EA10,EA10)-1,"-")</f>
        <v>1</v>
      </c>
      <c r="ED10" s="605">
        <f t="shared" ref="ED10:ED56" si="17">IFERROR(RANK(EF10,$EF$10:$EF$56,0),"-")</f>
        <v>1</v>
      </c>
      <c r="EE10" s="605" t="str">
        <f>IFERROR(INDEX($DZ$10:$DZ$56,MATCH(DY10,$EB$10:$EB$56,0)),"-")</f>
        <v>北海道</v>
      </c>
      <c r="EF10" s="605">
        <f t="shared" ref="EF10:EF56" si="18">IFERROR(LARGE($EA$10:$EA$56,DY10),"-")</f>
        <v>464</v>
      </c>
    </row>
    <row r="11" spans="2:136">
      <c r="B11" s="308" t="s">
        <v>21</v>
      </c>
      <c r="C11" s="485">
        <v>3</v>
      </c>
      <c r="D11" s="516">
        <v>585</v>
      </c>
      <c r="E11" s="516">
        <v>442</v>
      </c>
      <c r="F11" s="516">
        <v>44</v>
      </c>
      <c r="G11" s="516">
        <v>16</v>
      </c>
      <c r="H11" s="516">
        <v>2</v>
      </c>
      <c r="I11" s="516">
        <v>5</v>
      </c>
      <c r="J11" s="516">
        <v>17</v>
      </c>
      <c r="K11" s="516">
        <v>3</v>
      </c>
      <c r="L11" s="516" t="s">
        <v>98</v>
      </c>
      <c r="M11" s="516">
        <v>1</v>
      </c>
      <c r="N11" s="516">
        <v>0</v>
      </c>
      <c r="O11" s="516">
        <v>1</v>
      </c>
      <c r="P11" s="516">
        <v>0</v>
      </c>
      <c r="Q11" s="516">
        <v>0</v>
      </c>
      <c r="R11" s="516">
        <v>19</v>
      </c>
      <c r="S11" s="516">
        <v>19</v>
      </c>
      <c r="T11" s="516">
        <v>0</v>
      </c>
      <c r="U11" s="516">
        <v>9</v>
      </c>
      <c r="V11" s="516">
        <v>3</v>
      </c>
      <c r="W11" s="516">
        <v>1</v>
      </c>
      <c r="X11" s="516">
        <v>2</v>
      </c>
      <c r="Y11" s="516">
        <v>0</v>
      </c>
      <c r="Z11" s="516">
        <v>0</v>
      </c>
      <c r="AA11" s="516">
        <v>147</v>
      </c>
      <c r="AB11" s="516">
        <v>142</v>
      </c>
      <c r="AC11" s="516">
        <v>0</v>
      </c>
      <c r="AD11" s="516">
        <v>4</v>
      </c>
      <c r="AE11" s="516" t="s">
        <v>98</v>
      </c>
      <c r="AF11" s="516">
        <v>2</v>
      </c>
      <c r="AG11" s="516">
        <v>2</v>
      </c>
      <c r="AH11" s="516" t="s">
        <v>98</v>
      </c>
      <c r="AI11" s="516">
        <v>28</v>
      </c>
      <c r="AJ11" s="516">
        <v>17</v>
      </c>
      <c r="AK11" s="516">
        <v>24</v>
      </c>
      <c r="AL11" s="516">
        <v>17</v>
      </c>
      <c r="AM11" s="516">
        <v>12</v>
      </c>
      <c r="AN11" s="516">
        <v>6</v>
      </c>
      <c r="AO11" s="516">
        <v>80</v>
      </c>
      <c r="AP11" s="516">
        <v>53</v>
      </c>
      <c r="AQ11" s="516">
        <v>27</v>
      </c>
      <c r="AR11" s="516">
        <v>1</v>
      </c>
      <c r="AS11" s="516">
        <v>0</v>
      </c>
      <c r="AT11" s="516">
        <v>0</v>
      </c>
      <c r="AU11" s="516">
        <v>0</v>
      </c>
      <c r="AV11" s="516">
        <v>0</v>
      </c>
      <c r="AW11" s="516">
        <v>0</v>
      </c>
      <c r="AX11" s="516">
        <v>4</v>
      </c>
      <c r="AY11" s="516">
        <v>4</v>
      </c>
      <c r="AZ11" s="516">
        <v>0</v>
      </c>
      <c r="BA11" s="516" t="s">
        <v>98</v>
      </c>
      <c r="BB11" s="516">
        <v>0</v>
      </c>
      <c r="BC11" s="516" t="s">
        <v>98</v>
      </c>
      <c r="BD11" s="516" t="s">
        <v>98</v>
      </c>
      <c r="BE11" s="516">
        <v>1</v>
      </c>
      <c r="BF11" s="516">
        <v>0</v>
      </c>
      <c r="BG11" s="516" t="s">
        <v>98</v>
      </c>
      <c r="BH11" s="516">
        <v>0</v>
      </c>
      <c r="BI11" s="516">
        <v>1</v>
      </c>
      <c r="BJ11" s="516">
        <v>44</v>
      </c>
      <c r="BK11" s="516">
        <v>0</v>
      </c>
      <c r="BL11" s="516" t="s">
        <v>98</v>
      </c>
      <c r="BM11" s="516">
        <v>0</v>
      </c>
      <c r="BN11" s="516">
        <v>0</v>
      </c>
      <c r="BO11" s="516">
        <v>4</v>
      </c>
      <c r="BP11" s="516" t="s">
        <v>98</v>
      </c>
      <c r="BQ11" s="516">
        <v>2</v>
      </c>
      <c r="BR11" s="516">
        <v>1</v>
      </c>
      <c r="BS11" s="516">
        <v>1</v>
      </c>
      <c r="BT11" s="516" t="s">
        <v>98</v>
      </c>
      <c r="BU11" s="516">
        <v>8</v>
      </c>
      <c r="BV11" s="516">
        <v>0</v>
      </c>
      <c r="BW11" s="516">
        <v>1</v>
      </c>
      <c r="BX11" s="516">
        <v>0</v>
      </c>
      <c r="BY11" s="516">
        <v>1</v>
      </c>
      <c r="BZ11" s="516">
        <v>5</v>
      </c>
      <c r="CA11" s="516">
        <v>99</v>
      </c>
      <c r="CB11" s="516">
        <v>54</v>
      </c>
      <c r="CC11" s="516">
        <v>34</v>
      </c>
      <c r="CD11" s="516">
        <v>11</v>
      </c>
      <c r="CE11" s="516">
        <v>8</v>
      </c>
      <c r="CF11" s="516">
        <v>9</v>
      </c>
      <c r="CG11" s="516">
        <v>4</v>
      </c>
      <c r="CH11" s="516">
        <v>0</v>
      </c>
      <c r="CI11" s="516">
        <v>1</v>
      </c>
      <c r="CJ11" s="516">
        <v>11</v>
      </c>
      <c r="CK11" s="516">
        <v>9</v>
      </c>
      <c r="CL11" s="517">
        <v>2</v>
      </c>
      <c r="CM11" s="491">
        <v>3</v>
      </c>
      <c r="CN11" s="479"/>
      <c r="CO11" s="5">
        <v>2</v>
      </c>
      <c r="CP11" s="5" t="s">
        <v>21</v>
      </c>
      <c r="CQ11" s="604">
        <f t="shared" si="3"/>
        <v>585</v>
      </c>
      <c r="CR11" s="604">
        <f>IFERROR(_xlfn.RANK.EQ(CQ11,$CQ$10:$CQ$56,0)+COUNTIF($CQ$10:CQ11,CQ11)-1,"-")</f>
        <v>12</v>
      </c>
      <c r="CT11" s="605">
        <f t="shared" si="4"/>
        <v>2</v>
      </c>
      <c r="CU11" s="605" t="str">
        <f t="shared" si="5"/>
        <v>長崎</v>
      </c>
      <c r="CV11" s="605">
        <f t="shared" si="6"/>
        <v>2974</v>
      </c>
      <c r="CX11" s="5">
        <v>2</v>
      </c>
      <c r="CY11" s="5" t="s">
        <v>21</v>
      </c>
      <c r="CZ11" s="604">
        <f>IFERROR(SUM(IF(貼_海面漁業!CQ11="-",0,貼_海面漁業!CQ11)+IF(貼_海面養殖業!AN12="-",0,貼_海面養殖業!AN12)),"-")</f>
        <v>926</v>
      </c>
      <c r="DA11" s="604">
        <f>IFERROR(_xlfn.RANK.EQ(CZ11,$CZ$10:$CZ$56,0)+COUNTIF($CZ$10:CZ11,CZ11)-1,"-")</f>
        <v>11</v>
      </c>
      <c r="DC11" s="605">
        <f t="shared" si="7"/>
        <v>2</v>
      </c>
      <c r="DD11" s="605" t="str">
        <f t="shared" si="8"/>
        <v>長崎</v>
      </c>
      <c r="DE11" s="605">
        <f t="shared" si="9"/>
        <v>3207</v>
      </c>
      <c r="DG11" s="5">
        <v>2</v>
      </c>
      <c r="DH11" s="5" t="s">
        <v>21</v>
      </c>
      <c r="DI11" s="604">
        <f t="shared" si="10"/>
        <v>1</v>
      </c>
      <c r="DJ11" s="604">
        <f>IFERROR(_xlfn.RANK.EQ(DI11,$DI$10:$DI$56,0)+COUNTIF($DI$10:DI11,DI11)-1,"-")</f>
        <v>2</v>
      </c>
      <c r="DL11" s="605">
        <f t="shared" si="11"/>
        <v>2</v>
      </c>
      <c r="DM11" s="605" t="str">
        <f t="shared" ref="DM11:DM17" si="19">IFERROR(INDEX($DH$10:$DH$56,MATCH(DG11,$DJ$10:$DJ$56,0)),"-")</f>
        <v>青森</v>
      </c>
      <c r="DN11" s="605">
        <f t="shared" si="12"/>
        <v>1</v>
      </c>
      <c r="DP11" s="5">
        <v>2</v>
      </c>
      <c r="DQ11" s="5" t="s">
        <v>21</v>
      </c>
      <c r="DR11" s="604">
        <f t="shared" si="13"/>
        <v>27</v>
      </c>
      <c r="DS11" s="604">
        <f>IFERROR(_xlfn.RANK.EQ(DR11,$DR$10:$DR$56,0)+COUNTIF($DR$10:DR11,DR11)-1,"-")</f>
        <v>2</v>
      </c>
      <c r="DU11" s="605">
        <f t="shared" si="14"/>
        <v>2</v>
      </c>
      <c r="DV11" s="605" t="str">
        <f t="shared" ref="DV11:DV19" si="20">IFERROR(INDEX($DQ$10:$DQ$56,MATCH(DP11,$DS$10:$DS$56,0)),"-")</f>
        <v>青森</v>
      </c>
      <c r="DW11" s="605">
        <f t="shared" si="15"/>
        <v>27</v>
      </c>
      <c r="DY11" s="5">
        <v>2</v>
      </c>
      <c r="DZ11" s="5" t="s">
        <v>21</v>
      </c>
      <c r="EA11" s="604">
        <f t="shared" si="16"/>
        <v>1</v>
      </c>
      <c r="EB11" s="604">
        <f>IFERROR(_xlfn.RANK.EQ(EA11,$EA$10:$EA$56,0)+COUNTIF($EA$10:EA11,EA11)-1,"-")</f>
        <v>2</v>
      </c>
      <c r="ED11" s="605">
        <f t="shared" si="17"/>
        <v>2</v>
      </c>
      <c r="EE11" s="605" t="str">
        <f t="shared" ref="EE11:EE16" si="21">IFERROR(INDEX($DZ$10:$DZ$56,MATCH(DY11,$EB$10:$EB$56,0)),"-")</f>
        <v>青森</v>
      </c>
      <c r="EF11" s="605">
        <f t="shared" si="18"/>
        <v>1</v>
      </c>
    </row>
    <row r="12" spans="2:136">
      <c r="B12" s="308" t="s">
        <v>23</v>
      </c>
      <c r="C12" s="485">
        <v>4</v>
      </c>
      <c r="D12" s="516">
        <v>732</v>
      </c>
      <c r="E12" s="516">
        <v>648</v>
      </c>
      <c r="F12" s="516">
        <v>51</v>
      </c>
      <c r="G12" s="516">
        <v>5</v>
      </c>
      <c r="H12" s="516">
        <v>12</v>
      </c>
      <c r="I12" s="516">
        <v>7</v>
      </c>
      <c r="J12" s="516">
        <v>18</v>
      </c>
      <c r="K12" s="516">
        <v>10</v>
      </c>
      <c r="L12" s="516" t="s">
        <v>98</v>
      </c>
      <c r="M12" s="516">
        <v>5</v>
      </c>
      <c r="N12" s="516">
        <v>0</v>
      </c>
      <c r="O12" s="516">
        <v>3</v>
      </c>
      <c r="P12" s="516">
        <v>1</v>
      </c>
      <c r="Q12" s="516">
        <v>0</v>
      </c>
      <c r="R12" s="516">
        <v>11</v>
      </c>
      <c r="S12" s="516">
        <v>0</v>
      </c>
      <c r="T12" s="516">
        <v>11</v>
      </c>
      <c r="U12" s="516">
        <v>13</v>
      </c>
      <c r="V12" s="516">
        <v>1</v>
      </c>
      <c r="W12" s="516">
        <v>1</v>
      </c>
      <c r="X12" s="516">
        <v>0</v>
      </c>
      <c r="Y12" s="516">
        <v>0</v>
      </c>
      <c r="Z12" s="516">
        <v>0</v>
      </c>
      <c r="AA12" s="516">
        <v>263</v>
      </c>
      <c r="AB12" s="516">
        <v>258</v>
      </c>
      <c r="AC12" s="516">
        <v>2</v>
      </c>
      <c r="AD12" s="516">
        <v>3</v>
      </c>
      <c r="AE12" s="516" t="s">
        <v>98</v>
      </c>
      <c r="AF12" s="516">
        <v>5</v>
      </c>
      <c r="AG12" s="516">
        <v>5</v>
      </c>
      <c r="AH12" s="516">
        <v>0</v>
      </c>
      <c r="AI12" s="516">
        <v>119</v>
      </c>
      <c r="AJ12" s="516">
        <v>64</v>
      </c>
      <c r="AK12" s="516">
        <v>49</v>
      </c>
      <c r="AL12" s="516">
        <v>4</v>
      </c>
      <c r="AM12" s="516">
        <v>2</v>
      </c>
      <c r="AN12" s="516">
        <v>2</v>
      </c>
      <c r="AO12" s="516">
        <v>36</v>
      </c>
      <c r="AP12" s="516">
        <v>16</v>
      </c>
      <c r="AQ12" s="516">
        <v>19</v>
      </c>
      <c r="AR12" s="516">
        <v>0</v>
      </c>
      <c r="AS12" s="516">
        <v>2</v>
      </c>
      <c r="AT12" s="516" t="s">
        <v>98</v>
      </c>
      <c r="AU12" s="516" t="s">
        <v>98</v>
      </c>
      <c r="AV12" s="516">
        <v>1</v>
      </c>
      <c r="AW12" s="516">
        <v>0</v>
      </c>
      <c r="AX12" s="516">
        <v>2</v>
      </c>
      <c r="AY12" s="516">
        <v>1</v>
      </c>
      <c r="AZ12" s="516">
        <v>1</v>
      </c>
      <c r="BA12" s="516" t="s">
        <v>98</v>
      </c>
      <c r="BB12" s="516">
        <v>0</v>
      </c>
      <c r="BC12" s="516" t="s">
        <v>98</v>
      </c>
      <c r="BD12" s="516">
        <v>0</v>
      </c>
      <c r="BE12" s="516">
        <v>2</v>
      </c>
      <c r="BF12" s="516">
        <v>0</v>
      </c>
      <c r="BG12" s="516" t="s">
        <v>98</v>
      </c>
      <c r="BH12" s="516" t="s">
        <v>98</v>
      </c>
      <c r="BI12" s="516">
        <v>1</v>
      </c>
      <c r="BJ12" s="516">
        <v>20</v>
      </c>
      <c r="BK12" s="516">
        <v>0</v>
      </c>
      <c r="BL12" s="516">
        <v>0</v>
      </c>
      <c r="BM12" s="516" t="s">
        <v>98</v>
      </c>
      <c r="BN12" s="516">
        <v>0</v>
      </c>
      <c r="BO12" s="516">
        <v>1</v>
      </c>
      <c r="BP12" s="516" t="s">
        <v>98</v>
      </c>
      <c r="BQ12" s="516" t="s">
        <v>98</v>
      </c>
      <c r="BR12" s="516">
        <v>0</v>
      </c>
      <c r="BS12" s="516">
        <v>1</v>
      </c>
      <c r="BT12" s="516">
        <v>22</v>
      </c>
      <c r="BU12" s="516">
        <v>1</v>
      </c>
      <c r="BV12" s="516">
        <v>1</v>
      </c>
      <c r="BW12" s="516" t="s">
        <v>98</v>
      </c>
      <c r="BX12" s="516">
        <v>0</v>
      </c>
      <c r="BY12" s="516" t="s">
        <v>98</v>
      </c>
      <c r="BZ12" s="516">
        <v>1</v>
      </c>
      <c r="CA12" s="516">
        <v>36</v>
      </c>
      <c r="CB12" s="516">
        <v>27</v>
      </c>
      <c r="CC12" s="516">
        <v>3</v>
      </c>
      <c r="CD12" s="516">
        <v>6</v>
      </c>
      <c r="CE12" s="516">
        <v>14</v>
      </c>
      <c r="CF12" s="516">
        <v>1</v>
      </c>
      <c r="CG12" s="516">
        <v>7</v>
      </c>
      <c r="CH12" s="516">
        <v>0</v>
      </c>
      <c r="CI12" s="516">
        <v>1</v>
      </c>
      <c r="CJ12" s="516">
        <v>1</v>
      </c>
      <c r="CK12" s="516">
        <v>1</v>
      </c>
      <c r="CL12" s="517">
        <v>1</v>
      </c>
      <c r="CM12" s="491">
        <v>4</v>
      </c>
      <c r="CN12" s="479"/>
      <c r="CO12" s="5">
        <v>3</v>
      </c>
      <c r="CP12" s="5" t="s">
        <v>23</v>
      </c>
      <c r="CQ12" s="604">
        <f t="shared" si="3"/>
        <v>732</v>
      </c>
      <c r="CR12" s="604">
        <f>IFERROR(_xlfn.RANK.EQ(CQ12,$CQ$10:$CQ$56,0)+COUNTIF($CQ$10:CQ12,CQ12)-1,"-")</f>
        <v>10</v>
      </c>
      <c r="CT12" s="605">
        <f t="shared" si="4"/>
        <v>3</v>
      </c>
      <c r="CU12" s="605" t="str">
        <f t="shared" si="5"/>
        <v>茨城</v>
      </c>
      <c r="CV12" s="605">
        <f t="shared" si="6"/>
        <v>2318</v>
      </c>
      <c r="CX12" s="5">
        <v>3</v>
      </c>
      <c r="CY12" s="5" t="s">
        <v>23</v>
      </c>
      <c r="CZ12" s="604">
        <f>IFERROR(SUM(IF(貼_海面漁業!CQ12="-",0,貼_海面漁業!CQ12)+IF(貼_海面養殖業!AN13="-",0,貼_海面養殖業!AN13)),"-")</f>
        <v>974</v>
      </c>
      <c r="DA12" s="604">
        <f>IFERROR(_xlfn.RANK.EQ(CZ12,$CZ$10:$CZ$56,0)+COUNTIF($CZ$10:CZ12,CZ12)-1,"-")</f>
        <v>8</v>
      </c>
      <c r="DC12" s="605">
        <f t="shared" si="7"/>
        <v>3</v>
      </c>
      <c r="DD12" s="605" t="str">
        <f t="shared" si="8"/>
        <v>宮城</v>
      </c>
      <c r="DE12" s="605">
        <f t="shared" si="9"/>
        <v>2255</v>
      </c>
      <c r="DG12" s="5">
        <v>3</v>
      </c>
      <c r="DH12" s="5" t="s">
        <v>23</v>
      </c>
      <c r="DI12" s="604" t="str">
        <f t="shared" si="10"/>
        <v>-</v>
      </c>
      <c r="DJ12" s="604" t="str">
        <f>IFERROR(_xlfn.RANK.EQ(DI12,$DI$10:$DI$56,0)+COUNTIF($DI$10:DI12,DI12)-1,"-")</f>
        <v>-</v>
      </c>
      <c r="DL12" s="604">
        <f t="shared" si="11"/>
        <v>3</v>
      </c>
      <c r="DM12" s="604" t="str">
        <f t="shared" si="19"/>
        <v>福島</v>
      </c>
      <c r="DN12" s="604">
        <f t="shared" si="12"/>
        <v>0</v>
      </c>
      <c r="DP12" s="5">
        <v>3</v>
      </c>
      <c r="DQ12" s="5" t="s">
        <v>23</v>
      </c>
      <c r="DR12" s="604">
        <f t="shared" si="13"/>
        <v>19</v>
      </c>
      <c r="DS12" s="604">
        <f>IFERROR(_xlfn.RANK.EQ(DR12,$DR$10:$DR$56,0)+COUNTIF($DR$10:DR12,DR12)-1,"-")</f>
        <v>3</v>
      </c>
      <c r="DU12" s="605">
        <f t="shared" si="14"/>
        <v>3</v>
      </c>
      <c r="DV12" s="605" t="str">
        <f t="shared" si="20"/>
        <v>岩手</v>
      </c>
      <c r="DW12" s="605">
        <f t="shared" si="15"/>
        <v>19</v>
      </c>
      <c r="DY12" s="5">
        <v>3</v>
      </c>
      <c r="DZ12" s="5" t="s">
        <v>23</v>
      </c>
      <c r="EA12" s="604">
        <f t="shared" si="16"/>
        <v>1</v>
      </c>
      <c r="EB12" s="604">
        <f>IFERROR(_xlfn.RANK.EQ(EA12,$EA$10:$EA$56,0)+COUNTIF($EA$10:EA12,EA12)-1,"-")</f>
        <v>3</v>
      </c>
      <c r="ED12" s="605">
        <f t="shared" si="17"/>
        <v>2</v>
      </c>
      <c r="EE12" s="605" t="str">
        <f t="shared" si="21"/>
        <v>岩手</v>
      </c>
      <c r="EF12" s="605">
        <f t="shared" si="18"/>
        <v>1</v>
      </c>
    </row>
    <row r="13" spans="2:136">
      <c r="B13" s="308" t="s">
        <v>24</v>
      </c>
      <c r="C13" s="485">
        <v>5</v>
      </c>
      <c r="D13" s="516">
        <v>1627</v>
      </c>
      <c r="E13" s="516">
        <v>1547</v>
      </c>
      <c r="F13" s="516">
        <v>185</v>
      </c>
      <c r="G13" s="516">
        <v>13</v>
      </c>
      <c r="H13" s="516">
        <v>21</v>
      </c>
      <c r="I13" s="516">
        <v>18</v>
      </c>
      <c r="J13" s="516">
        <v>57</v>
      </c>
      <c r="K13" s="516">
        <v>77</v>
      </c>
      <c r="L13" s="516" t="s">
        <v>98</v>
      </c>
      <c r="M13" s="516">
        <v>25</v>
      </c>
      <c r="N13" s="516">
        <v>1</v>
      </c>
      <c r="O13" s="516">
        <v>18</v>
      </c>
      <c r="P13" s="516">
        <v>5</v>
      </c>
      <c r="Q13" s="516">
        <v>1</v>
      </c>
      <c r="R13" s="516">
        <v>342</v>
      </c>
      <c r="S13" s="516">
        <v>336</v>
      </c>
      <c r="T13" s="516">
        <v>6</v>
      </c>
      <c r="U13" s="516">
        <v>96</v>
      </c>
      <c r="V13" s="516">
        <v>0</v>
      </c>
      <c r="W13" s="516">
        <v>0</v>
      </c>
      <c r="X13" s="516">
        <v>0</v>
      </c>
      <c r="Y13" s="516">
        <v>0</v>
      </c>
      <c r="Z13" s="516">
        <v>0</v>
      </c>
      <c r="AA13" s="516">
        <v>461</v>
      </c>
      <c r="AB13" s="516">
        <v>435</v>
      </c>
      <c r="AC13" s="516">
        <v>2</v>
      </c>
      <c r="AD13" s="516">
        <v>23</v>
      </c>
      <c r="AE13" s="516">
        <v>1</v>
      </c>
      <c r="AF13" s="516">
        <v>15</v>
      </c>
      <c r="AG13" s="516">
        <v>15</v>
      </c>
      <c r="AH13" s="516">
        <v>0</v>
      </c>
      <c r="AI13" s="516">
        <v>248</v>
      </c>
      <c r="AJ13" s="516">
        <v>52</v>
      </c>
      <c r="AK13" s="516">
        <v>21</v>
      </c>
      <c r="AL13" s="516">
        <v>13</v>
      </c>
      <c r="AM13" s="516">
        <v>7</v>
      </c>
      <c r="AN13" s="516">
        <v>6</v>
      </c>
      <c r="AO13" s="516">
        <v>10</v>
      </c>
      <c r="AP13" s="516">
        <v>9</v>
      </c>
      <c r="AQ13" s="516">
        <v>1</v>
      </c>
      <c r="AR13" s="516">
        <v>0</v>
      </c>
      <c r="AS13" s="516">
        <v>1</v>
      </c>
      <c r="AT13" s="516" t="s">
        <v>98</v>
      </c>
      <c r="AU13" s="516">
        <v>0</v>
      </c>
      <c r="AV13" s="516">
        <v>2</v>
      </c>
      <c r="AW13" s="516">
        <v>5</v>
      </c>
      <c r="AX13" s="516">
        <v>8</v>
      </c>
      <c r="AY13" s="516">
        <v>6</v>
      </c>
      <c r="AZ13" s="516">
        <v>2</v>
      </c>
      <c r="BA13" s="516" t="s">
        <v>98</v>
      </c>
      <c r="BB13" s="516">
        <v>0</v>
      </c>
      <c r="BC13" s="516">
        <v>0</v>
      </c>
      <c r="BD13" s="516">
        <v>0</v>
      </c>
      <c r="BE13" s="516">
        <v>3</v>
      </c>
      <c r="BF13" s="516">
        <v>4</v>
      </c>
      <c r="BG13" s="516" t="s">
        <v>98</v>
      </c>
      <c r="BH13" s="516" t="s">
        <v>98</v>
      </c>
      <c r="BI13" s="516">
        <v>2</v>
      </c>
      <c r="BJ13" s="516">
        <v>53</v>
      </c>
      <c r="BK13" s="516">
        <v>0</v>
      </c>
      <c r="BL13" s="516">
        <v>0</v>
      </c>
      <c r="BM13" s="516">
        <v>0</v>
      </c>
      <c r="BN13" s="516">
        <v>0</v>
      </c>
      <c r="BO13" s="516">
        <v>4</v>
      </c>
      <c r="BP13" s="516" t="s">
        <v>98</v>
      </c>
      <c r="BQ13" s="516">
        <v>0</v>
      </c>
      <c r="BR13" s="516">
        <v>3</v>
      </c>
      <c r="BS13" s="516">
        <v>1</v>
      </c>
      <c r="BT13" s="516" t="s">
        <v>98</v>
      </c>
      <c r="BU13" s="516">
        <v>10</v>
      </c>
      <c r="BV13" s="516">
        <v>1</v>
      </c>
      <c r="BW13" s="516" t="s">
        <v>98</v>
      </c>
      <c r="BX13" s="516">
        <v>0</v>
      </c>
      <c r="BY13" s="516" t="s">
        <v>98</v>
      </c>
      <c r="BZ13" s="516">
        <v>9</v>
      </c>
      <c r="CA13" s="516">
        <v>45</v>
      </c>
      <c r="CB13" s="516">
        <v>26</v>
      </c>
      <c r="CC13" s="516">
        <v>0</v>
      </c>
      <c r="CD13" s="516">
        <v>19</v>
      </c>
      <c r="CE13" s="516">
        <v>13</v>
      </c>
      <c r="CF13" s="516">
        <v>4</v>
      </c>
      <c r="CG13" s="516">
        <v>5</v>
      </c>
      <c r="CH13" s="516">
        <v>0</v>
      </c>
      <c r="CI13" s="516">
        <v>0</v>
      </c>
      <c r="CJ13" s="516">
        <v>0</v>
      </c>
      <c r="CK13" s="516" t="s">
        <v>98</v>
      </c>
      <c r="CL13" s="517">
        <v>0</v>
      </c>
      <c r="CM13" s="491">
        <v>5</v>
      </c>
      <c r="CN13" s="479"/>
      <c r="CO13" s="5">
        <v>4</v>
      </c>
      <c r="CP13" s="5" t="s">
        <v>24</v>
      </c>
      <c r="CQ13" s="604">
        <f t="shared" si="3"/>
        <v>1627</v>
      </c>
      <c r="CR13" s="604">
        <f>IFERROR(_xlfn.RANK.EQ(CQ13,$CQ$10:$CQ$56,0)+COUNTIF($CQ$10:CQ13,CQ13)-1,"-")</f>
        <v>4</v>
      </c>
      <c r="CT13" s="605">
        <f t="shared" si="4"/>
        <v>4</v>
      </c>
      <c r="CU13" s="605" t="str">
        <f t="shared" si="5"/>
        <v>宮城</v>
      </c>
      <c r="CV13" s="605">
        <f t="shared" si="6"/>
        <v>1627</v>
      </c>
      <c r="CX13" s="5">
        <v>4</v>
      </c>
      <c r="CY13" s="5" t="s">
        <v>24</v>
      </c>
      <c r="CZ13" s="604">
        <f>IFERROR(SUM(IF(貼_海面漁業!CQ13="-",0,貼_海面漁業!CQ13)+IF(貼_海面養殖業!AN14="-",0,貼_海面養殖業!AN14)),"-")</f>
        <v>2255</v>
      </c>
      <c r="DA13" s="604">
        <f>IFERROR(_xlfn.RANK.EQ(CZ13,$CZ$10:$CZ$56,0)+COUNTIF($CZ$10:CZ13,CZ13)-1,"-")</f>
        <v>3</v>
      </c>
      <c r="DC13" s="605">
        <f t="shared" si="7"/>
        <v>4</v>
      </c>
      <c r="DD13" s="605" t="str">
        <f t="shared" si="8"/>
        <v>静岡</v>
      </c>
      <c r="DE13" s="605">
        <f t="shared" si="9"/>
        <v>1646</v>
      </c>
      <c r="DG13" s="5">
        <v>4</v>
      </c>
      <c r="DH13" s="5" t="s">
        <v>24</v>
      </c>
      <c r="DI13" s="604" t="str">
        <f t="shared" si="10"/>
        <v>-</v>
      </c>
      <c r="DJ13" s="604" t="str">
        <f>IFERROR(_xlfn.RANK.EQ(DI13,$DI$10:$DI$56,0)+COUNTIF($DI$10:DI13,DI13)-1,"-")</f>
        <v>-</v>
      </c>
      <c r="DL13" s="604" t="str">
        <f t="shared" si="11"/>
        <v>-</v>
      </c>
      <c r="DM13" s="604" t="str">
        <f t="shared" si="19"/>
        <v>-</v>
      </c>
      <c r="DN13" s="604" t="str">
        <f t="shared" si="12"/>
        <v>-</v>
      </c>
      <c r="DP13" s="5">
        <v>4</v>
      </c>
      <c r="DQ13" s="5" t="s">
        <v>24</v>
      </c>
      <c r="DR13" s="604">
        <f t="shared" si="13"/>
        <v>1</v>
      </c>
      <c r="DS13" s="604">
        <f>IFERROR(_xlfn.RANK.EQ(DR13,$DR$10:$DR$56,0)+COUNTIF($DR$10:DR13,DR13)-1,"-")</f>
        <v>4</v>
      </c>
      <c r="DU13" s="604">
        <f t="shared" si="14"/>
        <v>4</v>
      </c>
      <c r="DV13" s="604" t="str">
        <f t="shared" si="20"/>
        <v>宮城</v>
      </c>
      <c r="DW13" s="604">
        <f t="shared" si="15"/>
        <v>1</v>
      </c>
      <c r="DY13" s="5">
        <v>4</v>
      </c>
      <c r="DZ13" s="5" t="s">
        <v>24</v>
      </c>
      <c r="EA13" s="604">
        <f t="shared" si="16"/>
        <v>0</v>
      </c>
      <c r="EB13" s="604">
        <f>IFERROR(_xlfn.RANK.EQ(EA13,$EA$10:$EA$56,0)+COUNTIF($EA$10:EA13,EA13)-1,"-")</f>
        <v>4</v>
      </c>
      <c r="ED13" s="604">
        <f t="shared" si="17"/>
        <v>4</v>
      </c>
      <c r="EE13" s="604" t="str">
        <f t="shared" si="21"/>
        <v>宮城</v>
      </c>
      <c r="EF13" s="604">
        <f t="shared" si="18"/>
        <v>0</v>
      </c>
    </row>
    <row r="14" spans="2:136">
      <c r="B14" s="308" t="s">
        <v>27</v>
      </c>
      <c r="C14" s="485">
        <v>6</v>
      </c>
      <c r="D14" s="516">
        <v>43</v>
      </c>
      <c r="E14" s="516">
        <v>28</v>
      </c>
      <c r="F14" s="516">
        <v>1</v>
      </c>
      <c r="G14" s="516">
        <v>1</v>
      </c>
      <c r="H14" s="516" t="s">
        <v>98</v>
      </c>
      <c r="I14" s="516" t="s">
        <v>98</v>
      </c>
      <c r="J14" s="516" t="s">
        <v>98</v>
      </c>
      <c r="K14" s="516">
        <v>0</v>
      </c>
      <c r="L14" s="516">
        <v>0</v>
      </c>
      <c r="M14" s="516">
        <v>0</v>
      </c>
      <c r="N14" s="516" t="s">
        <v>98</v>
      </c>
      <c r="O14" s="516" t="s">
        <v>98</v>
      </c>
      <c r="P14" s="516" t="s">
        <v>98</v>
      </c>
      <c r="Q14" s="516">
        <v>0</v>
      </c>
      <c r="R14" s="516">
        <v>0</v>
      </c>
      <c r="S14" s="516">
        <v>0</v>
      </c>
      <c r="T14" s="516">
        <v>0</v>
      </c>
      <c r="U14" s="516">
        <v>1</v>
      </c>
      <c r="V14" s="516">
        <v>0</v>
      </c>
      <c r="W14" s="516">
        <v>0</v>
      </c>
      <c r="X14" s="516">
        <v>0</v>
      </c>
      <c r="Y14" s="516">
        <v>0</v>
      </c>
      <c r="Z14" s="516">
        <v>0</v>
      </c>
      <c r="AA14" s="516">
        <v>1</v>
      </c>
      <c r="AB14" s="516">
        <v>1</v>
      </c>
      <c r="AC14" s="516" t="s">
        <v>98</v>
      </c>
      <c r="AD14" s="516" t="s">
        <v>98</v>
      </c>
      <c r="AE14" s="516" t="s">
        <v>98</v>
      </c>
      <c r="AF14" s="516">
        <v>3</v>
      </c>
      <c r="AG14" s="516">
        <v>3</v>
      </c>
      <c r="AH14" s="516">
        <v>0</v>
      </c>
      <c r="AI14" s="516">
        <v>2</v>
      </c>
      <c r="AJ14" s="516" t="s">
        <v>98</v>
      </c>
      <c r="AK14" s="516">
        <v>4</v>
      </c>
      <c r="AL14" s="516">
        <v>2</v>
      </c>
      <c r="AM14" s="516">
        <v>2</v>
      </c>
      <c r="AN14" s="516">
        <v>1</v>
      </c>
      <c r="AO14" s="516">
        <v>2</v>
      </c>
      <c r="AP14" s="516">
        <v>2</v>
      </c>
      <c r="AQ14" s="516">
        <v>0</v>
      </c>
      <c r="AR14" s="516">
        <v>0</v>
      </c>
      <c r="AS14" s="516" t="s">
        <v>98</v>
      </c>
      <c r="AT14" s="516">
        <v>0</v>
      </c>
      <c r="AU14" s="516">
        <v>0</v>
      </c>
      <c r="AV14" s="516">
        <v>0</v>
      </c>
      <c r="AW14" s="516">
        <v>0</v>
      </c>
      <c r="AX14" s="516">
        <v>2</v>
      </c>
      <c r="AY14" s="516">
        <v>1</v>
      </c>
      <c r="AZ14" s="516">
        <v>0</v>
      </c>
      <c r="BA14" s="516">
        <v>0</v>
      </c>
      <c r="BB14" s="516">
        <v>0</v>
      </c>
      <c r="BC14" s="516" t="s">
        <v>98</v>
      </c>
      <c r="BD14" s="516" t="s">
        <v>98</v>
      </c>
      <c r="BE14" s="516">
        <v>1</v>
      </c>
      <c r="BF14" s="516">
        <v>0</v>
      </c>
      <c r="BG14" s="516" t="s">
        <v>98</v>
      </c>
      <c r="BH14" s="516">
        <v>1</v>
      </c>
      <c r="BI14" s="516">
        <v>1</v>
      </c>
      <c r="BJ14" s="516">
        <v>7</v>
      </c>
      <c r="BK14" s="516">
        <v>1</v>
      </c>
      <c r="BL14" s="516" t="s">
        <v>98</v>
      </c>
      <c r="BM14" s="516" t="s">
        <v>98</v>
      </c>
      <c r="BN14" s="516">
        <v>1</v>
      </c>
      <c r="BO14" s="516">
        <v>8</v>
      </c>
      <c r="BP14" s="516">
        <v>0</v>
      </c>
      <c r="BQ14" s="516">
        <v>8</v>
      </c>
      <c r="BR14" s="516">
        <v>0</v>
      </c>
      <c r="BS14" s="516">
        <v>0</v>
      </c>
      <c r="BT14" s="516" t="s">
        <v>98</v>
      </c>
      <c r="BU14" s="516">
        <v>3</v>
      </c>
      <c r="BV14" s="516">
        <v>0</v>
      </c>
      <c r="BW14" s="516">
        <v>1</v>
      </c>
      <c r="BX14" s="516" t="s">
        <v>98</v>
      </c>
      <c r="BY14" s="516" t="s">
        <v>98</v>
      </c>
      <c r="BZ14" s="516">
        <v>1</v>
      </c>
      <c r="CA14" s="516">
        <v>2</v>
      </c>
      <c r="CB14" s="516">
        <v>2</v>
      </c>
      <c r="CC14" s="516" t="s">
        <v>98</v>
      </c>
      <c r="CD14" s="516">
        <v>0</v>
      </c>
      <c r="CE14" s="516">
        <v>0</v>
      </c>
      <c r="CF14" s="516">
        <v>0</v>
      </c>
      <c r="CG14" s="516" t="s">
        <v>98</v>
      </c>
      <c r="CH14" s="516" t="s">
        <v>98</v>
      </c>
      <c r="CI14" s="516" t="s">
        <v>98</v>
      </c>
      <c r="CJ14" s="516">
        <v>0</v>
      </c>
      <c r="CK14" s="516" t="s">
        <v>98</v>
      </c>
      <c r="CL14" s="517">
        <v>0</v>
      </c>
      <c r="CM14" s="491">
        <v>6</v>
      </c>
      <c r="CN14" s="479"/>
      <c r="CO14" s="5">
        <v>5</v>
      </c>
      <c r="CP14" s="5" t="s">
        <v>27</v>
      </c>
      <c r="CQ14" s="604">
        <f t="shared" si="3"/>
        <v>43</v>
      </c>
      <c r="CR14" s="604">
        <f>IFERROR(_xlfn.RANK.EQ(CQ14,$CQ$10:$CQ$56,0)+COUNTIF($CQ$10:CQ14,CQ14)-1,"-")</f>
        <v>36</v>
      </c>
      <c r="CT14" s="605">
        <f t="shared" si="4"/>
        <v>5</v>
      </c>
      <c r="CU14" s="605" t="str">
        <f t="shared" si="5"/>
        <v>静岡</v>
      </c>
      <c r="CV14" s="605">
        <f t="shared" si="6"/>
        <v>1622</v>
      </c>
      <c r="CX14" s="5">
        <v>5</v>
      </c>
      <c r="CY14" s="5" t="s">
        <v>27</v>
      </c>
      <c r="CZ14" s="604">
        <f>IFERROR(SUM(IF(貼_海面漁業!CQ14="-",0,貼_海面漁業!CQ14)+IF(貼_海面養殖業!AN15="-",0,貼_海面養殖業!AN15)),"-")</f>
        <v>44</v>
      </c>
      <c r="DA14" s="604">
        <f>IFERROR(_xlfn.RANK.EQ(CZ14,$CZ$10:$CZ$56,0)+COUNTIF($CZ$10:CZ14,CZ14)-1,"-")</f>
        <v>36</v>
      </c>
      <c r="DC14" s="605">
        <f t="shared" si="7"/>
        <v>5</v>
      </c>
      <c r="DD14" s="605" t="str">
        <f t="shared" si="8"/>
        <v>愛媛</v>
      </c>
      <c r="DE14" s="605">
        <f t="shared" si="9"/>
        <v>1303</v>
      </c>
      <c r="DG14" s="5">
        <v>5</v>
      </c>
      <c r="DH14" s="5" t="s">
        <v>27</v>
      </c>
      <c r="DI14" s="604" t="str">
        <f t="shared" si="10"/>
        <v>-</v>
      </c>
      <c r="DJ14" s="604" t="str">
        <f>IFERROR(_xlfn.RANK.EQ(DI14,$DI$10:$DI$56,0)+COUNTIF($DI$10:DI14,DI14)-1,"-")</f>
        <v>-</v>
      </c>
      <c r="DL14" s="604" t="str">
        <f t="shared" si="11"/>
        <v>-</v>
      </c>
      <c r="DM14" s="604" t="str">
        <f t="shared" si="19"/>
        <v>-</v>
      </c>
      <c r="DN14" s="604" t="str">
        <f t="shared" si="12"/>
        <v>-</v>
      </c>
      <c r="DP14" s="5">
        <v>5</v>
      </c>
      <c r="DQ14" s="5" t="s">
        <v>27</v>
      </c>
      <c r="DR14" s="604">
        <f t="shared" si="13"/>
        <v>0</v>
      </c>
      <c r="DS14" s="604">
        <f>IFERROR(_xlfn.RANK.EQ(DR14,$DR$10:$DR$56,0)+COUNTIF($DR$10:DR14,DR14)-1,"-")</f>
        <v>5</v>
      </c>
      <c r="DU14" s="604">
        <f t="shared" si="14"/>
        <v>5</v>
      </c>
      <c r="DV14" s="604" t="str">
        <f t="shared" si="20"/>
        <v>秋田</v>
      </c>
      <c r="DW14" s="604">
        <f t="shared" si="15"/>
        <v>0</v>
      </c>
      <c r="DY14" s="5">
        <v>5</v>
      </c>
      <c r="DZ14" s="5" t="s">
        <v>27</v>
      </c>
      <c r="EA14" s="604">
        <f t="shared" si="16"/>
        <v>0</v>
      </c>
      <c r="EB14" s="604">
        <f>IFERROR(_xlfn.RANK.EQ(EA14,$EA$10:$EA$56,0)+COUNTIF($EA$10:EA14,EA14)-1,"-")</f>
        <v>5</v>
      </c>
      <c r="ED14" s="604">
        <f t="shared" si="17"/>
        <v>4</v>
      </c>
      <c r="EE14" s="604" t="str">
        <f t="shared" si="21"/>
        <v>秋田</v>
      </c>
      <c r="EF14" s="604">
        <f t="shared" si="18"/>
        <v>0</v>
      </c>
    </row>
    <row r="15" spans="2:136">
      <c r="B15" s="308" t="s">
        <v>29</v>
      </c>
      <c r="C15" s="485">
        <v>7</v>
      </c>
      <c r="D15" s="516">
        <v>25</v>
      </c>
      <c r="E15" s="516">
        <v>14</v>
      </c>
      <c r="F15" s="516">
        <v>0</v>
      </c>
      <c r="G15" s="516">
        <v>0</v>
      </c>
      <c r="H15" s="516" t="s">
        <v>98</v>
      </c>
      <c r="I15" s="516" t="s">
        <v>98</v>
      </c>
      <c r="J15" s="516" t="s">
        <v>98</v>
      </c>
      <c r="K15" s="516">
        <v>0</v>
      </c>
      <c r="L15" s="516" t="s">
        <v>98</v>
      </c>
      <c r="M15" s="516">
        <v>0</v>
      </c>
      <c r="N15" s="516">
        <v>0</v>
      </c>
      <c r="O15" s="516" t="s">
        <v>98</v>
      </c>
      <c r="P15" s="516" t="s">
        <v>98</v>
      </c>
      <c r="Q15" s="516" t="s">
        <v>98</v>
      </c>
      <c r="R15" s="516">
        <v>0</v>
      </c>
      <c r="S15" s="516" t="s">
        <v>278</v>
      </c>
      <c r="T15" s="516" t="s">
        <v>278</v>
      </c>
      <c r="U15" s="516">
        <v>0</v>
      </c>
      <c r="V15" s="516">
        <v>1</v>
      </c>
      <c r="W15" s="516">
        <v>0</v>
      </c>
      <c r="X15" s="516">
        <v>0</v>
      </c>
      <c r="Y15" s="516" t="s">
        <v>98</v>
      </c>
      <c r="Z15" s="516" t="s">
        <v>98</v>
      </c>
      <c r="AA15" s="516">
        <v>0</v>
      </c>
      <c r="AB15" s="516">
        <v>0</v>
      </c>
      <c r="AC15" s="516" t="s">
        <v>98</v>
      </c>
      <c r="AD15" s="516" t="s">
        <v>98</v>
      </c>
      <c r="AE15" s="516" t="s">
        <v>98</v>
      </c>
      <c r="AF15" s="516">
        <v>1</v>
      </c>
      <c r="AG15" s="516">
        <v>1</v>
      </c>
      <c r="AH15" s="516" t="s">
        <v>98</v>
      </c>
      <c r="AI15" s="516">
        <v>0</v>
      </c>
      <c r="AJ15" s="516" t="s">
        <v>98</v>
      </c>
      <c r="AK15" s="516">
        <v>1</v>
      </c>
      <c r="AL15" s="516">
        <v>1</v>
      </c>
      <c r="AM15" s="516">
        <v>0</v>
      </c>
      <c r="AN15" s="516">
        <v>1</v>
      </c>
      <c r="AO15" s="516">
        <v>3</v>
      </c>
      <c r="AP15" s="516">
        <v>3</v>
      </c>
      <c r="AQ15" s="516">
        <v>0</v>
      </c>
      <c r="AR15" s="516">
        <v>0</v>
      </c>
      <c r="AS15" s="516" t="s">
        <v>98</v>
      </c>
      <c r="AT15" s="516">
        <v>0</v>
      </c>
      <c r="AU15" s="516">
        <v>1</v>
      </c>
      <c r="AV15" s="516">
        <v>0</v>
      </c>
      <c r="AW15" s="516">
        <v>0</v>
      </c>
      <c r="AX15" s="516">
        <v>3</v>
      </c>
      <c r="AY15" s="516">
        <v>2</v>
      </c>
      <c r="AZ15" s="516">
        <v>1</v>
      </c>
      <c r="BA15" s="516">
        <v>0</v>
      </c>
      <c r="BB15" s="516">
        <v>0</v>
      </c>
      <c r="BC15" s="516" t="s">
        <v>98</v>
      </c>
      <c r="BD15" s="516" t="s">
        <v>98</v>
      </c>
      <c r="BE15" s="516">
        <v>1</v>
      </c>
      <c r="BF15" s="516">
        <v>0</v>
      </c>
      <c r="BG15" s="516" t="s">
        <v>98</v>
      </c>
      <c r="BH15" s="516">
        <v>0</v>
      </c>
      <c r="BI15" s="516">
        <v>1</v>
      </c>
      <c r="BJ15" s="516">
        <v>2</v>
      </c>
      <c r="BK15" s="516">
        <v>1</v>
      </c>
      <c r="BL15" s="516" t="s">
        <v>98</v>
      </c>
      <c r="BM15" s="516">
        <v>0</v>
      </c>
      <c r="BN15" s="516">
        <v>1</v>
      </c>
      <c r="BO15" s="516">
        <v>5</v>
      </c>
      <c r="BP15" s="516">
        <v>0</v>
      </c>
      <c r="BQ15" s="516">
        <v>5</v>
      </c>
      <c r="BR15" s="516">
        <v>0</v>
      </c>
      <c r="BS15" s="516">
        <v>0</v>
      </c>
      <c r="BT15" s="516" t="s">
        <v>98</v>
      </c>
      <c r="BU15" s="516">
        <v>2</v>
      </c>
      <c r="BV15" s="516">
        <v>0</v>
      </c>
      <c r="BW15" s="516">
        <v>1</v>
      </c>
      <c r="BX15" s="516" t="s">
        <v>98</v>
      </c>
      <c r="BY15" s="516" t="s">
        <v>98</v>
      </c>
      <c r="BZ15" s="516">
        <v>1</v>
      </c>
      <c r="CA15" s="516">
        <v>2</v>
      </c>
      <c r="CB15" s="516">
        <v>2</v>
      </c>
      <c r="CC15" s="516">
        <v>0</v>
      </c>
      <c r="CD15" s="516">
        <v>0</v>
      </c>
      <c r="CE15" s="516">
        <v>0</v>
      </c>
      <c r="CF15" s="516">
        <v>0</v>
      </c>
      <c r="CG15" s="516" t="s">
        <v>98</v>
      </c>
      <c r="CH15" s="516" t="s">
        <v>98</v>
      </c>
      <c r="CI15" s="516">
        <v>0</v>
      </c>
      <c r="CJ15" s="516">
        <v>0</v>
      </c>
      <c r="CK15" s="516" t="s">
        <v>98</v>
      </c>
      <c r="CL15" s="517">
        <v>0</v>
      </c>
      <c r="CM15" s="491">
        <v>7</v>
      </c>
      <c r="CO15" s="5">
        <v>6</v>
      </c>
      <c r="CP15" s="5" t="s">
        <v>29</v>
      </c>
      <c r="CQ15" s="604">
        <f t="shared" si="3"/>
        <v>25</v>
      </c>
      <c r="CR15" s="604">
        <f>IFERROR(_xlfn.RANK.EQ(CQ15,$CQ$10:$CQ$56,0)+COUNTIF($CQ$10:CQ15,CQ15)-1,"-")</f>
        <v>38</v>
      </c>
      <c r="CT15" s="604">
        <f t="shared" si="4"/>
        <v>6</v>
      </c>
      <c r="CU15" s="604" t="str">
        <f t="shared" si="5"/>
        <v>島根</v>
      </c>
      <c r="CV15" s="604">
        <f t="shared" si="6"/>
        <v>1011</v>
      </c>
      <c r="CX15" s="5">
        <v>6</v>
      </c>
      <c r="CY15" s="5" t="s">
        <v>29</v>
      </c>
      <c r="CZ15" s="604" t="str">
        <f>IFERROR(SUM(IF(貼_海面漁業!CQ15="-",0,貼_海面漁業!CQ15)+IF(貼_海面養殖業!AN16="-",0,貼_海面養殖業!AN16)),"-")</f>
        <v>-</v>
      </c>
      <c r="DA15" s="604" t="str">
        <f>IFERROR(_xlfn.RANK.EQ(CZ15,$CZ$10:$CZ$56,0)+COUNTIF($CZ$10:CZ15,CZ15)-1,"-")</f>
        <v>-</v>
      </c>
      <c r="DC15" s="604">
        <f t="shared" si="7"/>
        <v>6</v>
      </c>
      <c r="DD15" s="604" t="str">
        <f t="shared" si="8"/>
        <v>広島</v>
      </c>
      <c r="DE15" s="604">
        <f t="shared" si="9"/>
        <v>1125</v>
      </c>
      <c r="DG15" s="5">
        <v>6</v>
      </c>
      <c r="DH15" s="5" t="s">
        <v>29</v>
      </c>
      <c r="DI15" s="604" t="str">
        <f t="shared" si="10"/>
        <v>-</v>
      </c>
      <c r="DJ15" s="604" t="str">
        <f>IFERROR(_xlfn.RANK.EQ(DI15,$DI$10:$DI$56,0)+COUNTIF($DI$10:DI15,DI15)-1,"-")</f>
        <v>-</v>
      </c>
      <c r="DL15" s="604" t="str">
        <f t="shared" si="11"/>
        <v>-</v>
      </c>
      <c r="DM15" s="604" t="str">
        <f t="shared" si="19"/>
        <v>-</v>
      </c>
      <c r="DN15" s="604" t="str">
        <f t="shared" si="12"/>
        <v>-</v>
      </c>
      <c r="DP15" s="5">
        <v>6</v>
      </c>
      <c r="DQ15" s="5" t="s">
        <v>29</v>
      </c>
      <c r="DR15" s="604">
        <f t="shared" si="13"/>
        <v>0</v>
      </c>
      <c r="DS15" s="604">
        <f>IFERROR(_xlfn.RANK.EQ(DR15,$DR$10:$DR$56,0)+COUNTIF($DR$10:DR15,DR15)-1,"-")</f>
        <v>6</v>
      </c>
      <c r="DU15" s="604">
        <f t="shared" si="14"/>
        <v>5</v>
      </c>
      <c r="DV15" s="604" t="str">
        <f t="shared" si="20"/>
        <v>山形</v>
      </c>
      <c r="DW15" s="604">
        <f t="shared" si="15"/>
        <v>0</v>
      </c>
      <c r="DY15" s="5">
        <v>6</v>
      </c>
      <c r="DZ15" s="5" t="s">
        <v>29</v>
      </c>
      <c r="EA15" s="604">
        <f t="shared" si="16"/>
        <v>0</v>
      </c>
      <c r="EB15" s="604">
        <f>IFERROR(_xlfn.RANK.EQ(EA15,$EA$10:$EA$56,0)+COUNTIF($EA$10:EA15,EA15)-1,"-")</f>
        <v>6</v>
      </c>
      <c r="ED15" s="604">
        <f t="shared" si="17"/>
        <v>4</v>
      </c>
      <c r="EE15" s="604" t="str">
        <f t="shared" si="21"/>
        <v>山形</v>
      </c>
      <c r="EF15" s="604">
        <f t="shared" si="18"/>
        <v>0</v>
      </c>
    </row>
    <row r="16" spans="2:136">
      <c r="B16" s="308" t="s">
        <v>31</v>
      </c>
      <c r="C16" s="485">
        <v>8</v>
      </c>
      <c r="D16" s="516">
        <v>540</v>
      </c>
      <c r="E16" s="516">
        <v>525</v>
      </c>
      <c r="F16" s="516">
        <v>20</v>
      </c>
      <c r="G16" s="516">
        <v>4</v>
      </c>
      <c r="H16" s="516" t="s">
        <v>98</v>
      </c>
      <c r="I16" s="516" t="s">
        <v>278</v>
      </c>
      <c r="J16" s="516">
        <v>11</v>
      </c>
      <c r="K16" s="516" t="s">
        <v>278</v>
      </c>
      <c r="L16" s="516" t="s">
        <v>98</v>
      </c>
      <c r="M16" s="516" t="s">
        <v>278</v>
      </c>
      <c r="N16" s="516" t="s">
        <v>278</v>
      </c>
      <c r="O16" s="516" t="s">
        <v>278</v>
      </c>
      <c r="P16" s="516" t="s">
        <v>278</v>
      </c>
      <c r="Q16" s="516" t="s">
        <v>278</v>
      </c>
      <c r="R16" s="516">
        <v>8</v>
      </c>
      <c r="S16" s="516" t="s">
        <v>278</v>
      </c>
      <c r="T16" s="516" t="s">
        <v>278</v>
      </c>
      <c r="U16" s="516">
        <v>0</v>
      </c>
      <c r="V16" s="516">
        <v>0</v>
      </c>
      <c r="W16" s="516">
        <v>0</v>
      </c>
      <c r="X16" s="516" t="s">
        <v>98</v>
      </c>
      <c r="Y16" s="516">
        <v>0</v>
      </c>
      <c r="Z16" s="516">
        <v>0</v>
      </c>
      <c r="AA16" s="516">
        <v>394</v>
      </c>
      <c r="AB16" s="516">
        <v>387</v>
      </c>
      <c r="AC16" s="516">
        <v>0</v>
      </c>
      <c r="AD16" s="516" t="s">
        <v>98</v>
      </c>
      <c r="AE16" s="516">
        <v>6</v>
      </c>
      <c r="AF16" s="516">
        <v>2</v>
      </c>
      <c r="AG16" s="516">
        <v>2</v>
      </c>
      <c r="AH16" s="516">
        <v>0</v>
      </c>
      <c r="AI16" s="516">
        <v>24</v>
      </c>
      <c r="AJ16" s="516">
        <v>41</v>
      </c>
      <c r="AK16" s="516">
        <v>0</v>
      </c>
      <c r="AL16" s="516">
        <v>12</v>
      </c>
      <c r="AM16" s="516">
        <v>7</v>
      </c>
      <c r="AN16" s="516">
        <v>5</v>
      </c>
      <c r="AO16" s="516">
        <v>0</v>
      </c>
      <c r="AP16" s="516">
        <v>0</v>
      </c>
      <c r="AQ16" s="516">
        <v>0</v>
      </c>
      <c r="AR16" s="516" t="s">
        <v>278</v>
      </c>
      <c r="AS16" s="516" t="s">
        <v>278</v>
      </c>
      <c r="AT16" s="516" t="s">
        <v>98</v>
      </c>
      <c r="AU16" s="516" t="s">
        <v>98</v>
      </c>
      <c r="AV16" s="516">
        <v>1</v>
      </c>
      <c r="AW16" s="516">
        <v>1</v>
      </c>
      <c r="AX16" s="516">
        <v>1</v>
      </c>
      <c r="AY16" s="516">
        <v>1</v>
      </c>
      <c r="AZ16" s="516">
        <v>0</v>
      </c>
      <c r="BA16" s="516">
        <v>0</v>
      </c>
      <c r="BB16" s="516">
        <v>0</v>
      </c>
      <c r="BC16" s="516">
        <v>0</v>
      </c>
      <c r="BD16" s="516">
        <v>0</v>
      </c>
      <c r="BE16" s="516">
        <v>0</v>
      </c>
      <c r="BF16" s="516">
        <v>1</v>
      </c>
      <c r="BG16" s="516" t="s">
        <v>98</v>
      </c>
      <c r="BH16" s="516">
        <v>0</v>
      </c>
      <c r="BI16" s="516">
        <v>1</v>
      </c>
      <c r="BJ16" s="516">
        <v>16</v>
      </c>
      <c r="BK16" s="516">
        <v>0</v>
      </c>
      <c r="BL16" s="516">
        <v>0</v>
      </c>
      <c r="BM16" s="516">
        <v>0</v>
      </c>
      <c r="BN16" s="516">
        <v>0</v>
      </c>
      <c r="BO16" s="516">
        <v>0</v>
      </c>
      <c r="BP16" s="516" t="s">
        <v>98</v>
      </c>
      <c r="BQ16" s="516" t="s">
        <v>98</v>
      </c>
      <c r="BR16" s="516">
        <v>0</v>
      </c>
      <c r="BS16" s="516">
        <v>0</v>
      </c>
      <c r="BT16" s="516" t="s">
        <v>98</v>
      </c>
      <c r="BU16" s="516">
        <v>4</v>
      </c>
      <c r="BV16" s="516">
        <v>0</v>
      </c>
      <c r="BW16" s="516" t="s">
        <v>98</v>
      </c>
      <c r="BX16" s="516">
        <v>0</v>
      </c>
      <c r="BY16" s="516">
        <v>0</v>
      </c>
      <c r="BZ16" s="516">
        <v>3</v>
      </c>
      <c r="CA16" s="516">
        <v>5</v>
      </c>
      <c r="CB16" s="516">
        <v>2</v>
      </c>
      <c r="CC16" s="516" t="s">
        <v>98</v>
      </c>
      <c r="CD16" s="516">
        <v>3</v>
      </c>
      <c r="CE16" s="516">
        <v>6</v>
      </c>
      <c r="CF16" s="516">
        <v>0</v>
      </c>
      <c r="CG16" s="516">
        <v>0</v>
      </c>
      <c r="CH16" s="516" t="s">
        <v>98</v>
      </c>
      <c r="CI16" s="516">
        <v>0</v>
      </c>
      <c r="CJ16" s="516" t="s">
        <v>98</v>
      </c>
      <c r="CK16" s="516" t="s">
        <v>98</v>
      </c>
      <c r="CL16" s="517" t="s">
        <v>98</v>
      </c>
      <c r="CM16" s="491">
        <v>8</v>
      </c>
      <c r="CO16" s="5">
        <v>7</v>
      </c>
      <c r="CP16" s="5" t="s">
        <v>31</v>
      </c>
      <c r="CQ16" s="604">
        <f t="shared" si="3"/>
        <v>540</v>
      </c>
      <c r="CR16" s="604">
        <f>IFERROR(_xlfn.RANK.EQ(CQ16,$CQ$10:$CQ$56,0)+COUNTIF($CQ$10:CQ16,CQ16)-1,"-")</f>
        <v>15</v>
      </c>
      <c r="CT16" s="604">
        <f t="shared" si="4"/>
        <v>7</v>
      </c>
      <c r="CU16" s="604" t="str">
        <f t="shared" si="5"/>
        <v>鳥取</v>
      </c>
      <c r="CV16" s="604">
        <f t="shared" si="6"/>
        <v>899</v>
      </c>
      <c r="CX16" s="5">
        <v>7</v>
      </c>
      <c r="CY16" s="5" t="s">
        <v>31</v>
      </c>
      <c r="CZ16" s="604">
        <f>IFERROR(SUM(IF(貼_海面漁業!CQ16="-",0,貼_海面漁業!CQ16)+IF(貼_海面養殖業!AN17="-",0,貼_海面養殖業!AN17)),"-")</f>
        <v>543</v>
      </c>
      <c r="DA16" s="604">
        <f>IFERROR(_xlfn.RANK.EQ(CZ16,$CZ$10:$CZ$56,0)+COUNTIF($CZ$10:CZ16,CZ16)-1,"-")</f>
        <v>18</v>
      </c>
      <c r="DC16" s="604">
        <f t="shared" si="7"/>
        <v>7</v>
      </c>
      <c r="DD16" s="604" t="str">
        <f t="shared" si="8"/>
        <v>島根</v>
      </c>
      <c r="DE16" s="604">
        <f t="shared" si="9"/>
        <v>1017</v>
      </c>
      <c r="DG16" s="5">
        <v>7</v>
      </c>
      <c r="DH16" s="5" t="s">
        <v>31</v>
      </c>
      <c r="DI16" s="604">
        <f t="shared" si="10"/>
        <v>0</v>
      </c>
      <c r="DJ16" s="604">
        <f>IFERROR(_xlfn.RANK.EQ(DI16,$DI$10:$DI$56,0)+COUNTIF($DI$10:DI16,DI16)-1,"-")</f>
        <v>3</v>
      </c>
      <c r="DL16" s="604" t="str">
        <f t="shared" si="11"/>
        <v>-</v>
      </c>
      <c r="DM16" s="604" t="str">
        <f t="shared" si="19"/>
        <v>-</v>
      </c>
      <c r="DN16" s="604" t="str">
        <f t="shared" si="12"/>
        <v>-</v>
      </c>
      <c r="DP16" s="5">
        <v>7</v>
      </c>
      <c r="DQ16" s="5" t="s">
        <v>31</v>
      </c>
      <c r="DR16" s="604">
        <f t="shared" si="13"/>
        <v>0</v>
      </c>
      <c r="DS16" s="604">
        <f>IFERROR(_xlfn.RANK.EQ(DR16,$DR$10:$DR$56,0)+COUNTIF($DR$10:DR16,DR16)-1,"-")</f>
        <v>7</v>
      </c>
      <c r="DU16" s="604">
        <f t="shared" si="14"/>
        <v>5</v>
      </c>
      <c r="DV16" s="604" t="str">
        <f t="shared" si="20"/>
        <v>福島</v>
      </c>
      <c r="DW16" s="604">
        <f t="shared" si="15"/>
        <v>0</v>
      </c>
      <c r="DY16" s="5">
        <v>7</v>
      </c>
      <c r="DZ16" s="5" t="s">
        <v>31</v>
      </c>
      <c r="EA16" s="604">
        <f t="shared" si="16"/>
        <v>0</v>
      </c>
      <c r="EB16" s="604">
        <f>IFERROR(_xlfn.RANK.EQ(EA16,$EA$10:$EA$56,0)+COUNTIF($EA$10:EA16,EA16)-1,"-")</f>
        <v>7</v>
      </c>
      <c r="ED16" s="604">
        <f t="shared" si="17"/>
        <v>4</v>
      </c>
      <c r="EE16" s="604" t="str">
        <f t="shared" si="21"/>
        <v>福島</v>
      </c>
      <c r="EF16" s="604">
        <f t="shared" si="18"/>
        <v>0</v>
      </c>
    </row>
    <row r="17" spans="2:136">
      <c r="B17" s="308" t="s">
        <v>33</v>
      </c>
      <c r="C17" s="485">
        <v>9</v>
      </c>
      <c r="D17" s="516">
        <v>2318</v>
      </c>
      <c r="E17" s="516">
        <v>2306</v>
      </c>
      <c r="F17" s="516">
        <v>7</v>
      </c>
      <c r="G17" s="516">
        <v>2</v>
      </c>
      <c r="H17" s="516" t="s">
        <v>98</v>
      </c>
      <c r="I17" s="516" t="s">
        <v>278</v>
      </c>
      <c r="J17" s="516">
        <v>2</v>
      </c>
      <c r="K17" s="516" t="s">
        <v>278</v>
      </c>
      <c r="L17" s="516">
        <v>0</v>
      </c>
      <c r="M17" s="516" t="s">
        <v>278</v>
      </c>
      <c r="N17" s="516" t="s">
        <v>278</v>
      </c>
      <c r="O17" s="516" t="s">
        <v>278</v>
      </c>
      <c r="P17" s="516" t="s">
        <v>278</v>
      </c>
      <c r="Q17" s="516" t="s">
        <v>278</v>
      </c>
      <c r="R17" s="516">
        <v>33</v>
      </c>
      <c r="S17" s="516" t="s">
        <v>278</v>
      </c>
      <c r="T17" s="516" t="s">
        <v>278</v>
      </c>
      <c r="U17" s="516">
        <v>1</v>
      </c>
      <c r="V17" s="516" t="s">
        <v>98</v>
      </c>
      <c r="W17" s="516" t="s">
        <v>98</v>
      </c>
      <c r="X17" s="516" t="s">
        <v>98</v>
      </c>
      <c r="Y17" s="516" t="s">
        <v>278</v>
      </c>
      <c r="Z17" s="516" t="s">
        <v>98</v>
      </c>
      <c r="AA17" s="516">
        <v>2117</v>
      </c>
      <c r="AB17" s="516">
        <v>2083</v>
      </c>
      <c r="AC17" s="516">
        <v>5</v>
      </c>
      <c r="AD17" s="516">
        <v>2</v>
      </c>
      <c r="AE17" s="516">
        <v>27</v>
      </c>
      <c r="AF17" s="516">
        <v>8</v>
      </c>
      <c r="AG17" s="516" t="s">
        <v>278</v>
      </c>
      <c r="AH17" s="516" t="s">
        <v>278</v>
      </c>
      <c r="AI17" s="516">
        <v>114</v>
      </c>
      <c r="AJ17" s="516" t="s">
        <v>98</v>
      </c>
      <c r="AK17" s="516">
        <v>5</v>
      </c>
      <c r="AL17" s="516">
        <v>4</v>
      </c>
      <c r="AM17" s="516">
        <v>2</v>
      </c>
      <c r="AN17" s="516">
        <v>2</v>
      </c>
      <c r="AO17" s="516">
        <v>0</v>
      </c>
      <c r="AP17" s="516" t="s">
        <v>278</v>
      </c>
      <c r="AQ17" s="516" t="s">
        <v>278</v>
      </c>
      <c r="AR17" s="516">
        <v>0</v>
      </c>
      <c r="AS17" s="516">
        <v>0</v>
      </c>
      <c r="AT17" s="516" t="s">
        <v>98</v>
      </c>
      <c r="AU17" s="516">
        <v>0</v>
      </c>
      <c r="AV17" s="516">
        <v>1</v>
      </c>
      <c r="AW17" s="516">
        <v>0</v>
      </c>
      <c r="AX17" s="516">
        <v>3</v>
      </c>
      <c r="AY17" s="516">
        <v>2</v>
      </c>
      <c r="AZ17" s="516">
        <v>0</v>
      </c>
      <c r="BA17" s="516" t="s">
        <v>98</v>
      </c>
      <c r="BB17" s="516">
        <v>0</v>
      </c>
      <c r="BC17" s="516" t="s">
        <v>98</v>
      </c>
      <c r="BD17" s="516">
        <v>0</v>
      </c>
      <c r="BE17" s="516">
        <v>0</v>
      </c>
      <c r="BF17" s="516">
        <v>0</v>
      </c>
      <c r="BG17" s="516" t="s">
        <v>98</v>
      </c>
      <c r="BH17" s="516" t="s">
        <v>98</v>
      </c>
      <c r="BI17" s="516">
        <v>0</v>
      </c>
      <c r="BJ17" s="516">
        <v>13</v>
      </c>
      <c r="BK17" s="516">
        <v>1</v>
      </c>
      <c r="BL17" s="516">
        <v>1</v>
      </c>
      <c r="BM17" s="516">
        <v>0</v>
      </c>
      <c r="BN17" s="516">
        <v>0</v>
      </c>
      <c r="BO17" s="516">
        <v>0</v>
      </c>
      <c r="BP17" s="516" t="s">
        <v>278</v>
      </c>
      <c r="BQ17" s="516" t="s">
        <v>98</v>
      </c>
      <c r="BR17" s="516" t="s">
        <v>278</v>
      </c>
      <c r="BS17" s="516">
        <v>0</v>
      </c>
      <c r="BT17" s="516" t="s">
        <v>98</v>
      </c>
      <c r="BU17" s="516">
        <v>5</v>
      </c>
      <c r="BV17" s="516">
        <v>0</v>
      </c>
      <c r="BW17" s="516">
        <v>0</v>
      </c>
      <c r="BX17" s="516">
        <v>0</v>
      </c>
      <c r="BY17" s="516" t="s">
        <v>98</v>
      </c>
      <c r="BZ17" s="516">
        <v>5</v>
      </c>
      <c r="CA17" s="516">
        <v>4</v>
      </c>
      <c r="CB17" s="516">
        <v>1</v>
      </c>
      <c r="CC17" s="516">
        <v>0</v>
      </c>
      <c r="CD17" s="516">
        <v>3</v>
      </c>
      <c r="CE17" s="516">
        <v>2</v>
      </c>
      <c r="CF17" s="516">
        <v>0</v>
      </c>
      <c r="CG17" s="516">
        <v>0</v>
      </c>
      <c r="CH17" s="516" t="s">
        <v>98</v>
      </c>
      <c r="CI17" s="516">
        <v>0</v>
      </c>
      <c r="CJ17" s="516">
        <v>0</v>
      </c>
      <c r="CK17" s="516" t="s">
        <v>98</v>
      </c>
      <c r="CL17" s="517">
        <v>0</v>
      </c>
      <c r="CM17" s="491">
        <v>9</v>
      </c>
      <c r="CO17" s="5">
        <v>8</v>
      </c>
      <c r="CP17" s="5" t="s">
        <v>33</v>
      </c>
      <c r="CQ17" s="604">
        <f t="shared" si="3"/>
        <v>2318</v>
      </c>
      <c r="CR17" s="604">
        <f>IFERROR(_xlfn.RANK.EQ(CQ17,$CQ$10:$CQ$56,0)+COUNTIF($CQ$10:CQ17,CQ17)-1,"-")</f>
        <v>3</v>
      </c>
      <c r="CT17" s="604">
        <f t="shared" si="4"/>
        <v>8</v>
      </c>
      <c r="CU17" s="604" t="str">
        <f t="shared" si="5"/>
        <v>宮崎</v>
      </c>
      <c r="CV17" s="604">
        <f t="shared" si="6"/>
        <v>823</v>
      </c>
      <c r="CX17" s="5">
        <v>8</v>
      </c>
      <c r="CY17" s="5" t="s">
        <v>33</v>
      </c>
      <c r="CZ17" s="604" t="str">
        <f>IFERROR(SUM(IF(貼_海面漁業!CQ17="-",0,貼_海面漁業!CQ17)+IF(貼_海面養殖業!AN18="-",0,貼_海面養殖業!AN18)),"-")</f>
        <v>-</v>
      </c>
      <c r="DA17" s="604" t="str">
        <f>IFERROR(_xlfn.RANK.EQ(CZ17,$CZ$10:$CZ$56,0)+COUNTIF($CZ$10:CZ17,CZ17)-1,"-")</f>
        <v>-</v>
      </c>
      <c r="DC17" s="604">
        <f t="shared" si="7"/>
        <v>8</v>
      </c>
      <c r="DD17" s="604" t="str">
        <f t="shared" si="8"/>
        <v>岩手</v>
      </c>
      <c r="DE17" s="604">
        <f t="shared" si="9"/>
        <v>974</v>
      </c>
      <c r="DG17" s="5">
        <v>8</v>
      </c>
      <c r="DH17" s="5" t="s">
        <v>33</v>
      </c>
      <c r="DI17" s="604" t="str">
        <f t="shared" si="10"/>
        <v>-</v>
      </c>
      <c r="DJ17" s="604" t="str">
        <f>IFERROR(_xlfn.RANK.EQ(DI17,$DI$10:$DI$56,0)+COUNTIF($DI$10:DI17,DI17)-1,"-")</f>
        <v>-</v>
      </c>
      <c r="DL17" s="604" t="str">
        <f t="shared" si="11"/>
        <v>-</v>
      </c>
      <c r="DM17" s="604" t="str">
        <f t="shared" si="19"/>
        <v>-</v>
      </c>
      <c r="DN17" s="604" t="str">
        <f t="shared" si="12"/>
        <v>-</v>
      </c>
      <c r="DP17" s="5">
        <v>8</v>
      </c>
      <c r="DQ17" s="5" t="s">
        <v>33</v>
      </c>
      <c r="DR17" s="604" t="str">
        <f t="shared" si="13"/>
        <v>x</v>
      </c>
      <c r="DS17" s="604" t="str">
        <f>IFERROR(_xlfn.RANK.EQ(DR17,$DR$10:$DR$56,0)+COUNTIF($DR$10:DR17,DR17)-1,"-")</f>
        <v>-</v>
      </c>
      <c r="DU17" s="604">
        <f t="shared" si="14"/>
        <v>5</v>
      </c>
      <c r="DV17" s="604" t="str">
        <f t="shared" si="20"/>
        <v>新潟</v>
      </c>
      <c r="DW17" s="604">
        <f t="shared" si="15"/>
        <v>0</v>
      </c>
      <c r="DY17" s="5">
        <v>8</v>
      </c>
      <c r="DZ17" s="5" t="s">
        <v>33</v>
      </c>
      <c r="EA17" s="604" t="str">
        <f t="shared" si="16"/>
        <v>-</v>
      </c>
      <c r="EB17" s="604" t="str">
        <f>IFERROR(_xlfn.RANK.EQ(EA17,$EA$10:$EA$56,0)+COUNTIF($EA$10:EA17,EA17)-1,"-")</f>
        <v>-</v>
      </c>
      <c r="ED17" s="604">
        <f t="shared" si="17"/>
        <v>4</v>
      </c>
      <c r="EE17" s="604" t="str">
        <f t="shared" ref="EE17:EE26" si="22">IFERROR(INDEX($DZ$10:$DZ$56,MATCH(DY17,$EB$10:$EB$56,0)),"-")</f>
        <v>新潟</v>
      </c>
      <c r="EF17" s="604">
        <f t="shared" si="18"/>
        <v>0</v>
      </c>
    </row>
    <row r="18" spans="2:136">
      <c r="B18" s="308" t="s">
        <v>41</v>
      </c>
      <c r="C18" s="485">
        <v>10</v>
      </c>
      <c r="D18" s="516">
        <v>797</v>
      </c>
      <c r="E18" s="516">
        <v>757</v>
      </c>
      <c r="F18" s="516">
        <v>4</v>
      </c>
      <c r="G18" s="516">
        <v>1</v>
      </c>
      <c r="H18" s="516" t="s">
        <v>98</v>
      </c>
      <c r="I18" s="516">
        <v>1</v>
      </c>
      <c r="J18" s="516">
        <v>0</v>
      </c>
      <c r="K18" s="516">
        <v>1</v>
      </c>
      <c r="L18" s="516">
        <v>0</v>
      </c>
      <c r="M18" s="516">
        <v>1</v>
      </c>
      <c r="N18" s="516">
        <v>0</v>
      </c>
      <c r="O18" s="516">
        <v>1</v>
      </c>
      <c r="P18" s="516">
        <v>0</v>
      </c>
      <c r="Q18" s="516">
        <v>0</v>
      </c>
      <c r="R18" s="516">
        <v>11</v>
      </c>
      <c r="S18" s="516">
        <v>2</v>
      </c>
      <c r="T18" s="516">
        <v>9</v>
      </c>
      <c r="U18" s="516">
        <v>4</v>
      </c>
      <c r="V18" s="516" t="s">
        <v>98</v>
      </c>
      <c r="W18" s="516" t="s">
        <v>98</v>
      </c>
      <c r="X18" s="516" t="s">
        <v>98</v>
      </c>
      <c r="Y18" s="516">
        <v>25</v>
      </c>
      <c r="Z18" s="516" t="s">
        <v>98</v>
      </c>
      <c r="AA18" s="516">
        <v>535</v>
      </c>
      <c r="AB18" s="516">
        <v>379</v>
      </c>
      <c r="AC18" s="516">
        <v>4</v>
      </c>
      <c r="AD18" s="516">
        <v>152</v>
      </c>
      <c r="AE18" s="516">
        <v>0</v>
      </c>
      <c r="AF18" s="516">
        <v>17</v>
      </c>
      <c r="AG18" s="516">
        <v>17</v>
      </c>
      <c r="AH18" s="516">
        <v>1</v>
      </c>
      <c r="AI18" s="516">
        <v>64</v>
      </c>
      <c r="AJ18" s="516">
        <v>9</v>
      </c>
      <c r="AK18" s="516">
        <v>29</v>
      </c>
      <c r="AL18" s="516">
        <v>3</v>
      </c>
      <c r="AM18" s="516">
        <v>2</v>
      </c>
      <c r="AN18" s="516">
        <v>1</v>
      </c>
      <c r="AO18" s="516" t="s">
        <v>98</v>
      </c>
      <c r="AP18" s="516" t="s">
        <v>98</v>
      </c>
      <c r="AQ18" s="516" t="s">
        <v>98</v>
      </c>
      <c r="AR18" s="516" t="s">
        <v>98</v>
      </c>
      <c r="AS18" s="516" t="s">
        <v>98</v>
      </c>
      <c r="AT18" s="516" t="s">
        <v>98</v>
      </c>
      <c r="AU18" s="516" t="s">
        <v>98</v>
      </c>
      <c r="AV18" s="516">
        <v>0</v>
      </c>
      <c r="AW18" s="516">
        <v>5</v>
      </c>
      <c r="AX18" s="516">
        <v>4</v>
      </c>
      <c r="AY18" s="516">
        <v>3</v>
      </c>
      <c r="AZ18" s="516">
        <v>0</v>
      </c>
      <c r="BA18" s="516">
        <v>0</v>
      </c>
      <c r="BB18" s="516">
        <v>1</v>
      </c>
      <c r="BC18" s="516">
        <v>0</v>
      </c>
      <c r="BD18" s="516">
        <v>3</v>
      </c>
      <c r="BE18" s="516">
        <v>1</v>
      </c>
      <c r="BF18" s="516">
        <v>7</v>
      </c>
      <c r="BG18" s="516" t="s">
        <v>98</v>
      </c>
      <c r="BH18" s="516">
        <v>0</v>
      </c>
      <c r="BI18" s="516">
        <v>1</v>
      </c>
      <c r="BJ18" s="516">
        <v>34</v>
      </c>
      <c r="BK18" s="516">
        <v>3</v>
      </c>
      <c r="BL18" s="516">
        <v>2</v>
      </c>
      <c r="BM18" s="516">
        <v>0</v>
      </c>
      <c r="BN18" s="516">
        <v>0</v>
      </c>
      <c r="BO18" s="516">
        <v>0</v>
      </c>
      <c r="BP18" s="516" t="s">
        <v>98</v>
      </c>
      <c r="BQ18" s="516" t="s">
        <v>98</v>
      </c>
      <c r="BR18" s="516">
        <v>0</v>
      </c>
      <c r="BS18" s="516">
        <v>0</v>
      </c>
      <c r="BT18" s="516" t="s">
        <v>98</v>
      </c>
      <c r="BU18" s="516">
        <v>29</v>
      </c>
      <c r="BV18" s="516">
        <v>1</v>
      </c>
      <c r="BW18" s="516">
        <v>1</v>
      </c>
      <c r="BX18" s="516">
        <v>2</v>
      </c>
      <c r="BY18" s="516" t="s">
        <v>98</v>
      </c>
      <c r="BZ18" s="516">
        <v>26</v>
      </c>
      <c r="CA18" s="516">
        <v>3</v>
      </c>
      <c r="CB18" s="516">
        <v>1</v>
      </c>
      <c r="CC18" s="516">
        <v>0</v>
      </c>
      <c r="CD18" s="516">
        <v>2</v>
      </c>
      <c r="CE18" s="516">
        <v>1</v>
      </c>
      <c r="CF18" s="516">
        <v>0</v>
      </c>
      <c r="CG18" s="516" t="s">
        <v>98</v>
      </c>
      <c r="CH18" s="516">
        <v>0</v>
      </c>
      <c r="CI18" s="516" t="s">
        <v>98</v>
      </c>
      <c r="CJ18" s="516">
        <v>5</v>
      </c>
      <c r="CK18" s="516" t="s">
        <v>98</v>
      </c>
      <c r="CL18" s="517">
        <v>5</v>
      </c>
      <c r="CM18" s="491">
        <v>10</v>
      </c>
      <c r="CO18" s="5">
        <v>9</v>
      </c>
      <c r="CP18" s="5" t="s">
        <v>35</v>
      </c>
      <c r="CQ18" s="604" t="str">
        <f t="shared" si="3"/>
        <v>-</v>
      </c>
      <c r="CR18" s="604" t="str">
        <f>IFERROR(_xlfn.RANK.EQ(CQ18,$CQ$10:$CQ$56,0)+COUNTIF($CQ$10:CQ18,CQ18)-1,"-")</f>
        <v>-</v>
      </c>
      <c r="CT18" s="604">
        <f t="shared" si="4"/>
        <v>9</v>
      </c>
      <c r="CU18" s="604" t="str">
        <f t="shared" si="5"/>
        <v>千葉</v>
      </c>
      <c r="CV18" s="604">
        <f t="shared" si="6"/>
        <v>797</v>
      </c>
      <c r="CX18" s="5">
        <v>9</v>
      </c>
      <c r="CY18" s="5" t="s">
        <v>35</v>
      </c>
      <c r="CZ18" s="604">
        <f>IFERROR(SUM(IF(貼_海面漁業!CQ18="-",0,貼_海面漁業!CQ18)+IF(貼_海面養殖業!AN19="-",0,貼_海面養殖業!AN19)),"-")</f>
        <v>0</v>
      </c>
      <c r="DA18" s="604">
        <f>IFERROR(_xlfn.RANK.EQ(CZ18,$CZ$10:$CZ$56,0)+COUNTIF($CZ$10:CZ18,CZ18)-1,"-")</f>
        <v>37</v>
      </c>
      <c r="DC18" s="604">
        <f t="shared" si="7"/>
        <v>9</v>
      </c>
      <c r="DD18" s="604" t="str">
        <f t="shared" si="8"/>
        <v>宮崎</v>
      </c>
      <c r="DE18" s="604">
        <f t="shared" si="9"/>
        <v>960</v>
      </c>
      <c r="DG18" s="5">
        <v>9</v>
      </c>
      <c r="DH18" s="5" t="s">
        <v>35</v>
      </c>
      <c r="DI18" s="604" t="str">
        <f t="shared" si="10"/>
        <v>-</v>
      </c>
      <c r="DJ18" s="604" t="str">
        <f>IFERROR(_xlfn.RANK.EQ(DI18,$DI$10:$DI$56,0)+COUNTIF($DI$10:DI18,DI18)-1,"-")</f>
        <v>-</v>
      </c>
      <c r="DL18" s="604" t="str">
        <f t="shared" si="11"/>
        <v>-</v>
      </c>
      <c r="DM18" s="604" t="str">
        <f t="shared" ref="DM18:DM56" si="23">IFERROR(INDEX($DH$10:$DH$56,MATCH(DG18,$DJ$10:$DJ$56,0)),"-")</f>
        <v>-</v>
      </c>
      <c r="DN18" s="604" t="str">
        <f t="shared" si="12"/>
        <v>-</v>
      </c>
      <c r="DP18" s="5">
        <v>9</v>
      </c>
      <c r="DQ18" s="5" t="s">
        <v>35</v>
      </c>
      <c r="DR18" s="604" t="str">
        <f t="shared" si="13"/>
        <v>-</v>
      </c>
      <c r="DS18" s="604" t="str">
        <f>IFERROR(_xlfn.RANK.EQ(DR18,$DR$10:$DR$56,0)+COUNTIF($DR$10:DR18,DR18)-1,"-")</f>
        <v>-</v>
      </c>
      <c r="DU18" s="604">
        <f t="shared" si="14"/>
        <v>5</v>
      </c>
      <c r="DV18" s="604" t="str">
        <f t="shared" si="20"/>
        <v>富山</v>
      </c>
      <c r="DW18" s="604">
        <f t="shared" si="15"/>
        <v>0</v>
      </c>
      <c r="DY18" s="5">
        <v>9</v>
      </c>
      <c r="DZ18" s="5" t="s">
        <v>35</v>
      </c>
      <c r="EA18" s="604" t="str">
        <f t="shared" si="16"/>
        <v>-</v>
      </c>
      <c r="EB18" s="604" t="str">
        <f>IFERROR(_xlfn.RANK.EQ(EA18,$EA$10:$EA$56,0)+COUNTIF($EA$10:EA18,EA18)-1,"-")</f>
        <v>-</v>
      </c>
      <c r="ED18" s="604">
        <f t="shared" si="17"/>
        <v>4</v>
      </c>
      <c r="EE18" s="604" t="str">
        <f t="shared" si="22"/>
        <v>富山</v>
      </c>
      <c r="EF18" s="604">
        <f t="shared" si="18"/>
        <v>0</v>
      </c>
    </row>
    <row r="19" spans="2:136">
      <c r="B19" s="308" t="s">
        <v>43</v>
      </c>
      <c r="C19" s="485">
        <v>11</v>
      </c>
      <c r="D19" s="516">
        <v>300</v>
      </c>
      <c r="E19" s="516">
        <v>288</v>
      </c>
      <c r="F19" s="516">
        <v>38</v>
      </c>
      <c r="G19" s="516">
        <v>1</v>
      </c>
      <c r="H19" s="516" t="s">
        <v>98</v>
      </c>
      <c r="I19" s="516">
        <v>0</v>
      </c>
      <c r="J19" s="516">
        <v>5</v>
      </c>
      <c r="K19" s="516">
        <v>32</v>
      </c>
      <c r="L19" s="516" t="s">
        <v>98</v>
      </c>
      <c r="M19" s="516">
        <v>2</v>
      </c>
      <c r="N19" s="516">
        <v>0</v>
      </c>
      <c r="O19" s="516">
        <v>2</v>
      </c>
      <c r="P19" s="516">
        <v>0</v>
      </c>
      <c r="Q19" s="516">
        <v>0</v>
      </c>
      <c r="R19" s="516">
        <v>197</v>
      </c>
      <c r="S19" s="516">
        <v>197</v>
      </c>
      <c r="T19" s="516">
        <v>0</v>
      </c>
      <c r="U19" s="516">
        <v>2</v>
      </c>
      <c r="V19" s="516" t="s">
        <v>98</v>
      </c>
      <c r="W19" s="516" t="s">
        <v>98</v>
      </c>
      <c r="X19" s="516" t="s">
        <v>98</v>
      </c>
      <c r="Y19" s="516">
        <v>0</v>
      </c>
      <c r="Z19" s="516" t="s">
        <v>98</v>
      </c>
      <c r="AA19" s="516">
        <v>0</v>
      </c>
      <c r="AB19" s="516">
        <v>0</v>
      </c>
      <c r="AC19" s="516" t="s">
        <v>98</v>
      </c>
      <c r="AD19" s="516" t="s">
        <v>98</v>
      </c>
      <c r="AE19" s="516" t="s">
        <v>98</v>
      </c>
      <c r="AF19" s="516">
        <v>0</v>
      </c>
      <c r="AG19" s="516" t="s">
        <v>278</v>
      </c>
      <c r="AH19" s="516" t="s">
        <v>278</v>
      </c>
      <c r="AI19" s="516">
        <v>0</v>
      </c>
      <c r="AJ19" s="516" t="s">
        <v>278</v>
      </c>
      <c r="AK19" s="516">
        <v>0</v>
      </c>
      <c r="AL19" s="516">
        <v>7</v>
      </c>
      <c r="AM19" s="516">
        <v>0</v>
      </c>
      <c r="AN19" s="516">
        <v>7</v>
      </c>
      <c r="AO19" s="516" t="s">
        <v>98</v>
      </c>
      <c r="AP19" s="516" t="s">
        <v>98</v>
      </c>
      <c r="AQ19" s="516" t="s">
        <v>98</v>
      </c>
      <c r="AR19" s="516" t="s">
        <v>98</v>
      </c>
      <c r="AS19" s="516" t="s">
        <v>98</v>
      </c>
      <c r="AT19" s="516" t="s">
        <v>98</v>
      </c>
      <c r="AU19" s="516" t="s">
        <v>98</v>
      </c>
      <c r="AV19" s="516" t="s">
        <v>278</v>
      </c>
      <c r="AW19" s="516">
        <v>0</v>
      </c>
      <c r="AX19" s="516">
        <v>0</v>
      </c>
      <c r="AY19" s="516">
        <v>0</v>
      </c>
      <c r="AZ19" s="516" t="s">
        <v>98</v>
      </c>
      <c r="BA19" s="516">
        <v>0</v>
      </c>
      <c r="BB19" s="516">
        <v>0</v>
      </c>
      <c r="BC19" s="516">
        <v>0</v>
      </c>
      <c r="BD19" s="516">
        <v>0</v>
      </c>
      <c r="BE19" s="516">
        <v>0</v>
      </c>
      <c r="BF19" s="516">
        <v>1</v>
      </c>
      <c r="BG19" s="516" t="s">
        <v>98</v>
      </c>
      <c r="BH19" s="516" t="s">
        <v>98</v>
      </c>
      <c r="BI19" s="516">
        <v>0</v>
      </c>
      <c r="BJ19" s="516">
        <v>33</v>
      </c>
      <c r="BK19" s="516">
        <v>0</v>
      </c>
      <c r="BL19" s="516">
        <v>0</v>
      </c>
      <c r="BM19" s="516" t="s">
        <v>98</v>
      </c>
      <c r="BN19" s="516">
        <v>0</v>
      </c>
      <c r="BO19" s="516">
        <v>6</v>
      </c>
      <c r="BP19" s="516" t="s">
        <v>98</v>
      </c>
      <c r="BQ19" s="516" t="s">
        <v>98</v>
      </c>
      <c r="BR19" s="516">
        <v>0</v>
      </c>
      <c r="BS19" s="516">
        <v>6</v>
      </c>
      <c r="BT19" s="516" t="s">
        <v>98</v>
      </c>
      <c r="BU19" s="516">
        <v>0</v>
      </c>
      <c r="BV19" s="516">
        <v>0</v>
      </c>
      <c r="BW19" s="516">
        <v>0</v>
      </c>
      <c r="BX19" s="516">
        <v>0</v>
      </c>
      <c r="BY19" s="516" t="s">
        <v>98</v>
      </c>
      <c r="BZ19" s="516">
        <v>0</v>
      </c>
      <c r="CA19" s="516">
        <v>4</v>
      </c>
      <c r="CB19" s="516" t="s">
        <v>278</v>
      </c>
      <c r="CC19" s="516" t="s">
        <v>278</v>
      </c>
      <c r="CD19" s="516">
        <v>2</v>
      </c>
      <c r="CE19" s="516">
        <v>0</v>
      </c>
      <c r="CF19" s="516" t="s">
        <v>98</v>
      </c>
      <c r="CG19" s="516" t="s">
        <v>98</v>
      </c>
      <c r="CH19" s="516" t="s">
        <v>98</v>
      </c>
      <c r="CI19" s="516">
        <v>0</v>
      </c>
      <c r="CJ19" s="516">
        <v>1</v>
      </c>
      <c r="CK19" s="516" t="s">
        <v>98</v>
      </c>
      <c r="CL19" s="517">
        <v>1</v>
      </c>
      <c r="CM19" s="491">
        <v>11</v>
      </c>
      <c r="CO19" s="5">
        <v>10</v>
      </c>
      <c r="CP19" s="5" t="s">
        <v>37</v>
      </c>
      <c r="CQ19" s="604" t="str">
        <f t="shared" si="3"/>
        <v>-</v>
      </c>
      <c r="CR19" s="604" t="str">
        <f>IFERROR(_xlfn.RANK.EQ(CQ19,$CQ$10:$CQ$56,0)+COUNTIF($CQ$10:CQ19,CQ19)-1,"-")</f>
        <v>-</v>
      </c>
      <c r="CT19" s="604">
        <f t="shared" si="4"/>
        <v>10</v>
      </c>
      <c r="CU19" s="604" t="str">
        <f t="shared" si="5"/>
        <v>岩手</v>
      </c>
      <c r="CV19" s="604">
        <f t="shared" si="6"/>
        <v>732</v>
      </c>
      <c r="CX19" s="5">
        <v>10</v>
      </c>
      <c r="CY19" s="5" t="s">
        <v>37</v>
      </c>
      <c r="CZ19" s="604">
        <f>IFERROR(SUM(IF(貼_海面漁業!CQ19="-",0,貼_海面漁業!CQ19)+IF(貼_海面養殖業!AN20="-",0,貼_海面養殖業!AN20)),"-")</f>
        <v>0</v>
      </c>
      <c r="DA19" s="604">
        <f>IFERROR(_xlfn.RANK.EQ(CZ19,$CZ$10:$CZ$56,0)+COUNTIF($CZ$10:CZ19,CZ19)-1,"-")</f>
        <v>38</v>
      </c>
      <c r="DC19" s="604">
        <f t="shared" si="7"/>
        <v>10</v>
      </c>
      <c r="DD19" s="604" t="str">
        <f t="shared" si="8"/>
        <v>兵庫</v>
      </c>
      <c r="DE19" s="604">
        <f t="shared" si="9"/>
        <v>940</v>
      </c>
      <c r="DG19" s="5">
        <v>10</v>
      </c>
      <c r="DH19" s="5" t="s">
        <v>37</v>
      </c>
      <c r="DI19" s="604" t="str">
        <f t="shared" si="10"/>
        <v>-</v>
      </c>
      <c r="DJ19" s="604" t="str">
        <f>IFERROR(_xlfn.RANK.EQ(DI19,$DI$10:$DI$56,0)+COUNTIF($DI$10:DI19,DI19)-1,"-")</f>
        <v>-</v>
      </c>
      <c r="DL19" s="604" t="str">
        <f t="shared" si="11"/>
        <v>-</v>
      </c>
      <c r="DM19" s="604" t="str">
        <f t="shared" si="23"/>
        <v>-</v>
      </c>
      <c r="DN19" s="604" t="str">
        <f t="shared" si="12"/>
        <v>-</v>
      </c>
      <c r="DP19" s="5">
        <v>10</v>
      </c>
      <c r="DQ19" s="5" t="s">
        <v>37</v>
      </c>
      <c r="DR19" s="604" t="str">
        <f t="shared" si="13"/>
        <v>-</v>
      </c>
      <c r="DS19" s="604" t="str">
        <f>IFERROR(_xlfn.RANK.EQ(DR19,$DR$10:$DR$56,0)+COUNTIF($DR$10:DR19,DR19)-1,"-")</f>
        <v>-</v>
      </c>
      <c r="DU19" s="604">
        <f t="shared" si="14"/>
        <v>5</v>
      </c>
      <c r="DV19" s="604" t="str">
        <f t="shared" si="20"/>
        <v>石川</v>
      </c>
      <c r="DW19" s="604">
        <f t="shared" si="15"/>
        <v>0</v>
      </c>
      <c r="DY19" s="5">
        <v>10</v>
      </c>
      <c r="DZ19" s="5" t="s">
        <v>37</v>
      </c>
      <c r="EA19" s="604" t="str">
        <f t="shared" si="16"/>
        <v>-</v>
      </c>
      <c r="EB19" s="604" t="str">
        <f>IFERROR(_xlfn.RANK.EQ(EA19,$EA$10:$EA$56,0)+COUNTIF($EA$10:EA19,EA19)-1,"-")</f>
        <v>-</v>
      </c>
      <c r="ED19" s="604">
        <f t="shared" si="17"/>
        <v>4</v>
      </c>
      <c r="EE19" s="604" t="str">
        <f t="shared" si="22"/>
        <v>石川</v>
      </c>
      <c r="EF19" s="604">
        <f t="shared" si="18"/>
        <v>0</v>
      </c>
    </row>
    <row r="20" spans="2:136">
      <c r="B20" s="308" t="s">
        <v>45</v>
      </c>
      <c r="C20" s="485">
        <v>12</v>
      </c>
      <c r="D20" s="516">
        <v>289</v>
      </c>
      <c r="E20" s="516">
        <v>284</v>
      </c>
      <c r="F20" s="516">
        <v>58</v>
      </c>
      <c r="G20" s="516">
        <v>5</v>
      </c>
      <c r="H20" s="516">
        <v>1</v>
      </c>
      <c r="I20" s="516">
        <v>1</v>
      </c>
      <c r="J20" s="516">
        <v>20</v>
      </c>
      <c r="K20" s="516">
        <v>31</v>
      </c>
      <c r="L20" s="516" t="s">
        <v>98</v>
      </c>
      <c r="M20" s="516">
        <v>3</v>
      </c>
      <c r="N20" s="516">
        <v>0</v>
      </c>
      <c r="O20" s="516">
        <v>3</v>
      </c>
      <c r="P20" s="516">
        <v>0</v>
      </c>
      <c r="Q20" s="516">
        <v>0</v>
      </c>
      <c r="R20" s="516">
        <v>128</v>
      </c>
      <c r="S20" s="516">
        <v>109</v>
      </c>
      <c r="T20" s="516">
        <v>20</v>
      </c>
      <c r="U20" s="516">
        <v>5</v>
      </c>
      <c r="V20" s="516" t="s">
        <v>98</v>
      </c>
      <c r="W20" s="516" t="s">
        <v>98</v>
      </c>
      <c r="X20" s="516" t="s">
        <v>98</v>
      </c>
      <c r="Y20" s="516">
        <v>1</v>
      </c>
      <c r="Z20" s="516" t="s">
        <v>98</v>
      </c>
      <c r="AA20" s="516">
        <v>23</v>
      </c>
      <c r="AB20" s="516">
        <v>16</v>
      </c>
      <c r="AC20" s="516">
        <v>1</v>
      </c>
      <c r="AD20" s="516">
        <v>3</v>
      </c>
      <c r="AE20" s="516">
        <v>3</v>
      </c>
      <c r="AF20" s="516">
        <v>16</v>
      </c>
      <c r="AG20" s="516">
        <v>15</v>
      </c>
      <c r="AH20" s="516">
        <v>1</v>
      </c>
      <c r="AI20" s="516">
        <v>12</v>
      </c>
      <c r="AJ20" s="516" t="s">
        <v>278</v>
      </c>
      <c r="AK20" s="516">
        <v>9</v>
      </c>
      <c r="AL20" s="516">
        <v>1</v>
      </c>
      <c r="AM20" s="516">
        <v>0</v>
      </c>
      <c r="AN20" s="516">
        <v>0</v>
      </c>
      <c r="AO20" s="516">
        <v>0</v>
      </c>
      <c r="AP20" s="516" t="s">
        <v>278</v>
      </c>
      <c r="AQ20" s="516" t="s">
        <v>278</v>
      </c>
      <c r="AR20" s="516" t="s">
        <v>278</v>
      </c>
      <c r="AS20" s="516" t="s">
        <v>278</v>
      </c>
      <c r="AT20" s="516" t="s">
        <v>278</v>
      </c>
      <c r="AU20" s="516" t="s">
        <v>98</v>
      </c>
      <c r="AV20" s="516">
        <v>0</v>
      </c>
      <c r="AW20" s="516">
        <v>4</v>
      </c>
      <c r="AX20" s="516">
        <v>2</v>
      </c>
      <c r="AY20" s="516">
        <v>1</v>
      </c>
      <c r="AZ20" s="516">
        <v>0</v>
      </c>
      <c r="BA20" s="516">
        <v>0</v>
      </c>
      <c r="BB20" s="516">
        <v>1</v>
      </c>
      <c r="BC20" s="516">
        <v>0</v>
      </c>
      <c r="BD20" s="516">
        <v>1</v>
      </c>
      <c r="BE20" s="516">
        <v>1</v>
      </c>
      <c r="BF20" s="516">
        <v>1</v>
      </c>
      <c r="BG20" s="516" t="s">
        <v>98</v>
      </c>
      <c r="BH20" s="516">
        <v>0</v>
      </c>
      <c r="BI20" s="516">
        <v>0</v>
      </c>
      <c r="BJ20" s="516">
        <v>18</v>
      </c>
      <c r="BK20" s="516">
        <v>0</v>
      </c>
      <c r="BL20" s="516">
        <v>0</v>
      </c>
      <c r="BM20" s="516">
        <v>0</v>
      </c>
      <c r="BN20" s="516">
        <v>0</v>
      </c>
      <c r="BO20" s="516">
        <v>0</v>
      </c>
      <c r="BP20" s="516" t="s">
        <v>278</v>
      </c>
      <c r="BQ20" s="516" t="s">
        <v>98</v>
      </c>
      <c r="BR20" s="516" t="s">
        <v>278</v>
      </c>
      <c r="BS20" s="516">
        <v>0</v>
      </c>
      <c r="BT20" s="516" t="s">
        <v>98</v>
      </c>
      <c r="BU20" s="516">
        <v>1</v>
      </c>
      <c r="BV20" s="516">
        <v>0</v>
      </c>
      <c r="BW20" s="516">
        <v>1</v>
      </c>
      <c r="BX20" s="516">
        <v>0</v>
      </c>
      <c r="BY20" s="516" t="s">
        <v>98</v>
      </c>
      <c r="BZ20" s="516">
        <v>0</v>
      </c>
      <c r="CA20" s="516">
        <v>2</v>
      </c>
      <c r="CB20" s="516" t="s">
        <v>278</v>
      </c>
      <c r="CC20" s="516" t="s">
        <v>278</v>
      </c>
      <c r="CD20" s="516">
        <v>1</v>
      </c>
      <c r="CE20" s="516">
        <v>1</v>
      </c>
      <c r="CF20" s="516">
        <v>0</v>
      </c>
      <c r="CG20" s="516">
        <v>0</v>
      </c>
      <c r="CH20" s="516">
        <v>0</v>
      </c>
      <c r="CI20" s="516">
        <v>0</v>
      </c>
      <c r="CJ20" s="516">
        <v>2</v>
      </c>
      <c r="CK20" s="516" t="s">
        <v>98</v>
      </c>
      <c r="CL20" s="517">
        <v>2</v>
      </c>
      <c r="CM20" s="491">
        <v>12</v>
      </c>
      <c r="CO20" s="5">
        <v>11</v>
      </c>
      <c r="CP20" s="5" t="s">
        <v>39</v>
      </c>
      <c r="CQ20" s="604" t="str">
        <f t="shared" si="3"/>
        <v>-</v>
      </c>
      <c r="CR20" s="604" t="str">
        <f>IFERROR(_xlfn.RANK.EQ(CQ20,$CQ$10:$CQ$56,0)+COUNTIF($CQ$10:CQ20,CQ20)-1,"-")</f>
        <v>-</v>
      </c>
      <c r="CT20" s="604">
        <f t="shared" si="4"/>
        <v>11</v>
      </c>
      <c r="CU20" s="604" t="str">
        <f t="shared" si="5"/>
        <v>愛媛</v>
      </c>
      <c r="CV20" s="604">
        <f t="shared" si="6"/>
        <v>626</v>
      </c>
      <c r="CX20" s="5">
        <v>11</v>
      </c>
      <c r="CY20" s="5" t="s">
        <v>39</v>
      </c>
      <c r="CZ20" s="604">
        <f>IFERROR(SUM(IF(貼_海面漁業!CQ20="-",0,貼_海面漁業!CQ20)+IF(貼_海面養殖業!AN21="-",0,貼_海面養殖業!AN21)),"-")</f>
        <v>0</v>
      </c>
      <c r="DA20" s="604">
        <f>IFERROR(_xlfn.RANK.EQ(CZ20,$CZ$10:$CZ$56,0)+COUNTIF($CZ$10:CZ20,CZ20)-1,"-")</f>
        <v>39</v>
      </c>
      <c r="DC20" s="604">
        <f t="shared" si="7"/>
        <v>11</v>
      </c>
      <c r="DD20" s="604" t="str">
        <f t="shared" si="8"/>
        <v>青森</v>
      </c>
      <c r="DE20" s="604">
        <f t="shared" si="9"/>
        <v>926</v>
      </c>
      <c r="DG20" s="5">
        <v>11</v>
      </c>
      <c r="DH20" s="5" t="s">
        <v>39</v>
      </c>
      <c r="DI20" s="604" t="str">
        <f t="shared" si="10"/>
        <v>-</v>
      </c>
      <c r="DJ20" s="604" t="str">
        <f>IFERROR(_xlfn.RANK.EQ(DI20,$DI$10:$DI$56,0)+COUNTIF($DI$10:DI20,DI20)-1,"-")</f>
        <v>-</v>
      </c>
      <c r="DL20" s="604" t="str">
        <f t="shared" si="11"/>
        <v>-</v>
      </c>
      <c r="DM20" s="604" t="str">
        <f t="shared" si="23"/>
        <v>-</v>
      </c>
      <c r="DN20" s="604" t="str">
        <f t="shared" si="12"/>
        <v>-</v>
      </c>
      <c r="DP20" s="5">
        <v>11</v>
      </c>
      <c r="DQ20" s="5" t="s">
        <v>39</v>
      </c>
      <c r="DR20" s="604" t="str">
        <f t="shared" si="13"/>
        <v>-</v>
      </c>
      <c r="DS20" s="604" t="str">
        <f>IFERROR(_xlfn.RANK.EQ(DR20,$DR$10:$DR$56,0)+COUNTIF($DR$10:DR20,DR20)-1,"-")</f>
        <v>-</v>
      </c>
      <c r="DU20" s="604">
        <f t="shared" si="14"/>
        <v>5</v>
      </c>
      <c r="DV20" s="604" t="str">
        <f t="shared" ref="DV20:DV56" si="24">IFERROR(INDEX($DQ$10:$DQ$56,MATCH(DP20,$DS$10:$DS$56,0)),"-")</f>
        <v>福井</v>
      </c>
      <c r="DW20" s="604">
        <f t="shared" si="15"/>
        <v>0</v>
      </c>
      <c r="DY20" s="5">
        <v>11</v>
      </c>
      <c r="DZ20" s="5" t="s">
        <v>39</v>
      </c>
      <c r="EA20" s="604" t="str">
        <f t="shared" si="16"/>
        <v>-</v>
      </c>
      <c r="EB20" s="604" t="str">
        <f>IFERROR(_xlfn.RANK.EQ(EA20,$EA$10:$EA$56,0)+COUNTIF($EA$10:EA20,EA20)-1,"-")</f>
        <v>-</v>
      </c>
      <c r="ED20" s="604">
        <f t="shared" si="17"/>
        <v>4</v>
      </c>
      <c r="EE20" s="604" t="str">
        <f t="shared" si="22"/>
        <v>福井</v>
      </c>
      <c r="EF20" s="604">
        <f t="shared" si="18"/>
        <v>0</v>
      </c>
    </row>
    <row r="21" spans="2:136">
      <c r="B21" s="308" t="s">
        <v>46</v>
      </c>
      <c r="C21" s="485">
        <v>13</v>
      </c>
      <c r="D21" s="516">
        <v>249</v>
      </c>
      <c r="E21" s="516">
        <v>217</v>
      </c>
      <c r="F21" s="516">
        <v>15</v>
      </c>
      <c r="G21" s="516">
        <v>2</v>
      </c>
      <c r="H21" s="516" t="s">
        <v>98</v>
      </c>
      <c r="I21" s="516" t="s">
        <v>278</v>
      </c>
      <c r="J21" s="516" t="s">
        <v>278</v>
      </c>
      <c r="K21" s="516">
        <v>13</v>
      </c>
      <c r="L21" s="516">
        <v>0</v>
      </c>
      <c r="M21" s="516">
        <v>0</v>
      </c>
      <c r="N21" s="516" t="s">
        <v>278</v>
      </c>
      <c r="O21" s="516" t="s">
        <v>98</v>
      </c>
      <c r="P21" s="516" t="s">
        <v>98</v>
      </c>
      <c r="Q21" s="516" t="s">
        <v>278</v>
      </c>
      <c r="R21" s="516">
        <v>131</v>
      </c>
      <c r="S21" s="516" t="s">
        <v>278</v>
      </c>
      <c r="T21" s="516" t="s">
        <v>278</v>
      </c>
      <c r="U21" s="516">
        <v>0</v>
      </c>
      <c r="V21" s="516">
        <v>0</v>
      </c>
      <c r="W21" s="516">
        <v>0</v>
      </c>
      <c r="X21" s="516">
        <v>0</v>
      </c>
      <c r="Y21" s="516">
        <v>0</v>
      </c>
      <c r="Z21" s="516" t="s">
        <v>278</v>
      </c>
      <c r="AA21" s="516">
        <v>5</v>
      </c>
      <c r="AB21" s="516">
        <v>5</v>
      </c>
      <c r="AC21" s="516">
        <v>0</v>
      </c>
      <c r="AD21" s="516">
        <v>0</v>
      </c>
      <c r="AE21" s="516" t="s">
        <v>98</v>
      </c>
      <c r="AF21" s="516">
        <v>8</v>
      </c>
      <c r="AG21" s="516">
        <v>8</v>
      </c>
      <c r="AH21" s="516">
        <v>0</v>
      </c>
      <c r="AI21" s="516">
        <v>7</v>
      </c>
      <c r="AJ21" s="516">
        <v>0</v>
      </c>
      <c r="AK21" s="516">
        <v>14</v>
      </c>
      <c r="AL21" s="516">
        <v>5</v>
      </c>
      <c r="AM21" s="516">
        <v>2</v>
      </c>
      <c r="AN21" s="516">
        <v>3</v>
      </c>
      <c r="AO21" s="516">
        <v>5</v>
      </c>
      <c r="AP21" s="516">
        <v>5</v>
      </c>
      <c r="AQ21" s="516">
        <v>0</v>
      </c>
      <c r="AR21" s="516">
        <v>0</v>
      </c>
      <c r="AS21" s="516" t="s">
        <v>98</v>
      </c>
      <c r="AT21" s="516" t="s">
        <v>278</v>
      </c>
      <c r="AU21" s="516">
        <v>2</v>
      </c>
      <c r="AV21" s="516">
        <v>0</v>
      </c>
      <c r="AW21" s="516">
        <v>0</v>
      </c>
      <c r="AX21" s="516">
        <v>6</v>
      </c>
      <c r="AY21" s="516">
        <v>5</v>
      </c>
      <c r="AZ21" s="516">
        <v>1</v>
      </c>
      <c r="BA21" s="516">
        <v>0</v>
      </c>
      <c r="BB21" s="516">
        <v>0</v>
      </c>
      <c r="BC21" s="516" t="s">
        <v>98</v>
      </c>
      <c r="BD21" s="516" t="s">
        <v>98</v>
      </c>
      <c r="BE21" s="516">
        <v>2</v>
      </c>
      <c r="BF21" s="516">
        <v>1</v>
      </c>
      <c r="BG21" s="516" t="s">
        <v>98</v>
      </c>
      <c r="BH21" s="516">
        <v>1</v>
      </c>
      <c r="BI21" s="516">
        <v>4</v>
      </c>
      <c r="BJ21" s="516">
        <v>10</v>
      </c>
      <c r="BK21" s="516">
        <v>2</v>
      </c>
      <c r="BL21" s="516" t="s">
        <v>98</v>
      </c>
      <c r="BM21" s="516">
        <v>0</v>
      </c>
      <c r="BN21" s="516">
        <v>2</v>
      </c>
      <c r="BO21" s="516">
        <v>16</v>
      </c>
      <c r="BP21" s="516">
        <v>2</v>
      </c>
      <c r="BQ21" s="516">
        <v>14</v>
      </c>
      <c r="BR21" s="516">
        <v>0</v>
      </c>
      <c r="BS21" s="516">
        <v>0</v>
      </c>
      <c r="BT21" s="516" t="s">
        <v>98</v>
      </c>
      <c r="BU21" s="516">
        <v>6</v>
      </c>
      <c r="BV21" s="516">
        <v>0</v>
      </c>
      <c r="BW21" s="516">
        <v>4</v>
      </c>
      <c r="BX21" s="516" t="s">
        <v>98</v>
      </c>
      <c r="BY21" s="516" t="s">
        <v>98</v>
      </c>
      <c r="BZ21" s="516">
        <v>3</v>
      </c>
      <c r="CA21" s="516">
        <v>5</v>
      </c>
      <c r="CB21" s="516">
        <v>3</v>
      </c>
      <c r="CC21" s="516">
        <v>0</v>
      </c>
      <c r="CD21" s="516">
        <v>1</v>
      </c>
      <c r="CE21" s="516">
        <v>1</v>
      </c>
      <c r="CF21" s="516">
        <v>1</v>
      </c>
      <c r="CG21" s="516">
        <v>0</v>
      </c>
      <c r="CH21" s="516">
        <v>0</v>
      </c>
      <c r="CI21" s="516">
        <v>0</v>
      </c>
      <c r="CJ21" s="516">
        <v>1</v>
      </c>
      <c r="CK21" s="516" t="s">
        <v>98</v>
      </c>
      <c r="CL21" s="517">
        <v>1</v>
      </c>
      <c r="CM21" s="491">
        <v>13</v>
      </c>
      <c r="CO21" s="5">
        <v>12</v>
      </c>
      <c r="CP21" s="5" t="s">
        <v>41</v>
      </c>
      <c r="CQ21" s="604">
        <f t="shared" si="3"/>
        <v>797</v>
      </c>
      <c r="CR21" s="604">
        <f>IFERROR(_xlfn.RANK.EQ(CQ21,$CQ$10:$CQ$56,0)+COUNTIF($CQ$10:CQ21,CQ21)-1,"-")</f>
        <v>9</v>
      </c>
      <c r="CT21" s="604">
        <f t="shared" si="4"/>
        <v>12</v>
      </c>
      <c r="CU21" s="604" t="str">
        <f t="shared" si="5"/>
        <v>青森</v>
      </c>
      <c r="CV21" s="604">
        <f t="shared" si="6"/>
        <v>585</v>
      </c>
      <c r="CX21" s="5">
        <v>12</v>
      </c>
      <c r="CY21" s="5" t="s">
        <v>41</v>
      </c>
      <c r="CZ21" s="604">
        <f>IFERROR(SUM(IF(貼_海面漁業!CQ21="-",0,貼_海面漁業!CQ21)+IF(貼_海面養殖業!AN22="-",0,貼_海面養殖業!AN22)),"-")</f>
        <v>829</v>
      </c>
      <c r="DA21" s="604">
        <f>IFERROR(_xlfn.RANK.EQ(CZ21,$CZ$10:$CZ$56,0)+COUNTIF($CZ$10:CZ21,CZ21)-1,"-")</f>
        <v>14</v>
      </c>
      <c r="DC21" s="604">
        <f t="shared" si="7"/>
        <v>12</v>
      </c>
      <c r="DD21" s="604" t="str">
        <f t="shared" si="8"/>
        <v>鳥取</v>
      </c>
      <c r="DE21" s="604">
        <f t="shared" si="9"/>
        <v>915</v>
      </c>
      <c r="DG21" s="5">
        <v>12</v>
      </c>
      <c r="DH21" s="5" t="s">
        <v>41</v>
      </c>
      <c r="DI21" s="604" t="str">
        <f t="shared" si="10"/>
        <v>-</v>
      </c>
      <c r="DJ21" s="604" t="str">
        <f>IFERROR(_xlfn.RANK.EQ(DI21,$DI$10:$DI$56,0)+COUNTIF($DI$10:DI21,DI21)-1,"-")</f>
        <v>-</v>
      </c>
      <c r="DL21" s="604" t="str">
        <f t="shared" si="11"/>
        <v>-</v>
      </c>
      <c r="DM21" s="604" t="str">
        <f t="shared" si="23"/>
        <v>-</v>
      </c>
      <c r="DN21" s="604" t="str">
        <f t="shared" si="12"/>
        <v>-</v>
      </c>
      <c r="DP21" s="5">
        <v>12</v>
      </c>
      <c r="DQ21" s="5" t="s">
        <v>41</v>
      </c>
      <c r="DR21" s="604" t="str">
        <f t="shared" si="13"/>
        <v>-</v>
      </c>
      <c r="DS21" s="604" t="str">
        <f>IFERROR(_xlfn.RANK.EQ(DR21,$DR$10:$DR$56,0)+COUNTIF($DR$10:DR21,DR21)-1,"-")</f>
        <v>-</v>
      </c>
      <c r="DU21" s="604">
        <f t="shared" si="14"/>
        <v>5</v>
      </c>
      <c r="DV21" s="604" t="str">
        <f t="shared" si="24"/>
        <v>京都</v>
      </c>
      <c r="DW21" s="604">
        <f t="shared" si="15"/>
        <v>0</v>
      </c>
      <c r="DY21" s="5">
        <v>12</v>
      </c>
      <c r="DZ21" s="5" t="s">
        <v>41</v>
      </c>
      <c r="EA21" s="604" t="str">
        <f t="shared" si="16"/>
        <v>-</v>
      </c>
      <c r="EB21" s="604" t="str">
        <f>IFERROR(_xlfn.RANK.EQ(EA21,$EA$10:$EA$56,0)+COUNTIF($EA$10:EA21,EA21)-1,"-")</f>
        <v>-</v>
      </c>
      <c r="ED21" s="604">
        <f t="shared" si="17"/>
        <v>4</v>
      </c>
      <c r="EE21" s="604" t="str">
        <f t="shared" si="22"/>
        <v>京都</v>
      </c>
      <c r="EF21" s="604">
        <f t="shared" si="18"/>
        <v>0</v>
      </c>
    </row>
    <row r="22" spans="2:136">
      <c r="B22" s="308" t="s">
        <v>48</v>
      </c>
      <c r="C22" s="485">
        <v>14</v>
      </c>
      <c r="D22" s="516">
        <v>274</v>
      </c>
      <c r="E22" s="516">
        <v>215</v>
      </c>
      <c r="F22" s="516">
        <v>28</v>
      </c>
      <c r="G22" s="516">
        <v>1</v>
      </c>
      <c r="H22" s="516">
        <v>4</v>
      </c>
      <c r="I22" s="516">
        <v>2</v>
      </c>
      <c r="J22" s="516">
        <v>14</v>
      </c>
      <c r="K22" s="516">
        <v>7</v>
      </c>
      <c r="L22" s="516">
        <v>0</v>
      </c>
      <c r="M22" s="516">
        <v>3</v>
      </c>
      <c r="N22" s="516">
        <v>0</v>
      </c>
      <c r="O22" s="516">
        <v>1</v>
      </c>
      <c r="P22" s="516">
        <v>1</v>
      </c>
      <c r="Q22" s="516">
        <v>1</v>
      </c>
      <c r="R22" s="516">
        <v>5</v>
      </c>
      <c r="S22" s="516">
        <v>0</v>
      </c>
      <c r="T22" s="516">
        <v>5</v>
      </c>
      <c r="U22" s="516">
        <v>3</v>
      </c>
      <c r="V22" s="516">
        <v>0</v>
      </c>
      <c r="W22" s="516">
        <v>0</v>
      </c>
      <c r="X22" s="516">
        <v>0</v>
      </c>
      <c r="Y22" s="516">
        <v>0</v>
      </c>
      <c r="Z22" s="516" t="s">
        <v>98</v>
      </c>
      <c r="AA22" s="516">
        <v>70</v>
      </c>
      <c r="AB22" s="516">
        <v>67</v>
      </c>
      <c r="AC22" s="516">
        <v>1</v>
      </c>
      <c r="AD22" s="516">
        <v>2</v>
      </c>
      <c r="AE22" s="516">
        <v>0</v>
      </c>
      <c r="AF22" s="516">
        <v>11</v>
      </c>
      <c r="AG22" s="516">
        <v>11</v>
      </c>
      <c r="AH22" s="516">
        <v>1</v>
      </c>
      <c r="AI22" s="516">
        <v>13</v>
      </c>
      <c r="AJ22" s="516">
        <v>37</v>
      </c>
      <c r="AK22" s="516">
        <v>18</v>
      </c>
      <c r="AL22" s="516">
        <v>1</v>
      </c>
      <c r="AM22" s="516">
        <v>1</v>
      </c>
      <c r="AN22" s="516">
        <v>1</v>
      </c>
      <c r="AO22" s="516">
        <v>0</v>
      </c>
      <c r="AP22" s="516">
        <v>0</v>
      </c>
      <c r="AQ22" s="516">
        <v>0</v>
      </c>
      <c r="AR22" s="516">
        <v>0</v>
      </c>
      <c r="AS22" s="516" t="s">
        <v>98</v>
      </c>
      <c r="AT22" s="516">
        <v>0</v>
      </c>
      <c r="AU22" s="516">
        <v>0</v>
      </c>
      <c r="AV22" s="516">
        <v>0</v>
      </c>
      <c r="AW22" s="516">
        <v>0</v>
      </c>
      <c r="AX22" s="516">
        <v>1</v>
      </c>
      <c r="AY22" s="516">
        <v>1</v>
      </c>
      <c r="AZ22" s="516">
        <v>0</v>
      </c>
      <c r="BA22" s="516">
        <v>0</v>
      </c>
      <c r="BB22" s="516">
        <v>0</v>
      </c>
      <c r="BC22" s="516" t="s">
        <v>98</v>
      </c>
      <c r="BD22" s="516">
        <v>0</v>
      </c>
      <c r="BE22" s="516">
        <v>5</v>
      </c>
      <c r="BF22" s="516">
        <v>0</v>
      </c>
      <c r="BG22" s="516" t="s">
        <v>98</v>
      </c>
      <c r="BH22" s="516">
        <v>0</v>
      </c>
      <c r="BI22" s="516">
        <v>1</v>
      </c>
      <c r="BJ22" s="516">
        <v>17</v>
      </c>
      <c r="BK22" s="516">
        <v>3</v>
      </c>
      <c r="BL22" s="516" t="s">
        <v>98</v>
      </c>
      <c r="BM22" s="516">
        <v>0</v>
      </c>
      <c r="BN22" s="516">
        <v>3</v>
      </c>
      <c r="BO22" s="516">
        <v>3</v>
      </c>
      <c r="BP22" s="516">
        <v>0</v>
      </c>
      <c r="BQ22" s="516">
        <v>2</v>
      </c>
      <c r="BR22" s="516">
        <v>0</v>
      </c>
      <c r="BS22" s="516">
        <v>0</v>
      </c>
      <c r="BT22" s="516" t="s">
        <v>98</v>
      </c>
      <c r="BU22" s="516">
        <v>1</v>
      </c>
      <c r="BV22" s="516">
        <v>0</v>
      </c>
      <c r="BW22" s="516">
        <v>0</v>
      </c>
      <c r="BX22" s="516" t="s">
        <v>98</v>
      </c>
      <c r="BY22" s="516" t="s">
        <v>98</v>
      </c>
      <c r="BZ22" s="516">
        <v>1</v>
      </c>
      <c r="CA22" s="516">
        <v>52</v>
      </c>
      <c r="CB22" s="516">
        <v>10</v>
      </c>
      <c r="CC22" s="516" t="s">
        <v>98</v>
      </c>
      <c r="CD22" s="516">
        <v>43</v>
      </c>
      <c r="CE22" s="516">
        <v>0</v>
      </c>
      <c r="CF22" s="516">
        <v>0</v>
      </c>
      <c r="CG22" s="516">
        <v>0</v>
      </c>
      <c r="CH22" s="516">
        <v>0</v>
      </c>
      <c r="CI22" s="516">
        <v>0</v>
      </c>
      <c r="CJ22" s="516">
        <v>0</v>
      </c>
      <c r="CK22" s="516" t="s">
        <v>98</v>
      </c>
      <c r="CL22" s="517">
        <v>0</v>
      </c>
      <c r="CM22" s="491">
        <v>14</v>
      </c>
      <c r="CO22" s="5">
        <v>13</v>
      </c>
      <c r="CP22" s="5" t="s">
        <v>43</v>
      </c>
      <c r="CQ22" s="604">
        <f t="shared" si="3"/>
        <v>300</v>
      </c>
      <c r="CR22" s="604">
        <f>IFERROR(_xlfn.RANK.EQ(CQ22,$CQ$10:$CQ$56,0)+COUNTIF($CQ$10:CQ22,CQ22)-1,"-")</f>
        <v>19</v>
      </c>
      <c r="CT22" s="604">
        <f t="shared" si="4"/>
        <v>12</v>
      </c>
      <c r="CU22" s="604" t="str">
        <f t="shared" si="5"/>
        <v>高知</v>
      </c>
      <c r="CV22" s="604">
        <f t="shared" si="6"/>
        <v>585</v>
      </c>
      <c r="CX22" s="5">
        <v>13</v>
      </c>
      <c r="CY22" s="5" t="s">
        <v>43</v>
      </c>
      <c r="CZ22" s="604" t="str">
        <f>IFERROR(SUM(IF(貼_海面漁業!CQ22="-",0,貼_海面漁業!CQ22)+IF(貼_海面養殖業!AN23="-",0,貼_海面養殖業!AN23)),"-")</f>
        <v>-</v>
      </c>
      <c r="DA22" s="604" t="str">
        <f>IFERROR(_xlfn.RANK.EQ(CZ22,$CZ$10:$CZ$56,0)+COUNTIF($CZ$10:CZ22,CZ22)-1,"-")</f>
        <v>-</v>
      </c>
      <c r="DC22" s="604">
        <f t="shared" si="7"/>
        <v>13</v>
      </c>
      <c r="DD22" s="604" t="str">
        <f t="shared" si="8"/>
        <v>鹿児島</v>
      </c>
      <c r="DE22" s="604">
        <f t="shared" si="9"/>
        <v>902</v>
      </c>
      <c r="DG22" s="5">
        <v>13</v>
      </c>
      <c r="DH22" s="5" t="s">
        <v>43</v>
      </c>
      <c r="DI22" s="604" t="str">
        <f t="shared" si="10"/>
        <v>-</v>
      </c>
      <c r="DJ22" s="604" t="str">
        <f>IFERROR(_xlfn.RANK.EQ(DI22,$DI$10:$DI$56,0)+COUNTIF($DI$10:DI22,DI22)-1,"-")</f>
        <v>-</v>
      </c>
      <c r="DL22" s="604" t="str">
        <f t="shared" si="11"/>
        <v>-</v>
      </c>
      <c r="DM22" s="604" t="str">
        <f t="shared" si="23"/>
        <v>-</v>
      </c>
      <c r="DN22" s="604" t="str">
        <f t="shared" si="12"/>
        <v>-</v>
      </c>
      <c r="DP22" s="5">
        <v>13</v>
      </c>
      <c r="DQ22" s="5" t="s">
        <v>43</v>
      </c>
      <c r="DR22" s="604" t="str">
        <f t="shared" si="13"/>
        <v>-</v>
      </c>
      <c r="DS22" s="604" t="str">
        <f>IFERROR(_xlfn.RANK.EQ(DR22,$DR$10:$DR$56,0)+COUNTIF($DR$10:DR22,DR22)-1,"-")</f>
        <v>-</v>
      </c>
      <c r="DU22" s="604">
        <f t="shared" si="14"/>
        <v>5</v>
      </c>
      <c r="DV22" s="604" t="str">
        <f t="shared" si="24"/>
        <v>兵庫</v>
      </c>
      <c r="DW22" s="604">
        <f t="shared" si="15"/>
        <v>0</v>
      </c>
      <c r="DY22" s="5">
        <v>13</v>
      </c>
      <c r="DZ22" s="5" t="s">
        <v>43</v>
      </c>
      <c r="EA22" s="604" t="str">
        <f t="shared" si="16"/>
        <v>-</v>
      </c>
      <c r="EB22" s="604" t="str">
        <f>IFERROR(_xlfn.RANK.EQ(EA22,$EA$10:$EA$56,0)+COUNTIF($EA$10:EA22,EA22)-1,"-")</f>
        <v>-</v>
      </c>
      <c r="ED22" s="604">
        <f t="shared" si="17"/>
        <v>4</v>
      </c>
      <c r="EE22" s="604" t="str">
        <f t="shared" si="22"/>
        <v>兵庫</v>
      </c>
      <c r="EF22" s="604">
        <f t="shared" si="18"/>
        <v>0</v>
      </c>
    </row>
    <row r="23" spans="2:136">
      <c r="B23" s="308" t="s">
        <v>49</v>
      </c>
      <c r="C23" s="485">
        <v>15</v>
      </c>
      <c r="D23" s="516">
        <v>351</v>
      </c>
      <c r="E23" s="516">
        <v>308</v>
      </c>
      <c r="F23" s="516">
        <v>2</v>
      </c>
      <c r="G23" s="516">
        <v>2</v>
      </c>
      <c r="H23" s="516" t="s">
        <v>98</v>
      </c>
      <c r="I23" s="516">
        <v>0</v>
      </c>
      <c r="J23" s="516" t="s">
        <v>98</v>
      </c>
      <c r="K23" s="516">
        <v>0</v>
      </c>
      <c r="L23" s="516" t="s">
        <v>98</v>
      </c>
      <c r="M23" s="516">
        <v>0</v>
      </c>
      <c r="N23" s="516" t="s">
        <v>98</v>
      </c>
      <c r="O23" s="516" t="s">
        <v>98</v>
      </c>
      <c r="P23" s="516">
        <v>0</v>
      </c>
      <c r="Q23" s="516">
        <v>0</v>
      </c>
      <c r="R23" s="516">
        <v>2</v>
      </c>
      <c r="S23" s="516">
        <v>0</v>
      </c>
      <c r="T23" s="516">
        <v>2</v>
      </c>
      <c r="U23" s="516">
        <v>0</v>
      </c>
      <c r="V23" s="516">
        <v>0</v>
      </c>
      <c r="W23" s="516">
        <v>0</v>
      </c>
      <c r="X23" s="516">
        <v>0</v>
      </c>
      <c r="Y23" s="516">
        <v>0</v>
      </c>
      <c r="Z23" s="516" t="s">
        <v>98</v>
      </c>
      <c r="AA23" s="516">
        <v>116</v>
      </c>
      <c r="AB23" s="516">
        <v>113</v>
      </c>
      <c r="AC23" s="516">
        <v>1</v>
      </c>
      <c r="AD23" s="516">
        <v>1</v>
      </c>
      <c r="AE23" s="516">
        <v>0</v>
      </c>
      <c r="AF23" s="516">
        <v>13</v>
      </c>
      <c r="AG23" s="516">
        <v>13</v>
      </c>
      <c r="AH23" s="516">
        <v>0</v>
      </c>
      <c r="AI23" s="516">
        <v>80</v>
      </c>
      <c r="AJ23" s="516">
        <v>0</v>
      </c>
      <c r="AK23" s="516">
        <v>56</v>
      </c>
      <c r="AL23" s="516">
        <v>6</v>
      </c>
      <c r="AM23" s="516">
        <v>0</v>
      </c>
      <c r="AN23" s="516">
        <v>6</v>
      </c>
      <c r="AO23" s="516">
        <v>1</v>
      </c>
      <c r="AP23" s="516">
        <v>1</v>
      </c>
      <c r="AQ23" s="516">
        <v>0</v>
      </c>
      <c r="AR23" s="516">
        <v>0</v>
      </c>
      <c r="AS23" s="516" t="s">
        <v>98</v>
      </c>
      <c r="AT23" s="516">
        <v>1</v>
      </c>
      <c r="AU23" s="516">
        <v>7</v>
      </c>
      <c r="AV23" s="516">
        <v>0</v>
      </c>
      <c r="AW23" s="516">
        <v>0</v>
      </c>
      <c r="AX23" s="516">
        <v>3</v>
      </c>
      <c r="AY23" s="516">
        <v>2</v>
      </c>
      <c r="AZ23" s="516">
        <v>0</v>
      </c>
      <c r="BA23" s="516">
        <v>0</v>
      </c>
      <c r="BB23" s="516">
        <v>0</v>
      </c>
      <c r="BC23" s="516" t="s">
        <v>98</v>
      </c>
      <c r="BD23" s="516">
        <v>0</v>
      </c>
      <c r="BE23" s="516">
        <v>7</v>
      </c>
      <c r="BF23" s="516">
        <v>1</v>
      </c>
      <c r="BG23" s="516" t="s">
        <v>98</v>
      </c>
      <c r="BH23" s="516">
        <v>0</v>
      </c>
      <c r="BI23" s="516">
        <v>3</v>
      </c>
      <c r="BJ23" s="516">
        <v>11</v>
      </c>
      <c r="BK23" s="516">
        <v>7</v>
      </c>
      <c r="BL23" s="516" t="s">
        <v>98</v>
      </c>
      <c r="BM23" s="516">
        <v>0</v>
      </c>
      <c r="BN23" s="516">
        <v>7</v>
      </c>
      <c r="BO23" s="516">
        <v>17</v>
      </c>
      <c r="BP23" s="516">
        <v>4</v>
      </c>
      <c r="BQ23" s="516" t="s">
        <v>278</v>
      </c>
      <c r="BR23" s="516" t="s">
        <v>278</v>
      </c>
      <c r="BS23" s="516">
        <v>0</v>
      </c>
      <c r="BT23" s="516" t="s">
        <v>98</v>
      </c>
      <c r="BU23" s="516">
        <v>2</v>
      </c>
      <c r="BV23" s="516">
        <v>0</v>
      </c>
      <c r="BW23" s="516">
        <v>1</v>
      </c>
      <c r="BX23" s="516">
        <v>0</v>
      </c>
      <c r="BY23" s="516" t="s">
        <v>98</v>
      </c>
      <c r="BZ23" s="516">
        <v>1</v>
      </c>
      <c r="CA23" s="516">
        <v>15</v>
      </c>
      <c r="CB23" s="516">
        <v>9</v>
      </c>
      <c r="CC23" s="516">
        <v>4</v>
      </c>
      <c r="CD23" s="516">
        <v>2</v>
      </c>
      <c r="CE23" s="516">
        <v>1</v>
      </c>
      <c r="CF23" s="516">
        <v>1</v>
      </c>
      <c r="CG23" s="516" t="s">
        <v>98</v>
      </c>
      <c r="CH23" s="516">
        <v>0</v>
      </c>
      <c r="CI23" s="516">
        <v>0</v>
      </c>
      <c r="CJ23" s="516">
        <v>0</v>
      </c>
      <c r="CK23" s="516" t="s">
        <v>98</v>
      </c>
      <c r="CL23" s="517">
        <v>0</v>
      </c>
      <c r="CM23" s="491">
        <v>15</v>
      </c>
      <c r="CO23" s="5">
        <v>14</v>
      </c>
      <c r="CP23" s="5" t="s">
        <v>45</v>
      </c>
      <c r="CQ23" s="604">
        <f t="shared" si="3"/>
        <v>289</v>
      </c>
      <c r="CR23" s="604">
        <f>IFERROR(_xlfn.RANK.EQ(CQ23,$CQ$10:$CQ$56,0)+COUNTIF($CQ$10:CQ23,CQ23)-1,"-")</f>
        <v>20</v>
      </c>
      <c r="CT23" s="604">
        <f t="shared" si="4"/>
        <v>14</v>
      </c>
      <c r="CU23" s="604" t="str">
        <f t="shared" si="5"/>
        <v>三重</v>
      </c>
      <c r="CV23" s="604">
        <f t="shared" si="6"/>
        <v>584</v>
      </c>
      <c r="CX23" s="5">
        <v>14</v>
      </c>
      <c r="CY23" s="5" t="s">
        <v>45</v>
      </c>
      <c r="CZ23" s="604">
        <f>IFERROR(SUM(IF(貼_海面漁業!CQ23="-",0,貼_海面漁業!CQ23)+IF(貼_海面養殖業!AN24="-",0,貼_海面養殖業!AN24)),"-")</f>
        <v>295</v>
      </c>
      <c r="DA23" s="604">
        <f>IFERROR(_xlfn.RANK.EQ(CZ23,$CZ$10:$CZ$56,0)+COUNTIF($CZ$10:CZ23,CZ23)-1,"-")</f>
        <v>24</v>
      </c>
      <c r="DC23" s="604">
        <f t="shared" si="7"/>
        <v>14</v>
      </c>
      <c r="DD23" s="604" t="str">
        <f t="shared" si="8"/>
        <v>千葉</v>
      </c>
      <c r="DE23" s="604">
        <f t="shared" si="9"/>
        <v>829</v>
      </c>
      <c r="DG23" s="5">
        <v>14</v>
      </c>
      <c r="DH23" s="5" t="s">
        <v>45</v>
      </c>
      <c r="DI23" s="604" t="str">
        <f t="shared" si="10"/>
        <v>-</v>
      </c>
      <c r="DJ23" s="604" t="str">
        <f>IFERROR(_xlfn.RANK.EQ(DI23,$DI$10:$DI$56,0)+COUNTIF($DI$10:DI23,DI23)-1,"-")</f>
        <v>-</v>
      </c>
      <c r="DL23" s="604" t="str">
        <f t="shared" si="11"/>
        <v>-</v>
      </c>
      <c r="DM23" s="604" t="str">
        <f t="shared" si="23"/>
        <v>-</v>
      </c>
      <c r="DN23" s="604" t="str">
        <f t="shared" si="12"/>
        <v>-</v>
      </c>
      <c r="DP23" s="5">
        <v>14</v>
      </c>
      <c r="DQ23" s="5" t="s">
        <v>45</v>
      </c>
      <c r="DR23" s="604" t="str">
        <f t="shared" si="13"/>
        <v>x</v>
      </c>
      <c r="DS23" s="604" t="str">
        <f>IFERROR(_xlfn.RANK.EQ(DR23,$DR$10:$DR$56,0)+COUNTIF($DR$10:DR23,DR23)-1,"-")</f>
        <v>-</v>
      </c>
      <c r="DU23" s="604" t="str">
        <f t="shared" si="14"/>
        <v>-</v>
      </c>
      <c r="DV23" s="604" t="str">
        <f t="shared" si="24"/>
        <v>-</v>
      </c>
      <c r="DW23" s="604" t="str">
        <f t="shared" si="15"/>
        <v>-</v>
      </c>
      <c r="DY23" s="5">
        <v>14</v>
      </c>
      <c r="DZ23" s="5" t="s">
        <v>45</v>
      </c>
      <c r="EA23" s="604" t="str">
        <f t="shared" si="16"/>
        <v>-</v>
      </c>
      <c r="EB23" s="604" t="str">
        <f>IFERROR(_xlfn.RANK.EQ(EA23,$EA$10:$EA$56,0)+COUNTIF($EA$10:EA23,EA23)-1,"-")</f>
        <v>-</v>
      </c>
      <c r="ED23" s="604">
        <f t="shared" si="17"/>
        <v>4</v>
      </c>
      <c r="EE23" s="604" t="str">
        <f t="shared" si="22"/>
        <v>島根</v>
      </c>
      <c r="EF23" s="604">
        <f t="shared" si="18"/>
        <v>0</v>
      </c>
    </row>
    <row r="24" spans="2:136">
      <c r="B24" s="308" t="s">
        <v>50</v>
      </c>
      <c r="C24" s="485">
        <v>16</v>
      </c>
      <c r="D24" s="516">
        <v>101</v>
      </c>
      <c r="E24" s="516">
        <v>80</v>
      </c>
      <c r="F24" s="516">
        <v>0</v>
      </c>
      <c r="G24" s="516">
        <v>0</v>
      </c>
      <c r="H24" s="516" t="s">
        <v>98</v>
      </c>
      <c r="I24" s="516">
        <v>0</v>
      </c>
      <c r="J24" s="516" t="s">
        <v>98</v>
      </c>
      <c r="K24" s="516">
        <v>0</v>
      </c>
      <c r="L24" s="516">
        <v>0</v>
      </c>
      <c r="M24" s="516">
        <v>0</v>
      </c>
      <c r="N24" s="516">
        <v>0</v>
      </c>
      <c r="O24" s="516" t="s">
        <v>98</v>
      </c>
      <c r="P24" s="516">
        <v>0</v>
      </c>
      <c r="Q24" s="516">
        <v>0</v>
      </c>
      <c r="R24" s="516">
        <v>1</v>
      </c>
      <c r="S24" s="516">
        <v>0</v>
      </c>
      <c r="T24" s="516">
        <v>1</v>
      </c>
      <c r="U24" s="516">
        <v>0</v>
      </c>
      <c r="V24" s="516">
        <v>0</v>
      </c>
      <c r="W24" s="516">
        <v>0</v>
      </c>
      <c r="X24" s="516">
        <v>0</v>
      </c>
      <c r="Y24" s="516">
        <v>0</v>
      </c>
      <c r="Z24" s="516" t="s">
        <v>98</v>
      </c>
      <c r="AA24" s="516">
        <v>1</v>
      </c>
      <c r="AB24" s="516">
        <v>1</v>
      </c>
      <c r="AC24" s="516">
        <v>0</v>
      </c>
      <c r="AD24" s="516">
        <v>0</v>
      </c>
      <c r="AE24" s="516" t="s">
        <v>98</v>
      </c>
      <c r="AF24" s="516">
        <v>3</v>
      </c>
      <c r="AG24" s="516">
        <v>3</v>
      </c>
      <c r="AH24" s="516">
        <v>0</v>
      </c>
      <c r="AI24" s="516">
        <v>6</v>
      </c>
      <c r="AJ24" s="516">
        <v>0</v>
      </c>
      <c r="AK24" s="516">
        <v>34</v>
      </c>
      <c r="AL24" s="516">
        <v>9</v>
      </c>
      <c r="AM24" s="516">
        <v>0</v>
      </c>
      <c r="AN24" s="516">
        <v>8</v>
      </c>
      <c r="AO24" s="516">
        <v>0</v>
      </c>
      <c r="AP24" s="516">
        <v>0</v>
      </c>
      <c r="AQ24" s="516">
        <v>0</v>
      </c>
      <c r="AR24" s="516">
        <v>0</v>
      </c>
      <c r="AS24" s="516" t="s">
        <v>98</v>
      </c>
      <c r="AT24" s="516">
        <v>0</v>
      </c>
      <c r="AU24" s="516">
        <v>0</v>
      </c>
      <c r="AV24" s="516">
        <v>0</v>
      </c>
      <c r="AW24" s="516">
        <v>0</v>
      </c>
      <c r="AX24" s="516">
        <v>2</v>
      </c>
      <c r="AY24" s="516">
        <v>1</v>
      </c>
      <c r="AZ24" s="516">
        <v>0</v>
      </c>
      <c r="BA24" s="516">
        <v>1</v>
      </c>
      <c r="BB24" s="516">
        <v>0</v>
      </c>
      <c r="BC24" s="516" t="s">
        <v>98</v>
      </c>
      <c r="BD24" s="516">
        <v>0</v>
      </c>
      <c r="BE24" s="516">
        <v>8</v>
      </c>
      <c r="BF24" s="516">
        <v>0</v>
      </c>
      <c r="BG24" s="516" t="s">
        <v>98</v>
      </c>
      <c r="BH24" s="516">
        <v>0</v>
      </c>
      <c r="BI24" s="516">
        <v>1</v>
      </c>
      <c r="BJ24" s="516">
        <v>13</v>
      </c>
      <c r="BK24" s="516">
        <v>5</v>
      </c>
      <c r="BL24" s="516" t="s">
        <v>98</v>
      </c>
      <c r="BM24" s="516">
        <v>0</v>
      </c>
      <c r="BN24" s="516">
        <v>5</v>
      </c>
      <c r="BO24" s="516">
        <v>6</v>
      </c>
      <c r="BP24" s="516">
        <v>5</v>
      </c>
      <c r="BQ24" s="516" t="s">
        <v>278</v>
      </c>
      <c r="BR24" s="516" t="s">
        <v>278</v>
      </c>
      <c r="BS24" s="516">
        <v>0</v>
      </c>
      <c r="BT24" s="516" t="s">
        <v>98</v>
      </c>
      <c r="BU24" s="516">
        <v>2</v>
      </c>
      <c r="BV24" s="516">
        <v>0</v>
      </c>
      <c r="BW24" s="516">
        <v>1</v>
      </c>
      <c r="BX24" s="516" t="s">
        <v>98</v>
      </c>
      <c r="BY24" s="516" t="s">
        <v>98</v>
      </c>
      <c r="BZ24" s="516">
        <v>1</v>
      </c>
      <c r="CA24" s="516">
        <v>7</v>
      </c>
      <c r="CB24" s="516">
        <v>3</v>
      </c>
      <c r="CC24" s="516" t="s">
        <v>98</v>
      </c>
      <c r="CD24" s="516">
        <v>4</v>
      </c>
      <c r="CE24" s="516">
        <v>1</v>
      </c>
      <c r="CF24" s="516">
        <v>1</v>
      </c>
      <c r="CG24" s="516" t="s">
        <v>278</v>
      </c>
      <c r="CH24" s="516" t="s">
        <v>278</v>
      </c>
      <c r="CI24" s="516" t="s">
        <v>98</v>
      </c>
      <c r="CJ24" s="516">
        <v>0</v>
      </c>
      <c r="CK24" s="516" t="s">
        <v>98</v>
      </c>
      <c r="CL24" s="517">
        <v>0</v>
      </c>
      <c r="CM24" s="491">
        <v>16</v>
      </c>
      <c r="CO24" s="5">
        <v>15</v>
      </c>
      <c r="CP24" s="5" t="s">
        <v>46</v>
      </c>
      <c r="CQ24" s="604">
        <f t="shared" si="3"/>
        <v>249</v>
      </c>
      <c r="CR24" s="604">
        <f>IFERROR(_xlfn.RANK.EQ(CQ24,$CQ$10:$CQ$56,0)+COUNTIF($CQ$10:CQ24,CQ24)-1,"-")</f>
        <v>23</v>
      </c>
      <c r="CT24" s="604">
        <f t="shared" si="4"/>
        <v>15</v>
      </c>
      <c r="CU24" s="604" t="str">
        <f t="shared" si="5"/>
        <v>福島</v>
      </c>
      <c r="CV24" s="604">
        <f t="shared" si="6"/>
        <v>540</v>
      </c>
      <c r="CX24" s="5">
        <v>15</v>
      </c>
      <c r="CY24" s="5" t="s">
        <v>46</v>
      </c>
      <c r="CZ24" s="604">
        <f>IFERROR(SUM(IF(貼_海面漁業!CQ24="-",0,貼_海面漁業!CQ24)+IF(貼_海面養殖業!AN25="-",0,貼_海面養殖業!AN25)),"-")</f>
        <v>261</v>
      </c>
      <c r="DA24" s="604">
        <f>IFERROR(_xlfn.RANK.EQ(CZ24,$CZ$10:$CZ$56,0)+COUNTIF($CZ$10:CZ24,CZ24)-1,"-")</f>
        <v>27</v>
      </c>
      <c r="DC24" s="604">
        <f t="shared" si="7"/>
        <v>15</v>
      </c>
      <c r="DD24" s="604" t="str">
        <f t="shared" si="8"/>
        <v>三重</v>
      </c>
      <c r="DE24" s="604">
        <f t="shared" si="9"/>
        <v>779</v>
      </c>
      <c r="DG24" s="5">
        <v>15</v>
      </c>
      <c r="DH24" s="5" t="s">
        <v>46</v>
      </c>
      <c r="DI24" s="604" t="str">
        <f t="shared" si="10"/>
        <v>-</v>
      </c>
      <c r="DJ24" s="604" t="str">
        <f>IFERROR(_xlfn.RANK.EQ(DI24,$DI$10:$DI$56,0)+COUNTIF($DI$10:DI24,DI24)-1,"-")</f>
        <v>-</v>
      </c>
      <c r="DL24" s="604" t="str">
        <f t="shared" si="11"/>
        <v>-</v>
      </c>
      <c r="DM24" s="604" t="str">
        <f t="shared" si="23"/>
        <v>-</v>
      </c>
      <c r="DN24" s="604" t="str">
        <f t="shared" si="12"/>
        <v>-</v>
      </c>
      <c r="DP24" s="5">
        <v>15</v>
      </c>
      <c r="DQ24" s="5" t="s">
        <v>46</v>
      </c>
      <c r="DR24" s="604">
        <f t="shared" si="13"/>
        <v>0</v>
      </c>
      <c r="DS24" s="604">
        <f>IFERROR(_xlfn.RANK.EQ(DR24,$DR$10:$DR$56,0)+COUNTIF($DR$10:DR24,DR24)-1,"-")</f>
        <v>8</v>
      </c>
      <c r="DU24" s="604" t="str">
        <f t="shared" si="14"/>
        <v>-</v>
      </c>
      <c r="DV24" s="604" t="str">
        <f t="shared" si="24"/>
        <v>-</v>
      </c>
      <c r="DW24" s="604" t="str">
        <f t="shared" si="15"/>
        <v>-</v>
      </c>
      <c r="DY24" s="5">
        <v>15</v>
      </c>
      <c r="DZ24" s="5" t="s">
        <v>46</v>
      </c>
      <c r="EA24" s="604">
        <f t="shared" si="16"/>
        <v>0</v>
      </c>
      <c r="EB24" s="604">
        <f>IFERROR(_xlfn.RANK.EQ(EA24,$EA$10:$EA$56,0)+COUNTIF($EA$10:EA24,EA24)-1,"-")</f>
        <v>8</v>
      </c>
      <c r="ED24" s="604" t="str">
        <f t="shared" si="17"/>
        <v>-</v>
      </c>
      <c r="EE24" s="604" t="str">
        <f t="shared" si="22"/>
        <v>-</v>
      </c>
      <c r="EF24" s="604" t="str">
        <f t="shared" si="18"/>
        <v>-</v>
      </c>
    </row>
    <row r="25" spans="2:136">
      <c r="B25" s="308" t="s">
        <v>54</v>
      </c>
      <c r="C25" s="485">
        <v>17</v>
      </c>
      <c r="D25" s="516">
        <v>1622</v>
      </c>
      <c r="E25" s="516">
        <v>1612</v>
      </c>
      <c r="F25" s="516">
        <v>169</v>
      </c>
      <c r="G25" s="516">
        <v>6</v>
      </c>
      <c r="H25" s="516">
        <v>13</v>
      </c>
      <c r="I25" s="516">
        <v>17</v>
      </c>
      <c r="J25" s="516">
        <v>33</v>
      </c>
      <c r="K25" s="516">
        <v>101</v>
      </c>
      <c r="L25" s="516">
        <v>0</v>
      </c>
      <c r="M25" s="516">
        <v>4</v>
      </c>
      <c r="N25" s="516">
        <v>0</v>
      </c>
      <c r="O25" s="516">
        <v>3</v>
      </c>
      <c r="P25" s="516">
        <v>1</v>
      </c>
      <c r="Q25" s="516">
        <v>0</v>
      </c>
      <c r="R25" s="516">
        <v>819</v>
      </c>
      <c r="S25" s="516">
        <v>809</v>
      </c>
      <c r="T25" s="516">
        <v>10</v>
      </c>
      <c r="U25" s="516">
        <v>0</v>
      </c>
      <c r="V25" s="516" t="s">
        <v>98</v>
      </c>
      <c r="W25" s="516" t="s">
        <v>98</v>
      </c>
      <c r="X25" s="516" t="s">
        <v>98</v>
      </c>
      <c r="Y25" s="516">
        <v>0</v>
      </c>
      <c r="Z25" s="516" t="s">
        <v>98</v>
      </c>
      <c r="AA25" s="516">
        <v>469</v>
      </c>
      <c r="AB25" s="516">
        <v>438</v>
      </c>
      <c r="AC25" s="516">
        <v>8</v>
      </c>
      <c r="AD25" s="516">
        <v>0</v>
      </c>
      <c r="AE25" s="516">
        <v>23</v>
      </c>
      <c r="AF25" s="516">
        <v>23</v>
      </c>
      <c r="AG25" s="516">
        <v>20</v>
      </c>
      <c r="AH25" s="516">
        <v>3</v>
      </c>
      <c r="AI25" s="516">
        <v>86</v>
      </c>
      <c r="AJ25" s="516">
        <v>0</v>
      </c>
      <c r="AK25" s="516">
        <v>8</v>
      </c>
      <c r="AL25" s="516">
        <v>0</v>
      </c>
      <c r="AM25" s="516">
        <v>0</v>
      </c>
      <c r="AN25" s="516">
        <v>0</v>
      </c>
      <c r="AO25" s="516" t="s">
        <v>98</v>
      </c>
      <c r="AP25" s="516" t="s">
        <v>98</v>
      </c>
      <c r="AQ25" s="516" t="s">
        <v>98</v>
      </c>
      <c r="AR25" s="516" t="s">
        <v>98</v>
      </c>
      <c r="AS25" s="516" t="s">
        <v>98</v>
      </c>
      <c r="AT25" s="516" t="s">
        <v>98</v>
      </c>
      <c r="AU25" s="516" t="s">
        <v>98</v>
      </c>
      <c r="AV25" s="516">
        <v>0</v>
      </c>
      <c r="AW25" s="516">
        <v>1</v>
      </c>
      <c r="AX25" s="516">
        <v>1</v>
      </c>
      <c r="AY25" s="516">
        <v>1</v>
      </c>
      <c r="AZ25" s="516">
        <v>0</v>
      </c>
      <c r="BA25" s="516">
        <v>0</v>
      </c>
      <c r="BB25" s="516">
        <v>0</v>
      </c>
      <c r="BC25" s="516">
        <v>0</v>
      </c>
      <c r="BD25" s="516">
        <v>1</v>
      </c>
      <c r="BE25" s="516">
        <v>1</v>
      </c>
      <c r="BF25" s="516">
        <v>0</v>
      </c>
      <c r="BG25" s="516" t="s">
        <v>98</v>
      </c>
      <c r="BH25" s="516">
        <v>0</v>
      </c>
      <c r="BI25" s="516">
        <v>1</v>
      </c>
      <c r="BJ25" s="516">
        <v>29</v>
      </c>
      <c r="BK25" s="516">
        <v>6</v>
      </c>
      <c r="BL25" s="516">
        <v>1</v>
      </c>
      <c r="BM25" s="516">
        <v>0</v>
      </c>
      <c r="BN25" s="516">
        <v>6</v>
      </c>
      <c r="BO25" s="516">
        <v>0</v>
      </c>
      <c r="BP25" s="516" t="s">
        <v>98</v>
      </c>
      <c r="BQ25" s="516" t="s">
        <v>98</v>
      </c>
      <c r="BR25" s="516">
        <v>0</v>
      </c>
      <c r="BS25" s="516">
        <v>0</v>
      </c>
      <c r="BT25" s="516" t="s">
        <v>98</v>
      </c>
      <c r="BU25" s="516">
        <v>1</v>
      </c>
      <c r="BV25" s="516">
        <v>0</v>
      </c>
      <c r="BW25" s="516">
        <v>1</v>
      </c>
      <c r="BX25" s="516">
        <v>0</v>
      </c>
      <c r="BY25" s="516" t="s">
        <v>98</v>
      </c>
      <c r="BZ25" s="516">
        <v>0</v>
      </c>
      <c r="CA25" s="516">
        <v>1</v>
      </c>
      <c r="CB25" s="516">
        <v>0</v>
      </c>
      <c r="CC25" s="516" t="s">
        <v>98</v>
      </c>
      <c r="CD25" s="516">
        <v>0</v>
      </c>
      <c r="CE25" s="516">
        <v>0</v>
      </c>
      <c r="CF25" s="516">
        <v>0</v>
      </c>
      <c r="CG25" s="516">
        <v>0</v>
      </c>
      <c r="CH25" s="516">
        <v>0</v>
      </c>
      <c r="CI25" s="516">
        <v>0</v>
      </c>
      <c r="CJ25" s="516">
        <v>2</v>
      </c>
      <c r="CK25" s="516" t="s">
        <v>98</v>
      </c>
      <c r="CL25" s="517">
        <v>2</v>
      </c>
      <c r="CM25" s="491">
        <v>17</v>
      </c>
      <c r="CO25" s="5">
        <v>16</v>
      </c>
      <c r="CP25" s="5" t="s">
        <v>48</v>
      </c>
      <c r="CQ25" s="604">
        <f t="shared" si="3"/>
        <v>274</v>
      </c>
      <c r="CR25" s="604">
        <f>IFERROR(_xlfn.RANK.EQ(CQ25,$CQ$10:$CQ$56,0)+COUNTIF($CQ$10:CQ25,CQ25)-1,"-")</f>
        <v>22</v>
      </c>
      <c r="CT25" s="604">
        <f t="shared" si="4"/>
        <v>16</v>
      </c>
      <c r="CU25" s="604" t="str">
        <f t="shared" si="5"/>
        <v>鹿児島</v>
      </c>
      <c r="CV25" s="604">
        <f t="shared" si="6"/>
        <v>424</v>
      </c>
      <c r="CX25" s="5">
        <v>16</v>
      </c>
      <c r="CY25" s="5" t="s">
        <v>48</v>
      </c>
      <c r="CZ25" s="604">
        <f>IFERROR(SUM(IF(貼_海面漁業!CQ25="-",0,貼_海面漁業!CQ25)+IF(貼_海面養殖業!AN26="-",0,貼_海面養殖業!AN26)),"-")</f>
        <v>274</v>
      </c>
      <c r="DA25" s="604">
        <f>IFERROR(_xlfn.RANK.EQ(CZ25,$CZ$10:$CZ$56,0)+COUNTIF($CZ$10:CZ25,CZ25)-1,"-")</f>
        <v>26</v>
      </c>
      <c r="DC25" s="604">
        <f t="shared" si="7"/>
        <v>16</v>
      </c>
      <c r="DD25" s="604" t="str">
        <f t="shared" si="8"/>
        <v>高知</v>
      </c>
      <c r="DE25" s="604">
        <f t="shared" si="9"/>
        <v>772</v>
      </c>
      <c r="DG25" s="5">
        <v>16</v>
      </c>
      <c r="DH25" s="5" t="s">
        <v>48</v>
      </c>
      <c r="DI25" s="604" t="str">
        <f t="shared" si="10"/>
        <v>-</v>
      </c>
      <c r="DJ25" s="604" t="str">
        <f>IFERROR(_xlfn.RANK.EQ(DI25,$DI$10:$DI$56,0)+COUNTIF($DI$10:DI25,DI25)-1,"-")</f>
        <v>-</v>
      </c>
      <c r="DL25" s="604" t="str">
        <f t="shared" si="11"/>
        <v>-</v>
      </c>
      <c r="DM25" s="604" t="str">
        <f t="shared" si="23"/>
        <v>-</v>
      </c>
      <c r="DN25" s="604" t="str">
        <f t="shared" si="12"/>
        <v>-</v>
      </c>
      <c r="DP25" s="5">
        <v>16</v>
      </c>
      <c r="DQ25" s="5" t="s">
        <v>48</v>
      </c>
      <c r="DR25" s="604">
        <f t="shared" si="13"/>
        <v>0</v>
      </c>
      <c r="DS25" s="604">
        <f>IFERROR(_xlfn.RANK.EQ(DR25,$DR$10:$DR$56,0)+COUNTIF($DR$10:DR25,DR25)-1,"-")</f>
        <v>9</v>
      </c>
      <c r="DU25" s="604" t="str">
        <f t="shared" si="14"/>
        <v>-</v>
      </c>
      <c r="DV25" s="604" t="str">
        <f t="shared" si="24"/>
        <v>-</v>
      </c>
      <c r="DW25" s="604" t="str">
        <f t="shared" si="15"/>
        <v>-</v>
      </c>
      <c r="DY25" s="5">
        <v>16</v>
      </c>
      <c r="DZ25" s="5" t="s">
        <v>48</v>
      </c>
      <c r="EA25" s="604">
        <f t="shared" si="16"/>
        <v>0</v>
      </c>
      <c r="EB25" s="604">
        <f>IFERROR(_xlfn.RANK.EQ(EA25,$EA$10:$EA$56,0)+COUNTIF($EA$10:EA25,EA25)-1,"-")</f>
        <v>9</v>
      </c>
      <c r="ED25" s="604" t="str">
        <f t="shared" si="17"/>
        <v>-</v>
      </c>
      <c r="EE25" s="604" t="str">
        <f t="shared" si="22"/>
        <v>-</v>
      </c>
      <c r="EF25" s="604" t="str">
        <f t="shared" si="18"/>
        <v>-</v>
      </c>
    </row>
    <row r="26" spans="2:136">
      <c r="B26" s="308" t="s">
        <v>55</v>
      </c>
      <c r="C26" s="485">
        <v>18</v>
      </c>
      <c r="D26" s="516">
        <v>278</v>
      </c>
      <c r="E26" s="516">
        <v>198</v>
      </c>
      <c r="F26" s="516" t="s">
        <v>278</v>
      </c>
      <c r="G26" s="516" t="s">
        <v>98</v>
      </c>
      <c r="H26" s="516" t="s">
        <v>98</v>
      </c>
      <c r="I26" s="516" t="s">
        <v>98</v>
      </c>
      <c r="J26" s="516" t="s">
        <v>98</v>
      </c>
      <c r="K26" s="516" t="s">
        <v>278</v>
      </c>
      <c r="L26" s="516" t="s">
        <v>98</v>
      </c>
      <c r="M26" s="516">
        <v>0</v>
      </c>
      <c r="N26" s="516">
        <v>0</v>
      </c>
      <c r="O26" s="516" t="s">
        <v>98</v>
      </c>
      <c r="P26" s="516" t="s">
        <v>98</v>
      </c>
      <c r="Q26" s="516" t="s">
        <v>98</v>
      </c>
      <c r="R26" s="516">
        <v>0</v>
      </c>
      <c r="S26" s="516">
        <v>0</v>
      </c>
      <c r="T26" s="516" t="s">
        <v>98</v>
      </c>
      <c r="U26" s="516">
        <v>0</v>
      </c>
      <c r="V26" s="516" t="s">
        <v>98</v>
      </c>
      <c r="W26" s="516" t="s">
        <v>98</v>
      </c>
      <c r="X26" s="516" t="s">
        <v>98</v>
      </c>
      <c r="Y26" s="516">
        <v>0</v>
      </c>
      <c r="Z26" s="516" t="s">
        <v>98</v>
      </c>
      <c r="AA26" s="516">
        <v>144</v>
      </c>
      <c r="AB26" s="516">
        <v>14</v>
      </c>
      <c r="AC26" s="516">
        <v>0</v>
      </c>
      <c r="AD26" s="516">
        <v>101</v>
      </c>
      <c r="AE26" s="516">
        <v>29</v>
      </c>
      <c r="AF26" s="516">
        <v>14</v>
      </c>
      <c r="AG26" s="516">
        <v>14</v>
      </c>
      <c r="AH26" s="516">
        <v>0</v>
      </c>
      <c r="AI26" s="516">
        <v>0</v>
      </c>
      <c r="AJ26" s="516" t="s">
        <v>98</v>
      </c>
      <c r="AK26" s="516">
        <v>0</v>
      </c>
      <c r="AL26" s="516">
        <v>3</v>
      </c>
      <c r="AM26" s="516">
        <v>1</v>
      </c>
      <c r="AN26" s="516">
        <v>2</v>
      </c>
      <c r="AO26" s="516" t="s">
        <v>98</v>
      </c>
      <c r="AP26" s="516" t="s">
        <v>98</v>
      </c>
      <c r="AQ26" s="516" t="s">
        <v>98</v>
      </c>
      <c r="AR26" s="516" t="s">
        <v>98</v>
      </c>
      <c r="AS26" s="516" t="s">
        <v>98</v>
      </c>
      <c r="AT26" s="516" t="s">
        <v>98</v>
      </c>
      <c r="AU26" s="516" t="s">
        <v>278</v>
      </c>
      <c r="AV26" s="516">
        <v>0</v>
      </c>
      <c r="AW26" s="516">
        <v>0</v>
      </c>
      <c r="AX26" s="516">
        <v>9</v>
      </c>
      <c r="AY26" s="516">
        <v>6</v>
      </c>
      <c r="AZ26" s="516">
        <v>0</v>
      </c>
      <c r="BA26" s="516">
        <v>0</v>
      </c>
      <c r="BB26" s="516">
        <v>2</v>
      </c>
      <c r="BC26" s="516">
        <v>0</v>
      </c>
      <c r="BD26" s="516">
        <v>0</v>
      </c>
      <c r="BE26" s="516">
        <v>1</v>
      </c>
      <c r="BF26" s="516">
        <v>2</v>
      </c>
      <c r="BG26" s="516" t="s">
        <v>98</v>
      </c>
      <c r="BH26" s="516">
        <v>0</v>
      </c>
      <c r="BI26" s="516">
        <v>2</v>
      </c>
      <c r="BJ26" s="516">
        <v>19</v>
      </c>
      <c r="BK26" s="516">
        <v>4</v>
      </c>
      <c r="BL26" s="516">
        <v>0</v>
      </c>
      <c r="BM26" s="516">
        <v>1</v>
      </c>
      <c r="BN26" s="516">
        <v>3</v>
      </c>
      <c r="BO26" s="516">
        <v>4</v>
      </c>
      <c r="BP26" s="516" t="s">
        <v>98</v>
      </c>
      <c r="BQ26" s="516" t="s">
        <v>98</v>
      </c>
      <c r="BR26" s="516">
        <v>3</v>
      </c>
      <c r="BS26" s="516">
        <v>1</v>
      </c>
      <c r="BT26" s="516" t="s">
        <v>98</v>
      </c>
      <c r="BU26" s="516">
        <v>31</v>
      </c>
      <c r="BV26" s="516">
        <v>0</v>
      </c>
      <c r="BW26" s="516">
        <v>0</v>
      </c>
      <c r="BX26" s="516">
        <v>11</v>
      </c>
      <c r="BY26" s="516" t="s">
        <v>98</v>
      </c>
      <c r="BZ26" s="516">
        <v>20</v>
      </c>
      <c r="CA26" s="516">
        <v>5</v>
      </c>
      <c r="CB26" s="516">
        <v>0</v>
      </c>
      <c r="CC26" s="516" t="s">
        <v>98</v>
      </c>
      <c r="CD26" s="516">
        <v>4</v>
      </c>
      <c r="CE26" s="516">
        <v>1</v>
      </c>
      <c r="CF26" s="516">
        <v>1</v>
      </c>
      <c r="CG26" s="516">
        <v>0</v>
      </c>
      <c r="CH26" s="516" t="s">
        <v>98</v>
      </c>
      <c r="CI26" s="516">
        <v>1</v>
      </c>
      <c r="CJ26" s="516">
        <v>34</v>
      </c>
      <c r="CK26" s="516" t="s">
        <v>98</v>
      </c>
      <c r="CL26" s="517">
        <v>34</v>
      </c>
      <c r="CM26" s="491">
        <v>18</v>
      </c>
      <c r="CO26" s="5">
        <v>17</v>
      </c>
      <c r="CP26" s="5" t="s">
        <v>49</v>
      </c>
      <c r="CQ26" s="604">
        <f t="shared" si="3"/>
        <v>351</v>
      </c>
      <c r="CR26" s="604">
        <f>IFERROR(_xlfn.RANK.EQ(CQ26,$CQ$10:$CQ$56,0)+COUNTIF($CQ$10:CQ26,CQ26)-1,"-")</f>
        <v>17</v>
      </c>
      <c r="CT26" s="604">
        <f t="shared" si="4"/>
        <v>17</v>
      </c>
      <c r="CU26" s="604" t="str">
        <f t="shared" si="5"/>
        <v>石川</v>
      </c>
      <c r="CV26" s="604">
        <f t="shared" si="6"/>
        <v>351</v>
      </c>
      <c r="CX26" s="5">
        <v>17</v>
      </c>
      <c r="CY26" s="5" t="s">
        <v>49</v>
      </c>
      <c r="CZ26" s="604">
        <f>IFERROR(SUM(IF(貼_海面漁業!CQ26="-",0,貼_海面漁業!CQ26)+IF(貼_海面養殖業!AN27="-",0,貼_海面養殖業!AN27)),"-")</f>
        <v>359</v>
      </c>
      <c r="DA26" s="604">
        <f>IFERROR(_xlfn.RANK.EQ(CZ26,$CZ$10:$CZ$56,0)+COUNTIF($CZ$10:CZ26,CZ26)-1,"-")</f>
        <v>23</v>
      </c>
      <c r="DC26" s="604">
        <f t="shared" si="7"/>
        <v>17</v>
      </c>
      <c r="DD26" s="604" t="str">
        <f t="shared" si="8"/>
        <v>熊本</v>
      </c>
      <c r="DE26" s="604">
        <f t="shared" si="9"/>
        <v>545</v>
      </c>
      <c r="DG26" s="5">
        <v>17</v>
      </c>
      <c r="DH26" s="5" t="s">
        <v>49</v>
      </c>
      <c r="DI26" s="604" t="str">
        <f t="shared" si="10"/>
        <v>-</v>
      </c>
      <c r="DJ26" s="604" t="str">
        <f>IFERROR(_xlfn.RANK.EQ(DI26,$DI$10:$DI$56,0)+COUNTIF($DI$10:DI26,DI26)-1,"-")</f>
        <v>-</v>
      </c>
      <c r="DL26" s="604" t="str">
        <f t="shared" si="11"/>
        <v>-</v>
      </c>
      <c r="DM26" s="604" t="str">
        <f t="shared" si="23"/>
        <v>-</v>
      </c>
      <c r="DN26" s="604" t="str">
        <f t="shared" si="12"/>
        <v>-</v>
      </c>
      <c r="DP26" s="5">
        <v>17</v>
      </c>
      <c r="DQ26" s="5" t="s">
        <v>49</v>
      </c>
      <c r="DR26" s="604">
        <f t="shared" si="13"/>
        <v>0</v>
      </c>
      <c r="DS26" s="604">
        <f>IFERROR(_xlfn.RANK.EQ(DR26,$DR$10:$DR$56,0)+COUNTIF($DR$10:DR26,DR26)-1,"-")</f>
        <v>10</v>
      </c>
      <c r="DU26" s="604" t="str">
        <f t="shared" si="14"/>
        <v>-</v>
      </c>
      <c r="DV26" s="604" t="str">
        <f t="shared" si="24"/>
        <v>-</v>
      </c>
      <c r="DW26" s="604" t="str">
        <f t="shared" si="15"/>
        <v>-</v>
      </c>
      <c r="DY26" s="5">
        <v>17</v>
      </c>
      <c r="DZ26" s="5" t="s">
        <v>49</v>
      </c>
      <c r="EA26" s="604">
        <f t="shared" si="16"/>
        <v>0</v>
      </c>
      <c r="EB26" s="604">
        <f>IFERROR(_xlfn.RANK.EQ(EA26,$EA$10:$EA$56,0)+COUNTIF($EA$10:EA26,EA26)-1,"-")</f>
        <v>10</v>
      </c>
      <c r="ED26" s="604" t="str">
        <f t="shared" si="17"/>
        <v>-</v>
      </c>
      <c r="EE26" s="604" t="str">
        <f t="shared" si="22"/>
        <v>-</v>
      </c>
      <c r="EF26" s="604" t="str">
        <f t="shared" si="18"/>
        <v>-</v>
      </c>
    </row>
    <row r="27" spans="2:136">
      <c r="B27" s="308" t="s">
        <v>56</v>
      </c>
      <c r="C27" s="485">
        <v>19</v>
      </c>
      <c r="D27" s="516">
        <v>584</v>
      </c>
      <c r="E27" s="516">
        <v>559</v>
      </c>
      <c r="F27" s="516">
        <v>52</v>
      </c>
      <c r="G27" s="516">
        <v>8</v>
      </c>
      <c r="H27" s="516" t="s">
        <v>98</v>
      </c>
      <c r="I27" s="516">
        <v>14</v>
      </c>
      <c r="J27" s="516">
        <v>17</v>
      </c>
      <c r="K27" s="516">
        <v>12</v>
      </c>
      <c r="L27" s="516" t="s">
        <v>98</v>
      </c>
      <c r="M27" s="516">
        <v>2</v>
      </c>
      <c r="N27" s="516">
        <v>0</v>
      </c>
      <c r="O27" s="516">
        <v>1</v>
      </c>
      <c r="P27" s="516">
        <v>0</v>
      </c>
      <c r="Q27" s="516">
        <v>0</v>
      </c>
      <c r="R27" s="516">
        <v>149</v>
      </c>
      <c r="S27" s="516">
        <v>142</v>
      </c>
      <c r="T27" s="516">
        <v>8</v>
      </c>
      <c r="U27" s="516">
        <v>2</v>
      </c>
      <c r="V27" s="516" t="s">
        <v>98</v>
      </c>
      <c r="W27" s="516" t="s">
        <v>98</v>
      </c>
      <c r="X27" s="516" t="s">
        <v>98</v>
      </c>
      <c r="Y27" s="516">
        <v>0</v>
      </c>
      <c r="Z27" s="516" t="s">
        <v>98</v>
      </c>
      <c r="AA27" s="516">
        <v>194</v>
      </c>
      <c r="AB27" s="516">
        <v>52</v>
      </c>
      <c r="AC27" s="516">
        <v>35</v>
      </c>
      <c r="AD27" s="516">
        <v>104</v>
      </c>
      <c r="AE27" s="516">
        <v>3</v>
      </c>
      <c r="AF27" s="516">
        <v>42</v>
      </c>
      <c r="AG27" s="516">
        <v>35</v>
      </c>
      <c r="AH27" s="516">
        <v>7</v>
      </c>
      <c r="AI27" s="516">
        <v>39</v>
      </c>
      <c r="AJ27" s="516" t="s">
        <v>98</v>
      </c>
      <c r="AK27" s="516">
        <v>31</v>
      </c>
      <c r="AL27" s="516">
        <v>1</v>
      </c>
      <c r="AM27" s="516">
        <v>1</v>
      </c>
      <c r="AN27" s="516">
        <v>0</v>
      </c>
      <c r="AO27" s="516" t="s">
        <v>98</v>
      </c>
      <c r="AP27" s="516" t="s">
        <v>98</v>
      </c>
      <c r="AQ27" s="516" t="s">
        <v>98</v>
      </c>
      <c r="AR27" s="516" t="s">
        <v>98</v>
      </c>
      <c r="AS27" s="516" t="s">
        <v>98</v>
      </c>
      <c r="AT27" s="516" t="s">
        <v>98</v>
      </c>
      <c r="AU27" s="516" t="s">
        <v>278</v>
      </c>
      <c r="AV27" s="516" t="s">
        <v>278</v>
      </c>
      <c r="AW27" s="516">
        <v>0</v>
      </c>
      <c r="AX27" s="516">
        <v>3</v>
      </c>
      <c r="AY27" s="516">
        <v>2</v>
      </c>
      <c r="AZ27" s="516">
        <v>0</v>
      </c>
      <c r="BA27" s="516">
        <v>0</v>
      </c>
      <c r="BB27" s="516">
        <v>0</v>
      </c>
      <c r="BC27" s="516">
        <v>0</v>
      </c>
      <c r="BD27" s="516">
        <v>2</v>
      </c>
      <c r="BE27" s="516">
        <v>3</v>
      </c>
      <c r="BF27" s="516">
        <v>1</v>
      </c>
      <c r="BG27" s="516" t="s">
        <v>98</v>
      </c>
      <c r="BH27" s="516">
        <v>0</v>
      </c>
      <c r="BI27" s="516">
        <v>1</v>
      </c>
      <c r="BJ27" s="516">
        <v>37</v>
      </c>
      <c r="BK27" s="516">
        <v>2</v>
      </c>
      <c r="BL27" s="516">
        <v>1</v>
      </c>
      <c r="BM27" s="516">
        <v>0</v>
      </c>
      <c r="BN27" s="516">
        <v>0</v>
      </c>
      <c r="BO27" s="516">
        <v>0</v>
      </c>
      <c r="BP27" s="516" t="s">
        <v>98</v>
      </c>
      <c r="BQ27" s="516" t="s">
        <v>98</v>
      </c>
      <c r="BR27" s="516">
        <v>0</v>
      </c>
      <c r="BS27" s="516">
        <v>0</v>
      </c>
      <c r="BT27" s="516" t="s">
        <v>98</v>
      </c>
      <c r="BU27" s="516">
        <v>14</v>
      </c>
      <c r="BV27" s="516">
        <v>0</v>
      </c>
      <c r="BW27" s="516">
        <v>1</v>
      </c>
      <c r="BX27" s="516">
        <v>2</v>
      </c>
      <c r="BY27" s="516" t="s">
        <v>98</v>
      </c>
      <c r="BZ27" s="516">
        <v>11</v>
      </c>
      <c r="CA27" s="516">
        <v>2</v>
      </c>
      <c r="CB27" s="516">
        <v>0</v>
      </c>
      <c r="CC27" s="516" t="s">
        <v>98</v>
      </c>
      <c r="CD27" s="516">
        <v>1</v>
      </c>
      <c r="CE27" s="516">
        <v>1</v>
      </c>
      <c r="CF27" s="516">
        <v>0</v>
      </c>
      <c r="CG27" s="516">
        <v>0</v>
      </c>
      <c r="CH27" s="516">
        <v>0</v>
      </c>
      <c r="CI27" s="516">
        <v>0</v>
      </c>
      <c r="CJ27" s="516">
        <v>7</v>
      </c>
      <c r="CK27" s="516" t="s">
        <v>98</v>
      </c>
      <c r="CL27" s="517">
        <v>7</v>
      </c>
      <c r="CM27" s="491">
        <v>19</v>
      </c>
      <c r="CO27" s="5">
        <v>18</v>
      </c>
      <c r="CP27" s="5" t="s">
        <v>50</v>
      </c>
      <c r="CQ27" s="604">
        <f t="shared" si="3"/>
        <v>101</v>
      </c>
      <c r="CR27" s="604">
        <f>IFERROR(_xlfn.RANK.EQ(CQ27,$CQ$10:$CQ$56,0)+COUNTIF($CQ$10:CQ27,CQ27)-1,"-")</f>
        <v>33</v>
      </c>
      <c r="CT27" s="604">
        <f t="shared" si="4"/>
        <v>18</v>
      </c>
      <c r="CU27" s="604" t="str">
        <f t="shared" si="5"/>
        <v>兵庫</v>
      </c>
      <c r="CV27" s="604">
        <f t="shared" si="6"/>
        <v>331</v>
      </c>
      <c r="CX27" s="5">
        <v>18</v>
      </c>
      <c r="CY27" s="5" t="s">
        <v>50</v>
      </c>
      <c r="CZ27" s="604">
        <f>IFERROR(SUM(IF(貼_海面漁業!CQ27="-",0,貼_海面漁業!CQ27)+IF(貼_海面養殖業!AN28="-",0,貼_海面養殖業!AN28)),"-")</f>
        <v>103</v>
      </c>
      <c r="DA27" s="604">
        <f>IFERROR(_xlfn.RANK.EQ(CZ27,$CZ$10:$CZ$56,0)+COUNTIF($CZ$10:CZ27,CZ27)-1,"-")</f>
        <v>34</v>
      </c>
      <c r="DC27" s="604">
        <f t="shared" si="7"/>
        <v>18</v>
      </c>
      <c r="DD27" s="604" t="str">
        <f t="shared" si="8"/>
        <v>福島</v>
      </c>
      <c r="DE27" s="604">
        <f t="shared" si="9"/>
        <v>543</v>
      </c>
      <c r="DG27" s="5">
        <v>18</v>
      </c>
      <c r="DH27" s="5" t="s">
        <v>50</v>
      </c>
      <c r="DI27" s="604" t="str">
        <f t="shared" si="10"/>
        <v>-</v>
      </c>
      <c r="DJ27" s="604" t="str">
        <f>IFERROR(_xlfn.RANK.EQ(DI27,$DI$10:$DI$56,0)+COUNTIF($DI$10:DI27,DI27)-1,"-")</f>
        <v>-</v>
      </c>
      <c r="DL27" s="604" t="str">
        <f t="shared" si="11"/>
        <v>-</v>
      </c>
      <c r="DM27" s="604" t="str">
        <f t="shared" si="23"/>
        <v>-</v>
      </c>
      <c r="DN27" s="604" t="str">
        <f t="shared" si="12"/>
        <v>-</v>
      </c>
      <c r="DP27" s="5">
        <v>18</v>
      </c>
      <c r="DQ27" s="5" t="s">
        <v>50</v>
      </c>
      <c r="DR27" s="604">
        <f t="shared" si="13"/>
        <v>0</v>
      </c>
      <c r="DS27" s="604">
        <f>IFERROR(_xlfn.RANK.EQ(DR27,$DR$10:$DR$56,0)+COUNTIF($DR$10:DR27,DR27)-1,"-")</f>
        <v>11</v>
      </c>
      <c r="DU27" s="604" t="str">
        <f t="shared" si="14"/>
        <v>-</v>
      </c>
      <c r="DV27" s="604" t="str">
        <f t="shared" si="24"/>
        <v>-</v>
      </c>
      <c r="DW27" s="604" t="str">
        <f t="shared" si="15"/>
        <v>-</v>
      </c>
      <c r="DY27" s="5">
        <v>18</v>
      </c>
      <c r="DZ27" s="5" t="s">
        <v>50</v>
      </c>
      <c r="EA27" s="604">
        <f t="shared" si="16"/>
        <v>0</v>
      </c>
      <c r="EB27" s="604">
        <f>IFERROR(_xlfn.RANK.EQ(EA27,$EA$10:$EA$56,0)+COUNTIF($EA$10:EA27,EA27)-1,"-")</f>
        <v>11</v>
      </c>
      <c r="ED27" s="604" t="str">
        <f t="shared" si="17"/>
        <v>-</v>
      </c>
      <c r="EE27" s="604" t="str">
        <f t="shared" ref="EE27:EE56" si="25">IFERROR(INDEX($DZ$10:$DZ$56,MATCH(DY27,$EB$10:$EB$56,0)),"-")</f>
        <v>-</v>
      </c>
      <c r="EF27" s="604" t="str">
        <f t="shared" si="18"/>
        <v>-</v>
      </c>
    </row>
    <row r="28" spans="2:136">
      <c r="B28" s="308" t="s">
        <v>58</v>
      </c>
      <c r="C28" s="485">
        <v>20</v>
      </c>
      <c r="D28" s="516">
        <v>92</v>
      </c>
      <c r="E28" s="516">
        <v>87</v>
      </c>
      <c r="F28" s="516">
        <v>1</v>
      </c>
      <c r="G28" s="516">
        <v>1</v>
      </c>
      <c r="H28" s="516" t="s">
        <v>98</v>
      </c>
      <c r="I28" s="516">
        <v>0</v>
      </c>
      <c r="J28" s="516" t="s">
        <v>98</v>
      </c>
      <c r="K28" s="516">
        <v>0</v>
      </c>
      <c r="L28" s="516">
        <v>0</v>
      </c>
      <c r="M28" s="516">
        <v>0</v>
      </c>
      <c r="N28" s="516">
        <v>0</v>
      </c>
      <c r="O28" s="516">
        <v>0</v>
      </c>
      <c r="P28" s="516">
        <v>0</v>
      </c>
      <c r="Q28" s="516">
        <v>0</v>
      </c>
      <c r="R28" s="516">
        <v>1</v>
      </c>
      <c r="S28" s="516">
        <v>0</v>
      </c>
      <c r="T28" s="516">
        <v>1</v>
      </c>
      <c r="U28" s="516">
        <v>0</v>
      </c>
      <c r="V28" s="516">
        <v>0</v>
      </c>
      <c r="W28" s="516">
        <v>0</v>
      </c>
      <c r="X28" s="516">
        <v>0</v>
      </c>
      <c r="Y28" s="516">
        <v>0</v>
      </c>
      <c r="Z28" s="516">
        <v>0</v>
      </c>
      <c r="AA28" s="516">
        <v>33</v>
      </c>
      <c r="AB28" s="516">
        <v>27</v>
      </c>
      <c r="AC28" s="516">
        <v>0</v>
      </c>
      <c r="AD28" s="516">
        <v>6</v>
      </c>
      <c r="AE28" s="516">
        <v>0</v>
      </c>
      <c r="AF28" s="516">
        <v>5</v>
      </c>
      <c r="AG28" s="516">
        <v>5</v>
      </c>
      <c r="AH28" s="516">
        <v>1</v>
      </c>
      <c r="AI28" s="516">
        <v>5</v>
      </c>
      <c r="AJ28" s="516">
        <v>0</v>
      </c>
      <c r="AK28" s="516">
        <v>16</v>
      </c>
      <c r="AL28" s="516">
        <v>1</v>
      </c>
      <c r="AM28" s="516">
        <v>0</v>
      </c>
      <c r="AN28" s="516">
        <v>1</v>
      </c>
      <c r="AO28" s="516">
        <v>0</v>
      </c>
      <c r="AP28" s="516">
        <v>0</v>
      </c>
      <c r="AQ28" s="516">
        <v>0</v>
      </c>
      <c r="AR28" s="516">
        <v>0</v>
      </c>
      <c r="AS28" s="516" t="s">
        <v>98</v>
      </c>
      <c r="AT28" s="516">
        <v>0</v>
      </c>
      <c r="AU28" s="516">
        <v>1</v>
      </c>
      <c r="AV28" s="516">
        <v>0</v>
      </c>
      <c r="AW28" s="516">
        <v>0</v>
      </c>
      <c r="AX28" s="516">
        <v>1</v>
      </c>
      <c r="AY28" s="516">
        <v>1</v>
      </c>
      <c r="AZ28" s="516">
        <v>0</v>
      </c>
      <c r="BA28" s="516">
        <v>0</v>
      </c>
      <c r="BB28" s="516">
        <v>0</v>
      </c>
      <c r="BC28" s="516">
        <v>0</v>
      </c>
      <c r="BD28" s="516">
        <v>0</v>
      </c>
      <c r="BE28" s="516">
        <v>10</v>
      </c>
      <c r="BF28" s="516">
        <v>1</v>
      </c>
      <c r="BG28" s="516" t="s">
        <v>98</v>
      </c>
      <c r="BH28" s="516">
        <v>0</v>
      </c>
      <c r="BI28" s="516">
        <v>1</v>
      </c>
      <c r="BJ28" s="516">
        <v>10</v>
      </c>
      <c r="BK28" s="516">
        <v>0</v>
      </c>
      <c r="BL28" s="516" t="s">
        <v>98</v>
      </c>
      <c r="BM28" s="516">
        <v>0</v>
      </c>
      <c r="BN28" s="516">
        <v>0</v>
      </c>
      <c r="BO28" s="516">
        <v>1</v>
      </c>
      <c r="BP28" s="516">
        <v>1</v>
      </c>
      <c r="BQ28" s="516" t="s">
        <v>98</v>
      </c>
      <c r="BR28" s="516">
        <v>0</v>
      </c>
      <c r="BS28" s="516">
        <v>0</v>
      </c>
      <c r="BT28" s="516" t="s">
        <v>98</v>
      </c>
      <c r="BU28" s="516">
        <v>2</v>
      </c>
      <c r="BV28" s="516">
        <v>0</v>
      </c>
      <c r="BW28" s="516">
        <v>1</v>
      </c>
      <c r="BX28" s="516">
        <v>0</v>
      </c>
      <c r="BY28" s="516" t="s">
        <v>98</v>
      </c>
      <c r="BZ28" s="516">
        <v>1</v>
      </c>
      <c r="CA28" s="516">
        <v>2</v>
      </c>
      <c r="CB28" s="516">
        <v>0</v>
      </c>
      <c r="CC28" s="516" t="s">
        <v>98</v>
      </c>
      <c r="CD28" s="516">
        <v>2</v>
      </c>
      <c r="CE28" s="516">
        <v>0</v>
      </c>
      <c r="CF28" s="516">
        <v>1</v>
      </c>
      <c r="CG28" s="516">
        <v>0</v>
      </c>
      <c r="CH28" s="516" t="s">
        <v>98</v>
      </c>
      <c r="CI28" s="516">
        <v>0</v>
      </c>
      <c r="CJ28" s="516">
        <v>1</v>
      </c>
      <c r="CK28" s="516" t="s">
        <v>98</v>
      </c>
      <c r="CL28" s="517">
        <v>1</v>
      </c>
      <c r="CM28" s="491">
        <v>20</v>
      </c>
      <c r="CO28" s="5">
        <v>19</v>
      </c>
      <c r="CP28" s="5" t="s">
        <v>51</v>
      </c>
      <c r="CQ28" s="604" t="str">
        <f t="shared" si="3"/>
        <v>-</v>
      </c>
      <c r="CR28" s="604" t="str">
        <f>IFERROR(_xlfn.RANK.EQ(CQ28,$CQ$10:$CQ$56,0)+COUNTIF($CQ$10:CQ28,CQ28)-1,"-")</f>
        <v>-</v>
      </c>
      <c r="CT28" s="604">
        <f t="shared" si="4"/>
        <v>19</v>
      </c>
      <c r="CU28" s="604" t="str">
        <f t="shared" si="5"/>
        <v>東京</v>
      </c>
      <c r="CV28" s="604">
        <f t="shared" si="6"/>
        <v>300</v>
      </c>
      <c r="CX28" s="5">
        <v>19</v>
      </c>
      <c r="CY28" s="5" t="s">
        <v>51</v>
      </c>
      <c r="CZ28" s="604">
        <f>IFERROR(SUM(IF(貼_海面漁業!CQ28="-",0,貼_海面漁業!CQ28)+IF(貼_海面養殖業!AN29="-",0,貼_海面養殖業!AN29)),"-")</f>
        <v>0</v>
      </c>
      <c r="DA28" s="604">
        <f>IFERROR(_xlfn.RANK.EQ(CZ28,$CZ$10:$CZ$56,0)+COUNTIF($CZ$10:CZ28,CZ28)-1,"-")</f>
        <v>40</v>
      </c>
      <c r="DC28" s="604">
        <f t="shared" si="7"/>
        <v>19</v>
      </c>
      <c r="DD28" s="604" t="str">
        <f t="shared" si="8"/>
        <v>佐賀</v>
      </c>
      <c r="DE28" s="604">
        <f t="shared" si="9"/>
        <v>478</v>
      </c>
      <c r="DG28" s="5">
        <v>19</v>
      </c>
      <c r="DH28" s="5" t="s">
        <v>51</v>
      </c>
      <c r="DI28" s="604" t="str">
        <f t="shared" si="10"/>
        <v>-</v>
      </c>
      <c r="DJ28" s="604" t="str">
        <f>IFERROR(_xlfn.RANK.EQ(DI28,$DI$10:$DI$56,0)+COUNTIF($DI$10:DI28,DI28)-1,"-")</f>
        <v>-</v>
      </c>
      <c r="DL28" s="604" t="str">
        <f t="shared" si="11"/>
        <v>-</v>
      </c>
      <c r="DM28" s="604" t="str">
        <f t="shared" si="23"/>
        <v>-</v>
      </c>
      <c r="DN28" s="604" t="str">
        <f t="shared" si="12"/>
        <v>-</v>
      </c>
      <c r="DP28" s="5">
        <v>19</v>
      </c>
      <c r="DQ28" s="5" t="s">
        <v>51</v>
      </c>
      <c r="DR28" s="604" t="str">
        <f t="shared" si="13"/>
        <v>-</v>
      </c>
      <c r="DS28" s="604" t="str">
        <f>IFERROR(_xlfn.RANK.EQ(DR28,$DR$10:$DR$56,0)+COUNTIF($DR$10:DR28,DR28)-1,"-")</f>
        <v>-</v>
      </c>
      <c r="DU28" s="604" t="str">
        <f t="shared" si="14"/>
        <v>-</v>
      </c>
      <c r="DV28" s="604" t="str">
        <f t="shared" si="24"/>
        <v>-</v>
      </c>
      <c r="DW28" s="604" t="str">
        <f t="shared" si="15"/>
        <v>-</v>
      </c>
      <c r="DY28" s="5">
        <v>19</v>
      </c>
      <c r="DZ28" s="5" t="s">
        <v>51</v>
      </c>
      <c r="EA28" s="604" t="str">
        <f t="shared" si="16"/>
        <v>-</v>
      </c>
      <c r="EB28" s="604" t="str">
        <f>IFERROR(_xlfn.RANK.EQ(EA28,$EA$10:$EA$56,0)+COUNTIF($EA$10:EA28,EA28)-1,"-")</f>
        <v>-</v>
      </c>
      <c r="ED28" s="604" t="str">
        <f t="shared" si="17"/>
        <v>-</v>
      </c>
      <c r="EE28" s="604" t="str">
        <f t="shared" si="25"/>
        <v>-</v>
      </c>
      <c r="EF28" s="604" t="str">
        <f t="shared" si="18"/>
        <v>-</v>
      </c>
    </row>
    <row r="29" spans="2:136">
      <c r="B29" s="308" t="s">
        <v>59</v>
      </c>
      <c r="C29" s="485">
        <v>21</v>
      </c>
      <c r="D29" s="516">
        <v>172</v>
      </c>
      <c r="E29" s="516">
        <v>168</v>
      </c>
      <c r="F29" s="516">
        <v>0</v>
      </c>
      <c r="G29" s="516">
        <v>0</v>
      </c>
      <c r="H29" s="516" t="s">
        <v>98</v>
      </c>
      <c r="I29" s="516" t="s">
        <v>98</v>
      </c>
      <c r="J29" s="516" t="s">
        <v>98</v>
      </c>
      <c r="K29" s="516" t="s">
        <v>98</v>
      </c>
      <c r="L29" s="516" t="s">
        <v>98</v>
      </c>
      <c r="M29" s="516" t="s">
        <v>98</v>
      </c>
      <c r="N29" s="516" t="s">
        <v>98</v>
      </c>
      <c r="O29" s="516" t="s">
        <v>98</v>
      </c>
      <c r="P29" s="516" t="s">
        <v>98</v>
      </c>
      <c r="Q29" s="516" t="s">
        <v>98</v>
      </c>
      <c r="R29" s="516" t="s">
        <v>98</v>
      </c>
      <c r="S29" s="516" t="s">
        <v>98</v>
      </c>
      <c r="T29" s="516" t="s">
        <v>98</v>
      </c>
      <c r="U29" s="516">
        <v>0</v>
      </c>
      <c r="V29" s="516" t="s">
        <v>98</v>
      </c>
      <c r="W29" s="516" t="s">
        <v>98</v>
      </c>
      <c r="X29" s="516" t="s">
        <v>98</v>
      </c>
      <c r="Y29" s="516">
        <v>4</v>
      </c>
      <c r="Z29" s="516" t="s">
        <v>98</v>
      </c>
      <c r="AA29" s="516">
        <v>122</v>
      </c>
      <c r="AB29" s="516">
        <v>0</v>
      </c>
      <c r="AC29" s="516" t="s">
        <v>98</v>
      </c>
      <c r="AD29" s="516">
        <v>94</v>
      </c>
      <c r="AE29" s="516">
        <v>28</v>
      </c>
      <c r="AF29" s="516">
        <v>1</v>
      </c>
      <c r="AG29" s="516">
        <v>1</v>
      </c>
      <c r="AH29" s="516">
        <v>0</v>
      </c>
      <c r="AI29" s="516">
        <v>0</v>
      </c>
      <c r="AJ29" s="516" t="s">
        <v>98</v>
      </c>
      <c r="AK29" s="516">
        <v>0</v>
      </c>
      <c r="AL29" s="516">
        <v>2</v>
      </c>
      <c r="AM29" s="516">
        <v>0</v>
      </c>
      <c r="AN29" s="516">
        <v>1</v>
      </c>
      <c r="AO29" s="516" t="s">
        <v>98</v>
      </c>
      <c r="AP29" s="516" t="s">
        <v>98</v>
      </c>
      <c r="AQ29" s="516" t="s">
        <v>98</v>
      </c>
      <c r="AR29" s="516" t="s">
        <v>98</v>
      </c>
      <c r="AS29" s="516" t="s">
        <v>98</v>
      </c>
      <c r="AT29" s="516" t="s">
        <v>98</v>
      </c>
      <c r="AU29" s="516" t="s">
        <v>98</v>
      </c>
      <c r="AV29" s="516">
        <v>0</v>
      </c>
      <c r="AW29" s="516">
        <v>0</v>
      </c>
      <c r="AX29" s="516">
        <v>4</v>
      </c>
      <c r="AY29" s="516">
        <v>2</v>
      </c>
      <c r="AZ29" s="516">
        <v>0</v>
      </c>
      <c r="BA29" s="516">
        <v>0</v>
      </c>
      <c r="BB29" s="516">
        <v>2</v>
      </c>
      <c r="BC29" s="516">
        <v>0</v>
      </c>
      <c r="BD29" s="516" t="s">
        <v>98</v>
      </c>
      <c r="BE29" s="516">
        <v>3</v>
      </c>
      <c r="BF29" s="516">
        <v>2</v>
      </c>
      <c r="BG29" s="516" t="s">
        <v>98</v>
      </c>
      <c r="BH29" s="516" t="s">
        <v>98</v>
      </c>
      <c r="BI29" s="516">
        <v>0</v>
      </c>
      <c r="BJ29" s="516">
        <v>30</v>
      </c>
      <c r="BK29" s="516">
        <v>0</v>
      </c>
      <c r="BL29" s="516">
        <v>0</v>
      </c>
      <c r="BM29" s="516">
        <v>0</v>
      </c>
      <c r="BN29" s="516">
        <v>0</v>
      </c>
      <c r="BO29" s="516">
        <v>0</v>
      </c>
      <c r="BP29" s="516" t="s">
        <v>98</v>
      </c>
      <c r="BQ29" s="516" t="s">
        <v>98</v>
      </c>
      <c r="BR29" s="516">
        <v>0</v>
      </c>
      <c r="BS29" s="516">
        <v>0</v>
      </c>
      <c r="BT29" s="516" t="s">
        <v>98</v>
      </c>
      <c r="BU29" s="516">
        <v>1</v>
      </c>
      <c r="BV29" s="516">
        <v>0</v>
      </c>
      <c r="BW29" s="516">
        <v>0</v>
      </c>
      <c r="BX29" s="516" t="s">
        <v>98</v>
      </c>
      <c r="BY29" s="516" t="s">
        <v>98</v>
      </c>
      <c r="BZ29" s="516">
        <v>1</v>
      </c>
      <c r="CA29" s="516">
        <v>1</v>
      </c>
      <c r="CB29" s="516" t="s">
        <v>98</v>
      </c>
      <c r="CC29" s="516" t="s">
        <v>98</v>
      </c>
      <c r="CD29" s="516">
        <v>1</v>
      </c>
      <c r="CE29" s="516">
        <v>1</v>
      </c>
      <c r="CF29" s="516">
        <v>0</v>
      </c>
      <c r="CG29" s="516" t="s">
        <v>98</v>
      </c>
      <c r="CH29" s="516" t="s">
        <v>98</v>
      </c>
      <c r="CI29" s="516">
        <v>0</v>
      </c>
      <c r="CJ29" s="516">
        <v>0</v>
      </c>
      <c r="CK29" s="516" t="s">
        <v>98</v>
      </c>
      <c r="CL29" s="517">
        <v>0</v>
      </c>
      <c r="CM29" s="491">
        <v>21</v>
      </c>
      <c r="CO29" s="5">
        <v>20</v>
      </c>
      <c r="CP29" s="5" t="s">
        <v>52</v>
      </c>
      <c r="CQ29" s="604" t="str">
        <f t="shared" si="3"/>
        <v>-</v>
      </c>
      <c r="CR29" s="604" t="str">
        <f>IFERROR(_xlfn.RANK.EQ(CQ29,$CQ$10:$CQ$56,0)+COUNTIF($CQ$10:CQ29,CQ29)-1,"-")</f>
        <v>-</v>
      </c>
      <c r="CT29" s="604">
        <f t="shared" si="4"/>
        <v>20</v>
      </c>
      <c r="CU29" s="604" t="str">
        <f t="shared" si="5"/>
        <v>神奈川</v>
      </c>
      <c r="CV29" s="604">
        <f t="shared" si="6"/>
        <v>289</v>
      </c>
      <c r="CX29" s="5">
        <v>20</v>
      </c>
      <c r="CY29" s="5" t="s">
        <v>52</v>
      </c>
      <c r="CZ29" s="604">
        <f>IFERROR(SUM(IF(貼_海面漁業!CQ29="-",0,貼_海面漁業!CQ29)+IF(貼_海面養殖業!AN30="-",0,貼_海面養殖業!AN30)),"-")</f>
        <v>0</v>
      </c>
      <c r="DA29" s="604">
        <f>IFERROR(_xlfn.RANK.EQ(CZ29,$CZ$10:$CZ$56,0)+COUNTIF($CZ$10:CZ29,CZ29)-1,"-")</f>
        <v>41</v>
      </c>
      <c r="DC29" s="604">
        <f t="shared" si="7"/>
        <v>20</v>
      </c>
      <c r="DD29" s="604" t="str">
        <f t="shared" si="8"/>
        <v>福岡</v>
      </c>
      <c r="DE29" s="604">
        <f t="shared" si="9"/>
        <v>450</v>
      </c>
      <c r="DG29" s="5">
        <v>20</v>
      </c>
      <c r="DH29" s="5" t="s">
        <v>52</v>
      </c>
      <c r="DI29" s="604" t="str">
        <f t="shared" si="10"/>
        <v>-</v>
      </c>
      <c r="DJ29" s="604" t="str">
        <f>IFERROR(_xlfn.RANK.EQ(DI29,$DI$10:$DI$56,0)+COUNTIF($DI$10:DI29,DI29)-1,"-")</f>
        <v>-</v>
      </c>
      <c r="DL29" s="604" t="str">
        <f t="shared" si="11"/>
        <v>-</v>
      </c>
      <c r="DM29" s="604" t="str">
        <f t="shared" si="23"/>
        <v>-</v>
      </c>
      <c r="DN29" s="604" t="str">
        <f t="shared" si="12"/>
        <v>-</v>
      </c>
      <c r="DP29" s="5">
        <v>20</v>
      </c>
      <c r="DQ29" s="5" t="s">
        <v>52</v>
      </c>
      <c r="DR29" s="604" t="str">
        <f t="shared" si="13"/>
        <v>-</v>
      </c>
      <c r="DS29" s="604" t="str">
        <f>IFERROR(_xlfn.RANK.EQ(DR29,$DR$10:$DR$56,0)+COUNTIF($DR$10:DR29,DR29)-1,"-")</f>
        <v>-</v>
      </c>
      <c r="DU29" s="604" t="str">
        <f t="shared" si="14"/>
        <v>-</v>
      </c>
      <c r="DV29" s="604" t="str">
        <f t="shared" si="24"/>
        <v>-</v>
      </c>
      <c r="DW29" s="604" t="str">
        <f t="shared" si="15"/>
        <v>-</v>
      </c>
      <c r="DY29" s="5">
        <v>20</v>
      </c>
      <c r="DZ29" s="5" t="s">
        <v>52</v>
      </c>
      <c r="EA29" s="604" t="str">
        <f t="shared" si="16"/>
        <v>-</v>
      </c>
      <c r="EB29" s="604" t="str">
        <f>IFERROR(_xlfn.RANK.EQ(EA29,$EA$10:$EA$56,0)+COUNTIF($EA$10:EA29,EA29)-1,"-")</f>
        <v>-</v>
      </c>
      <c r="ED29" s="604" t="str">
        <f t="shared" si="17"/>
        <v>-</v>
      </c>
      <c r="EE29" s="604" t="str">
        <f t="shared" si="25"/>
        <v>-</v>
      </c>
      <c r="EF29" s="604" t="str">
        <f t="shared" si="18"/>
        <v>-</v>
      </c>
    </row>
    <row r="30" spans="2:136">
      <c r="B30" s="308" t="s">
        <v>60</v>
      </c>
      <c r="C30" s="485">
        <v>22</v>
      </c>
      <c r="D30" s="516">
        <v>331</v>
      </c>
      <c r="E30" s="516">
        <v>243</v>
      </c>
      <c r="F30" s="516">
        <v>0</v>
      </c>
      <c r="G30" s="516">
        <v>0</v>
      </c>
      <c r="H30" s="516" t="s">
        <v>98</v>
      </c>
      <c r="I30" s="516" t="s">
        <v>98</v>
      </c>
      <c r="J30" s="516" t="s">
        <v>98</v>
      </c>
      <c r="K30" s="516">
        <v>0</v>
      </c>
      <c r="L30" s="516">
        <v>0</v>
      </c>
      <c r="M30" s="516">
        <v>0</v>
      </c>
      <c r="N30" s="516" t="s">
        <v>98</v>
      </c>
      <c r="O30" s="516" t="s">
        <v>98</v>
      </c>
      <c r="P30" s="516" t="s">
        <v>98</v>
      </c>
      <c r="Q30" s="516">
        <v>0</v>
      </c>
      <c r="R30" s="516">
        <v>0</v>
      </c>
      <c r="S30" s="516">
        <v>0</v>
      </c>
      <c r="T30" s="516">
        <v>0</v>
      </c>
      <c r="U30" s="516">
        <v>0</v>
      </c>
      <c r="V30" s="516">
        <v>0</v>
      </c>
      <c r="W30" s="516">
        <v>0</v>
      </c>
      <c r="X30" s="516">
        <v>0</v>
      </c>
      <c r="Y30" s="516">
        <v>0</v>
      </c>
      <c r="Z30" s="516" t="s">
        <v>98</v>
      </c>
      <c r="AA30" s="516">
        <v>146</v>
      </c>
      <c r="AB30" s="516">
        <v>2</v>
      </c>
      <c r="AC30" s="516">
        <v>0</v>
      </c>
      <c r="AD30" s="516">
        <v>26</v>
      </c>
      <c r="AE30" s="516">
        <v>117</v>
      </c>
      <c r="AF30" s="516">
        <v>9</v>
      </c>
      <c r="AG30" s="516">
        <v>5</v>
      </c>
      <c r="AH30" s="516">
        <v>4</v>
      </c>
      <c r="AI30" s="516">
        <v>2</v>
      </c>
      <c r="AJ30" s="516">
        <v>0</v>
      </c>
      <c r="AK30" s="516">
        <v>4</v>
      </c>
      <c r="AL30" s="516">
        <v>14</v>
      </c>
      <c r="AM30" s="516">
        <v>1</v>
      </c>
      <c r="AN30" s="516">
        <v>13</v>
      </c>
      <c r="AO30" s="516">
        <v>0</v>
      </c>
      <c r="AP30" s="516">
        <v>0</v>
      </c>
      <c r="AQ30" s="516">
        <v>0</v>
      </c>
      <c r="AR30" s="516" t="s">
        <v>98</v>
      </c>
      <c r="AS30" s="516" t="s">
        <v>98</v>
      </c>
      <c r="AT30" s="516">
        <v>3</v>
      </c>
      <c r="AU30" s="516">
        <v>1</v>
      </c>
      <c r="AV30" s="516">
        <v>1</v>
      </c>
      <c r="AW30" s="516">
        <v>1</v>
      </c>
      <c r="AX30" s="516">
        <v>23</v>
      </c>
      <c r="AY30" s="516">
        <v>20</v>
      </c>
      <c r="AZ30" s="516">
        <v>0</v>
      </c>
      <c r="BA30" s="516">
        <v>0</v>
      </c>
      <c r="BB30" s="516">
        <v>3</v>
      </c>
      <c r="BC30" s="516">
        <v>0</v>
      </c>
      <c r="BD30" s="516">
        <v>0</v>
      </c>
      <c r="BE30" s="516">
        <v>3</v>
      </c>
      <c r="BF30" s="516">
        <v>5</v>
      </c>
      <c r="BG30" s="516">
        <v>0</v>
      </c>
      <c r="BH30" s="516">
        <v>0</v>
      </c>
      <c r="BI30" s="516">
        <v>0</v>
      </c>
      <c r="BJ30" s="516">
        <v>30</v>
      </c>
      <c r="BK30" s="516">
        <v>13</v>
      </c>
      <c r="BL30" s="516">
        <v>0</v>
      </c>
      <c r="BM30" s="516">
        <v>0</v>
      </c>
      <c r="BN30" s="516">
        <v>13</v>
      </c>
      <c r="BO30" s="516">
        <v>22</v>
      </c>
      <c r="BP30" s="516">
        <v>5</v>
      </c>
      <c r="BQ30" s="516">
        <v>16</v>
      </c>
      <c r="BR30" s="516">
        <v>0</v>
      </c>
      <c r="BS30" s="516">
        <v>0</v>
      </c>
      <c r="BT30" s="516" t="s">
        <v>98</v>
      </c>
      <c r="BU30" s="516">
        <v>2</v>
      </c>
      <c r="BV30" s="516">
        <v>0</v>
      </c>
      <c r="BW30" s="516">
        <v>1</v>
      </c>
      <c r="BX30" s="516">
        <v>0</v>
      </c>
      <c r="BY30" s="516" t="s">
        <v>98</v>
      </c>
      <c r="BZ30" s="516">
        <v>2</v>
      </c>
      <c r="CA30" s="516">
        <v>39</v>
      </c>
      <c r="CB30" s="516">
        <v>2</v>
      </c>
      <c r="CC30" s="516" t="s">
        <v>98</v>
      </c>
      <c r="CD30" s="516">
        <v>37</v>
      </c>
      <c r="CE30" s="516">
        <v>9</v>
      </c>
      <c r="CF30" s="516">
        <v>2</v>
      </c>
      <c r="CG30" s="516">
        <v>0</v>
      </c>
      <c r="CH30" s="516" t="s">
        <v>98</v>
      </c>
      <c r="CI30" s="516">
        <v>0</v>
      </c>
      <c r="CJ30" s="516">
        <v>1</v>
      </c>
      <c r="CK30" s="516" t="s">
        <v>98</v>
      </c>
      <c r="CL30" s="517">
        <v>1</v>
      </c>
      <c r="CM30" s="491">
        <v>22</v>
      </c>
      <c r="CO30" s="5">
        <v>21</v>
      </c>
      <c r="CP30" s="5" t="s">
        <v>53</v>
      </c>
      <c r="CQ30" s="604" t="str">
        <f t="shared" si="3"/>
        <v>-</v>
      </c>
      <c r="CR30" s="604" t="str">
        <f>IFERROR(_xlfn.RANK.EQ(CQ30,$CQ$10:$CQ$56,0)+COUNTIF($CQ$10:CQ30,CQ30)-1,"-")</f>
        <v>-</v>
      </c>
      <c r="CT30" s="604">
        <f t="shared" si="4"/>
        <v>21</v>
      </c>
      <c r="CU30" s="604" t="str">
        <f t="shared" si="5"/>
        <v>愛知</v>
      </c>
      <c r="CV30" s="604">
        <f t="shared" si="6"/>
        <v>278</v>
      </c>
      <c r="CX30" s="5">
        <v>21</v>
      </c>
      <c r="CY30" s="5" t="s">
        <v>53</v>
      </c>
      <c r="CZ30" s="604">
        <f>IFERROR(SUM(IF(貼_海面漁業!CQ30="-",0,貼_海面漁業!CQ30)+IF(貼_海面養殖業!AN31="-",0,貼_海面養殖業!AN31)),"-")</f>
        <v>0</v>
      </c>
      <c r="DA30" s="604">
        <f>IFERROR(_xlfn.RANK.EQ(CZ30,$CZ$10:$CZ$56,0)+COUNTIF($CZ$10:CZ30,CZ30)-1,"-")</f>
        <v>42</v>
      </c>
      <c r="DC30" s="604">
        <f t="shared" si="7"/>
        <v>21</v>
      </c>
      <c r="DD30" s="604" t="str">
        <f t="shared" si="8"/>
        <v>大分</v>
      </c>
      <c r="DE30" s="604">
        <f t="shared" si="9"/>
        <v>380</v>
      </c>
      <c r="DG30" s="5">
        <v>21</v>
      </c>
      <c r="DH30" s="5" t="s">
        <v>53</v>
      </c>
      <c r="DI30" s="604" t="str">
        <f t="shared" si="10"/>
        <v>-</v>
      </c>
      <c r="DJ30" s="604" t="str">
        <f>IFERROR(_xlfn.RANK.EQ(DI30,$DI$10:$DI$56,0)+COUNTIF($DI$10:DI30,DI30)-1,"-")</f>
        <v>-</v>
      </c>
      <c r="DL30" s="604" t="str">
        <f t="shared" si="11"/>
        <v>-</v>
      </c>
      <c r="DM30" s="604" t="str">
        <f t="shared" si="23"/>
        <v>-</v>
      </c>
      <c r="DN30" s="604" t="str">
        <f t="shared" si="12"/>
        <v>-</v>
      </c>
      <c r="DP30" s="5">
        <v>21</v>
      </c>
      <c r="DQ30" s="5" t="s">
        <v>53</v>
      </c>
      <c r="DR30" s="604" t="str">
        <f t="shared" si="13"/>
        <v>-</v>
      </c>
      <c r="DS30" s="604" t="str">
        <f>IFERROR(_xlfn.RANK.EQ(DR30,$DR$10:$DR$56,0)+COUNTIF($DR$10:DR30,DR30)-1,"-")</f>
        <v>-</v>
      </c>
      <c r="DU30" s="604" t="str">
        <f t="shared" si="14"/>
        <v>-</v>
      </c>
      <c r="DV30" s="604" t="str">
        <f t="shared" si="24"/>
        <v>-</v>
      </c>
      <c r="DW30" s="604" t="str">
        <f t="shared" si="15"/>
        <v>-</v>
      </c>
      <c r="DY30" s="5">
        <v>21</v>
      </c>
      <c r="DZ30" s="5" t="s">
        <v>53</v>
      </c>
      <c r="EA30" s="604" t="str">
        <f t="shared" si="16"/>
        <v>-</v>
      </c>
      <c r="EB30" s="604" t="str">
        <f>IFERROR(_xlfn.RANK.EQ(EA30,$EA$10:$EA$56,0)+COUNTIF($EA$10:EA30,EA30)-1,"-")</f>
        <v>-</v>
      </c>
      <c r="ED30" s="604" t="str">
        <f t="shared" si="17"/>
        <v>-</v>
      </c>
      <c r="EE30" s="604" t="str">
        <f t="shared" si="25"/>
        <v>-</v>
      </c>
      <c r="EF30" s="604" t="str">
        <f t="shared" si="18"/>
        <v>-</v>
      </c>
    </row>
    <row r="31" spans="2:136">
      <c r="B31" s="308" t="s">
        <v>62</v>
      </c>
      <c r="C31" s="485">
        <v>23</v>
      </c>
      <c r="D31" s="516">
        <v>141</v>
      </c>
      <c r="E31" s="516">
        <v>133</v>
      </c>
      <c r="F31" s="516">
        <v>16</v>
      </c>
      <c r="G31" s="516">
        <v>1</v>
      </c>
      <c r="H31" s="516" t="s">
        <v>98</v>
      </c>
      <c r="I31" s="516">
        <v>9</v>
      </c>
      <c r="J31" s="516">
        <v>2</v>
      </c>
      <c r="K31" s="516">
        <v>5</v>
      </c>
      <c r="L31" s="516" t="s">
        <v>98</v>
      </c>
      <c r="M31" s="516">
        <v>1</v>
      </c>
      <c r="N31" s="516">
        <v>0</v>
      </c>
      <c r="O31" s="516">
        <v>0</v>
      </c>
      <c r="P31" s="516">
        <v>0</v>
      </c>
      <c r="Q31" s="516">
        <v>0</v>
      </c>
      <c r="R31" s="516">
        <v>23</v>
      </c>
      <c r="S31" s="516">
        <v>21</v>
      </c>
      <c r="T31" s="516">
        <v>2</v>
      </c>
      <c r="U31" s="516">
        <v>1</v>
      </c>
      <c r="V31" s="516" t="s">
        <v>98</v>
      </c>
      <c r="W31" s="516" t="s">
        <v>98</v>
      </c>
      <c r="X31" s="516" t="s">
        <v>98</v>
      </c>
      <c r="Y31" s="516">
        <v>0</v>
      </c>
      <c r="Z31" s="516" t="s">
        <v>98</v>
      </c>
      <c r="AA31" s="516">
        <v>20</v>
      </c>
      <c r="AB31" s="516">
        <v>0</v>
      </c>
      <c r="AC31" s="516">
        <v>2</v>
      </c>
      <c r="AD31" s="516">
        <v>0</v>
      </c>
      <c r="AE31" s="516">
        <v>18</v>
      </c>
      <c r="AF31" s="516">
        <v>12</v>
      </c>
      <c r="AG31" s="516">
        <v>8</v>
      </c>
      <c r="AH31" s="516">
        <v>5</v>
      </c>
      <c r="AI31" s="516">
        <v>25</v>
      </c>
      <c r="AJ31" s="516" t="s">
        <v>98</v>
      </c>
      <c r="AK31" s="516">
        <v>10</v>
      </c>
      <c r="AL31" s="516">
        <v>0</v>
      </c>
      <c r="AM31" s="516">
        <v>0</v>
      </c>
      <c r="AN31" s="516">
        <v>0</v>
      </c>
      <c r="AO31" s="516" t="s">
        <v>98</v>
      </c>
      <c r="AP31" s="516" t="s">
        <v>98</v>
      </c>
      <c r="AQ31" s="516" t="s">
        <v>98</v>
      </c>
      <c r="AR31" s="516" t="s">
        <v>98</v>
      </c>
      <c r="AS31" s="516" t="s">
        <v>98</v>
      </c>
      <c r="AT31" s="516" t="s">
        <v>98</v>
      </c>
      <c r="AU31" s="516" t="s">
        <v>98</v>
      </c>
      <c r="AV31" s="516">
        <v>0</v>
      </c>
      <c r="AW31" s="516">
        <v>3</v>
      </c>
      <c r="AX31" s="516">
        <v>4</v>
      </c>
      <c r="AY31" s="516">
        <v>3</v>
      </c>
      <c r="AZ31" s="516">
        <v>1</v>
      </c>
      <c r="BA31" s="516">
        <v>0</v>
      </c>
      <c r="BB31" s="516">
        <v>1</v>
      </c>
      <c r="BC31" s="516">
        <v>0</v>
      </c>
      <c r="BD31" s="516">
        <v>2</v>
      </c>
      <c r="BE31" s="516">
        <v>2</v>
      </c>
      <c r="BF31" s="516">
        <v>0</v>
      </c>
      <c r="BG31" s="516" t="s">
        <v>98</v>
      </c>
      <c r="BH31" s="516">
        <v>0</v>
      </c>
      <c r="BI31" s="516">
        <v>1</v>
      </c>
      <c r="BJ31" s="516">
        <v>12</v>
      </c>
      <c r="BK31" s="516">
        <v>1</v>
      </c>
      <c r="BL31" s="516">
        <v>1</v>
      </c>
      <c r="BM31" s="516">
        <v>0</v>
      </c>
      <c r="BN31" s="516">
        <v>0</v>
      </c>
      <c r="BO31" s="516">
        <v>0</v>
      </c>
      <c r="BP31" s="516" t="s">
        <v>98</v>
      </c>
      <c r="BQ31" s="516" t="s">
        <v>98</v>
      </c>
      <c r="BR31" s="516">
        <v>0</v>
      </c>
      <c r="BS31" s="516">
        <v>0</v>
      </c>
      <c r="BT31" s="516" t="s">
        <v>98</v>
      </c>
      <c r="BU31" s="516">
        <v>0</v>
      </c>
      <c r="BV31" s="516">
        <v>0</v>
      </c>
      <c r="BW31" s="516">
        <v>0</v>
      </c>
      <c r="BX31" s="516" t="s">
        <v>98</v>
      </c>
      <c r="BY31" s="516" t="s">
        <v>98</v>
      </c>
      <c r="BZ31" s="516">
        <v>0</v>
      </c>
      <c r="CA31" s="516">
        <v>2</v>
      </c>
      <c r="CB31" s="516">
        <v>0</v>
      </c>
      <c r="CC31" s="516" t="s">
        <v>98</v>
      </c>
      <c r="CD31" s="516">
        <v>2</v>
      </c>
      <c r="CE31" s="516">
        <v>0</v>
      </c>
      <c r="CF31" s="516">
        <v>0</v>
      </c>
      <c r="CG31" s="516">
        <v>0</v>
      </c>
      <c r="CH31" s="516">
        <v>1</v>
      </c>
      <c r="CI31" s="516">
        <v>0</v>
      </c>
      <c r="CJ31" s="516">
        <v>2</v>
      </c>
      <c r="CK31" s="516" t="s">
        <v>98</v>
      </c>
      <c r="CL31" s="517">
        <v>2</v>
      </c>
      <c r="CM31" s="491">
        <v>23</v>
      </c>
      <c r="CO31" s="5">
        <v>22</v>
      </c>
      <c r="CP31" s="5" t="s">
        <v>54</v>
      </c>
      <c r="CQ31" s="604">
        <f t="shared" si="3"/>
        <v>1622</v>
      </c>
      <c r="CR31" s="604">
        <f>IFERROR(_xlfn.RANK.EQ(CQ31,$CQ$10:$CQ$56,0)+COUNTIF($CQ$10:CQ31,CQ31)-1,"-")</f>
        <v>5</v>
      </c>
      <c r="CT31" s="604">
        <f t="shared" si="4"/>
        <v>22</v>
      </c>
      <c r="CU31" s="604" t="str">
        <f t="shared" si="5"/>
        <v>富山</v>
      </c>
      <c r="CV31" s="604">
        <f t="shared" si="6"/>
        <v>274</v>
      </c>
      <c r="CX31" s="5">
        <v>22</v>
      </c>
      <c r="CY31" s="5" t="s">
        <v>54</v>
      </c>
      <c r="CZ31" s="604">
        <f>IFERROR(SUM(IF(貼_海面漁業!CQ31="-",0,貼_海面漁業!CQ31)+IF(貼_海面養殖業!AN32="-",0,貼_海面養殖業!AN32)),"-")</f>
        <v>1646</v>
      </c>
      <c r="DA31" s="604">
        <f>IFERROR(_xlfn.RANK.EQ(CZ31,$CZ$10:$CZ$56,0)+COUNTIF($CZ$10:CZ31,CZ31)-1,"-")</f>
        <v>4</v>
      </c>
      <c r="DC31" s="604">
        <f t="shared" si="7"/>
        <v>22</v>
      </c>
      <c r="DD31" s="604" t="str">
        <f t="shared" si="8"/>
        <v>愛知</v>
      </c>
      <c r="DE31" s="604">
        <f t="shared" si="9"/>
        <v>364</v>
      </c>
      <c r="DG31" s="5">
        <v>22</v>
      </c>
      <c r="DH31" s="5" t="s">
        <v>54</v>
      </c>
      <c r="DI31" s="604" t="str">
        <f t="shared" si="10"/>
        <v>-</v>
      </c>
      <c r="DJ31" s="604" t="str">
        <f>IFERROR(_xlfn.RANK.EQ(DI31,$DI$10:$DI$56,0)+COUNTIF($DI$10:DI31,DI31)-1,"-")</f>
        <v>-</v>
      </c>
      <c r="DL31" s="604" t="str">
        <f t="shared" si="11"/>
        <v>-</v>
      </c>
      <c r="DM31" s="604" t="str">
        <f t="shared" si="23"/>
        <v>-</v>
      </c>
      <c r="DN31" s="604" t="str">
        <f t="shared" si="12"/>
        <v>-</v>
      </c>
      <c r="DP31" s="5">
        <v>22</v>
      </c>
      <c r="DQ31" s="5" t="s">
        <v>54</v>
      </c>
      <c r="DR31" s="604" t="str">
        <f t="shared" si="13"/>
        <v>-</v>
      </c>
      <c r="DS31" s="604" t="str">
        <f>IFERROR(_xlfn.RANK.EQ(DR31,$DR$10:$DR$56,0)+COUNTIF($DR$10:DR31,DR31)-1,"-")</f>
        <v>-</v>
      </c>
      <c r="DU31" s="604" t="str">
        <f t="shared" si="14"/>
        <v>-</v>
      </c>
      <c r="DV31" s="604" t="str">
        <f t="shared" si="24"/>
        <v>-</v>
      </c>
      <c r="DW31" s="604" t="str">
        <f t="shared" si="15"/>
        <v>-</v>
      </c>
      <c r="DY31" s="5">
        <v>22</v>
      </c>
      <c r="DZ31" s="5" t="s">
        <v>54</v>
      </c>
      <c r="EA31" s="604" t="str">
        <f t="shared" si="16"/>
        <v>-</v>
      </c>
      <c r="EB31" s="604" t="str">
        <f>IFERROR(_xlfn.RANK.EQ(EA31,$EA$10:$EA$56,0)+COUNTIF($EA$10:EA31,EA31)-1,"-")</f>
        <v>-</v>
      </c>
      <c r="ED31" s="604" t="str">
        <f t="shared" si="17"/>
        <v>-</v>
      </c>
      <c r="EE31" s="604" t="str">
        <f t="shared" si="25"/>
        <v>-</v>
      </c>
      <c r="EF31" s="604" t="str">
        <f t="shared" si="18"/>
        <v>-</v>
      </c>
    </row>
    <row r="32" spans="2:136">
      <c r="B32" s="308" t="s">
        <v>63</v>
      </c>
      <c r="C32" s="485">
        <v>24</v>
      </c>
      <c r="D32" s="516">
        <v>899</v>
      </c>
      <c r="E32" s="516">
        <v>849</v>
      </c>
      <c r="F32" s="516">
        <v>28</v>
      </c>
      <c r="G32" s="516">
        <v>8</v>
      </c>
      <c r="H32" s="516" t="s">
        <v>98</v>
      </c>
      <c r="I32" s="516" t="s">
        <v>98</v>
      </c>
      <c r="J32" s="516" t="s">
        <v>278</v>
      </c>
      <c r="K32" s="516" t="s">
        <v>278</v>
      </c>
      <c r="L32" s="516">
        <v>0</v>
      </c>
      <c r="M32" s="516">
        <v>0</v>
      </c>
      <c r="N32" s="516" t="s">
        <v>98</v>
      </c>
      <c r="O32" s="516" t="s">
        <v>98</v>
      </c>
      <c r="P32" s="516" t="s">
        <v>98</v>
      </c>
      <c r="Q32" s="516">
        <v>0</v>
      </c>
      <c r="R32" s="516">
        <v>110</v>
      </c>
      <c r="S32" s="516">
        <v>107</v>
      </c>
      <c r="T32" s="516">
        <v>3</v>
      </c>
      <c r="U32" s="516">
        <v>0</v>
      </c>
      <c r="V32" s="516" t="s">
        <v>98</v>
      </c>
      <c r="W32" s="516" t="s">
        <v>98</v>
      </c>
      <c r="X32" s="516" t="s">
        <v>98</v>
      </c>
      <c r="Y32" s="516">
        <v>0</v>
      </c>
      <c r="Z32" s="516">
        <v>0</v>
      </c>
      <c r="AA32" s="516">
        <v>514</v>
      </c>
      <c r="AB32" s="516">
        <v>511</v>
      </c>
      <c r="AC32" s="516">
        <v>3</v>
      </c>
      <c r="AD32" s="516">
        <v>1</v>
      </c>
      <c r="AE32" s="516">
        <v>0</v>
      </c>
      <c r="AF32" s="516">
        <v>15</v>
      </c>
      <c r="AG32" s="516">
        <v>14</v>
      </c>
      <c r="AH32" s="516">
        <v>1</v>
      </c>
      <c r="AI32" s="516">
        <v>116</v>
      </c>
      <c r="AJ32" s="516" t="s">
        <v>98</v>
      </c>
      <c r="AK32" s="516">
        <v>20</v>
      </c>
      <c r="AL32" s="516">
        <v>21</v>
      </c>
      <c r="AM32" s="516">
        <v>0</v>
      </c>
      <c r="AN32" s="516">
        <v>20</v>
      </c>
      <c r="AO32" s="516">
        <v>7</v>
      </c>
      <c r="AP32" s="516">
        <v>7</v>
      </c>
      <c r="AQ32" s="516" t="s">
        <v>98</v>
      </c>
      <c r="AR32" s="516">
        <v>0</v>
      </c>
      <c r="AS32" s="516" t="s">
        <v>98</v>
      </c>
      <c r="AT32" s="516">
        <v>6</v>
      </c>
      <c r="AU32" s="516">
        <v>2</v>
      </c>
      <c r="AV32" s="516">
        <v>0</v>
      </c>
      <c r="AW32" s="516">
        <v>1</v>
      </c>
      <c r="AX32" s="516">
        <v>2</v>
      </c>
      <c r="AY32" s="516">
        <v>1</v>
      </c>
      <c r="AZ32" s="516">
        <v>0</v>
      </c>
      <c r="BA32" s="516">
        <v>1</v>
      </c>
      <c r="BB32" s="516">
        <v>0</v>
      </c>
      <c r="BC32" s="516">
        <v>0</v>
      </c>
      <c r="BD32" s="516">
        <v>0</v>
      </c>
      <c r="BE32" s="516">
        <v>2</v>
      </c>
      <c r="BF32" s="516">
        <v>0</v>
      </c>
      <c r="BG32" s="516" t="s">
        <v>98</v>
      </c>
      <c r="BH32" s="516">
        <v>0</v>
      </c>
      <c r="BI32" s="516">
        <v>0</v>
      </c>
      <c r="BJ32" s="516">
        <v>5</v>
      </c>
      <c r="BK32" s="516">
        <v>2</v>
      </c>
      <c r="BL32" s="516" t="s">
        <v>98</v>
      </c>
      <c r="BM32" s="516">
        <v>0</v>
      </c>
      <c r="BN32" s="516">
        <v>2</v>
      </c>
      <c r="BO32" s="516">
        <v>28</v>
      </c>
      <c r="BP32" s="516">
        <v>6</v>
      </c>
      <c r="BQ32" s="516">
        <v>22</v>
      </c>
      <c r="BR32" s="516">
        <v>0</v>
      </c>
      <c r="BS32" s="516">
        <v>0</v>
      </c>
      <c r="BT32" s="516" t="s">
        <v>98</v>
      </c>
      <c r="BU32" s="516">
        <v>4</v>
      </c>
      <c r="BV32" s="516">
        <v>0</v>
      </c>
      <c r="BW32" s="516">
        <v>1</v>
      </c>
      <c r="BX32" s="516" t="s">
        <v>98</v>
      </c>
      <c r="BY32" s="516" t="s">
        <v>98</v>
      </c>
      <c r="BZ32" s="516">
        <v>3</v>
      </c>
      <c r="CA32" s="516">
        <v>15</v>
      </c>
      <c r="CB32" s="516">
        <v>6</v>
      </c>
      <c r="CC32" s="516" t="s">
        <v>98</v>
      </c>
      <c r="CD32" s="516">
        <v>9</v>
      </c>
      <c r="CE32" s="516">
        <v>1</v>
      </c>
      <c r="CF32" s="516">
        <v>0</v>
      </c>
      <c r="CG32" s="516">
        <v>0</v>
      </c>
      <c r="CH32" s="516" t="s">
        <v>98</v>
      </c>
      <c r="CI32" s="516" t="s">
        <v>98</v>
      </c>
      <c r="CJ32" s="516">
        <v>0</v>
      </c>
      <c r="CK32" s="516" t="s">
        <v>98</v>
      </c>
      <c r="CL32" s="517">
        <v>0</v>
      </c>
      <c r="CM32" s="491">
        <v>24</v>
      </c>
      <c r="CO32" s="5">
        <v>23</v>
      </c>
      <c r="CP32" s="5" t="s">
        <v>55</v>
      </c>
      <c r="CQ32" s="604">
        <f t="shared" si="3"/>
        <v>278</v>
      </c>
      <c r="CR32" s="604">
        <f>IFERROR(_xlfn.RANK.EQ(CQ32,$CQ$10:$CQ$56,0)+COUNTIF($CQ$10:CQ32,CQ32)-1,"-")</f>
        <v>21</v>
      </c>
      <c r="CT32" s="604">
        <f t="shared" si="4"/>
        <v>23</v>
      </c>
      <c r="CU32" s="604" t="str">
        <f t="shared" si="5"/>
        <v>新潟</v>
      </c>
      <c r="CV32" s="604">
        <f t="shared" si="6"/>
        <v>249</v>
      </c>
      <c r="CX32" s="5">
        <v>23</v>
      </c>
      <c r="CY32" s="5" t="s">
        <v>55</v>
      </c>
      <c r="CZ32" s="604">
        <f>IFERROR(SUM(IF(貼_海面漁業!CQ32="-",0,貼_海面漁業!CQ32)+IF(貼_海面養殖業!AN33="-",0,貼_海面養殖業!AN33)),"-")</f>
        <v>364</v>
      </c>
      <c r="DA32" s="604">
        <f>IFERROR(_xlfn.RANK.EQ(CZ32,$CZ$10:$CZ$56,0)+COUNTIF($CZ$10:CZ32,CZ32)-1,"-")</f>
        <v>22</v>
      </c>
      <c r="DC32" s="604">
        <f t="shared" si="7"/>
        <v>23</v>
      </c>
      <c r="DD32" s="604" t="str">
        <f t="shared" si="8"/>
        <v>石川</v>
      </c>
      <c r="DE32" s="604">
        <f t="shared" si="9"/>
        <v>359</v>
      </c>
      <c r="DG32" s="5">
        <v>23</v>
      </c>
      <c r="DH32" s="5" t="s">
        <v>55</v>
      </c>
      <c r="DI32" s="604" t="str">
        <f t="shared" si="10"/>
        <v>-</v>
      </c>
      <c r="DJ32" s="604" t="str">
        <f>IFERROR(_xlfn.RANK.EQ(DI32,$DI$10:$DI$56,0)+COUNTIF($DI$10:DI32,DI32)-1,"-")</f>
        <v>-</v>
      </c>
      <c r="DL32" s="604" t="str">
        <f t="shared" si="11"/>
        <v>-</v>
      </c>
      <c r="DM32" s="604" t="str">
        <f t="shared" si="23"/>
        <v>-</v>
      </c>
      <c r="DN32" s="604" t="str">
        <f t="shared" si="12"/>
        <v>-</v>
      </c>
      <c r="DP32" s="5">
        <v>23</v>
      </c>
      <c r="DQ32" s="5" t="s">
        <v>55</v>
      </c>
      <c r="DR32" s="604" t="str">
        <f t="shared" si="13"/>
        <v>-</v>
      </c>
      <c r="DS32" s="604" t="str">
        <f>IFERROR(_xlfn.RANK.EQ(DR32,$DR$10:$DR$56,0)+COUNTIF($DR$10:DR32,DR32)-1,"-")</f>
        <v>-</v>
      </c>
      <c r="DU32" s="604" t="str">
        <f t="shared" si="14"/>
        <v>-</v>
      </c>
      <c r="DV32" s="604" t="str">
        <f t="shared" si="24"/>
        <v>-</v>
      </c>
      <c r="DW32" s="604" t="str">
        <f t="shared" si="15"/>
        <v>-</v>
      </c>
      <c r="DY32" s="5">
        <v>23</v>
      </c>
      <c r="DZ32" s="5" t="s">
        <v>55</v>
      </c>
      <c r="EA32" s="604" t="str">
        <f t="shared" si="16"/>
        <v>-</v>
      </c>
      <c r="EB32" s="604" t="str">
        <f>IFERROR(_xlfn.RANK.EQ(EA32,$EA$10:$EA$56,0)+COUNTIF($EA$10:EA32,EA32)-1,"-")</f>
        <v>-</v>
      </c>
      <c r="ED32" s="604" t="str">
        <f t="shared" si="17"/>
        <v>-</v>
      </c>
      <c r="EE32" s="604" t="str">
        <f t="shared" si="25"/>
        <v>-</v>
      </c>
      <c r="EF32" s="604" t="str">
        <f t="shared" si="18"/>
        <v>-</v>
      </c>
    </row>
    <row r="33" spans="2:136">
      <c r="B33" s="308" t="s">
        <v>64</v>
      </c>
      <c r="C33" s="485">
        <v>25</v>
      </c>
      <c r="D33" s="516">
        <v>1011</v>
      </c>
      <c r="E33" s="516">
        <v>965</v>
      </c>
      <c r="F33" s="516">
        <v>4</v>
      </c>
      <c r="G33" s="516">
        <v>3</v>
      </c>
      <c r="H33" s="516" t="s">
        <v>98</v>
      </c>
      <c r="I33" s="516">
        <v>0</v>
      </c>
      <c r="J33" s="516">
        <v>0</v>
      </c>
      <c r="K33" s="516">
        <v>0</v>
      </c>
      <c r="L33" s="516">
        <v>0</v>
      </c>
      <c r="M33" s="516">
        <v>1</v>
      </c>
      <c r="N33" s="516">
        <v>0</v>
      </c>
      <c r="O33" s="516">
        <v>0</v>
      </c>
      <c r="P33" s="516">
        <v>0</v>
      </c>
      <c r="Q33" s="516">
        <v>0</v>
      </c>
      <c r="R33" s="516">
        <v>2</v>
      </c>
      <c r="S33" s="516">
        <v>0</v>
      </c>
      <c r="T33" s="516">
        <v>2</v>
      </c>
      <c r="U33" s="516">
        <v>0</v>
      </c>
      <c r="V33" s="516">
        <v>0</v>
      </c>
      <c r="W33" s="516">
        <v>0</v>
      </c>
      <c r="X33" s="516">
        <v>0</v>
      </c>
      <c r="Y33" s="516">
        <v>0</v>
      </c>
      <c r="Z33" s="516">
        <v>0</v>
      </c>
      <c r="AA33" s="516">
        <v>435</v>
      </c>
      <c r="AB33" s="516">
        <v>375</v>
      </c>
      <c r="AC33" s="516">
        <v>55</v>
      </c>
      <c r="AD33" s="516">
        <v>5</v>
      </c>
      <c r="AE33" s="516">
        <v>0</v>
      </c>
      <c r="AF33" s="516">
        <v>124</v>
      </c>
      <c r="AG33" s="516">
        <v>123</v>
      </c>
      <c r="AH33" s="516">
        <v>2</v>
      </c>
      <c r="AI33" s="516">
        <v>276</v>
      </c>
      <c r="AJ33" s="516">
        <v>0</v>
      </c>
      <c r="AK33" s="516">
        <v>55</v>
      </c>
      <c r="AL33" s="516">
        <v>13</v>
      </c>
      <c r="AM33" s="516">
        <v>1</v>
      </c>
      <c r="AN33" s="516">
        <v>12</v>
      </c>
      <c r="AO33" s="516">
        <v>1</v>
      </c>
      <c r="AP33" s="516">
        <v>1</v>
      </c>
      <c r="AQ33" s="516" t="s">
        <v>98</v>
      </c>
      <c r="AR33" s="516" t="s">
        <v>98</v>
      </c>
      <c r="AS33" s="516" t="s">
        <v>98</v>
      </c>
      <c r="AT33" s="516">
        <v>0</v>
      </c>
      <c r="AU33" s="516">
        <v>3</v>
      </c>
      <c r="AV33" s="516">
        <v>4</v>
      </c>
      <c r="AW33" s="516">
        <v>0</v>
      </c>
      <c r="AX33" s="516">
        <v>12</v>
      </c>
      <c r="AY33" s="516">
        <v>5</v>
      </c>
      <c r="AZ33" s="516">
        <v>1</v>
      </c>
      <c r="BA33" s="516">
        <v>6</v>
      </c>
      <c r="BB33" s="516">
        <v>0</v>
      </c>
      <c r="BC33" s="516">
        <v>0</v>
      </c>
      <c r="BD33" s="516">
        <v>3</v>
      </c>
      <c r="BE33" s="516">
        <v>5</v>
      </c>
      <c r="BF33" s="516">
        <v>1</v>
      </c>
      <c r="BG33" s="516" t="s">
        <v>98</v>
      </c>
      <c r="BH33" s="516">
        <v>1</v>
      </c>
      <c r="BI33" s="516">
        <v>1</v>
      </c>
      <c r="BJ33" s="516">
        <v>23</v>
      </c>
      <c r="BK33" s="516">
        <v>0</v>
      </c>
      <c r="BL33" s="516" t="s">
        <v>98</v>
      </c>
      <c r="BM33" s="516" t="s">
        <v>98</v>
      </c>
      <c r="BN33" s="516">
        <v>0</v>
      </c>
      <c r="BO33" s="516">
        <v>24</v>
      </c>
      <c r="BP33" s="516">
        <v>1</v>
      </c>
      <c r="BQ33" s="516">
        <v>23</v>
      </c>
      <c r="BR33" s="516">
        <v>0</v>
      </c>
      <c r="BS33" s="516">
        <v>0</v>
      </c>
      <c r="BT33" s="516" t="s">
        <v>98</v>
      </c>
      <c r="BU33" s="516">
        <v>7</v>
      </c>
      <c r="BV33" s="516">
        <v>0</v>
      </c>
      <c r="BW33" s="516">
        <v>2</v>
      </c>
      <c r="BX33" s="516">
        <v>0</v>
      </c>
      <c r="BY33" s="516" t="s">
        <v>98</v>
      </c>
      <c r="BZ33" s="516">
        <v>4</v>
      </c>
      <c r="CA33" s="516">
        <v>10</v>
      </c>
      <c r="CB33" s="516">
        <v>3</v>
      </c>
      <c r="CC33" s="516" t="s">
        <v>98</v>
      </c>
      <c r="CD33" s="516">
        <v>7</v>
      </c>
      <c r="CE33" s="516">
        <v>0</v>
      </c>
      <c r="CF33" s="516">
        <v>1</v>
      </c>
      <c r="CG33" s="516">
        <v>0</v>
      </c>
      <c r="CH33" s="516">
        <v>0</v>
      </c>
      <c r="CI33" s="516">
        <v>0</v>
      </c>
      <c r="CJ33" s="516">
        <v>5</v>
      </c>
      <c r="CK33" s="516" t="s">
        <v>98</v>
      </c>
      <c r="CL33" s="517">
        <v>5</v>
      </c>
      <c r="CM33" s="491">
        <v>25</v>
      </c>
      <c r="CO33" s="5">
        <v>24</v>
      </c>
      <c r="CP33" s="5" t="s">
        <v>56</v>
      </c>
      <c r="CQ33" s="604">
        <f t="shared" si="3"/>
        <v>584</v>
      </c>
      <c r="CR33" s="604">
        <f>IFERROR(_xlfn.RANK.EQ(CQ33,$CQ$10:$CQ$56,0)+COUNTIF($CQ$10:CQ33,CQ33)-1,"-")</f>
        <v>14</v>
      </c>
      <c r="CT33" s="604">
        <f t="shared" si="4"/>
        <v>24</v>
      </c>
      <c r="CU33" s="604" t="str">
        <f t="shared" si="5"/>
        <v>山口</v>
      </c>
      <c r="CV33" s="604">
        <f t="shared" si="6"/>
        <v>204</v>
      </c>
      <c r="CX33" s="5">
        <v>24</v>
      </c>
      <c r="CY33" s="5" t="s">
        <v>56</v>
      </c>
      <c r="CZ33" s="604">
        <f>IFERROR(SUM(IF(貼_海面漁業!CQ33="-",0,貼_海面漁業!CQ33)+IF(貼_海面養殖業!AN34="-",0,貼_海面養殖業!AN34)),"-")</f>
        <v>779</v>
      </c>
      <c r="DA33" s="604">
        <f>IFERROR(_xlfn.RANK.EQ(CZ33,$CZ$10:$CZ$56,0)+COUNTIF($CZ$10:CZ33,CZ33)-1,"-")</f>
        <v>15</v>
      </c>
      <c r="DC33" s="604">
        <f t="shared" si="7"/>
        <v>24</v>
      </c>
      <c r="DD33" s="604" t="str">
        <f t="shared" si="8"/>
        <v>神奈川</v>
      </c>
      <c r="DE33" s="604">
        <f t="shared" si="9"/>
        <v>295</v>
      </c>
      <c r="DG33" s="5">
        <v>24</v>
      </c>
      <c r="DH33" s="5" t="s">
        <v>56</v>
      </c>
      <c r="DI33" s="604" t="str">
        <f t="shared" si="10"/>
        <v>-</v>
      </c>
      <c r="DJ33" s="604" t="str">
        <f>IFERROR(_xlfn.RANK.EQ(DI33,$DI$10:$DI$56,0)+COUNTIF($DI$10:DI33,DI33)-1,"-")</f>
        <v>-</v>
      </c>
      <c r="DL33" s="604" t="str">
        <f t="shared" si="11"/>
        <v>-</v>
      </c>
      <c r="DM33" s="604" t="str">
        <f t="shared" si="23"/>
        <v>-</v>
      </c>
      <c r="DN33" s="604" t="str">
        <f t="shared" si="12"/>
        <v>-</v>
      </c>
      <c r="DP33" s="5">
        <v>24</v>
      </c>
      <c r="DQ33" s="5" t="s">
        <v>56</v>
      </c>
      <c r="DR33" s="604" t="str">
        <f t="shared" si="13"/>
        <v>-</v>
      </c>
      <c r="DS33" s="604" t="str">
        <f>IFERROR(_xlfn.RANK.EQ(DR33,$DR$10:$DR$56,0)+COUNTIF($DR$10:DR33,DR33)-1,"-")</f>
        <v>-</v>
      </c>
      <c r="DU33" s="604" t="str">
        <f t="shared" si="14"/>
        <v>-</v>
      </c>
      <c r="DV33" s="604" t="str">
        <f t="shared" si="24"/>
        <v>-</v>
      </c>
      <c r="DW33" s="604" t="str">
        <f t="shared" si="15"/>
        <v>-</v>
      </c>
      <c r="DY33" s="5">
        <v>24</v>
      </c>
      <c r="DZ33" s="5" t="s">
        <v>56</v>
      </c>
      <c r="EA33" s="604" t="str">
        <f t="shared" si="16"/>
        <v>-</v>
      </c>
      <c r="EB33" s="604" t="str">
        <f>IFERROR(_xlfn.RANK.EQ(EA33,$EA$10:$EA$56,0)+COUNTIF($EA$10:EA33,EA33)-1,"-")</f>
        <v>-</v>
      </c>
      <c r="ED33" s="604" t="str">
        <f t="shared" si="17"/>
        <v>-</v>
      </c>
      <c r="EE33" s="604" t="str">
        <f t="shared" si="25"/>
        <v>-</v>
      </c>
      <c r="EF33" s="604" t="str">
        <f t="shared" si="18"/>
        <v>-</v>
      </c>
    </row>
    <row r="34" spans="2:136">
      <c r="B34" s="308" t="s">
        <v>65</v>
      </c>
      <c r="C34" s="485">
        <v>26</v>
      </c>
      <c r="D34" s="516">
        <v>24</v>
      </c>
      <c r="E34" s="516">
        <v>16</v>
      </c>
      <c r="F34" s="516" t="s">
        <v>98</v>
      </c>
      <c r="G34" s="516" t="s">
        <v>98</v>
      </c>
      <c r="H34" s="516" t="s">
        <v>98</v>
      </c>
      <c r="I34" s="516" t="s">
        <v>98</v>
      </c>
      <c r="J34" s="516" t="s">
        <v>98</v>
      </c>
      <c r="K34" s="516" t="s">
        <v>98</v>
      </c>
      <c r="L34" s="516" t="s">
        <v>98</v>
      </c>
      <c r="M34" s="516" t="s">
        <v>98</v>
      </c>
      <c r="N34" s="516" t="s">
        <v>98</v>
      </c>
      <c r="O34" s="516" t="s">
        <v>98</v>
      </c>
      <c r="P34" s="516" t="s">
        <v>98</v>
      </c>
      <c r="Q34" s="516" t="s">
        <v>98</v>
      </c>
      <c r="R34" s="516" t="s">
        <v>98</v>
      </c>
      <c r="S34" s="516" t="s">
        <v>98</v>
      </c>
      <c r="T34" s="516" t="s">
        <v>98</v>
      </c>
      <c r="U34" s="516">
        <v>0</v>
      </c>
      <c r="V34" s="516" t="s">
        <v>98</v>
      </c>
      <c r="W34" s="516" t="s">
        <v>98</v>
      </c>
      <c r="X34" s="516" t="s">
        <v>98</v>
      </c>
      <c r="Y34" s="516">
        <v>0</v>
      </c>
      <c r="Z34" s="516" t="s">
        <v>98</v>
      </c>
      <c r="AA34" s="516">
        <v>4</v>
      </c>
      <c r="AB34" s="516">
        <v>0</v>
      </c>
      <c r="AC34" s="516" t="s">
        <v>98</v>
      </c>
      <c r="AD34" s="516">
        <v>0</v>
      </c>
      <c r="AE34" s="516">
        <v>4</v>
      </c>
      <c r="AF34" s="516">
        <v>0</v>
      </c>
      <c r="AG34" s="516">
        <v>0</v>
      </c>
      <c r="AH34" s="516">
        <v>0</v>
      </c>
      <c r="AI34" s="516">
        <v>0</v>
      </c>
      <c r="AJ34" s="516" t="s">
        <v>98</v>
      </c>
      <c r="AK34" s="516">
        <v>0</v>
      </c>
      <c r="AL34" s="516">
        <v>1</v>
      </c>
      <c r="AM34" s="516">
        <v>0</v>
      </c>
      <c r="AN34" s="516">
        <v>1</v>
      </c>
      <c r="AO34" s="516" t="s">
        <v>98</v>
      </c>
      <c r="AP34" s="516" t="s">
        <v>98</v>
      </c>
      <c r="AQ34" s="516" t="s">
        <v>98</v>
      </c>
      <c r="AR34" s="516" t="s">
        <v>98</v>
      </c>
      <c r="AS34" s="516" t="s">
        <v>98</v>
      </c>
      <c r="AT34" s="516" t="s">
        <v>98</v>
      </c>
      <c r="AU34" s="516" t="s">
        <v>98</v>
      </c>
      <c r="AV34" s="516">
        <v>0</v>
      </c>
      <c r="AW34" s="516">
        <v>0</v>
      </c>
      <c r="AX34" s="516">
        <v>6</v>
      </c>
      <c r="AY34" s="516">
        <v>5</v>
      </c>
      <c r="AZ34" s="516" t="s">
        <v>98</v>
      </c>
      <c r="BA34" s="516" t="s">
        <v>98</v>
      </c>
      <c r="BB34" s="516">
        <v>1</v>
      </c>
      <c r="BC34" s="516" t="s">
        <v>98</v>
      </c>
      <c r="BD34" s="516">
        <v>0</v>
      </c>
      <c r="BE34" s="516">
        <v>1</v>
      </c>
      <c r="BF34" s="516">
        <v>1</v>
      </c>
      <c r="BG34" s="516">
        <v>0</v>
      </c>
      <c r="BH34" s="516" t="s">
        <v>98</v>
      </c>
      <c r="BI34" s="516">
        <v>0</v>
      </c>
      <c r="BJ34" s="516">
        <v>3</v>
      </c>
      <c r="BK34" s="516">
        <v>1</v>
      </c>
      <c r="BL34" s="516" t="s">
        <v>98</v>
      </c>
      <c r="BM34" s="516">
        <v>0</v>
      </c>
      <c r="BN34" s="516">
        <v>1</v>
      </c>
      <c r="BO34" s="516">
        <v>0</v>
      </c>
      <c r="BP34" s="516" t="s">
        <v>98</v>
      </c>
      <c r="BQ34" s="516" t="s">
        <v>98</v>
      </c>
      <c r="BR34" s="516">
        <v>0</v>
      </c>
      <c r="BS34" s="516">
        <v>0</v>
      </c>
      <c r="BT34" s="516" t="s">
        <v>98</v>
      </c>
      <c r="BU34" s="516">
        <v>2</v>
      </c>
      <c r="BV34" s="516">
        <v>0</v>
      </c>
      <c r="BW34" s="516">
        <v>0</v>
      </c>
      <c r="BX34" s="516">
        <v>0</v>
      </c>
      <c r="BY34" s="516" t="s">
        <v>98</v>
      </c>
      <c r="BZ34" s="516">
        <v>2</v>
      </c>
      <c r="CA34" s="516">
        <v>1</v>
      </c>
      <c r="CB34" s="516" t="s">
        <v>98</v>
      </c>
      <c r="CC34" s="516" t="s">
        <v>98</v>
      </c>
      <c r="CD34" s="516">
        <v>1</v>
      </c>
      <c r="CE34" s="516">
        <v>1</v>
      </c>
      <c r="CF34" s="516">
        <v>1</v>
      </c>
      <c r="CG34" s="516" t="s">
        <v>98</v>
      </c>
      <c r="CH34" s="516" t="s">
        <v>98</v>
      </c>
      <c r="CI34" s="516">
        <v>2</v>
      </c>
      <c r="CJ34" s="516">
        <v>0</v>
      </c>
      <c r="CK34" s="516" t="s">
        <v>98</v>
      </c>
      <c r="CL34" s="517">
        <v>0</v>
      </c>
      <c r="CM34" s="491">
        <v>26</v>
      </c>
      <c r="CO34" s="5">
        <v>25</v>
      </c>
      <c r="CP34" s="5" t="s">
        <v>57</v>
      </c>
      <c r="CQ34" s="604" t="str">
        <f t="shared" si="3"/>
        <v>-</v>
      </c>
      <c r="CR34" s="604" t="str">
        <f>IFERROR(_xlfn.RANK.EQ(CQ34,$CQ$10:$CQ$56,0)+COUNTIF($CQ$10:CQ34,CQ34)-1,"-")</f>
        <v>-</v>
      </c>
      <c r="CT34" s="604">
        <f t="shared" si="4"/>
        <v>25</v>
      </c>
      <c r="CU34" s="604" t="str">
        <f t="shared" si="5"/>
        <v>大分</v>
      </c>
      <c r="CV34" s="604">
        <f t="shared" si="6"/>
        <v>179</v>
      </c>
      <c r="CX34" s="5">
        <v>25</v>
      </c>
      <c r="CY34" s="5" t="s">
        <v>57</v>
      </c>
      <c r="CZ34" s="604">
        <f>IFERROR(SUM(IF(貼_海面漁業!CQ34="-",0,貼_海面漁業!CQ34)+IF(貼_海面養殖業!AN35="-",0,貼_海面養殖業!AN35)),"-")</f>
        <v>0</v>
      </c>
      <c r="DA34" s="604">
        <f>IFERROR(_xlfn.RANK.EQ(CZ34,$CZ$10:$CZ$56,0)+COUNTIF($CZ$10:CZ34,CZ34)-1,"-")</f>
        <v>43</v>
      </c>
      <c r="DC34" s="604">
        <f t="shared" si="7"/>
        <v>24</v>
      </c>
      <c r="DD34" s="604" t="str">
        <f t="shared" si="8"/>
        <v>沖縄</v>
      </c>
      <c r="DE34" s="604">
        <f t="shared" si="9"/>
        <v>295</v>
      </c>
      <c r="DG34" s="5">
        <v>25</v>
      </c>
      <c r="DH34" s="5" t="s">
        <v>57</v>
      </c>
      <c r="DI34" s="604" t="str">
        <f t="shared" si="10"/>
        <v>-</v>
      </c>
      <c r="DJ34" s="604" t="str">
        <f>IFERROR(_xlfn.RANK.EQ(DI34,$DI$10:$DI$56,0)+COUNTIF($DI$10:DI34,DI34)-1,"-")</f>
        <v>-</v>
      </c>
      <c r="DL34" s="604" t="str">
        <f t="shared" si="11"/>
        <v>-</v>
      </c>
      <c r="DM34" s="604" t="str">
        <f t="shared" si="23"/>
        <v>-</v>
      </c>
      <c r="DN34" s="604" t="str">
        <f t="shared" si="12"/>
        <v>-</v>
      </c>
      <c r="DP34" s="5">
        <v>25</v>
      </c>
      <c r="DQ34" s="5" t="s">
        <v>57</v>
      </c>
      <c r="DR34" s="604" t="str">
        <f t="shared" si="13"/>
        <v>-</v>
      </c>
      <c r="DS34" s="604" t="str">
        <f>IFERROR(_xlfn.RANK.EQ(DR34,$DR$10:$DR$56,0)+COUNTIF($DR$10:DR34,DR34)-1,"-")</f>
        <v>-</v>
      </c>
      <c r="DU34" s="604" t="str">
        <f t="shared" si="14"/>
        <v>-</v>
      </c>
      <c r="DV34" s="604" t="str">
        <f t="shared" si="24"/>
        <v>-</v>
      </c>
      <c r="DW34" s="604" t="str">
        <f t="shared" si="15"/>
        <v>-</v>
      </c>
      <c r="DY34" s="5">
        <v>25</v>
      </c>
      <c r="DZ34" s="5" t="s">
        <v>57</v>
      </c>
      <c r="EA34" s="604" t="str">
        <f t="shared" si="16"/>
        <v>-</v>
      </c>
      <c r="EB34" s="604" t="str">
        <f>IFERROR(_xlfn.RANK.EQ(EA34,$EA$10:$EA$56,0)+COUNTIF($EA$10:EA34,EA34)-1,"-")</f>
        <v>-</v>
      </c>
      <c r="ED34" s="604" t="str">
        <f t="shared" si="17"/>
        <v>-</v>
      </c>
      <c r="EE34" s="604" t="str">
        <f t="shared" si="25"/>
        <v>-</v>
      </c>
      <c r="EF34" s="604" t="str">
        <f t="shared" si="18"/>
        <v>-</v>
      </c>
    </row>
    <row r="35" spans="2:136">
      <c r="B35" s="308" t="s">
        <v>66</v>
      </c>
      <c r="C35" s="485">
        <v>27</v>
      </c>
      <c r="D35" s="516">
        <v>165</v>
      </c>
      <c r="E35" s="516">
        <v>156</v>
      </c>
      <c r="F35" s="516" t="s">
        <v>98</v>
      </c>
      <c r="G35" s="516" t="s">
        <v>98</v>
      </c>
      <c r="H35" s="516" t="s">
        <v>98</v>
      </c>
      <c r="I35" s="516" t="s">
        <v>98</v>
      </c>
      <c r="J35" s="516" t="s">
        <v>98</v>
      </c>
      <c r="K35" s="516" t="s">
        <v>98</v>
      </c>
      <c r="L35" s="516" t="s">
        <v>98</v>
      </c>
      <c r="M35" s="516" t="s">
        <v>98</v>
      </c>
      <c r="N35" s="516" t="s">
        <v>98</v>
      </c>
      <c r="O35" s="516" t="s">
        <v>98</v>
      </c>
      <c r="P35" s="516" t="s">
        <v>98</v>
      </c>
      <c r="Q35" s="516" t="s">
        <v>98</v>
      </c>
      <c r="R35" s="516" t="s">
        <v>98</v>
      </c>
      <c r="S35" s="516" t="s">
        <v>98</v>
      </c>
      <c r="T35" s="516" t="s">
        <v>98</v>
      </c>
      <c r="U35" s="516">
        <v>0</v>
      </c>
      <c r="V35" s="516" t="s">
        <v>98</v>
      </c>
      <c r="W35" s="516" t="s">
        <v>98</v>
      </c>
      <c r="X35" s="516" t="s">
        <v>98</v>
      </c>
      <c r="Y35" s="516">
        <v>0</v>
      </c>
      <c r="Z35" s="516" t="s">
        <v>98</v>
      </c>
      <c r="AA35" s="516">
        <v>141</v>
      </c>
      <c r="AB35" s="516">
        <v>0</v>
      </c>
      <c r="AC35" s="516" t="s">
        <v>98</v>
      </c>
      <c r="AD35" s="516">
        <v>129</v>
      </c>
      <c r="AE35" s="516">
        <v>12</v>
      </c>
      <c r="AF35" s="516">
        <v>0</v>
      </c>
      <c r="AG35" s="516">
        <v>0</v>
      </c>
      <c r="AH35" s="516">
        <v>0</v>
      </c>
      <c r="AI35" s="516">
        <v>0</v>
      </c>
      <c r="AJ35" s="516" t="s">
        <v>98</v>
      </c>
      <c r="AK35" s="516">
        <v>1</v>
      </c>
      <c r="AL35" s="516">
        <v>1</v>
      </c>
      <c r="AM35" s="516">
        <v>0</v>
      </c>
      <c r="AN35" s="516">
        <v>1</v>
      </c>
      <c r="AO35" s="516" t="s">
        <v>98</v>
      </c>
      <c r="AP35" s="516" t="s">
        <v>98</v>
      </c>
      <c r="AQ35" s="516" t="s">
        <v>98</v>
      </c>
      <c r="AR35" s="516" t="s">
        <v>98</v>
      </c>
      <c r="AS35" s="516" t="s">
        <v>98</v>
      </c>
      <c r="AT35" s="516" t="s">
        <v>98</v>
      </c>
      <c r="AU35" s="516" t="s">
        <v>98</v>
      </c>
      <c r="AV35" s="516">
        <v>0</v>
      </c>
      <c r="AW35" s="516">
        <v>0</v>
      </c>
      <c r="AX35" s="516">
        <v>6</v>
      </c>
      <c r="AY35" s="516">
        <v>4</v>
      </c>
      <c r="AZ35" s="516">
        <v>0</v>
      </c>
      <c r="BA35" s="516">
        <v>0</v>
      </c>
      <c r="BB35" s="516">
        <v>1</v>
      </c>
      <c r="BC35" s="516">
        <v>0</v>
      </c>
      <c r="BD35" s="516">
        <v>0</v>
      </c>
      <c r="BE35" s="516">
        <v>1</v>
      </c>
      <c r="BF35" s="516">
        <v>1</v>
      </c>
      <c r="BG35" s="516" t="s">
        <v>98</v>
      </c>
      <c r="BH35" s="516" t="s">
        <v>98</v>
      </c>
      <c r="BI35" s="516">
        <v>0</v>
      </c>
      <c r="BJ35" s="516">
        <v>5</v>
      </c>
      <c r="BK35" s="516">
        <v>0</v>
      </c>
      <c r="BL35" s="516" t="s">
        <v>98</v>
      </c>
      <c r="BM35" s="516">
        <v>0</v>
      </c>
      <c r="BN35" s="516">
        <v>0</v>
      </c>
      <c r="BO35" s="516">
        <v>0</v>
      </c>
      <c r="BP35" s="516" t="s">
        <v>98</v>
      </c>
      <c r="BQ35" s="516" t="s">
        <v>98</v>
      </c>
      <c r="BR35" s="516">
        <v>0</v>
      </c>
      <c r="BS35" s="516">
        <v>0</v>
      </c>
      <c r="BT35" s="516" t="s">
        <v>98</v>
      </c>
      <c r="BU35" s="516">
        <v>1</v>
      </c>
      <c r="BV35" s="516">
        <v>0</v>
      </c>
      <c r="BW35" s="516">
        <v>0</v>
      </c>
      <c r="BX35" s="516">
        <v>0</v>
      </c>
      <c r="BY35" s="516" t="s">
        <v>98</v>
      </c>
      <c r="BZ35" s="516">
        <v>0</v>
      </c>
      <c r="CA35" s="516">
        <v>1</v>
      </c>
      <c r="CB35" s="516">
        <v>0</v>
      </c>
      <c r="CC35" s="516" t="s">
        <v>98</v>
      </c>
      <c r="CD35" s="516">
        <v>1</v>
      </c>
      <c r="CE35" s="516">
        <v>1</v>
      </c>
      <c r="CF35" s="516">
        <v>0</v>
      </c>
      <c r="CG35" s="516">
        <v>0</v>
      </c>
      <c r="CH35" s="516" t="s">
        <v>98</v>
      </c>
      <c r="CI35" s="516">
        <v>0</v>
      </c>
      <c r="CJ35" s="516">
        <v>6</v>
      </c>
      <c r="CK35" s="516" t="s">
        <v>98</v>
      </c>
      <c r="CL35" s="517">
        <v>6</v>
      </c>
      <c r="CM35" s="491">
        <v>27</v>
      </c>
      <c r="CO35" s="5">
        <v>26</v>
      </c>
      <c r="CP35" s="5" t="s">
        <v>58</v>
      </c>
      <c r="CQ35" s="604">
        <f t="shared" si="3"/>
        <v>92</v>
      </c>
      <c r="CR35" s="604">
        <f>IFERROR(_xlfn.RANK.EQ(CQ35,$CQ$10:$CQ$56,0)+COUNTIF($CQ$10:CQ35,CQ35)-1,"-")</f>
        <v>35</v>
      </c>
      <c r="CT35" s="604">
        <f t="shared" si="4"/>
        <v>26</v>
      </c>
      <c r="CU35" s="604" t="str">
        <f t="shared" si="5"/>
        <v>大阪</v>
      </c>
      <c r="CV35" s="604">
        <f t="shared" si="6"/>
        <v>172</v>
      </c>
      <c r="CX35" s="5">
        <v>26</v>
      </c>
      <c r="CY35" s="5" t="s">
        <v>58</v>
      </c>
      <c r="CZ35" s="604">
        <f>IFERROR(SUM(IF(貼_海面漁業!CQ35="-",0,貼_海面漁業!CQ35)+IF(貼_海面養殖業!AN36="-",0,貼_海面養殖業!AN36)),"-")</f>
        <v>101</v>
      </c>
      <c r="DA35" s="604">
        <f>IFERROR(_xlfn.RANK.EQ(CZ35,$CZ$10:$CZ$56,0)+COUNTIF($CZ$10:CZ35,CZ35)-1,"-")</f>
        <v>35</v>
      </c>
      <c r="DC35" s="604">
        <f t="shared" si="7"/>
        <v>26</v>
      </c>
      <c r="DD35" s="604" t="str">
        <f t="shared" si="8"/>
        <v>富山</v>
      </c>
      <c r="DE35" s="604">
        <f t="shared" si="9"/>
        <v>274</v>
      </c>
      <c r="DG35" s="5">
        <v>26</v>
      </c>
      <c r="DH35" s="5" t="s">
        <v>58</v>
      </c>
      <c r="DI35" s="604" t="str">
        <f t="shared" si="10"/>
        <v>-</v>
      </c>
      <c r="DJ35" s="604" t="str">
        <f>IFERROR(_xlfn.RANK.EQ(DI35,$DI$10:$DI$56,0)+COUNTIF($DI$10:DI35,DI35)-1,"-")</f>
        <v>-</v>
      </c>
      <c r="DL35" s="604" t="str">
        <f t="shared" si="11"/>
        <v>-</v>
      </c>
      <c r="DM35" s="604" t="str">
        <f t="shared" si="23"/>
        <v>-</v>
      </c>
      <c r="DN35" s="604" t="str">
        <f t="shared" si="12"/>
        <v>-</v>
      </c>
      <c r="DP35" s="5">
        <v>26</v>
      </c>
      <c r="DQ35" s="5" t="s">
        <v>58</v>
      </c>
      <c r="DR35" s="604">
        <f t="shared" si="13"/>
        <v>0</v>
      </c>
      <c r="DS35" s="604">
        <f>IFERROR(_xlfn.RANK.EQ(DR35,$DR$10:$DR$56,0)+COUNTIF($DR$10:DR35,DR35)-1,"-")</f>
        <v>12</v>
      </c>
      <c r="DU35" s="604" t="str">
        <f t="shared" si="14"/>
        <v>-</v>
      </c>
      <c r="DV35" s="604" t="str">
        <f t="shared" si="24"/>
        <v>-</v>
      </c>
      <c r="DW35" s="604" t="str">
        <f t="shared" si="15"/>
        <v>-</v>
      </c>
      <c r="DY35" s="5">
        <v>26</v>
      </c>
      <c r="DZ35" s="5" t="s">
        <v>58</v>
      </c>
      <c r="EA35" s="604">
        <f t="shared" si="16"/>
        <v>0</v>
      </c>
      <c r="EB35" s="604">
        <f>IFERROR(_xlfn.RANK.EQ(EA35,$EA$10:$EA$56,0)+COUNTIF($EA$10:EA35,EA35)-1,"-")</f>
        <v>12</v>
      </c>
      <c r="ED35" s="604" t="str">
        <f t="shared" si="17"/>
        <v>-</v>
      </c>
      <c r="EE35" s="604" t="str">
        <f t="shared" si="25"/>
        <v>-</v>
      </c>
      <c r="EF35" s="604" t="str">
        <f t="shared" si="18"/>
        <v>-</v>
      </c>
    </row>
    <row r="36" spans="2:136">
      <c r="B36" s="308" t="s">
        <v>67</v>
      </c>
      <c r="C36" s="485">
        <v>28</v>
      </c>
      <c r="D36" s="516">
        <v>204</v>
      </c>
      <c r="E36" s="516">
        <v>177</v>
      </c>
      <c r="F36" s="516">
        <v>2</v>
      </c>
      <c r="G36" s="516">
        <v>2</v>
      </c>
      <c r="H36" s="516" t="s">
        <v>98</v>
      </c>
      <c r="I36" s="516">
        <v>0</v>
      </c>
      <c r="J36" s="516" t="s">
        <v>98</v>
      </c>
      <c r="K36" s="516">
        <v>0</v>
      </c>
      <c r="L36" s="516">
        <v>0</v>
      </c>
      <c r="M36" s="516">
        <v>0</v>
      </c>
      <c r="N36" s="516">
        <v>0</v>
      </c>
      <c r="O36" s="516" t="s">
        <v>98</v>
      </c>
      <c r="P36" s="516" t="s">
        <v>98</v>
      </c>
      <c r="Q36" s="516">
        <v>0</v>
      </c>
      <c r="R36" s="516">
        <v>1</v>
      </c>
      <c r="S36" s="516">
        <v>0</v>
      </c>
      <c r="T36" s="516">
        <v>1</v>
      </c>
      <c r="U36" s="516">
        <v>0</v>
      </c>
      <c r="V36" s="516" t="s">
        <v>98</v>
      </c>
      <c r="W36" s="516" t="s">
        <v>98</v>
      </c>
      <c r="X36" s="516" t="s">
        <v>98</v>
      </c>
      <c r="Y36" s="516" t="s">
        <v>278</v>
      </c>
      <c r="Z36" s="516" t="s">
        <v>98</v>
      </c>
      <c r="AA36" s="516">
        <v>56</v>
      </c>
      <c r="AB36" s="516">
        <v>23</v>
      </c>
      <c r="AC36" s="516">
        <v>2</v>
      </c>
      <c r="AD36" s="516">
        <v>31</v>
      </c>
      <c r="AE36" s="516">
        <v>0</v>
      </c>
      <c r="AF36" s="516">
        <v>23</v>
      </c>
      <c r="AG36" s="516">
        <v>20</v>
      </c>
      <c r="AH36" s="516">
        <v>3</v>
      </c>
      <c r="AI36" s="516">
        <v>20</v>
      </c>
      <c r="AJ36" s="516" t="s">
        <v>98</v>
      </c>
      <c r="AK36" s="516">
        <v>15</v>
      </c>
      <c r="AL36" s="516">
        <v>5</v>
      </c>
      <c r="AM36" s="516">
        <v>1</v>
      </c>
      <c r="AN36" s="516">
        <v>4</v>
      </c>
      <c r="AO36" s="516">
        <v>0</v>
      </c>
      <c r="AP36" s="516">
        <v>0</v>
      </c>
      <c r="AQ36" s="516" t="s">
        <v>98</v>
      </c>
      <c r="AR36" s="516" t="s">
        <v>98</v>
      </c>
      <c r="AS36" s="516" t="s">
        <v>98</v>
      </c>
      <c r="AT36" s="516" t="s">
        <v>98</v>
      </c>
      <c r="AU36" s="516" t="s">
        <v>278</v>
      </c>
      <c r="AV36" s="516">
        <v>1</v>
      </c>
      <c r="AW36" s="516">
        <v>0</v>
      </c>
      <c r="AX36" s="516">
        <v>15</v>
      </c>
      <c r="AY36" s="516">
        <v>7</v>
      </c>
      <c r="AZ36" s="516">
        <v>0</v>
      </c>
      <c r="BA36" s="516">
        <v>7</v>
      </c>
      <c r="BB36" s="516">
        <v>0</v>
      </c>
      <c r="BC36" s="516">
        <v>0</v>
      </c>
      <c r="BD36" s="516">
        <v>1</v>
      </c>
      <c r="BE36" s="516">
        <v>4</v>
      </c>
      <c r="BF36" s="516">
        <v>1</v>
      </c>
      <c r="BG36" s="516" t="s">
        <v>98</v>
      </c>
      <c r="BH36" s="516">
        <v>2</v>
      </c>
      <c r="BI36" s="516">
        <v>2</v>
      </c>
      <c r="BJ36" s="516">
        <v>26</v>
      </c>
      <c r="BK36" s="516">
        <v>3</v>
      </c>
      <c r="BL36" s="516" t="s">
        <v>98</v>
      </c>
      <c r="BM36" s="516">
        <v>0</v>
      </c>
      <c r="BN36" s="516">
        <v>3</v>
      </c>
      <c r="BO36" s="516">
        <v>0</v>
      </c>
      <c r="BP36" s="516" t="s">
        <v>98</v>
      </c>
      <c r="BQ36" s="516" t="s">
        <v>98</v>
      </c>
      <c r="BR36" s="516">
        <v>0</v>
      </c>
      <c r="BS36" s="516">
        <v>0</v>
      </c>
      <c r="BT36" s="516" t="s">
        <v>98</v>
      </c>
      <c r="BU36" s="516">
        <v>5</v>
      </c>
      <c r="BV36" s="516">
        <v>0</v>
      </c>
      <c r="BW36" s="516">
        <v>3</v>
      </c>
      <c r="BX36" s="516">
        <v>0</v>
      </c>
      <c r="BY36" s="516" t="s">
        <v>98</v>
      </c>
      <c r="BZ36" s="516">
        <v>2</v>
      </c>
      <c r="CA36" s="516">
        <v>8</v>
      </c>
      <c r="CB36" s="516">
        <v>1</v>
      </c>
      <c r="CC36" s="516" t="s">
        <v>98</v>
      </c>
      <c r="CD36" s="516">
        <v>8</v>
      </c>
      <c r="CE36" s="516">
        <v>2</v>
      </c>
      <c r="CF36" s="516">
        <v>3</v>
      </c>
      <c r="CG36" s="516">
        <v>1</v>
      </c>
      <c r="CH36" s="516">
        <v>0</v>
      </c>
      <c r="CI36" s="516">
        <v>0</v>
      </c>
      <c r="CJ36" s="516">
        <v>5</v>
      </c>
      <c r="CK36" s="516" t="s">
        <v>98</v>
      </c>
      <c r="CL36" s="517">
        <v>5</v>
      </c>
      <c r="CM36" s="491">
        <v>28</v>
      </c>
      <c r="CO36" s="5">
        <v>27</v>
      </c>
      <c r="CP36" s="5" t="s">
        <v>59</v>
      </c>
      <c r="CQ36" s="604">
        <f t="shared" si="3"/>
        <v>172</v>
      </c>
      <c r="CR36" s="604">
        <f>IFERROR(_xlfn.RANK.EQ(CQ36,$CQ$10:$CQ$56,0)+COUNTIF($CQ$10:CQ36,CQ36)-1,"-")</f>
        <v>26</v>
      </c>
      <c r="CT36" s="604">
        <f t="shared" si="4"/>
        <v>27</v>
      </c>
      <c r="CU36" s="604" t="str">
        <f t="shared" si="5"/>
        <v>広島</v>
      </c>
      <c r="CV36" s="604">
        <f t="shared" si="6"/>
        <v>165</v>
      </c>
      <c r="CX36" s="5">
        <v>27</v>
      </c>
      <c r="CY36" s="5" t="s">
        <v>59</v>
      </c>
      <c r="CZ36" s="604">
        <f>IFERROR(SUM(IF(貼_海面漁業!CQ36="-",0,貼_海面漁業!CQ36)+IF(貼_海面養殖業!AN37="-",0,貼_海面養殖業!AN37)),"-")</f>
        <v>176</v>
      </c>
      <c r="DA36" s="604">
        <f>IFERROR(_xlfn.RANK.EQ(CZ36,$CZ$10:$CZ$56,0)+COUNTIF($CZ$10:CZ36,CZ36)-1,"-")</f>
        <v>32</v>
      </c>
      <c r="DC36" s="604">
        <f t="shared" si="7"/>
        <v>27</v>
      </c>
      <c r="DD36" s="604" t="str">
        <f t="shared" si="8"/>
        <v>新潟</v>
      </c>
      <c r="DE36" s="604">
        <f t="shared" si="9"/>
        <v>261</v>
      </c>
      <c r="DG36" s="5">
        <v>27</v>
      </c>
      <c r="DH36" s="5" t="s">
        <v>59</v>
      </c>
      <c r="DI36" s="604" t="str">
        <f t="shared" si="10"/>
        <v>-</v>
      </c>
      <c r="DJ36" s="604" t="str">
        <f>IFERROR(_xlfn.RANK.EQ(DI36,$DI$10:$DI$56,0)+COUNTIF($DI$10:DI36,DI36)-1,"-")</f>
        <v>-</v>
      </c>
      <c r="DL36" s="604" t="str">
        <f t="shared" si="11"/>
        <v>-</v>
      </c>
      <c r="DM36" s="604" t="str">
        <f t="shared" si="23"/>
        <v>-</v>
      </c>
      <c r="DN36" s="604" t="str">
        <f t="shared" si="12"/>
        <v>-</v>
      </c>
      <c r="DP36" s="5">
        <v>27</v>
      </c>
      <c r="DQ36" s="5" t="s">
        <v>59</v>
      </c>
      <c r="DR36" s="604" t="str">
        <f t="shared" si="13"/>
        <v>-</v>
      </c>
      <c r="DS36" s="604" t="str">
        <f>IFERROR(_xlfn.RANK.EQ(DR36,$DR$10:$DR$56,0)+COUNTIF($DR$10:DR36,DR36)-1,"-")</f>
        <v>-</v>
      </c>
      <c r="DU36" s="604" t="str">
        <f t="shared" si="14"/>
        <v>-</v>
      </c>
      <c r="DV36" s="604" t="str">
        <f t="shared" si="24"/>
        <v>-</v>
      </c>
      <c r="DW36" s="604" t="str">
        <f t="shared" si="15"/>
        <v>-</v>
      </c>
      <c r="DY36" s="5">
        <v>27</v>
      </c>
      <c r="DZ36" s="5" t="s">
        <v>59</v>
      </c>
      <c r="EA36" s="604" t="str">
        <f t="shared" si="16"/>
        <v>-</v>
      </c>
      <c r="EB36" s="604" t="str">
        <f>IFERROR(_xlfn.RANK.EQ(EA36,$EA$10:$EA$56,0)+COUNTIF($EA$10:EA36,EA36)-1,"-")</f>
        <v>-</v>
      </c>
      <c r="ED36" s="604" t="str">
        <f t="shared" si="17"/>
        <v>-</v>
      </c>
      <c r="EE36" s="604" t="str">
        <f t="shared" si="25"/>
        <v>-</v>
      </c>
      <c r="EF36" s="604" t="str">
        <f t="shared" si="18"/>
        <v>-</v>
      </c>
    </row>
    <row r="37" spans="2:136">
      <c r="B37" s="308" t="s">
        <v>68</v>
      </c>
      <c r="C37" s="485">
        <v>29</v>
      </c>
      <c r="D37" s="516">
        <v>95</v>
      </c>
      <c r="E37" s="516">
        <v>87</v>
      </c>
      <c r="F37" s="516">
        <v>8</v>
      </c>
      <c r="G37" s="516">
        <v>0</v>
      </c>
      <c r="H37" s="516" t="s">
        <v>98</v>
      </c>
      <c r="I37" s="516">
        <v>5</v>
      </c>
      <c r="J37" s="516">
        <v>1</v>
      </c>
      <c r="K37" s="516">
        <v>1</v>
      </c>
      <c r="L37" s="516">
        <v>0</v>
      </c>
      <c r="M37" s="516">
        <v>0</v>
      </c>
      <c r="N37" s="516">
        <v>0</v>
      </c>
      <c r="O37" s="516">
        <v>0</v>
      </c>
      <c r="P37" s="516">
        <v>0</v>
      </c>
      <c r="Q37" s="516">
        <v>0</v>
      </c>
      <c r="R37" s="516">
        <v>6</v>
      </c>
      <c r="S37" s="516">
        <v>6</v>
      </c>
      <c r="T37" s="516">
        <v>1</v>
      </c>
      <c r="U37" s="516">
        <v>7</v>
      </c>
      <c r="V37" s="516" t="s">
        <v>98</v>
      </c>
      <c r="W37" s="516" t="s">
        <v>98</v>
      </c>
      <c r="X37" s="516" t="s">
        <v>98</v>
      </c>
      <c r="Y37" s="516">
        <v>0</v>
      </c>
      <c r="Z37" s="516" t="s">
        <v>98</v>
      </c>
      <c r="AA37" s="516">
        <v>35</v>
      </c>
      <c r="AB37" s="516">
        <v>0</v>
      </c>
      <c r="AC37" s="516">
        <v>0</v>
      </c>
      <c r="AD37" s="516">
        <v>11</v>
      </c>
      <c r="AE37" s="516">
        <v>24</v>
      </c>
      <c r="AF37" s="516">
        <v>4</v>
      </c>
      <c r="AG37" s="516">
        <v>3</v>
      </c>
      <c r="AH37" s="516">
        <v>1</v>
      </c>
      <c r="AI37" s="516">
        <v>1</v>
      </c>
      <c r="AJ37" s="516" t="s">
        <v>98</v>
      </c>
      <c r="AK37" s="516">
        <v>6</v>
      </c>
      <c r="AL37" s="516">
        <v>1</v>
      </c>
      <c r="AM37" s="516">
        <v>0</v>
      </c>
      <c r="AN37" s="516">
        <v>0</v>
      </c>
      <c r="AO37" s="516" t="s">
        <v>98</v>
      </c>
      <c r="AP37" s="516" t="s">
        <v>98</v>
      </c>
      <c r="AQ37" s="516" t="s">
        <v>98</v>
      </c>
      <c r="AR37" s="516" t="s">
        <v>98</v>
      </c>
      <c r="AS37" s="516" t="s">
        <v>98</v>
      </c>
      <c r="AT37" s="516" t="s">
        <v>98</v>
      </c>
      <c r="AU37" s="516" t="s">
        <v>98</v>
      </c>
      <c r="AV37" s="516">
        <v>0</v>
      </c>
      <c r="AW37" s="516">
        <v>1</v>
      </c>
      <c r="AX37" s="516">
        <v>3</v>
      </c>
      <c r="AY37" s="516">
        <v>2</v>
      </c>
      <c r="AZ37" s="516">
        <v>0</v>
      </c>
      <c r="BA37" s="516">
        <v>0</v>
      </c>
      <c r="BB37" s="516">
        <v>0</v>
      </c>
      <c r="BC37" s="516">
        <v>0</v>
      </c>
      <c r="BD37" s="516">
        <v>0</v>
      </c>
      <c r="BE37" s="516">
        <v>1</v>
      </c>
      <c r="BF37" s="516">
        <v>1</v>
      </c>
      <c r="BG37" s="516" t="s">
        <v>98</v>
      </c>
      <c r="BH37" s="516">
        <v>1</v>
      </c>
      <c r="BI37" s="516">
        <v>0</v>
      </c>
      <c r="BJ37" s="516">
        <v>12</v>
      </c>
      <c r="BK37" s="516">
        <v>2</v>
      </c>
      <c r="BL37" s="516">
        <v>1</v>
      </c>
      <c r="BM37" s="516">
        <v>0</v>
      </c>
      <c r="BN37" s="516">
        <v>1</v>
      </c>
      <c r="BO37" s="516">
        <v>0</v>
      </c>
      <c r="BP37" s="516" t="s">
        <v>98</v>
      </c>
      <c r="BQ37" s="516" t="s">
        <v>98</v>
      </c>
      <c r="BR37" s="516">
        <v>0</v>
      </c>
      <c r="BS37" s="516">
        <v>0</v>
      </c>
      <c r="BT37" s="516" t="s">
        <v>98</v>
      </c>
      <c r="BU37" s="516">
        <v>1</v>
      </c>
      <c r="BV37" s="516">
        <v>0</v>
      </c>
      <c r="BW37" s="516">
        <v>0</v>
      </c>
      <c r="BX37" s="516" t="s">
        <v>98</v>
      </c>
      <c r="BY37" s="516" t="s">
        <v>98</v>
      </c>
      <c r="BZ37" s="516">
        <v>0</v>
      </c>
      <c r="CA37" s="516">
        <v>2</v>
      </c>
      <c r="CB37" s="516">
        <v>0</v>
      </c>
      <c r="CC37" s="516" t="s">
        <v>98</v>
      </c>
      <c r="CD37" s="516">
        <v>2</v>
      </c>
      <c r="CE37" s="516">
        <v>1</v>
      </c>
      <c r="CF37" s="516">
        <v>1</v>
      </c>
      <c r="CG37" s="516">
        <v>0</v>
      </c>
      <c r="CH37" s="516" t="s">
        <v>98</v>
      </c>
      <c r="CI37" s="516">
        <v>0</v>
      </c>
      <c r="CJ37" s="516">
        <v>1</v>
      </c>
      <c r="CK37" s="516" t="s">
        <v>98</v>
      </c>
      <c r="CL37" s="517">
        <v>1</v>
      </c>
      <c r="CM37" s="491">
        <v>29</v>
      </c>
      <c r="CO37" s="5">
        <v>28</v>
      </c>
      <c r="CP37" s="5" t="s">
        <v>60</v>
      </c>
      <c r="CQ37" s="604">
        <f t="shared" si="3"/>
        <v>331</v>
      </c>
      <c r="CR37" s="604">
        <f>IFERROR(_xlfn.RANK.EQ(CQ37,$CQ$10:$CQ$56,0)+COUNTIF($CQ$10:CQ37,CQ37)-1,"-")</f>
        <v>18</v>
      </c>
      <c r="CT37" s="604">
        <f t="shared" si="4"/>
        <v>28</v>
      </c>
      <c r="CU37" s="604" t="str">
        <f t="shared" si="5"/>
        <v>福岡</v>
      </c>
      <c r="CV37" s="604">
        <f t="shared" si="6"/>
        <v>160</v>
      </c>
      <c r="CX37" s="5">
        <v>28</v>
      </c>
      <c r="CY37" s="5" t="s">
        <v>60</v>
      </c>
      <c r="CZ37" s="604">
        <f>IFERROR(SUM(IF(貼_海面漁業!CQ37="-",0,貼_海面漁業!CQ37)+IF(貼_海面養殖業!AN38="-",0,貼_海面養殖業!AN38)),"-")</f>
        <v>940</v>
      </c>
      <c r="DA37" s="604">
        <f>IFERROR(_xlfn.RANK.EQ(CZ37,$CZ$10:$CZ$56,0)+COUNTIF($CZ$10:CZ37,CZ37)-1,"-")</f>
        <v>10</v>
      </c>
      <c r="DC37" s="604">
        <f t="shared" si="7"/>
        <v>28</v>
      </c>
      <c r="DD37" s="604" t="str">
        <f t="shared" si="8"/>
        <v>香川</v>
      </c>
      <c r="DE37" s="604">
        <f t="shared" si="9"/>
        <v>241</v>
      </c>
      <c r="DG37" s="5">
        <v>28</v>
      </c>
      <c r="DH37" s="5" t="s">
        <v>60</v>
      </c>
      <c r="DI37" s="604" t="str">
        <f t="shared" si="10"/>
        <v>-</v>
      </c>
      <c r="DJ37" s="604" t="str">
        <f>IFERROR(_xlfn.RANK.EQ(DI37,$DI$10:$DI$56,0)+COUNTIF($DI$10:DI37,DI37)-1,"-")</f>
        <v>-</v>
      </c>
      <c r="DL37" s="604" t="str">
        <f t="shared" si="11"/>
        <v>-</v>
      </c>
      <c r="DM37" s="604" t="str">
        <f t="shared" si="23"/>
        <v>-</v>
      </c>
      <c r="DN37" s="604" t="str">
        <f t="shared" si="12"/>
        <v>-</v>
      </c>
      <c r="DP37" s="5">
        <v>28</v>
      </c>
      <c r="DQ37" s="5" t="s">
        <v>60</v>
      </c>
      <c r="DR37" s="604">
        <f t="shared" si="13"/>
        <v>0</v>
      </c>
      <c r="DS37" s="604">
        <f>IFERROR(_xlfn.RANK.EQ(DR37,$DR$10:$DR$56,0)+COUNTIF($DR$10:DR37,DR37)-1,"-")</f>
        <v>13</v>
      </c>
      <c r="DU37" s="604" t="str">
        <f t="shared" si="14"/>
        <v>-</v>
      </c>
      <c r="DV37" s="604" t="str">
        <f t="shared" si="24"/>
        <v>-</v>
      </c>
      <c r="DW37" s="604" t="str">
        <f t="shared" si="15"/>
        <v>-</v>
      </c>
      <c r="DY37" s="5">
        <v>28</v>
      </c>
      <c r="DZ37" s="5" t="s">
        <v>60</v>
      </c>
      <c r="EA37" s="604">
        <f t="shared" si="16"/>
        <v>0</v>
      </c>
      <c r="EB37" s="604">
        <f>IFERROR(_xlfn.RANK.EQ(EA37,$EA$10:$EA$56,0)+COUNTIF($EA$10:EA37,EA37)-1,"-")</f>
        <v>13</v>
      </c>
      <c r="ED37" s="604" t="str">
        <f t="shared" si="17"/>
        <v>-</v>
      </c>
      <c r="EE37" s="604" t="str">
        <f t="shared" si="25"/>
        <v>-</v>
      </c>
      <c r="EF37" s="604" t="str">
        <f t="shared" si="18"/>
        <v>-</v>
      </c>
    </row>
    <row r="38" spans="2:136">
      <c r="B38" s="308" t="s">
        <v>69</v>
      </c>
      <c r="C38" s="485">
        <v>30</v>
      </c>
      <c r="D38" s="516">
        <v>102</v>
      </c>
      <c r="E38" s="516">
        <v>93</v>
      </c>
      <c r="F38" s="516" t="s">
        <v>278</v>
      </c>
      <c r="G38" s="516">
        <v>0</v>
      </c>
      <c r="H38" s="516" t="s">
        <v>98</v>
      </c>
      <c r="I38" s="516" t="s">
        <v>278</v>
      </c>
      <c r="J38" s="516" t="s">
        <v>278</v>
      </c>
      <c r="K38" s="516" t="s">
        <v>278</v>
      </c>
      <c r="L38" s="516" t="s">
        <v>98</v>
      </c>
      <c r="M38" s="516" t="s">
        <v>278</v>
      </c>
      <c r="N38" s="516" t="s">
        <v>278</v>
      </c>
      <c r="O38" s="516" t="s">
        <v>278</v>
      </c>
      <c r="P38" s="516" t="s">
        <v>278</v>
      </c>
      <c r="Q38" s="516" t="s">
        <v>278</v>
      </c>
      <c r="R38" s="516">
        <v>0</v>
      </c>
      <c r="S38" s="516">
        <v>0</v>
      </c>
      <c r="T38" s="516">
        <v>0</v>
      </c>
      <c r="U38" s="516">
        <v>0</v>
      </c>
      <c r="V38" s="516">
        <v>0</v>
      </c>
      <c r="W38" s="516" t="s">
        <v>98</v>
      </c>
      <c r="X38" s="516">
        <v>0</v>
      </c>
      <c r="Y38" s="516">
        <v>0</v>
      </c>
      <c r="Z38" s="516" t="s">
        <v>98</v>
      </c>
      <c r="AA38" s="516">
        <v>64</v>
      </c>
      <c r="AB38" s="516">
        <v>0</v>
      </c>
      <c r="AC38" s="516">
        <v>0</v>
      </c>
      <c r="AD38" s="516">
        <v>62</v>
      </c>
      <c r="AE38" s="516">
        <v>2</v>
      </c>
      <c r="AF38" s="516">
        <v>1</v>
      </c>
      <c r="AG38" s="516">
        <v>1</v>
      </c>
      <c r="AH38" s="516">
        <v>0</v>
      </c>
      <c r="AI38" s="516">
        <v>0</v>
      </c>
      <c r="AJ38" s="516" t="s">
        <v>98</v>
      </c>
      <c r="AK38" s="516">
        <v>1</v>
      </c>
      <c r="AL38" s="516">
        <v>3</v>
      </c>
      <c r="AM38" s="516">
        <v>1</v>
      </c>
      <c r="AN38" s="516">
        <v>2</v>
      </c>
      <c r="AO38" s="516" t="s">
        <v>98</v>
      </c>
      <c r="AP38" s="516" t="s">
        <v>98</v>
      </c>
      <c r="AQ38" s="516" t="s">
        <v>98</v>
      </c>
      <c r="AR38" s="516" t="s">
        <v>98</v>
      </c>
      <c r="AS38" s="516" t="s">
        <v>98</v>
      </c>
      <c r="AT38" s="516" t="s">
        <v>98</v>
      </c>
      <c r="AU38" s="516" t="s">
        <v>98</v>
      </c>
      <c r="AV38" s="516">
        <v>0</v>
      </c>
      <c r="AW38" s="516">
        <v>0</v>
      </c>
      <c r="AX38" s="516">
        <v>7</v>
      </c>
      <c r="AY38" s="516">
        <v>6</v>
      </c>
      <c r="AZ38" s="516">
        <v>0</v>
      </c>
      <c r="BA38" s="516">
        <v>0</v>
      </c>
      <c r="BB38" s="516">
        <v>1</v>
      </c>
      <c r="BC38" s="516">
        <v>0</v>
      </c>
      <c r="BD38" s="516">
        <v>0</v>
      </c>
      <c r="BE38" s="516">
        <v>5</v>
      </c>
      <c r="BF38" s="516">
        <v>2</v>
      </c>
      <c r="BG38" s="516">
        <v>1</v>
      </c>
      <c r="BH38" s="516">
        <v>0</v>
      </c>
      <c r="BI38" s="516">
        <v>1</v>
      </c>
      <c r="BJ38" s="516">
        <v>8</v>
      </c>
      <c r="BK38" s="516">
        <v>2</v>
      </c>
      <c r="BL38" s="516">
        <v>0</v>
      </c>
      <c r="BM38" s="516">
        <v>0</v>
      </c>
      <c r="BN38" s="516">
        <v>2</v>
      </c>
      <c r="BO38" s="516">
        <v>0</v>
      </c>
      <c r="BP38" s="516" t="s">
        <v>98</v>
      </c>
      <c r="BQ38" s="516" t="s">
        <v>98</v>
      </c>
      <c r="BR38" s="516">
        <v>0</v>
      </c>
      <c r="BS38" s="516">
        <v>0</v>
      </c>
      <c r="BT38" s="516" t="s">
        <v>98</v>
      </c>
      <c r="BU38" s="516">
        <v>1</v>
      </c>
      <c r="BV38" s="516">
        <v>0</v>
      </c>
      <c r="BW38" s="516">
        <v>0</v>
      </c>
      <c r="BX38" s="516" t="s">
        <v>98</v>
      </c>
      <c r="BY38" s="516" t="s">
        <v>98</v>
      </c>
      <c r="BZ38" s="516">
        <v>1</v>
      </c>
      <c r="CA38" s="516">
        <v>2</v>
      </c>
      <c r="CB38" s="516" t="s">
        <v>98</v>
      </c>
      <c r="CC38" s="516" t="s">
        <v>98</v>
      </c>
      <c r="CD38" s="516">
        <v>2</v>
      </c>
      <c r="CE38" s="516">
        <v>3</v>
      </c>
      <c r="CF38" s="516">
        <v>1</v>
      </c>
      <c r="CG38" s="516">
        <v>0</v>
      </c>
      <c r="CH38" s="516" t="s">
        <v>98</v>
      </c>
      <c r="CI38" s="516">
        <v>0</v>
      </c>
      <c r="CJ38" s="516">
        <v>0</v>
      </c>
      <c r="CK38" s="516" t="s">
        <v>98</v>
      </c>
      <c r="CL38" s="517">
        <v>0</v>
      </c>
      <c r="CM38" s="491">
        <v>30</v>
      </c>
      <c r="CO38" s="5">
        <v>29</v>
      </c>
      <c r="CP38" s="5" t="s">
        <v>61</v>
      </c>
      <c r="CQ38" s="604" t="str">
        <f t="shared" si="3"/>
        <v>-</v>
      </c>
      <c r="CR38" s="604" t="str">
        <f>IFERROR(_xlfn.RANK.EQ(CQ38,$CQ$10:$CQ$56,0)+COUNTIF($CQ$10:CQ38,CQ38)-1,"-")</f>
        <v>-</v>
      </c>
      <c r="CT38" s="604">
        <f t="shared" si="4"/>
        <v>29</v>
      </c>
      <c r="CU38" s="604" t="str">
        <f t="shared" si="5"/>
        <v>和歌山</v>
      </c>
      <c r="CV38" s="604">
        <f t="shared" si="6"/>
        <v>141</v>
      </c>
      <c r="CX38" s="5">
        <v>29</v>
      </c>
      <c r="CY38" s="5" t="s">
        <v>61</v>
      </c>
      <c r="CZ38" s="604">
        <f>IFERROR(SUM(IF(貼_海面漁業!CQ38="-",0,貼_海面漁業!CQ38)+IF(貼_海面養殖業!AN39="-",0,貼_海面養殖業!AN39)),"-")</f>
        <v>0</v>
      </c>
      <c r="DA38" s="604">
        <f>IFERROR(_xlfn.RANK.EQ(CZ38,$CZ$10:$CZ$56,0)+COUNTIF($CZ$10:CZ38,CZ38)-1,"-")</f>
        <v>44</v>
      </c>
      <c r="DC38" s="604">
        <f t="shared" si="7"/>
        <v>29</v>
      </c>
      <c r="DD38" s="604" t="str">
        <f t="shared" si="8"/>
        <v>岡山</v>
      </c>
      <c r="DE38" s="604">
        <f t="shared" si="9"/>
        <v>231</v>
      </c>
      <c r="DG38" s="5">
        <v>29</v>
      </c>
      <c r="DH38" s="5" t="s">
        <v>61</v>
      </c>
      <c r="DI38" s="604" t="str">
        <f t="shared" si="10"/>
        <v>-</v>
      </c>
      <c r="DJ38" s="604" t="str">
        <f>IFERROR(_xlfn.RANK.EQ(DI38,$DI$10:$DI$56,0)+COUNTIF($DI$10:DI38,DI38)-1,"-")</f>
        <v>-</v>
      </c>
      <c r="DL38" s="604" t="str">
        <f t="shared" si="11"/>
        <v>-</v>
      </c>
      <c r="DM38" s="604" t="str">
        <f t="shared" si="23"/>
        <v>-</v>
      </c>
      <c r="DN38" s="604" t="str">
        <f t="shared" si="12"/>
        <v>-</v>
      </c>
      <c r="DP38" s="5">
        <v>29</v>
      </c>
      <c r="DQ38" s="5" t="s">
        <v>61</v>
      </c>
      <c r="DR38" s="604" t="str">
        <f t="shared" si="13"/>
        <v>-</v>
      </c>
      <c r="DS38" s="604" t="str">
        <f>IFERROR(_xlfn.RANK.EQ(DR38,$DR$10:$DR$56,0)+COUNTIF($DR$10:DR38,DR38)-1,"-")</f>
        <v>-</v>
      </c>
      <c r="DU38" s="604" t="str">
        <f t="shared" si="14"/>
        <v>-</v>
      </c>
      <c r="DV38" s="604" t="str">
        <f t="shared" si="24"/>
        <v>-</v>
      </c>
      <c r="DW38" s="604" t="str">
        <f t="shared" si="15"/>
        <v>-</v>
      </c>
      <c r="DY38" s="5">
        <v>29</v>
      </c>
      <c r="DZ38" s="5" t="s">
        <v>61</v>
      </c>
      <c r="EA38" s="604" t="str">
        <f t="shared" si="16"/>
        <v>-</v>
      </c>
      <c r="EB38" s="604" t="str">
        <f>IFERROR(_xlfn.RANK.EQ(EA38,$EA$10:$EA$56,0)+COUNTIF($EA$10:EA38,EA38)-1,"-")</f>
        <v>-</v>
      </c>
      <c r="ED38" s="604" t="str">
        <f t="shared" si="17"/>
        <v>-</v>
      </c>
      <c r="EE38" s="604" t="str">
        <f t="shared" si="25"/>
        <v>-</v>
      </c>
      <c r="EF38" s="604" t="str">
        <f t="shared" si="18"/>
        <v>-</v>
      </c>
    </row>
    <row r="39" spans="2:136">
      <c r="B39" s="308" t="s">
        <v>70</v>
      </c>
      <c r="C39" s="485">
        <v>31</v>
      </c>
      <c r="D39" s="516">
        <v>626</v>
      </c>
      <c r="E39" s="516">
        <v>592</v>
      </c>
      <c r="F39" s="516">
        <v>7</v>
      </c>
      <c r="G39" s="516">
        <v>6</v>
      </c>
      <c r="H39" s="516" t="s">
        <v>98</v>
      </c>
      <c r="I39" s="516">
        <v>0</v>
      </c>
      <c r="J39" s="516">
        <v>0</v>
      </c>
      <c r="K39" s="516">
        <v>1</v>
      </c>
      <c r="L39" s="516" t="s">
        <v>98</v>
      </c>
      <c r="M39" s="516">
        <v>0</v>
      </c>
      <c r="N39" s="516">
        <v>0</v>
      </c>
      <c r="O39" s="516" t="s">
        <v>278</v>
      </c>
      <c r="P39" s="516" t="s">
        <v>278</v>
      </c>
      <c r="Q39" s="516">
        <v>0</v>
      </c>
      <c r="R39" s="516">
        <v>9</v>
      </c>
      <c r="S39" s="516">
        <v>7</v>
      </c>
      <c r="T39" s="516">
        <v>2</v>
      </c>
      <c r="U39" s="516">
        <v>0</v>
      </c>
      <c r="V39" s="516" t="s">
        <v>98</v>
      </c>
      <c r="W39" s="516" t="s">
        <v>98</v>
      </c>
      <c r="X39" s="516" t="s">
        <v>98</v>
      </c>
      <c r="Y39" s="516" t="s">
        <v>278</v>
      </c>
      <c r="Z39" s="516" t="s">
        <v>98</v>
      </c>
      <c r="AA39" s="516">
        <v>318</v>
      </c>
      <c r="AB39" s="516">
        <v>132</v>
      </c>
      <c r="AC39" s="516">
        <v>52</v>
      </c>
      <c r="AD39" s="516">
        <v>102</v>
      </c>
      <c r="AE39" s="516">
        <v>32</v>
      </c>
      <c r="AF39" s="516">
        <v>47</v>
      </c>
      <c r="AG39" s="516">
        <v>36</v>
      </c>
      <c r="AH39" s="516">
        <v>11</v>
      </c>
      <c r="AI39" s="516">
        <v>92</v>
      </c>
      <c r="AJ39" s="516" t="s">
        <v>98</v>
      </c>
      <c r="AK39" s="516">
        <v>19</v>
      </c>
      <c r="AL39" s="516">
        <v>3</v>
      </c>
      <c r="AM39" s="516">
        <v>1</v>
      </c>
      <c r="AN39" s="516">
        <v>2</v>
      </c>
      <c r="AO39" s="516" t="s">
        <v>98</v>
      </c>
      <c r="AP39" s="516" t="s">
        <v>98</v>
      </c>
      <c r="AQ39" s="516" t="s">
        <v>98</v>
      </c>
      <c r="AR39" s="516" t="s">
        <v>98</v>
      </c>
      <c r="AS39" s="516" t="s">
        <v>98</v>
      </c>
      <c r="AT39" s="516" t="s">
        <v>98</v>
      </c>
      <c r="AU39" s="516" t="s">
        <v>278</v>
      </c>
      <c r="AV39" s="516">
        <v>1</v>
      </c>
      <c r="AW39" s="516">
        <v>3</v>
      </c>
      <c r="AX39" s="516">
        <v>14</v>
      </c>
      <c r="AY39" s="516">
        <v>12</v>
      </c>
      <c r="AZ39" s="516">
        <v>0</v>
      </c>
      <c r="BA39" s="516">
        <v>0</v>
      </c>
      <c r="BB39" s="516">
        <v>1</v>
      </c>
      <c r="BC39" s="516">
        <v>0</v>
      </c>
      <c r="BD39" s="516">
        <v>2</v>
      </c>
      <c r="BE39" s="516">
        <v>4</v>
      </c>
      <c r="BF39" s="516">
        <v>1</v>
      </c>
      <c r="BG39" s="516">
        <v>0</v>
      </c>
      <c r="BH39" s="516">
        <v>0</v>
      </c>
      <c r="BI39" s="516">
        <v>1</v>
      </c>
      <c r="BJ39" s="516">
        <v>69</v>
      </c>
      <c r="BK39" s="516">
        <v>4</v>
      </c>
      <c r="BL39" s="516">
        <v>0</v>
      </c>
      <c r="BM39" s="516">
        <v>0</v>
      </c>
      <c r="BN39" s="516">
        <v>4</v>
      </c>
      <c r="BO39" s="516">
        <v>1</v>
      </c>
      <c r="BP39" s="516" t="s">
        <v>98</v>
      </c>
      <c r="BQ39" s="516" t="s">
        <v>98</v>
      </c>
      <c r="BR39" s="516">
        <v>0</v>
      </c>
      <c r="BS39" s="516">
        <v>0</v>
      </c>
      <c r="BT39" s="516" t="s">
        <v>98</v>
      </c>
      <c r="BU39" s="516">
        <v>3</v>
      </c>
      <c r="BV39" s="516">
        <v>0</v>
      </c>
      <c r="BW39" s="516">
        <v>2</v>
      </c>
      <c r="BX39" s="516" t="s">
        <v>98</v>
      </c>
      <c r="BY39" s="516" t="s">
        <v>98</v>
      </c>
      <c r="BZ39" s="516">
        <v>0</v>
      </c>
      <c r="CA39" s="516">
        <v>11</v>
      </c>
      <c r="CB39" s="516">
        <v>2</v>
      </c>
      <c r="CC39" s="516" t="s">
        <v>98</v>
      </c>
      <c r="CD39" s="516">
        <v>10</v>
      </c>
      <c r="CE39" s="516">
        <v>2</v>
      </c>
      <c r="CF39" s="516">
        <v>2</v>
      </c>
      <c r="CG39" s="516">
        <v>1</v>
      </c>
      <c r="CH39" s="516" t="s">
        <v>98</v>
      </c>
      <c r="CI39" s="516">
        <v>1</v>
      </c>
      <c r="CJ39" s="516">
        <v>11</v>
      </c>
      <c r="CK39" s="516" t="s">
        <v>98</v>
      </c>
      <c r="CL39" s="517">
        <v>11</v>
      </c>
      <c r="CM39" s="491">
        <v>31</v>
      </c>
      <c r="CO39" s="5">
        <v>30</v>
      </c>
      <c r="CP39" s="5" t="s">
        <v>62</v>
      </c>
      <c r="CQ39" s="604">
        <f t="shared" si="3"/>
        <v>141</v>
      </c>
      <c r="CR39" s="604">
        <f>IFERROR(_xlfn.RANK.EQ(CQ39,$CQ$10:$CQ$56,0)+COUNTIF($CQ$10:CQ39,CQ39)-1,"-")</f>
        <v>29</v>
      </c>
      <c r="CT39" s="604">
        <f t="shared" si="4"/>
        <v>30</v>
      </c>
      <c r="CU39" s="604" t="str">
        <f t="shared" si="5"/>
        <v>沖縄</v>
      </c>
      <c r="CV39" s="604">
        <f t="shared" si="6"/>
        <v>134</v>
      </c>
      <c r="CX39" s="5">
        <v>30</v>
      </c>
      <c r="CY39" s="5" t="s">
        <v>62</v>
      </c>
      <c r="CZ39" s="604">
        <f>IFERROR(SUM(IF(貼_海面漁業!CQ39="-",0,貼_海面漁業!CQ39)+IF(貼_海面養殖業!AN40="-",0,貼_海面養殖業!AN40)),"-")</f>
        <v>172</v>
      </c>
      <c r="DA39" s="604">
        <f>IFERROR(_xlfn.RANK.EQ(CZ39,$CZ$10:$CZ$56,0)+COUNTIF($CZ$10:CZ39,CZ39)-1,"-")</f>
        <v>33</v>
      </c>
      <c r="DC39" s="604">
        <f t="shared" si="7"/>
        <v>30</v>
      </c>
      <c r="DD39" s="604" t="str">
        <f t="shared" si="8"/>
        <v>山口</v>
      </c>
      <c r="DE39" s="604">
        <f t="shared" si="9"/>
        <v>212</v>
      </c>
      <c r="DG39" s="5">
        <v>30</v>
      </c>
      <c r="DH39" s="5" t="s">
        <v>62</v>
      </c>
      <c r="DI39" s="604" t="str">
        <f t="shared" si="10"/>
        <v>-</v>
      </c>
      <c r="DJ39" s="604" t="str">
        <f>IFERROR(_xlfn.RANK.EQ(DI39,$DI$10:$DI$56,0)+COUNTIF($DI$10:DI39,DI39)-1,"-")</f>
        <v>-</v>
      </c>
      <c r="DL39" s="604" t="str">
        <f t="shared" si="11"/>
        <v>-</v>
      </c>
      <c r="DM39" s="604" t="str">
        <f t="shared" si="23"/>
        <v>-</v>
      </c>
      <c r="DN39" s="604" t="str">
        <f t="shared" si="12"/>
        <v>-</v>
      </c>
      <c r="DP39" s="5">
        <v>30</v>
      </c>
      <c r="DQ39" s="5" t="s">
        <v>62</v>
      </c>
      <c r="DR39" s="604" t="str">
        <f t="shared" si="13"/>
        <v>-</v>
      </c>
      <c r="DS39" s="604" t="str">
        <f>IFERROR(_xlfn.RANK.EQ(DR39,$DR$10:$DR$56,0)+COUNTIF($DR$10:DR39,DR39)-1,"-")</f>
        <v>-</v>
      </c>
      <c r="DU39" s="604" t="str">
        <f t="shared" si="14"/>
        <v>-</v>
      </c>
      <c r="DV39" s="604" t="str">
        <f t="shared" si="24"/>
        <v>-</v>
      </c>
      <c r="DW39" s="604" t="str">
        <f t="shared" si="15"/>
        <v>-</v>
      </c>
      <c r="DY39" s="5">
        <v>30</v>
      </c>
      <c r="DZ39" s="5" t="s">
        <v>62</v>
      </c>
      <c r="EA39" s="604" t="str">
        <f t="shared" si="16"/>
        <v>-</v>
      </c>
      <c r="EB39" s="604" t="str">
        <f>IFERROR(_xlfn.RANK.EQ(EA39,$EA$10:$EA$56,0)+COUNTIF($EA$10:EA39,EA39)-1,"-")</f>
        <v>-</v>
      </c>
      <c r="ED39" s="604" t="str">
        <f t="shared" si="17"/>
        <v>-</v>
      </c>
      <c r="EE39" s="604" t="str">
        <f t="shared" si="25"/>
        <v>-</v>
      </c>
      <c r="EF39" s="604" t="str">
        <f t="shared" si="18"/>
        <v>-</v>
      </c>
    </row>
    <row r="40" spans="2:136">
      <c r="B40" s="308" t="s">
        <v>71</v>
      </c>
      <c r="C40" s="485">
        <v>32</v>
      </c>
      <c r="D40" s="516">
        <v>585</v>
      </c>
      <c r="E40" s="516">
        <v>584</v>
      </c>
      <c r="F40" s="516">
        <v>157</v>
      </c>
      <c r="G40" s="516">
        <v>9</v>
      </c>
      <c r="H40" s="516">
        <v>3</v>
      </c>
      <c r="I40" s="516">
        <v>62</v>
      </c>
      <c r="J40" s="516">
        <v>36</v>
      </c>
      <c r="K40" s="516">
        <v>47</v>
      </c>
      <c r="L40" s="516">
        <v>0</v>
      </c>
      <c r="M40" s="516">
        <v>8</v>
      </c>
      <c r="N40" s="516">
        <v>2</v>
      </c>
      <c r="O40" s="516">
        <v>3</v>
      </c>
      <c r="P40" s="516">
        <v>3</v>
      </c>
      <c r="Q40" s="516">
        <v>1</v>
      </c>
      <c r="R40" s="516">
        <v>211</v>
      </c>
      <c r="S40" s="516">
        <v>170</v>
      </c>
      <c r="T40" s="516">
        <v>42</v>
      </c>
      <c r="U40" s="516">
        <v>19</v>
      </c>
      <c r="V40" s="516" t="s">
        <v>98</v>
      </c>
      <c r="W40" s="516" t="s">
        <v>98</v>
      </c>
      <c r="X40" s="516" t="s">
        <v>98</v>
      </c>
      <c r="Y40" s="516" t="s">
        <v>278</v>
      </c>
      <c r="Z40" s="516" t="s">
        <v>98</v>
      </c>
      <c r="AA40" s="516">
        <v>63</v>
      </c>
      <c r="AB40" s="516">
        <v>6</v>
      </c>
      <c r="AC40" s="516">
        <v>30</v>
      </c>
      <c r="AD40" s="516">
        <v>18</v>
      </c>
      <c r="AE40" s="516">
        <v>9</v>
      </c>
      <c r="AF40" s="516">
        <v>51</v>
      </c>
      <c r="AG40" s="516">
        <v>32</v>
      </c>
      <c r="AH40" s="516">
        <v>18</v>
      </c>
      <c r="AI40" s="516">
        <v>18</v>
      </c>
      <c r="AJ40" s="516" t="s">
        <v>98</v>
      </c>
      <c r="AK40" s="516">
        <v>20</v>
      </c>
      <c r="AL40" s="516">
        <v>0</v>
      </c>
      <c r="AM40" s="516">
        <v>0</v>
      </c>
      <c r="AN40" s="516">
        <v>0</v>
      </c>
      <c r="AO40" s="516" t="s">
        <v>98</v>
      </c>
      <c r="AP40" s="516" t="s">
        <v>98</v>
      </c>
      <c r="AQ40" s="516" t="s">
        <v>98</v>
      </c>
      <c r="AR40" s="516" t="s">
        <v>98</v>
      </c>
      <c r="AS40" s="516" t="s">
        <v>98</v>
      </c>
      <c r="AT40" s="516" t="s">
        <v>98</v>
      </c>
      <c r="AU40" s="516" t="s">
        <v>278</v>
      </c>
      <c r="AV40" s="516">
        <v>0</v>
      </c>
      <c r="AW40" s="516">
        <v>0</v>
      </c>
      <c r="AX40" s="516">
        <v>3</v>
      </c>
      <c r="AY40" s="516">
        <v>1</v>
      </c>
      <c r="AZ40" s="516">
        <v>0</v>
      </c>
      <c r="BA40" s="516">
        <v>1</v>
      </c>
      <c r="BB40" s="516">
        <v>0</v>
      </c>
      <c r="BC40" s="516">
        <v>1</v>
      </c>
      <c r="BD40" s="516">
        <v>1</v>
      </c>
      <c r="BE40" s="516">
        <v>1</v>
      </c>
      <c r="BF40" s="516">
        <v>0</v>
      </c>
      <c r="BG40" s="516" t="s">
        <v>98</v>
      </c>
      <c r="BH40" s="516">
        <v>0</v>
      </c>
      <c r="BI40" s="516">
        <v>0</v>
      </c>
      <c r="BJ40" s="516">
        <v>31</v>
      </c>
      <c r="BK40" s="516">
        <v>1</v>
      </c>
      <c r="BL40" s="516">
        <v>0</v>
      </c>
      <c r="BM40" s="516" t="s">
        <v>98</v>
      </c>
      <c r="BN40" s="516">
        <v>0</v>
      </c>
      <c r="BO40" s="516">
        <v>0</v>
      </c>
      <c r="BP40" s="516" t="s">
        <v>98</v>
      </c>
      <c r="BQ40" s="516" t="s">
        <v>98</v>
      </c>
      <c r="BR40" s="516">
        <v>0</v>
      </c>
      <c r="BS40" s="516">
        <v>0</v>
      </c>
      <c r="BT40" s="516" t="s">
        <v>98</v>
      </c>
      <c r="BU40" s="516">
        <v>0</v>
      </c>
      <c r="BV40" s="516">
        <v>0</v>
      </c>
      <c r="BW40" s="516" t="s">
        <v>98</v>
      </c>
      <c r="BX40" s="516" t="s">
        <v>98</v>
      </c>
      <c r="BY40" s="516" t="s">
        <v>98</v>
      </c>
      <c r="BZ40" s="516">
        <v>0</v>
      </c>
      <c r="CA40" s="516">
        <v>1</v>
      </c>
      <c r="CB40" s="516">
        <v>0</v>
      </c>
      <c r="CC40" s="516" t="s">
        <v>98</v>
      </c>
      <c r="CD40" s="516">
        <v>0</v>
      </c>
      <c r="CE40" s="516">
        <v>0</v>
      </c>
      <c r="CF40" s="516" t="s">
        <v>98</v>
      </c>
      <c r="CG40" s="516">
        <v>0</v>
      </c>
      <c r="CH40" s="516">
        <v>0</v>
      </c>
      <c r="CI40" s="516">
        <v>0</v>
      </c>
      <c r="CJ40" s="516">
        <v>0</v>
      </c>
      <c r="CK40" s="516" t="s">
        <v>98</v>
      </c>
      <c r="CL40" s="517">
        <v>0</v>
      </c>
      <c r="CM40" s="491">
        <v>32</v>
      </c>
      <c r="CO40" s="5">
        <v>31</v>
      </c>
      <c r="CP40" s="5" t="s">
        <v>63</v>
      </c>
      <c r="CQ40" s="604">
        <f t="shared" si="3"/>
        <v>899</v>
      </c>
      <c r="CR40" s="604">
        <f>IFERROR(_xlfn.RANK.EQ(CQ40,$CQ$10:$CQ$56,0)+COUNTIF($CQ$10:CQ40,CQ40)-1,"-")</f>
        <v>7</v>
      </c>
      <c r="CT40" s="604">
        <f t="shared" si="4"/>
        <v>31</v>
      </c>
      <c r="CU40" s="604" t="str">
        <f t="shared" si="5"/>
        <v>熊本</v>
      </c>
      <c r="CV40" s="604">
        <f t="shared" si="6"/>
        <v>113</v>
      </c>
      <c r="CX40" s="5">
        <v>31</v>
      </c>
      <c r="CY40" s="5" t="s">
        <v>63</v>
      </c>
      <c r="CZ40" s="604">
        <f>IFERROR(SUM(IF(貼_海面漁業!CQ40="-",0,貼_海面漁業!CQ40)+IF(貼_海面養殖業!AN41="-",0,貼_海面養殖業!AN41)),"-")</f>
        <v>915</v>
      </c>
      <c r="DA40" s="604">
        <f>IFERROR(_xlfn.RANK.EQ(CZ40,$CZ$10:$CZ$56,0)+COUNTIF($CZ$10:CZ40,CZ40)-1,"-")</f>
        <v>12</v>
      </c>
      <c r="DC40" s="604">
        <f t="shared" si="7"/>
        <v>31</v>
      </c>
      <c r="DD40" s="604" t="str">
        <f t="shared" si="8"/>
        <v>徳島</v>
      </c>
      <c r="DE40" s="604">
        <f t="shared" si="9"/>
        <v>189</v>
      </c>
      <c r="DG40" s="5">
        <v>31</v>
      </c>
      <c r="DH40" s="5" t="s">
        <v>63</v>
      </c>
      <c r="DI40" s="604" t="str">
        <f t="shared" si="10"/>
        <v>-</v>
      </c>
      <c r="DJ40" s="604" t="str">
        <f>IFERROR(_xlfn.RANK.EQ(DI40,$DI$10:$DI$56,0)+COUNTIF($DI$10:DI40,DI40)-1,"-")</f>
        <v>-</v>
      </c>
      <c r="DL40" s="604" t="str">
        <f t="shared" si="11"/>
        <v>-</v>
      </c>
      <c r="DM40" s="604" t="str">
        <f t="shared" si="23"/>
        <v>-</v>
      </c>
      <c r="DN40" s="604" t="str">
        <f t="shared" si="12"/>
        <v>-</v>
      </c>
      <c r="DP40" s="5">
        <v>31</v>
      </c>
      <c r="DQ40" s="5" t="s">
        <v>63</v>
      </c>
      <c r="DR40" s="604" t="str">
        <f t="shared" si="13"/>
        <v>-</v>
      </c>
      <c r="DS40" s="604" t="str">
        <f>IFERROR(_xlfn.RANK.EQ(DR40,$DR$10:$DR$56,0)+COUNTIF($DR$10:DR40,DR40)-1,"-")</f>
        <v>-</v>
      </c>
      <c r="DU40" s="604" t="str">
        <f t="shared" si="14"/>
        <v>-</v>
      </c>
      <c r="DV40" s="604" t="str">
        <f t="shared" si="24"/>
        <v>-</v>
      </c>
      <c r="DW40" s="604" t="str">
        <f t="shared" si="15"/>
        <v>-</v>
      </c>
      <c r="DY40" s="5">
        <v>31</v>
      </c>
      <c r="DZ40" s="5" t="s">
        <v>63</v>
      </c>
      <c r="EA40" s="604" t="str">
        <f t="shared" si="16"/>
        <v>-</v>
      </c>
      <c r="EB40" s="604" t="str">
        <f>IFERROR(_xlfn.RANK.EQ(EA40,$EA$10:$EA$56,0)+COUNTIF($EA$10:EA40,EA40)-1,"-")</f>
        <v>-</v>
      </c>
      <c r="ED40" s="604" t="str">
        <f t="shared" si="17"/>
        <v>-</v>
      </c>
      <c r="EE40" s="604" t="str">
        <f t="shared" si="25"/>
        <v>-</v>
      </c>
      <c r="EF40" s="604" t="str">
        <f t="shared" si="18"/>
        <v>-</v>
      </c>
    </row>
    <row r="41" spans="2:136">
      <c r="B41" s="308" t="s">
        <v>72</v>
      </c>
      <c r="C41" s="485">
        <v>33</v>
      </c>
      <c r="D41" s="516">
        <v>160</v>
      </c>
      <c r="E41" s="516">
        <v>104</v>
      </c>
      <c r="F41" s="516">
        <v>0</v>
      </c>
      <c r="G41" s="516">
        <v>0</v>
      </c>
      <c r="H41" s="516" t="s">
        <v>98</v>
      </c>
      <c r="I41" s="516" t="s">
        <v>278</v>
      </c>
      <c r="J41" s="516" t="s">
        <v>278</v>
      </c>
      <c r="K41" s="516">
        <v>0</v>
      </c>
      <c r="L41" s="516">
        <v>0</v>
      </c>
      <c r="M41" s="516" t="s">
        <v>278</v>
      </c>
      <c r="N41" s="516" t="s">
        <v>278</v>
      </c>
      <c r="O41" s="516" t="s">
        <v>278</v>
      </c>
      <c r="P41" s="516" t="s">
        <v>278</v>
      </c>
      <c r="Q41" s="516">
        <v>0</v>
      </c>
      <c r="R41" s="516">
        <v>0</v>
      </c>
      <c r="S41" s="516">
        <v>0</v>
      </c>
      <c r="T41" s="516">
        <v>0</v>
      </c>
      <c r="U41" s="516">
        <v>0</v>
      </c>
      <c r="V41" s="516" t="s">
        <v>98</v>
      </c>
      <c r="W41" s="516" t="s">
        <v>98</v>
      </c>
      <c r="X41" s="516" t="s">
        <v>98</v>
      </c>
      <c r="Y41" s="516">
        <v>1</v>
      </c>
      <c r="Z41" s="516" t="s">
        <v>278</v>
      </c>
      <c r="AA41" s="516">
        <v>1</v>
      </c>
      <c r="AB41" s="516">
        <v>0</v>
      </c>
      <c r="AC41" s="516">
        <v>1</v>
      </c>
      <c r="AD41" s="516">
        <v>0</v>
      </c>
      <c r="AE41" s="516" t="s">
        <v>98</v>
      </c>
      <c r="AF41" s="516">
        <v>11</v>
      </c>
      <c r="AG41" s="516">
        <v>8</v>
      </c>
      <c r="AH41" s="516">
        <v>3</v>
      </c>
      <c r="AI41" s="516">
        <v>14</v>
      </c>
      <c r="AJ41" s="516" t="s">
        <v>98</v>
      </c>
      <c r="AK41" s="516">
        <v>27</v>
      </c>
      <c r="AL41" s="516">
        <v>3</v>
      </c>
      <c r="AM41" s="516">
        <v>1</v>
      </c>
      <c r="AN41" s="516">
        <v>1</v>
      </c>
      <c r="AO41" s="516" t="s">
        <v>98</v>
      </c>
      <c r="AP41" s="516" t="s">
        <v>98</v>
      </c>
      <c r="AQ41" s="516" t="s">
        <v>98</v>
      </c>
      <c r="AR41" s="516" t="s">
        <v>98</v>
      </c>
      <c r="AS41" s="516" t="s">
        <v>98</v>
      </c>
      <c r="AT41" s="516" t="s">
        <v>98</v>
      </c>
      <c r="AU41" s="516" t="s">
        <v>98</v>
      </c>
      <c r="AV41" s="516">
        <v>1</v>
      </c>
      <c r="AW41" s="516">
        <v>1</v>
      </c>
      <c r="AX41" s="516">
        <v>19</v>
      </c>
      <c r="AY41" s="516">
        <v>14</v>
      </c>
      <c r="AZ41" s="516">
        <v>2</v>
      </c>
      <c r="BA41" s="516">
        <v>2</v>
      </c>
      <c r="BB41" s="516">
        <v>1</v>
      </c>
      <c r="BC41" s="516">
        <v>0</v>
      </c>
      <c r="BD41" s="516">
        <v>2</v>
      </c>
      <c r="BE41" s="516">
        <v>7</v>
      </c>
      <c r="BF41" s="516">
        <v>2</v>
      </c>
      <c r="BG41" s="516" t="s">
        <v>98</v>
      </c>
      <c r="BH41" s="516">
        <v>1</v>
      </c>
      <c r="BI41" s="516">
        <v>1</v>
      </c>
      <c r="BJ41" s="516">
        <v>13</v>
      </c>
      <c r="BK41" s="516">
        <v>3</v>
      </c>
      <c r="BL41" s="516">
        <v>0</v>
      </c>
      <c r="BM41" s="516">
        <v>0</v>
      </c>
      <c r="BN41" s="516">
        <v>3</v>
      </c>
      <c r="BO41" s="516">
        <v>1</v>
      </c>
      <c r="BP41" s="516" t="s">
        <v>98</v>
      </c>
      <c r="BQ41" s="516" t="s">
        <v>98</v>
      </c>
      <c r="BR41" s="516">
        <v>1</v>
      </c>
      <c r="BS41" s="516">
        <v>0</v>
      </c>
      <c r="BT41" s="516" t="s">
        <v>98</v>
      </c>
      <c r="BU41" s="516">
        <v>12</v>
      </c>
      <c r="BV41" s="516">
        <v>0</v>
      </c>
      <c r="BW41" s="516">
        <v>1</v>
      </c>
      <c r="BX41" s="516">
        <v>10</v>
      </c>
      <c r="BY41" s="516" t="s">
        <v>98</v>
      </c>
      <c r="BZ41" s="516">
        <v>1</v>
      </c>
      <c r="CA41" s="516">
        <v>7</v>
      </c>
      <c r="CB41" s="516">
        <v>0</v>
      </c>
      <c r="CC41" s="516" t="s">
        <v>98</v>
      </c>
      <c r="CD41" s="516">
        <v>7</v>
      </c>
      <c r="CE41" s="516">
        <v>6</v>
      </c>
      <c r="CF41" s="516">
        <v>3</v>
      </c>
      <c r="CG41" s="516">
        <v>1</v>
      </c>
      <c r="CH41" s="516" t="s">
        <v>98</v>
      </c>
      <c r="CI41" s="516">
        <v>13</v>
      </c>
      <c r="CJ41" s="516">
        <v>9</v>
      </c>
      <c r="CK41" s="516" t="s">
        <v>98</v>
      </c>
      <c r="CL41" s="517">
        <v>9</v>
      </c>
      <c r="CM41" s="491">
        <v>33</v>
      </c>
      <c r="CO41" s="5">
        <v>32</v>
      </c>
      <c r="CP41" s="5" t="s">
        <v>64</v>
      </c>
      <c r="CQ41" s="604">
        <f t="shared" si="3"/>
        <v>1011</v>
      </c>
      <c r="CR41" s="604">
        <f>IFERROR(_xlfn.RANK.EQ(CQ41,$CQ$10:$CQ$56,0)+COUNTIF($CQ$10:CQ41,CQ41)-1,"-")</f>
        <v>6</v>
      </c>
      <c r="CT41" s="604">
        <f t="shared" si="4"/>
        <v>32</v>
      </c>
      <c r="CU41" s="604" t="str">
        <f t="shared" si="5"/>
        <v>香川</v>
      </c>
      <c r="CV41" s="604">
        <f t="shared" si="6"/>
        <v>102</v>
      </c>
      <c r="CX41" s="5">
        <v>32</v>
      </c>
      <c r="CY41" s="5" t="s">
        <v>64</v>
      </c>
      <c r="CZ41" s="604">
        <f>IFERROR(SUM(IF(貼_海面漁業!CQ41="-",0,貼_海面漁業!CQ41)+IF(貼_海面養殖業!AN42="-",0,貼_海面養殖業!AN42)),"-")</f>
        <v>1017</v>
      </c>
      <c r="DA41" s="604">
        <f>IFERROR(_xlfn.RANK.EQ(CZ41,$CZ$10:$CZ$56,0)+COUNTIF($CZ$10:CZ41,CZ41)-1,"-")</f>
        <v>7</v>
      </c>
      <c r="DC41" s="604">
        <f t="shared" si="7"/>
        <v>32</v>
      </c>
      <c r="DD41" s="604" t="str">
        <f t="shared" si="8"/>
        <v>大阪</v>
      </c>
      <c r="DE41" s="604">
        <f t="shared" si="9"/>
        <v>176</v>
      </c>
      <c r="DG41" s="5">
        <v>32</v>
      </c>
      <c r="DH41" s="5" t="s">
        <v>64</v>
      </c>
      <c r="DI41" s="604" t="str">
        <f t="shared" si="10"/>
        <v>-</v>
      </c>
      <c r="DJ41" s="604" t="str">
        <f>IFERROR(_xlfn.RANK.EQ(DI41,$DI$10:$DI$56,0)+COUNTIF($DI$10:DI41,DI41)-1,"-")</f>
        <v>-</v>
      </c>
      <c r="DL41" s="604" t="str">
        <f t="shared" si="11"/>
        <v>-</v>
      </c>
      <c r="DM41" s="604" t="str">
        <f t="shared" si="23"/>
        <v>-</v>
      </c>
      <c r="DN41" s="604" t="str">
        <f t="shared" si="12"/>
        <v>-</v>
      </c>
      <c r="DP41" s="5">
        <v>32</v>
      </c>
      <c r="DQ41" s="5" t="s">
        <v>64</v>
      </c>
      <c r="DR41" s="604" t="str">
        <f t="shared" si="13"/>
        <v>-</v>
      </c>
      <c r="DS41" s="604" t="str">
        <f>IFERROR(_xlfn.RANK.EQ(DR41,$DR$10:$DR$56,0)+COUNTIF($DR$10:DR41,DR41)-1,"-")</f>
        <v>-</v>
      </c>
      <c r="DU41" s="604" t="str">
        <f t="shared" si="14"/>
        <v>-</v>
      </c>
      <c r="DV41" s="604" t="str">
        <f t="shared" si="24"/>
        <v>-</v>
      </c>
      <c r="DW41" s="604" t="str">
        <f t="shared" si="15"/>
        <v>-</v>
      </c>
      <c r="DY41" s="5">
        <v>32</v>
      </c>
      <c r="DZ41" s="5" t="s">
        <v>64</v>
      </c>
      <c r="EA41" s="604">
        <f t="shared" si="16"/>
        <v>0</v>
      </c>
      <c r="EB41" s="604">
        <f>IFERROR(_xlfn.RANK.EQ(EA41,$EA$10:$EA$56,0)+COUNTIF($EA$10:EA41,EA41)-1,"-")</f>
        <v>14</v>
      </c>
      <c r="ED41" s="604" t="str">
        <f t="shared" si="17"/>
        <v>-</v>
      </c>
      <c r="EE41" s="604" t="str">
        <f t="shared" si="25"/>
        <v>-</v>
      </c>
      <c r="EF41" s="604" t="str">
        <f t="shared" si="18"/>
        <v>-</v>
      </c>
    </row>
    <row r="42" spans="2:136">
      <c r="B42" s="308" t="s">
        <v>73</v>
      </c>
      <c r="C42" s="485">
        <v>34</v>
      </c>
      <c r="D42" s="516">
        <v>43</v>
      </c>
      <c r="E42" s="516">
        <v>15</v>
      </c>
      <c r="F42" s="516">
        <v>0</v>
      </c>
      <c r="G42" s="516">
        <v>0</v>
      </c>
      <c r="H42" s="516" t="s">
        <v>98</v>
      </c>
      <c r="I42" s="516" t="s">
        <v>98</v>
      </c>
      <c r="J42" s="516">
        <v>0</v>
      </c>
      <c r="K42" s="516">
        <v>0</v>
      </c>
      <c r="L42" s="516">
        <v>0</v>
      </c>
      <c r="M42" s="516">
        <v>0</v>
      </c>
      <c r="N42" s="516" t="s">
        <v>98</v>
      </c>
      <c r="O42" s="516" t="s">
        <v>98</v>
      </c>
      <c r="P42" s="516" t="s">
        <v>98</v>
      </c>
      <c r="Q42" s="516">
        <v>0</v>
      </c>
      <c r="R42" s="516">
        <v>0</v>
      </c>
      <c r="S42" s="516">
        <v>0</v>
      </c>
      <c r="T42" s="516">
        <v>0</v>
      </c>
      <c r="U42" s="516">
        <v>0</v>
      </c>
      <c r="V42" s="516" t="s">
        <v>98</v>
      </c>
      <c r="W42" s="516" t="s">
        <v>98</v>
      </c>
      <c r="X42" s="516" t="s">
        <v>98</v>
      </c>
      <c r="Y42" s="516">
        <v>1</v>
      </c>
      <c r="Z42" s="516" t="s">
        <v>98</v>
      </c>
      <c r="AA42" s="516">
        <v>0</v>
      </c>
      <c r="AB42" s="516">
        <v>0</v>
      </c>
      <c r="AC42" s="516">
        <v>0</v>
      </c>
      <c r="AD42" s="516">
        <v>0</v>
      </c>
      <c r="AE42" s="516">
        <v>0</v>
      </c>
      <c r="AF42" s="516">
        <v>4</v>
      </c>
      <c r="AG42" s="516">
        <v>3</v>
      </c>
      <c r="AH42" s="516">
        <v>1</v>
      </c>
      <c r="AI42" s="516">
        <v>1</v>
      </c>
      <c r="AJ42" s="516" t="s">
        <v>98</v>
      </c>
      <c r="AK42" s="516">
        <v>1</v>
      </c>
      <c r="AL42" s="516">
        <v>0</v>
      </c>
      <c r="AM42" s="516">
        <v>0</v>
      </c>
      <c r="AN42" s="516">
        <v>0</v>
      </c>
      <c r="AO42" s="516" t="s">
        <v>98</v>
      </c>
      <c r="AP42" s="516" t="s">
        <v>98</v>
      </c>
      <c r="AQ42" s="516" t="s">
        <v>98</v>
      </c>
      <c r="AR42" s="516" t="s">
        <v>98</v>
      </c>
      <c r="AS42" s="516" t="s">
        <v>98</v>
      </c>
      <c r="AT42" s="516" t="s">
        <v>98</v>
      </c>
      <c r="AU42" s="516" t="s">
        <v>98</v>
      </c>
      <c r="AV42" s="516">
        <v>0</v>
      </c>
      <c r="AW42" s="516">
        <v>0</v>
      </c>
      <c r="AX42" s="516">
        <v>3</v>
      </c>
      <c r="AY42" s="516">
        <v>2</v>
      </c>
      <c r="AZ42" s="516" t="s">
        <v>278</v>
      </c>
      <c r="BA42" s="516">
        <v>0</v>
      </c>
      <c r="BB42" s="516">
        <v>0</v>
      </c>
      <c r="BC42" s="516" t="s">
        <v>278</v>
      </c>
      <c r="BD42" s="516">
        <v>0</v>
      </c>
      <c r="BE42" s="516">
        <v>1</v>
      </c>
      <c r="BF42" s="516">
        <v>0</v>
      </c>
      <c r="BG42" s="516" t="s">
        <v>98</v>
      </c>
      <c r="BH42" s="516">
        <v>0</v>
      </c>
      <c r="BI42" s="516">
        <v>0</v>
      </c>
      <c r="BJ42" s="516">
        <v>3</v>
      </c>
      <c r="BK42" s="516">
        <v>18</v>
      </c>
      <c r="BL42" s="516">
        <v>0</v>
      </c>
      <c r="BM42" s="516">
        <v>0</v>
      </c>
      <c r="BN42" s="516">
        <v>18</v>
      </c>
      <c r="BO42" s="516">
        <v>0</v>
      </c>
      <c r="BP42" s="516" t="s">
        <v>98</v>
      </c>
      <c r="BQ42" s="516" t="s">
        <v>98</v>
      </c>
      <c r="BR42" s="516">
        <v>0</v>
      </c>
      <c r="BS42" s="516">
        <v>0</v>
      </c>
      <c r="BT42" s="516" t="s">
        <v>98</v>
      </c>
      <c r="BU42" s="516">
        <v>2</v>
      </c>
      <c r="BV42" s="516">
        <v>0</v>
      </c>
      <c r="BW42" s="516">
        <v>0</v>
      </c>
      <c r="BX42" s="516">
        <v>0</v>
      </c>
      <c r="BY42" s="516" t="s">
        <v>98</v>
      </c>
      <c r="BZ42" s="516">
        <v>2</v>
      </c>
      <c r="CA42" s="516">
        <v>3</v>
      </c>
      <c r="CB42" s="516">
        <v>1</v>
      </c>
      <c r="CC42" s="516" t="s">
        <v>98</v>
      </c>
      <c r="CD42" s="516">
        <v>2</v>
      </c>
      <c r="CE42" s="516">
        <v>0</v>
      </c>
      <c r="CF42" s="516">
        <v>0</v>
      </c>
      <c r="CG42" s="516">
        <v>0</v>
      </c>
      <c r="CH42" s="516" t="s">
        <v>98</v>
      </c>
      <c r="CI42" s="516">
        <v>4</v>
      </c>
      <c r="CJ42" s="516">
        <v>0</v>
      </c>
      <c r="CK42" s="516" t="s">
        <v>98</v>
      </c>
      <c r="CL42" s="517">
        <v>0</v>
      </c>
      <c r="CM42" s="491">
        <v>34</v>
      </c>
      <c r="CO42" s="5">
        <v>33</v>
      </c>
      <c r="CP42" s="5" t="s">
        <v>65</v>
      </c>
      <c r="CQ42" s="604">
        <f t="shared" si="3"/>
        <v>24</v>
      </c>
      <c r="CR42" s="604">
        <f>IFERROR(_xlfn.RANK.EQ(CQ42,$CQ$10:$CQ$56,0)+COUNTIF($CQ$10:CQ42,CQ42)-1,"-")</f>
        <v>39</v>
      </c>
      <c r="CT42" s="604">
        <f t="shared" si="4"/>
        <v>33</v>
      </c>
      <c r="CU42" s="604" t="str">
        <f t="shared" si="5"/>
        <v>福井</v>
      </c>
      <c r="CV42" s="604">
        <f t="shared" si="6"/>
        <v>101</v>
      </c>
      <c r="CX42" s="5">
        <v>33</v>
      </c>
      <c r="CY42" s="5" t="s">
        <v>65</v>
      </c>
      <c r="CZ42" s="604">
        <f>IFERROR(SUM(IF(貼_海面漁業!CQ42="-",0,貼_海面漁業!CQ42)+IF(貼_海面養殖業!AN43="-",0,貼_海面養殖業!AN43)),"-")</f>
        <v>231</v>
      </c>
      <c r="DA42" s="604">
        <f>IFERROR(_xlfn.RANK.EQ(CZ42,$CZ$10:$CZ$56,0)+COUNTIF($CZ$10:CZ42,CZ42)-1,"-")</f>
        <v>29</v>
      </c>
      <c r="DC42" s="604">
        <f t="shared" si="7"/>
        <v>33</v>
      </c>
      <c r="DD42" s="604" t="str">
        <f t="shared" si="8"/>
        <v>和歌山</v>
      </c>
      <c r="DE42" s="604">
        <f t="shared" si="9"/>
        <v>172</v>
      </c>
      <c r="DG42" s="5">
        <v>33</v>
      </c>
      <c r="DH42" s="5" t="s">
        <v>65</v>
      </c>
      <c r="DI42" s="604" t="str">
        <f t="shared" si="10"/>
        <v>-</v>
      </c>
      <c r="DJ42" s="604" t="str">
        <f>IFERROR(_xlfn.RANK.EQ(DI42,$DI$10:$DI$56,0)+COUNTIF($DI$10:DI42,DI42)-1,"-")</f>
        <v>-</v>
      </c>
      <c r="DL42" s="604" t="str">
        <f t="shared" si="11"/>
        <v>-</v>
      </c>
      <c r="DM42" s="604" t="str">
        <f t="shared" si="23"/>
        <v>-</v>
      </c>
      <c r="DN42" s="604" t="str">
        <f t="shared" si="12"/>
        <v>-</v>
      </c>
      <c r="DP42" s="5">
        <v>33</v>
      </c>
      <c r="DQ42" s="5" t="s">
        <v>65</v>
      </c>
      <c r="DR42" s="604" t="str">
        <f t="shared" si="13"/>
        <v>-</v>
      </c>
      <c r="DS42" s="604" t="str">
        <f>IFERROR(_xlfn.RANK.EQ(DR42,$DR$10:$DR$56,0)+COUNTIF($DR$10:DR42,DR42)-1,"-")</f>
        <v>-</v>
      </c>
      <c r="DU42" s="604" t="str">
        <f t="shared" si="14"/>
        <v>-</v>
      </c>
      <c r="DV42" s="604" t="str">
        <f t="shared" si="24"/>
        <v>-</v>
      </c>
      <c r="DW42" s="604" t="str">
        <f t="shared" si="15"/>
        <v>-</v>
      </c>
      <c r="DY42" s="5">
        <v>33</v>
      </c>
      <c r="DZ42" s="5" t="s">
        <v>65</v>
      </c>
      <c r="EA42" s="604" t="str">
        <f t="shared" si="16"/>
        <v>-</v>
      </c>
      <c r="EB42" s="604" t="str">
        <f>IFERROR(_xlfn.RANK.EQ(EA42,$EA$10:$EA$56,0)+COUNTIF($EA$10:EA42,EA42)-1,"-")</f>
        <v>-</v>
      </c>
      <c r="ED42" s="604" t="str">
        <f t="shared" si="17"/>
        <v>-</v>
      </c>
      <c r="EE42" s="604" t="str">
        <f t="shared" si="25"/>
        <v>-</v>
      </c>
      <c r="EF42" s="604" t="str">
        <f t="shared" si="18"/>
        <v>-</v>
      </c>
    </row>
    <row r="43" spans="2:136">
      <c r="B43" s="308" t="s">
        <v>74</v>
      </c>
      <c r="C43" s="485">
        <v>35</v>
      </c>
      <c r="D43" s="516">
        <v>2974</v>
      </c>
      <c r="E43" s="516">
        <v>2925</v>
      </c>
      <c r="F43" s="516">
        <v>32</v>
      </c>
      <c r="G43" s="516">
        <v>20</v>
      </c>
      <c r="H43" s="516" t="s">
        <v>98</v>
      </c>
      <c r="I43" s="516" t="s">
        <v>278</v>
      </c>
      <c r="J43" s="516" t="s">
        <v>278</v>
      </c>
      <c r="K43" s="516">
        <v>11</v>
      </c>
      <c r="L43" s="516">
        <v>1</v>
      </c>
      <c r="M43" s="516">
        <v>3</v>
      </c>
      <c r="N43" s="516">
        <v>1</v>
      </c>
      <c r="O43" s="516">
        <v>1</v>
      </c>
      <c r="P43" s="516">
        <v>0</v>
      </c>
      <c r="Q43" s="516">
        <v>1</v>
      </c>
      <c r="R43" s="516">
        <v>128</v>
      </c>
      <c r="S43" s="516">
        <v>115</v>
      </c>
      <c r="T43" s="516">
        <v>13</v>
      </c>
      <c r="U43" s="516">
        <v>3</v>
      </c>
      <c r="V43" s="516" t="s">
        <v>98</v>
      </c>
      <c r="W43" s="516" t="s">
        <v>98</v>
      </c>
      <c r="X43" s="516" t="s">
        <v>98</v>
      </c>
      <c r="Y43" s="516">
        <v>1</v>
      </c>
      <c r="Z43" s="516" t="s">
        <v>98</v>
      </c>
      <c r="AA43" s="516">
        <v>1039</v>
      </c>
      <c r="AB43" s="516">
        <v>673</v>
      </c>
      <c r="AC43" s="516">
        <v>309</v>
      </c>
      <c r="AD43" s="516">
        <v>57</v>
      </c>
      <c r="AE43" s="516">
        <v>0</v>
      </c>
      <c r="AF43" s="516">
        <v>415</v>
      </c>
      <c r="AG43" s="516">
        <v>396</v>
      </c>
      <c r="AH43" s="516">
        <v>20</v>
      </c>
      <c r="AI43" s="516">
        <v>944</v>
      </c>
      <c r="AJ43" s="516">
        <v>29</v>
      </c>
      <c r="AK43" s="516">
        <v>116</v>
      </c>
      <c r="AL43" s="516">
        <v>4</v>
      </c>
      <c r="AM43" s="516">
        <v>3</v>
      </c>
      <c r="AN43" s="516">
        <v>1</v>
      </c>
      <c r="AO43" s="516" t="s">
        <v>98</v>
      </c>
      <c r="AP43" s="516" t="s">
        <v>98</v>
      </c>
      <c r="AQ43" s="516" t="s">
        <v>98</v>
      </c>
      <c r="AR43" s="516" t="s">
        <v>98</v>
      </c>
      <c r="AS43" s="516" t="s">
        <v>98</v>
      </c>
      <c r="AT43" s="516" t="s">
        <v>98</v>
      </c>
      <c r="AU43" s="516" t="s">
        <v>98</v>
      </c>
      <c r="AV43" s="516">
        <v>3</v>
      </c>
      <c r="AW43" s="516">
        <v>3</v>
      </c>
      <c r="AX43" s="516">
        <v>37</v>
      </c>
      <c r="AY43" s="516">
        <v>18</v>
      </c>
      <c r="AZ43" s="516">
        <v>2</v>
      </c>
      <c r="BA43" s="516">
        <v>17</v>
      </c>
      <c r="BB43" s="516">
        <v>0</v>
      </c>
      <c r="BC43" s="516">
        <v>0</v>
      </c>
      <c r="BD43" s="516">
        <v>10</v>
      </c>
      <c r="BE43" s="516">
        <v>6</v>
      </c>
      <c r="BF43" s="516">
        <v>2</v>
      </c>
      <c r="BG43" s="516" t="s">
        <v>98</v>
      </c>
      <c r="BH43" s="516">
        <v>2</v>
      </c>
      <c r="BI43" s="516">
        <v>0</v>
      </c>
      <c r="BJ43" s="516">
        <v>148</v>
      </c>
      <c r="BK43" s="516">
        <v>3</v>
      </c>
      <c r="BL43" s="516">
        <v>0</v>
      </c>
      <c r="BM43" s="516">
        <v>0</v>
      </c>
      <c r="BN43" s="516">
        <v>2</v>
      </c>
      <c r="BO43" s="516">
        <v>1</v>
      </c>
      <c r="BP43" s="516" t="s">
        <v>98</v>
      </c>
      <c r="BQ43" s="516" t="s">
        <v>98</v>
      </c>
      <c r="BR43" s="516">
        <v>1</v>
      </c>
      <c r="BS43" s="516">
        <v>0</v>
      </c>
      <c r="BT43" s="516" t="s">
        <v>98</v>
      </c>
      <c r="BU43" s="516">
        <v>5</v>
      </c>
      <c r="BV43" s="516">
        <v>0</v>
      </c>
      <c r="BW43" s="516">
        <v>3</v>
      </c>
      <c r="BX43" s="516">
        <v>1</v>
      </c>
      <c r="BY43" s="516" t="s">
        <v>98</v>
      </c>
      <c r="BZ43" s="516">
        <v>1</v>
      </c>
      <c r="CA43" s="516">
        <v>29</v>
      </c>
      <c r="CB43" s="516">
        <v>8</v>
      </c>
      <c r="CC43" s="516" t="s">
        <v>98</v>
      </c>
      <c r="CD43" s="516">
        <v>22</v>
      </c>
      <c r="CE43" s="516">
        <v>4</v>
      </c>
      <c r="CF43" s="516">
        <v>1</v>
      </c>
      <c r="CG43" s="516">
        <v>1</v>
      </c>
      <c r="CH43" s="516">
        <v>0</v>
      </c>
      <c r="CI43" s="516">
        <v>1</v>
      </c>
      <c r="CJ43" s="516">
        <v>4</v>
      </c>
      <c r="CK43" s="516" t="s">
        <v>98</v>
      </c>
      <c r="CL43" s="517">
        <v>4</v>
      </c>
      <c r="CM43" s="491">
        <v>35</v>
      </c>
      <c r="CO43" s="5">
        <v>34</v>
      </c>
      <c r="CP43" s="5" t="s">
        <v>66</v>
      </c>
      <c r="CQ43" s="604">
        <f t="shared" si="3"/>
        <v>165</v>
      </c>
      <c r="CR43" s="604">
        <f>IFERROR(_xlfn.RANK.EQ(CQ43,$CQ$10:$CQ$56,0)+COUNTIF($CQ$10:CQ43,CQ43)-1,"-")</f>
        <v>27</v>
      </c>
      <c r="CT43" s="604">
        <f t="shared" si="4"/>
        <v>34</v>
      </c>
      <c r="CU43" s="604" t="str">
        <f t="shared" si="5"/>
        <v>徳島</v>
      </c>
      <c r="CV43" s="604">
        <f t="shared" si="6"/>
        <v>95</v>
      </c>
      <c r="CX43" s="5">
        <v>34</v>
      </c>
      <c r="CY43" s="5" t="s">
        <v>66</v>
      </c>
      <c r="CZ43" s="604">
        <f>IFERROR(SUM(IF(貼_海面漁業!CQ43="-",0,貼_海面漁業!CQ43)+IF(貼_海面養殖業!AN44="-",0,貼_海面養殖業!AN44)),"-")</f>
        <v>1125</v>
      </c>
      <c r="DA43" s="604">
        <f>IFERROR(_xlfn.RANK.EQ(CZ43,$CZ$10:$CZ$56,0)+COUNTIF($CZ$10:CZ43,CZ43)-1,"-")</f>
        <v>6</v>
      </c>
      <c r="DC43" s="604">
        <f t="shared" si="7"/>
        <v>34</v>
      </c>
      <c r="DD43" s="604" t="str">
        <f t="shared" si="8"/>
        <v>福井</v>
      </c>
      <c r="DE43" s="604">
        <f t="shared" si="9"/>
        <v>103</v>
      </c>
      <c r="DG43" s="5">
        <v>34</v>
      </c>
      <c r="DH43" s="5" t="s">
        <v>66</v>
      </c>
      <c r="DI43" s="604" t="str">
        <f t="shared" si="10"/>
        <v>-</v>
      </c>
      <c r="DJ43" s="604" t="str">
        <f>IFERROR(_xlfn.RANK.EQ(DI43,$DI$10:$DI$56,0)+COUNTIF($DI$10:DI43,DI43)-1,"-")</f>
        <v>-</v>
      </c>
      <c r="DL43" s="604" t="str">
        <f t="shared" si="11"/>
        <v>-</v>
      </c>
      <c r="DM43" s="604" t="str">
        <f t="shared" si="23"/>
        <v>-</v>
      </c>
      <c r="DN43" s="604" t="str">
        <f t="shared" si="12"/>
        <v>-</v>
      </c>
      <c r="DP43" s="5">
        <v>34</v>
      </c>
      <c r="DQ43" s="5" t="s">
        <v>66</v>
      </c>
      <c r="DR43" s="604" t="str">
        <f t="shared" si="13"/>
        <v>-</v>
      </c>
      <c r="DS43" s="604" t="str">
        <f>IFERROR(_xlfn.RANK.EQ(DR43,$DR$10:$DR$56,0)+COUNTIF($DR$10:DR43,DR43)-1,"-")</f>
        <v>-</v>
      </c>
      <c r="DU43" s="604" t="str">
        <f t="shared" si="14"/>
        <v>-</v>
      </c>
      <c r="DV43" s="604" t="str">
        <f t="shared" si="24"/>
        <v>-</v>
      </c>
      <c r="DW43" s="604" t="str">
        <f t="shared" si="15"/>
        <v>-</v>
      </c>
      <c r="DY43" s="5">
        <v>34</v>
      </c>
      <c r="DZ43" s="5" t="s">
        <v>66</v>
      </c>
      <c r="EA43" s="604" t="str">
        <f t="shared" si="16"/>
        <v>-</v>
      </c>
      <c r="EB43" s="604" t="str">
        <f>IFERROR(_xlfn.RANK.EQ(EA43,$EA$10:$EA$56,0)+COUNTIF($EA$10:EA43,EA43)-1,"-")</f>
        <v>-</v>
      </c>
      <c r="ED43" s="604" t="str">
        <f t="shared" si="17"/>
        <v>-</v>
      </c>
      <c r="EE43" s="604" t="str">
        <f t="shared" si="25"/>
        <v>-</v>
      </c>
      <c r="EF43" s="604" t="str">
        <f t="shared" si="18"/>
        <v>-</v>
      </c>
    </row>
    <row r="44" spans="2:136">
      <c r="B44" s="308" t="s">
        <v>75</v>
      </c>
      <c r="C44" s="485">
        <v>36</v>
      </c>
      <c r="D44" s="516">
        <v>113</v>
      </c>
      <c r="E44" s="516">
        <v>93</v>
      </c>
      <c r="F44" s="516">
        <v>0</v>
      </c>
      <c r="G44" s="516">
        <v>0</v>
      </c>
      <c r="H44" s="516" t="s">
        <v>98</v>
      </c>
      <c r="I44" s="516">
        <v>0</v>
      </c>
      <c r="J44" s="516">
        <v>0</v>
      </c>
      <c r="K44" s="516">
        <v>0</v>
      </c>
      <c r="L44" s="516">
        <v>0</v>
      </c>
      <c r="M44" s="516">
        <v>0</v>
      </c>
      <c r="N44" s="516" t="s">
        <v>98</v>
      </c>
      <c r="O44" s="516" t="s">
        <v>98</v>
      </c>
      <c r="P44" s="516">
        <v>0</v>
      </c>
      <c r="Q44" s="516">
        <v>0</v>
      </c>
      <c r="R44" s="516">
        <v>2</v>
      </c>
      <c r="S44" s="516">
        <v>0</v>
      </c>
      <c r="T44" s="516">
        <v>2</v>
      </c>
      <c r="U44" s="516">
        <v>0</v>
      </c>
      <c r="V44" s="516" t="s">
        <v>98</v>
      </c>
      <c r="W44" s="516" t="s">
        <v>98</v>
      </c>
      <c r="X44" s="516" t="s">
        <v>98</v>
      </c>
      <c r="Y44" s="516">
        <v>3</v>
      </c>
      <c r="Z44" s="516" t="s">
        <v>98</v>
      </c>
      <c r="AA44" s="516">
        <v>49</v>
      </c>
      <c r="AB44" s="516">
        <v>22</v>
      </c>
      <c r="AC44" s="516">
        <v>11</v>
      </c>
      <c r="AD44" s="516">
        <v>15</v>
      </c>
      <c r="AE44" s="516">
        <v>1</v>
      </c>
      <c r="AF44" s="516">
        <v>2</v>
      </c>
      <c r="AG44" s="516">
        <v>2</v>
      </c>
      <c r="AH44" s="516">
        <v>1</v>
      </c>
      <c r="AI44" s="516">
        <v>3</v>
      </c>
      <c r="AJ44" s="516" t="s">
        <v>98</v>
      </c>
      <c r="AK44" s="516">
        <v>5</v>
      </c>
      <c r="AL44" s="516">
        <v>2</v>
      </c>
      <c r="AM44" s="516">
        <v>1</v>
      </c>
      <c r="AN44" s="516">
        <v>1</v>
      </c>
      <c r="AO44" s="516" t="s">
        <v>98</v>
      </c>
      <c r="AP44" s="516" t="s">
        <v>98</v>
      </c>
      <c r="AQ44" s="516" t="s">
        <v>98</v>
      </c>
      <c r="AR44" s="516" t="s">
        <v>98</v>
      </c>
      <c r="AS44" s="516" t="s">
        <v>98</v>
      </c>
      <c r="AT44" s="516" t="s">
        <v>98</v>
      </c>
      <c r="AU44" s="516">
        <v>0</v>
      </c>
      <c r="AV44" s="516">
        <v>0</v>
      </c>
      <c r="AW44" s="516">
        <v>4</v>
      </c>
      <c r="AX44" s="516">
        <v>5</v>
      </c>
      <c r="AY44" s="516">
        <v>3</v>
      </c>
      <c r="AZ44" s="516">
        <v>0</v>
      </c>
      <c r="BA44" s="516">
        <v>0</v>
      </c>
      <c r="BB44" s="516">
        <v>0</v>
      </c>
      <c r="BC44" s="516">
        <v>0</v>
      </c>
      <c r="BD44" s="516">
        <v>1</v>
      </c>
      <c r="BE44" s="516">
        <v>0</v>
      </c>
      <c r="BF44" s="516">
        <v>1</v>
      </c>
      <c r="BG44" s="516" t="s">
        <v>98</v>
      </c>
      <c r="BH44" s="516">
        <v>0</v>
      </c>
      <c r="BI44" s="516">
        <v>0</v>
      </c>
      <c r="BJ44" s="516">
        <v>16</v>
      </c>
      <c r="BK44" s="516">
        <v>6</v>
      </c>
      <c r="BL44" s="516">
        <v>0</v>
      </c>
      <c r="BM44" s="516">
        <v>0</v>
      </c>
      <c r="BN44" s="516">
        <v>6</v>
      </c>
      <c r="BO44" s="516">
        <v>1</v>
      </c>
      <c r="BP44" s="516" t="s">
        <v>98</v>
      </c>
      <c r="BQ44" s="516" t="s">
        <v>98</v>
      </c>
      <c r="BR44" s="516">
        <v>1</v>
      </c>
      <c r="BS44" s="516">
        <v>0</v>
      </c>
      <c r="BT44" s="516" t="s">
        <v>98</v>
      </c>
      <c r="BU44" s="516">
        <v>3</v>
      </c>
      <c r="BV44" s="516">
        <v>0</v>
      </c>
      <c r="BW44" s="516">
        <v>0</v>
      </c>
      <c r="BX44" s="516">
        <v>2</v>
      </c>
      <c r="BY44" s="516" t="s">
        <v>98</v>
      </c>
      <c r="BZ44" s="516">
        <v>1</v>
      </c>
      <c r="CA44" s="516">
        <v>1</v>
      </c>
      <c r="CB44" s="516">
        <v>0</v>
      </c>
      <c r="CC44" s="516" t="s">
        <v>98</v>
      </c>
      <c r="CD44" s="516">
        <v>1</v>
      </c>
      <c r="CE44" s="516">
        <v>1</v>
      </c>
      <c r="CF44" s="516">
        <v>0</v>
      </c>
      <c r="CG44" s="516">
        <v>1</v>
      </c>
      <c r="CH44" s="516" t="s">
        <v>98</v>
      </c>
      <c r="CI44" s="516">
        <v>0</v>
      </c>
      <c r="CJ44" s="516">
        <v>6</v>
      </c>
      <c r="CK44" s="516" t="s">
        <v>98</v>
      </c>
      <c r="CL44" s="517">
        <v>6</v>
      </c>
      <c r="CM44" s="491">
        <v>36</v>
      </c>
      <c r="CO44" s="5">
        <v>35</v>
      </c>
      <c r="CP44" s="5" t="s">
        <v>67</v>
      </c>
      <c r="CQ44" s="604">
        <f t="shared" si="3"/>
        <v>204</v>
      </c>
      <c r="CR44" s="604">
        <f>IFERROR(_xlfn.RANK.EQ(CQ44,$CQ$10:$CQ$56,0)+COUNTIF($CQ$10:CQ44,CQ44)-1,"-")</f>
        <v>24</v>
      </c>
      <c r="CT44" s="604">
        <f t="shared" si="4"/>
        <v>35</v>
      </c>
      <c r="CU44" s="604" t="str">
        <f t="shared" si="5"/>
        <v>京都</v>
      </c>
      <c r="CV44" s="604">
        <f t="shared" si="6"/>
        <v>92</v>
      </c>
      <c r="CX44" s="5">
        <v>35</v>
      </c>
      <c r="CY44" s="5" t="s">
        <v>67</v>
      </c>
      <c r="CZ44" s="604">
        <f>IFERROR(SUM(IF(貼_海面漁業!CQ44="-",0,貼_海面漁業!CQ44)+IF(貼_海面養殖業!AN45="-",0,貼_海面養殖業!AN45)),"-")</f>
        <v>212</v>
      </c>
      <c r="DA44" s="604">
        <f>IFERROR(_xlfn.RANK.EQ(CZ44,$CZ$10:$CZ$56,0)+COUNTIF($CZ$10:CZ44,CZ44)-1,"-")</f>
        <v>30</v>
      </c>
      <c r="DC44" s="604">
        <f t="shared" si="7"/>
        <v>35</v>
      </c>
      <c r="DD44" s="604" t="str">
        <f t="shared" si="8"/>
        <v>京都</v>
      </c>
      <c r="DE44" s="604">
        <f t="shared" si="9"/>
        <v>101</v>
      </c>
      <c r="DG44" s="5">
        <v>35</v>
      </c>
      <c r="DH44" s="5" t="s">
        <v>67</v>
      </c>
      <c r="DI44" s="604" t="str">
        <f t="shared" si="10"/>
        <v>-</v>
      </c>
      <c r="DJ44" s="604" t="str">
        <f>IFERROR(_xlfn.RANK.EQ(DI44,$DI$10:$DI$56,0)+COUNTIF($DI$10:DI44,DI44)-1,"-")</f>
        <v>-</v>
      </c>
      <c r="DL44" s="604" t="str">
        <f t="shared" si="11"/>
        <v>-</v>
      </c>
      <c r="DM44" s="604" t="str">
        <f t="shared" si="23"/>
        <v>-</v>
      </c>
      <c r="DN44" s="604" t="str">
        <f t="shared" si="12"/>
        <v>-</v>
      </c>
      <c r="DP44" s="5">
        <v>35</v>
      </c>
      <c r="DQ44" s="5" t="s">
        <v>67</v>
      </c>
      <c r="DR44" s="604" t="str">
        <f t="shared" si="13"/>
        <v>-</v>
      </c>
      <c r="DS44" s="604" t="str">
        <f>IFERROR(_xlfn.RANK.EQ(DR44,$DR$10:$DR$56,0)+COUNTIF($DR$10:DR44,DR44)-1,"-")</f>
        <v>-</v>
      </c>
      <c r="DU44" s="604" t="str">
        <f t="shared" si="14"/>
        <v>-</v>
      </c>
      <c r="DV44" s="604" t="str">
        <f t="shared" si="24"/>
        <v>-</v>
      </c>
      <c r="DW44" s="604" t="str">
        <f t="shared" si="15"/>
        <v>-</v>
      </c>
      <c r="DY44" s="5">
        <v>35</v>
      </c>
      <c r="DZ44" s="5" t="s">
        <v>67</v>
      </c>
      <c r="EA44" s="604" t="str">
        <f t="shared" si="16"/>
        <v>-</v>
      </c>
      <c r="EB44" s="604" t="str">
        <f>IFERROR(_xlfn.RANK.EQ(EA44,$EA$10:$EA$56,0)+COUNTIF($EA$10:EA44,EA44)-1,"-")</f>
        <v>-</v>
      </c>
      <c r="ED44" s="604" t="str">
        <f t="shared" si="17"/>
        <v>-</v>
      </c>
      <c r="EE44" s="604" t="str">
        <f t="shared" si="25"/>
        <v>-</v>
      </c>
      <c r="EF44" s="604" t="str">
        <f t="shared" si="18"/>
        <v>-</v>
      </c>
    </row>
    <row r="45" spans="2:136">
      <c r="B45" s="308" t="s">
        <v>76</v>
      </c>
      <c r="C45" s="485">
        <v>37</v>
      </c>
      <c r="D45" s="516">
        <v>179</v>
      </c>
      <c r="E45" s="516">
        <v>153</v>
      </c>
      <c r="F45" s="516">
        <v>11</v>
      </c>
      <c r="G45" s="516">
        <v>0</v>
      </c>
      <c r="H45" s="516" t="s">
        <v>98</v>
      </c>
      <c r="I45" s="516">
        <v>8</v>
      </c>
      <c r="J45" s="516">
        <v>2</v>
      </c>
      <c r="K45" s="516">
        <v>1</v>
      </c>
      <c r="L45" s="516" t="s">
        <v>98</v>
      </c>
      <c r="M45" s="516">
        <v>1</v>
      </c>
      <c r="N45" s="516">
        <v>0</v>
      </c>
      <c r="O45" s="516">
        <v>0</v>
      </c>
      <c r="P45" s="516">
        <v>0</v>
      </c>
      <c r="Q45" s="516">
        <v>0</v>
      </c>
      <c r="R45" s="516">
        <v>0</v>
      </c>
      <c r="S45" s="516">
        <v>0</v>
      </c>
      <c r="T45" s="516">
        <v>0</v>
      </c>
      <c r="U45" s="516">
        <v>0</v>
      </c>
      <c r="V45" s="516" t="s">
        <v>98</v>
      </c>
      <c r="W45" s="516" t="s">
        <v>98</v>
      </c>
      <c r="X45" s="516" t="s">
        <v>98</v>
      </c>
      <c r="Y45" s="516">
        <v>0</v>
      </c>
      <c r="Z45" s="516" t="s">
        <v>98</v>
      </c>
      <c r="AA45" s="516">
        <v>64</v>
      </c>
      <c r="AB45" s="516">
        <v>13</v>
      </c>
      <c r="AC45" s="516">
        <v>22</v>
      </c>
      <c r="AD45" s="516">
        <v>12</v>
      </c>
      <c r="AE45" s="516">
        <v>17</v>
      </c>
      <c r="AF45" s="516">
        <v>22</v>
      </c>
      <c r="AG45" s="516">
        <v>19</v>
      </c>
      <c r="AH45" s="516">
        <v>3</v>
      </c>
      <c r="AI45" s="516">
        <v>7</v>
      </c>
      <c r="AJ45" s="516" t="s">
        <v>98</v>
      </c>
      <c r="AK45" s="516">
        <v>10</v>
      </c>
      <c r="AL45" s="516">
        <v>1</v>
      </c>
      <c r="AM45" s="516">
        <v>1</v>
      </c>
      <c r="AN45" s="516">
        <v>0</v>
      </c>
      <c r="AO45" s="516" t="s">
        <v>98</v>
      </c>
      <c r="AP45" s="516" t="s">
        <v>98</v>
      </c>
      <c r="AQ45" s="516" t="s">
        <v>98</v>
      </c>
      <c r="AR45" s="516" t="s">
        <v>98</v>
      </c>
      <c r="AS45" s="516" t="s">
        <v>98</v>
      </c>
      <c r="AT45" s="516" t="s">
        <v>98</v>
      </c>
      <c r="AU45" s="516" t="s">
        <v>98</v>
      </c>
      <c r="AV45" s="516">
        <v>0</v>
      </c>
      <c r="AW45" s="516">
        <v>3</v>
      </c>
      <c r="AX45" s="516">
        <v>6</v>
      </c>
      <c r="AY45" s="516">
        <v>4</v>
      </c>
      <c r="AZ45" s="516">
        <v>0</v>
      </c>
      <c r="BA45" s="516">
        <v>0</v>
      </c>
      <c r="BB45" s="516">
        <v>1</v>
      </c>
      <c r="BC45" s="516">
        <v>0</v>
      </c>
      <c r="BD45" s="516">
        <v>2</v>
      </c>
      <c r="BE45" s="516">
        <v>1</v>
      </c>
      <c r="BF45" s="516">
        <v>1</v>
      </c>
      <c r="BG45" s="516" t="s">
        <v>98</v>
      </c>
      <c r="BH45" s="516">
        <v>0</v>
      </c>
      <c r="BI45" s="516">
        <v>0</v>
      </c>
      <c r="BJ45" s="516">
        <v>23</v>
      </c>
      <c r="BK45" s="516">
        <v>2</v>
      </c>
      <c r="BL45" s="516">
        <v>0</v>
      </c>
      <c r="BM45" s="516">
        <v>0</v>
      </c>
      <c r="BN45" s="516">
        <v>1</v>
      </c>
      <c r="BO45" s="516">
        <v>0</v>
      </c>
      <c r="BP45" s="516" t="s">
        <v>98</v>
      </c>
      <c r="BQ45" s="516" t="s">
        <v>98</v>
      </c>
      <c r="BR45" s="516">
        <v>0</v>
      </c>
      <c r="BS45" s="516">
        <v>0</v>
      </c>
      <c r="BT45" s="516" t="s">
        <v>98</v>
      </c>
      <c r="BU45" s="516">
        <v>3</v>
      </c>
      <c r="BV45" s="516">
        <v>0</v>
      </c>
      <c r="BW45" s="516">
        <v>1</v>
      </c>
      <c r="BX45" s="516">
        <v>0</v>
      </c>
      <c r="BY45" s="516" t="s">
        <v>98</v>
      </c>
      <c r="BZ45" s="516">
        <v>1</v>
      </c>
      <c r="CA45" s="516">
        <v>5</v>
      </c>
      <c r="CB45" s="516">
        <v>0</v>
      </c>
      <c r="CC45" s="516" t="s">
        <v>98</v>
      </c>
      <c r="CD45" s="516">
        <v>5</v>
      </c>
      <c r="CE45" s="516">
        <v>4</v>
      </c>
      <c r="CF45" s="516">
        <v>1</v>
      </c>
      <c r="CG45" s="516">
        <v>0</v>
      </c>
      <c r="CH45" s="516" t="s">
        <v>98</v>
      </c>
      <c r="CI45" s="516">
        <v>0</v>
      </c>
      <c r="CJ45" s="516">
        <v>12</v>
      </c>
      <c r="CK45" s="516" t="s">
        <v>98</v>
      </c>
      <c r="CL45" s="517">
        <v>12</v>
      </c>
      <c r="CM45" s="491">
        <v>37</v>
      </c>
      <c r="CO45" s="5">
        <v>36</v>
      </c>
      <c r="CP45" s="5" t="s">
        <v>68</v>
      </c>
      <c r="CQ45" s="604">
        <f t="shared" si="3"/>
        <v>95</v>
      </c>
      <c r="CR45" s="604">
        <f>IFERROR(_xlfn.RANK.EQ(CQ45,$CQ$10:$CQ$56,0)+COUNTIF($CQ$10:CQ45,CQ45)-1,"-")</f>
        <v>34</v>
      </c>
      <c r="CT45" s="604">
        <f t="shared" si="4"/>
        <v>36</v>
      </c>
      <c r="CU45" s="604" t="str">
        <f t="shared" si="5"/>
        <v>秋田</v>
      </c>
      <c r="CV45" s="604">
        <f t="shared" si="6"/>
        <v>43</v>
      </c>
      <c r="CX45" s="5">
        <v>36</v>
      </c>
      <c r="CY45" s="5" t="s">
        <v>68</v>
      </c>
      <c r="CZ45" s="604">
        <f>IFERROR(SUM(IF(貼_海面漁業!CQ45="-",0,貼_海面漁業!CQ45)+IF(貼_海面養殖業!AN46="-",0,貼_海面養殖業!AN46)),"-")</f>
        <v>189</v>
      </c>
      <c r="DA45" s="604">
        <f>IFERROR(_xlfn.RANK.EQ(CZ45,$CZ$10:$CZ$56,0)+COUNTIF($CZ$10:CZ45,CZ45)-1,"-")</f>
        <v>31</v>
      </c>
      <c r="DC45" s="604">
        <f t="shared" si="7"/>
        <v>36</v>
      </c>
      <c r="DD45" s="604" t="str">
        <f t="shared" si="8"/>
        <v>秋田</v>
      </c>
      <c r="DE45" s="604">
        <f t="shared" si="9"/>
        <v>44</v>
      </c>
      <c r="DG45" s="5">
        <v>36</v>
      </c>
      <c r="DH45" s="5" t="s">
        <v>68</v>
      </c>
      <c r="DI45" s="604" t="str">
        <f t="shared" si="10"/>
        <v>-</v>
      </c>
      <c r="DJ45" s="604" t="str">
        <f>IFERROR(_xlfn.RANK.EQ(DI45,$DI$10:$DI$56,0)+COUNTIF($DI$10:DI45,DI45)-1,"-")</f>
        <v>-</v>
      </c>
      <c r="DL45" s="604" t="str">
        <f t="shared" si="11"/>
        <v>-</v>
      </c>
      <c r="DM45" s="604" t="str">
        <f t="shared" si="23"/>
        <v>-</v>
      </c>
      <c r="DN45" s="604" t="str">
        <f t="shared" si="12"/>
        <v>-</v>
      </c>
      <c r="DP45" s="5">
        <v>36</v>
      </c>
      <c r="DQ45" s="5" t="s">
        <v>68</v>
      </c>
      <c r="DR45" s="604" t="str">
        <f t="shared" si="13"/>
        <v>-</v>
      </c>
      <c r="DS45" s="604" t="str">
        <f>IFERROR(_xlfn.RANK.EQ(DR45,$DR$10:$DR$56,0)+COUNTIF($DR$10:DR45,DR45)-1,"-")</f>
        <v>-</v>
      </c>
      <c r="DU45" s="604" t="str">
        <f t="shared" si="14"/>
        <v>-</v>
      </c>
      <c r="DV45" s="604" t="str">
        <f t="shared" si="24"/>
        <v>-</v>
      </c>
      <c r="DW45" s="604" t="str">
        <f t="shared" si="15"/>
        <v>-</v>
      </c>
      <c r="DY45" s="5">
        <v>36</v>
      </c>
      <c r="DZ45" s="5" t="s">
        <v>68</v>
      </c>
      <c r="EA45" s="604" t="str">
        <f t="shared" si="16"/>
        <v>-</v>
      </c>
      <c r="EB45" s="604" t="str">
        <f>IFERROR(_xlfn.RANK.EQ(EA45,$EA$10:$EA$56,0)+COUNTIF($EA$10:EA45,EA45)-1,"-")</f>
        <v>-</v>
      </c>
      <c r="ED45" s="604" t="str">
        <f t="shared" si="17"/>
        <v>-</v>
      </c>
      <c r="EE45" s="604" t="str">
        <f t="shared" si="25"/>
        <v>-</v>
      </c>
      <c r="EF45" s="604" t="str">
        <f t="shared" si="18"/>
        <v>-</v>
      </c>
    </row>
    <row r="46" spans="2:136">
      <c r="B46" s="308" t="s">
        <v>77</v>
      </c>
      <c r="C46" s="485">
        <v>38</v>
      </c>
      <c r="D46" s="516">
        <v>823</v>
      </c>
      <c r="E46" s="516">
        <v>817</v>
      </c>
      <c r="F46" s="516">
        <v>134</v>
      </c>
      <c r="G46" s="516">
        <v>3</v>
      </c>
      <c r="H46" s="516" t="s">
        <v>98</v>
      </c>
      <c r="I46" s="516">
        <v>62</v>
      </c>
      <c r="J46" s="516">
        <v>17</v>
      </c>
      <c r="K46" s="516">
        <v>50</v>
      </c>
      <c r="L46" s="516">
        <v>2</v>
      </c>
      <c r="M46" s="516">
        <v>9</v>
      </c>
      <c r="N46" s="516">
        <v>3</v>
      </c>
      <c r="O46" s="516">
        <v>3</v>
      </c>
      <c r="P46" s="516">
        <v>1</v>
      </c>
      <c r="Q46" s="516">
        <v>1</v>
      </c>
      <c r="R46" s="516">
        <v>170</v>
      </c>
      <c r="S46" s="516">
        <v>165</v>
      </c>
      <c r="T46" s="516">
        <v>5</v>
      </c>
      <c r="U46" s="516">
        <v>10</v>
      </c>
      <c r="V46" s="516" t="s">
        <v>98</v>
      </c>
      <c r="W46" s="516" t="s">
        <v>98</v>
      </c>
      <c r="X46" s="516" t="s">
        <v>98</v>
      </c>
      <c r="Y46" s="516">
        <v>0</v>
      </c>
      <c r="Z46" s="516" t="s">
        <v>98</v>
      </c>
      <c r="AA46" s="516">
        <v>229</v>
      </c>
      <c r="AB46" s="516">
        <v>84</v>
      </c>
      <c r="AC46" s="516">
        <v>112</v>
      </c>
      <c r="AD46" s="516">
        <v>26</v>
      </c>
      <c r="AE46" s="516">
        <v>8</v>
      </c>
      <c r="AF46" s="516">
        <v>105</v>
      </c>
      <c r="AG46" s="516">
        <v>48</v>
      </c>
      <c r="AH46" s="516">
        <v>57</v>
      </c>
      <c r="AI46" s="516">
        <v>36</v>
      </c>
      <c r="AJ46" s="516" t="s">
        <v>98</v>
      </c>
      <c r="AK46" s="516">
        <v>13</v>
      </c>
      <c r="AL46" s="516">
        <v>0</v>
      </c>
      <c r="AM46" s="516">
        <v>0</v>
      </c>
      <c r="AN46" s="516">
        <v>0</v>
      </c>
      <c r="AO46" s="516" t="s">
        <v>98</v>
      </c>
      <c r="AP46" s="516" t="s">
        <v>98</v>
      </c>
      <c r="AQ46" s="516" t="s">
        <v>98</v>
      </c>
      <c r="AR46" s="516" t="s">
        <v>98</v>
      </c>
      <c r="AS46" s="516" t="s">
        <v>98</v>
      </c>
      <c r="AT46" s="516" t="s">
        <v>98</v>
      </c>
      <c r="AU46" s="516" t="s">
        <v>98</v>
      </c>
      <c r="AV46" s="516">
        <v>0</v>
      </c>
      <c r="AW46" s="516">
        <v>3</v>
      </c>
      <c r="AX46" s="516">
        <v>2</v>
      </c>
      <c r="AY46" s="516">
        <v>1</v>
      </c>
      <c r="AZ46" s="516">
        <v>0</v>
      </c>
      <c r="BA46" s="516">
        <v>0</v>
      </c>
      <c r="BB46" s="516">
        <v>0</v>
      </c>
      <c r="BC46" s="516">
        <v>0</v>
      </c>
      <c r="BD46" s="516">
        <v>0</v>
      </c>
      <c r="BE46" s="516">
        <v>1</v>
      </c>
      <c r="BF46" s="516">
        <v>0</v>
      </c>
      <c r="BG46" s="516" t="s">
        <v>98</v>
      </c>
      <c r="BH46" s="516">
        <v>0</v>
      </c>
      <c r="BI46" s="516">
        <v>0</v>
      </c>
      <c r="BJ46" s="516">
        <v>105</v>
      </c>
      <c r="BK46" s="516">
        <v>1</v>
      </c>
      <c r="BL46" s="516">
        <v>1</v>
      </c>
      <c r="BM46" s="516">
        <v>0</v>
      </c>
      <c r="BN46" s="516">
        <v>0</v>
      </c>
      <c r="BO46" s="516">
        <v>0</v>
      </c>
      <c r="BP46" s="516" t="s">
        <v>98</v>
      </c>
      <c r="BQ46" s="516" t="s">
        <v>98</v>
      </c>
      <c r="BR46" s="516">
        <v>0</v>
      </c>
      <c r="BS46" s="516">
        <v>0</v>
      </c>
      <c r="BT46" s="516" t="s">
        <v>98</v>
      </c>
      <c r="BU46" s="516">
        <v>0</v>
      </c>
      <c r="BV46" s="516">
        <v>0</v>
      </c>
      <c r="BW46" s="516">
        <v>0</v>
      </c>
      <c r="BX46" s="516" t="s">
        <v>98</v>
      </c>
      <c r="BY46" s="516" t="s">
        <v>98</v>
      </c>
      <c r="BZ46" s="516">
        <v>0</v>
      </c>
      <c r="CA46" s="516">
        <v>4</v>
      </c>
      <c r="CB46" s="516">
        <v>3</v>
      </c>
      <c r="CC46" s="516" t="s">
        <v>98</v>
      </c>
      <c r="CD46" s="516">
        <v>1</v>
      </c>
      <c r="CE46" s="516">
        <v>0</v>
      </c>
      <c r="CF46" s="516">
        <v>0</v>
      </c>
      <c r="CG46" s="516">
        <v>0</v>
      </c>
      <c r="CH46" s="516">
        <v>0</v>
      </c>
      <c r="CI46" s="516">
        <v>0</v>
      </c>
      <c r="CJ46" s="516">
        <v>0</v>
      </c>
      <c r="CK46" s="516" t="s">
        <v>98</v>
      </c>
      <c r="CL46" s="517">
        <v>0</v>
      </c>
      <c r="CM46" s="491">
        <v>38</v>
      </c>
      <c r="CO46" s="5">
        <v>37</v>
      </c>
      <c r="CP46" s="5" t="s">
        <v>69</v>
      </c>
      <c r="CQ46" s="604">
        <f t="shared" si="3"/>
        <v>102</v>
      </c>
      <c r="CR46" s="604">
        <f>IFERROR(_xlfn.RANK.EQ(CQ46,$CQ$10:$CQ$56,0)+COUNTIF($CQ$10:CQ46,CQ46)-1,"-")</f>
        <v>32</v>
      </c>
      <c r="CT46" s="604">
        <f t="shared" si="4"/>
        <v>36</v>
      </c>
      <c r="CU46" s="604" t="str">
        <f t="shared" si="5"/>
        <v>佐賀</v>
      </c>
      <c r="CV46" s="604">
        <f t="shared" si="6"/>
        <v>43</v>
      </c>
      <c r="CX46" s="5">
        <v>37</v>
      </c>
      <c r="CY46" s="5" t="s">
        <v>69</v>
      </c>
      <c r="CZ46" s="604">
        <f>IFERROR(SUM(IF(貼_海面漁業!CQ46="-",0,貼_海面漁業!CQ46)+IF(貼_海面養殖業!AN47="-",0,貼_海面養殖業!AN47)),"-")</f>
        <v>241</v>
      </c>
      <c r="DA46" s="604">
        <f>IFERROR(_xlfn.RANK.EQ(CZ46,$CZ$10:$CZ$56,0)+COUNTIF($CZ$10:CZ46,CZ46)-1,"-")</f>
        <v>28</v>
      </c>
      <c r="DC46" s="604">
        <f t="shared" si="7"/>
        <v>37</v>
      </c>
      <c r="DD46" s="604" t="str">
        <f t="shared" si="8"/>
        <v>栃木</v>
      </c>
      <c r="DE46" s="604">
        <f t="shared" si="9"/>
        <v>0</v>
      </c>
      <c r="DG46" s="5">
        <v>37</v>
      </c>
      <c r="DH46" s="5" t="s">
        <v>69</v>
      </c>
      <c r="DI46" s="604" t="str">
        <f t="shared" si="10"/>
        <v>-</v>
      </c>
      <c r="DJ46" s="604" t="str">
        <f>IFERROR(_xlfn.RANK.EQ(DI46,$DI$10:$DI$56,0)+COUNTIF($DI$10:DI46,DI46)-1,"-")</f>
        <v>-</v>
      </c>
      <c r="DL46" s="604" t="str">
        <f t="shared" si="11"/>
        <v>-</v>
      </c>
      <c r="DM46" s="604" t="str">
        <f t="shared" si="23"/>
        <v>-</v>
      </c>
      <c r="DN46" s="604" t="str">
        <f t="shared" si="12"/>
        <v>-</v>
      </c>
      <c r="DP46" s="5">
        <v>37</v>
      </c>
      <c r="DQ46" s="5" t="s">
        <v>69</v>
      </c>
      <c r="DR46" s="604" t="str">
        <f t="shared" si="13"/>
        <v>-</v>
      </c>
      <c r="DS46" s="604" t="str">
        <f>IFERROR(_xlfn.RANK.EQ(DR46,$DR$10:$DR$56,0)+COUNTIF($DR$10:DR46,DR46)-1,"-")</f>
        <v>-</v>
      </c>
      <c r="DU46" s="604" t="str">
        <f t="shared" si="14"/>
        <v>-</v>
      </c>
      <c r="DV46" s="604" t="str">
        <f t="shared" si="24"/>
        <v>-</v>
      </c>
      <c r="DW46" s="604" t="str">
        <f t="shared" si="15"/>
        <v>-</v>
      </c>
      <c r="DY46" s="5">
        <v>37</v>
      </c>
      <c r="DZ46" s="5" t="s">
        <v>69</v>
      </c>
      <c r="EA46" s="604" t="str">
        <f t="shared" si="16"/>
        <v>-</v>
      </c>
      <c r="EB46" s="604" t="str">
        <f>IFERROR(_xlfn.RANK.EQ(EA46,$EA$10:$EA$56,0)+COUNTIF($EA$10:EA46,EA46)-1,"-")</f>
        <v>-</v>
      </c>
      <c r="ED46" s="604" t="str">
        <f t="shared" si="17"/>
        <v>-</v>
      </c>
      <c r="EE46" s="604" t="str">
        <f t="shared" si="25"/>
        <v>-</v>
      </c>
      <c r="EF46" s="604" t="str">
        <f t="shared" si="18"/>
        <v>-</v>
      </c>
    </row>
    <row r="47" spans="2:136">
      <c r="B47" s="308" t="s">
        <v>78</v>
      </c>
      <c r="C47" s="485">
        <v>39</v>
      </c>
      <c r="D47" s="516">
        <v>424</v>
      </c>
      <c r="E47" s="516">
        <v>408</v>
      </c>
      <c r="F47" s="516">
        <v>69</v>
      </c>
      <c r="G47" s="516">
        <v>6</v>
      </c>
      <c r="H47" s="516">
        <v>10</v>
      </c>
      <c r="I47" s="516">
        <v>15</v>
      </c>
      <c r="J47" s="516">
        <v>20</v>
      </c>
      <c r="K47" s="516">
        <v>18</v>
      </c>
      <c r="L47" s="516">
        <v>0</v>
      </c>
      <c r="M47" s="516">
        <v>3</v>
      </c>
      <c r="N47" s="516">
        <v>0</v>
      </c>
      <c r="O47" s="516">
        <v>1</v>
      </c>
      <c r="P47" s="516">
        <v>1</v>
      </c>
      <c r="Q47" s="516">
        <v>2</v>
      </c>
      <c r="R47" s="516">
        <v>57</v>
      </c>
      <c r="S47" s="516">
        <v>52</v>
      </c>
      <c r="T47" s="516">
        <v>6</v>
      </c>
      <c r="U47" s="516">
        <v>5</v>
      </c>
      <c r="V47" s="516" t="s">
        <v>98</v>
      </c>
      <c r="W47" s="516" t="s">
        <v>98</v>
      </c>
      <c r="X47" s="516" t="s">
        <v>98</v>
      </c>
      <c r="Y47" s="516">
        <v>0</v>
      </c>
      <c r="Z47" s="516" t="s">
        <v>98</v>
      </c>
      <c r="AA47" s="516">
        <v>101</v>
      </c>
      <c r="AB47" s="516">
        <v>49</v>
      </c>
      <c r="AC47" s="516">
        <v>32</v>
      </c>
      <c r="AD47" s="516">
        <v>16</v>
      </c>
      <c r="AE47" s="516">
        <v>4</v>
      </c>
      <c r="AF47" s="516">
        <v>43</v>
      </c>
      <c r="AG47" s="516">
        <v>27</v>
      </c>
      <c r="AH47" s="516">
        <v>16</v>
      </c>
      <c r="AI47" s="516">
        <v>66</v>
      </c>
      <c r="AJ47" s="516">
        <v>0</v>
      </c>
      <c r="AK47" s="516">
        <v>11</v>
      </c>
      <c r="AL47" s="516">
        <v>0</v>
      </c>
      <c r="AM47" s="516">
        <v>0</v>
      </c>
      <c r="AN47" s="516">
        <v>0</v>
      </c>
      <c r="AO47" s="516" t="s">
        <v>98</v>
      </c>
      <c r="AP47" s="516" t="s">
        <v>98</v>
      </c>
      <c r="AQ47" s="516" t="s">
        <v>98</v>
      </c>
      <c r="AR47" s="516" t="s">
        <v>98</v>
      </c>
      <c r="AS47" s="516" t="s">
        <v>98</v>
      </c>
      <c r="AT47" s="516" t="s">
        <v>98</v>
      </c>
      <c r="AU47" s="516">
        <v>0</v>
      </c>
      <c r="AV47" s="516">
        <v>0</v>
      </c>
      <c r="AW47" s="516">
        <v>1</v>
      </c>
      <c r="AX47" s="516">
        <v>7</v>
      </c>
      <c r="AY47" s="516">
        <v>5</v>
      </c>
      <c r="AZ47" s="516">
        <v>1</v>
      </c>
      <c r="BA47" s="516">
        <v>0</v>
      </c>
      <c r="BB47" s="516">
        <v>1</v>
      </c>
      <c r="BC47" s="516">
        <v>1</v>
      </c>
      <c r="BD47" s="516">
        <v>1</v>
      </c>
      <c r="BE47" s="516">
        <v>1</v>
      </c>
      <c r="BF47" s="516">
        <v>0</v>
      </c>
      <c r="BG47" s="516" t="s">
        <v>98</v>
      </c>
      <c r="BH47" s="516">
        <v>0</v>
      </c>
      <c r="BI47" s="516">
        <v>0</v>
      </c>
      <c r="BJ47" s="516">
        <v>41</v>
      </c>
      <c r="BK47" s="516">
        <v>2</v>
      </c>
      <c r="BL47" s="516">
        <v>1</v>
      </c>
      <c r="BM47" s="516">
        <v>0</v>
      </c>
      <c r="BN47" s="516">
        <v>2</v>
      </c>
      <c r="BO47" s="516">
        <v>0</v>
      </c>
      <c r="BP47" s="516" t="s">
        <v>98</v>
      </c>
      <c r="BQ47" s="516" t="s">
        <v>98</v>
      </c>
      <c r="BR47" s="516">
        <v>0</v>
      </c>
      <c r="BS47" s="516">
        <v>0</v>
      </c>
      <c r="BT47" s="516" t="s">
        <v>98</v>
      </c>
      <c r="BU47" s="516">
        <v>3</v>
      </c>
      <c r="BV47" s="516">
        <v>0</v>
      </c>
      <c r="BW47" s="516">
        <v>0</v>
      </c>
      <c r="BX47" s="516">
        <v>0</v>
      </c>
      <c r="BY47" s="516" t="s">
        <v>98</v>
      </c>
      <c r="BZ47" s="516">
        <v>3</v>
      </c>
      <c r="CA47" s="516">
        <v>5</v>
      </c>
      <c r="CB47" s="516">
        <v>0</v>
      </c>
      <c r="CC47" s="516">
        <v>0</v>
      </c>
      <c r="CD47" s="516">
        <v>5</v>
      </c>
      <c r="CE47" s="516">
        <v>1</v>
      </c>
      <c r="CF47" s="516">
        <v>0</v>
      </c>
      <c r="CG47" s="516">
        <v>1</v>
      </c>
      <c r="CH47" s="516">
        <v>0</v>
      </c>
      <c r="CI47" s="516">
        <v>0</v>
      </c>
      <c r="CJ47" s="516">
        <v>3</v>
      </c>
      <c r="CK47" s="516" t="s">
        <v>98</v>
      </c>
      <c r="CL47" s="517">
        <v>3</v>
      </c>
      <c r="CM47" s="491">
        <v>39</v>
      </c>
      <c r="CO47" s="5">
        <v>38</v>
      </c>
      <c r="CP47" s="5" t="s">
        <v>70</v>
      </c>
      <c r="CQ47" s="604">
        <f t="shared" si="3"/>
        <v>626</v>
      </c>
      <c r="CR47" s="604">
        <f>IFERROR(_xlfn.RANK.EQ(CQ47,$CQ$10:$CQ$56,0)+COUNTIF($CQ$10:CQ47,CQ47)-1,"-")</f>
        <v>11</v>
      </c>
      <c r="CT47" s="604">
        <f t="shared" si="4"/>
        <v>38</v>
      </c>
      <c r="CU47" s="604" t="str">
        <f t="shared" si="5"/>
        <v>山形</v>
      </c>
      <c r="CV47" s="604">
        <f t="shared" si="6"/>
        <v>25</v>
      </c>
      <c r="CX47" s="5">
        <v>38</v>
      </c>
      <c r="CY47" s="5" t="s">
        <v>70</v>
      </c>
      <c r="CZ47" s="604">
        <f>IFERROR(SUM(IF(貼_海面漁業!CQ47="-",0,貼_海面漁業!CQ47)+IF(貼_海面養殖業!AN48="-",0,貼_海面養殖業!AN48)),"-")</f>
        <v>1303</v>
      </c>
      <c r="DA47" s="604">
        <f>IFERROR(_xlfn.RANK.EQ(CZ47,$CZ$10:$CZ$56,0)+COUNTIF($CZ$10:CZ47,CZ47)-1,"-")</f>
        <v>5</v>
      </c>
      <c r="DC47" s="604">
        <f t="shared" si="7"/>
        <v>37</v>
      </c>
      <c r="DD47" s="604" t="str">
        <f t="shared" si="8"/>
        <v>群馬</v>
      </c>
      <c r="DE47" s="604">
        <f t="shared" si="9"/>
        <v>0</v>
      </c>
      <c r="DG47" s="5">
        <v>38</v>
      </c>
      <c r="DH47" s="5" t="s">
        <v>70</v>
      </c>
      <c r="DI47" s="604" t="str">
        <f t="shared" si="10"/>
        <v>-</v>
      </c>
      <c r="DJ47" s="604" t="str">
        <f>IFERROR(_xlfn.RANK.EQ(DI47,$DI$10:$DI$56,0)+COUNTIF($DI$10:DI47,DI47)-1,"-")</f>
        <v>-</v>
      </c>
      <c r="DL47" s="604" t="str">
        <f t="shared" si="11"/>
        <v>-</v>
      </c>
      <c r="DM47" s="604" t="str">
        <f t="shared" si="23"/>
        <v>-</v>
      </c>
      <c r="DN47" s="604" t="str">
        <f t="shared" si="12"/>
        <v>-</v>
      </c>
      <c r="DP47" s="5">
        <v>38</v>
      </c>
      <c r="DQ47" s="5" t="s">
        <v>70</v>
      </c>
      <c r="DR47" s="604" t="str">
        <f t="shared" si="13"/>
        <v>-</v>
      </c>
      <c r="DS47" s="604" t="str">
        <f>IFERROR(_xlfn.RANK.EQ(DR47,$DR$10:$DR$56,0)+COUNTIF($DR$10:DR47,DR47)-1,"-")</f>
        <v>-</v>
      </c>
      <c r="DU47" s="604" t="str">
        <f t="shared" si="14"/>
        <v>-</v>
      </c>
      <c r="DV47" s="604" t="str">
        <f t="shared" si="24"/>
        <v>-</v>
      </c>
      <c r="DW47" s="604" t="str">
        <f t="shared" si="15"/>
        <v>-</v>
      </c>
      <c r="DY47" s="5">
        <v>38</v>
      </c>
      <c r="DZ47" s="5" t="s">
        <v>70</v>
      </c>
      <c r="EA47" s="604" t="str">
        <f t="shared" si="16"/>
        <v>-</v>
      </c>
      <c r="EB47" s="604" t="str">
        <f>IFERROR(_xlfn.RANK.EQ(EA47,$EA$10:$EA$56,0)+COUNTIF($EA$10:EA47,EA47)-1,"-")</f>
        <v>-</v>
      </c>
      <c r="ED47" s="604" t="str">
        <f t="shared" si="17"/>
        <v>-</v>
      </c>
      <c r="EE47" s="604" t="str">
        <f t="shared" si="25"/>
        <v>-</v>
      </c>
      <c r="EF47" s="604" t="str">
        <f t="shared" si="18"/>
        <v>-</v>
      </c>
    </row>
    <row r="48" spans="2:136">
      <c r="B48" s="308" t="s">
        <v>44</v>
      </c>
      <c r="C48" s="485">
        <v>40</v>
      </c>
      <c r="D48" s="516">
        <v>134</v>
      </c>
      <c r="E48" s="516">
        <v>107</v>
      </c>
      <c r="F48" s="516">
        <v>81</v>
      </c>
      <c r="G48" s="516">
        <v>3</v>
      </c>
      <c r="H48" s="516" t="s">
        <v>98</v>
      </c>
      <c r="I48" s="516">
        <v>38</v>
      </c>
      <c r="J48" s="516">
        <v>14</v>
      </c>
      <c r="K48" s="516">
        <v>21</v>
      </c>
      <c r="L48" s="516">
        <v>5</v>
      </c>
      <c r="M48" s="516">
        <v>6</v>
      </c>
      <c r="N48" s="516">
        <v>0</v>
      </c>
      <c r="O48" s="516">
        <v>2</v>
      </c>
      <c r="P48" s="516">
        <v>4</v>
      </c>
      <c r="Q48" s="516">
        <v>0</v>
      </c>
      <c r="R48" s="516">
        <v>2</v>
      </c>
      <c r="S48" s="516">
        <v>2</v>
      </c>
      <c r="T48" s="516">
        <v>0</v>
      </c>
      <c r="U48" s="516">
        <v>2</v>
      </c>
      <c r="V48" s="516" t="s">
        <v>98</v>
      </c>
      <c r="W48" s="516" t="s">
        <v>98</v>
      </c>
      <c r="X48" s="516" t="s">
        <v>98</v>
      </c>
      <c r="Y48" s="516" t="s">
        <v>98</v>
      </c>
      <c r="Z48" s="516" t="s">
        <v>98</v>
      </c>
      <c r="AA48" s="516" t="s">
        <v>98</v>
      </c>
      <c r="AB48" s="516" t="s">
        <v>98</v>
      </c>
      <c r="AC48" s="516" t="s">
        <v>98</v>
      </c>
      <c r="AD48" s="516" t="s">
        <v>98</v>
      </c>
      <c r="AE48" s="516" t="s">
        <v>98</v>
      </c>
      <c r="AF48" s="516">
        <v>0</v>
      </c>
      <c r="AG48" s="516" t="s">
        <v>98</v>
      </c>
      <c r="AH48" s="516">
        <v>0</v>
      </c>
      <c r="AI48" s="516" t="s">
        <v>98</v>
      </c>
      <c r="AJ48" s="516" t="s">
        <v>98</v>
      </c>
      <c r="AK48" s="516">
        <v>0</v>
      </c>
      <c r="AL48" s="516" t="s">
        <v>98</v>
      </c>
      <c r="AM48" s="516" t="s">
        <v>98</v>
      </c>
      <c r="AN48" s="516" t="s">
        <v>98</v>
      </c>
      <c r="AO48" s="516" t="s">
        <v>98</v>
      </c>
      <c r="AP48" s="516" t="s">
        <v>98</v>
      </c>
      <c r="AQ48" s="516" t="s">
        <v>98</v>
      </c>
      <c r="AR48" s="516" t="s">
        <v>98</v>
      </c>
      <c r="AS48" s="516" t="s">
        <v>98</v>
      </c>
      <c r="AT48" s="516" t="s">
        <v>98</v>
      </c>
      <c r="AU48" s="516" t="s">
        <v>98</v>
      </c>
      <c r="AV48" s="516" t="s">
        <v>98</v>
      </c>
      <c r="AW48" s="516">
        <v>0</v>
      </c>
      <c r="AX48" s="516">
        <v>0</v>
      </c>
      <c r="AY48" s="516">
        <v>0</v>
      </c>
      <c r="AZ48" s="516" t="s">
        <v>278</v>
      </c>
      <c r="BA48" s="516">
        <v>0</v>
      </c>
      <c r="BB48" s="516">
        <v>0</v>
      </c>
      <c r="BC48" s="516" t="s">
        <v>278</v>
      </c>
      <c r="BD48" s="516" t="s">
        <v>98</v>
      </c>
      <c r="BE48" s="516">
        <v>1</v>
      </c>
      <c r="BF48" s="516" t="s">
        <v>98</v>
      </c>
      <c r="BG48" s="516" t="s">
        <v>98</v>
      </c>
      <c r="BH48" s="516" t="s">
        <v>98</v>
      </c>
      <c r="BI48" s="516" t="s">
        <v>98</v>
      </c>
      <c r="BJ48" s="516">
        <v>14</v>
      </c>
      <c r="BK48" s="516">
        <v>0</v>
      </c>
      <c r="BL48" s="516">
        <v>0</v>
      </c>
      <c r="BM48" s="516" t="s">
        <v>98</v>
      </c>
      <c r="BN48" s="516">
        <v>0</v>
      </c>
      <c r="BO48" s="516">
        <v>0</v>
      </c>
      <c r="BP48" s="516" t="s">
        <v>98</v>
      </c>
      <c r="BQ48" s="516" t="s">
        <v>98</v>
      </c>
      <c r="BR48" s="516">
        <v>0</v>
      </c>
      <c r="BS48" s="516">
        <v>0</v>
      </c>
      <c r="BT48" s="516" t="s">
        <v>98</v>
      </c>
      <c r="BU48" s="516">
        <v>1</v>
      </c>
      <c r="BV48" s="516" t="s">
        <v>98</v>
      </c>
      <c r="BW48" s="516" t="s">
        <v>98</v>
      </c>
      <c r="BX48" s="516" t="s">
        <v>98</v>
      </c>
      <c r="BY48" s="516" t="s">
        <v>98</v>
      </c>
      <c r="BZ48" s="516">
        <v>1</v>
      </c>
      <c r="CA48" s="516">
        <v>24</v>
      </c>
      <c r="CB48" s="516" t="s">
        <v>98</v>
      </c>
      <c r="CC48" s="516" t="s">
        <v>98</v>
      </c>
      <c r="CD48" s="516">
        <v>24</v>
      </c>
      <c r="CE48" s="516">
        <v>1</v>
      </c>
      <c r="CF48" s="516">
        <v>0</v>
      </c>
      <c r="CG48" s="516" t="s">
        <v>278</v>
      </c>
      <c r="CH48" s="516" t="s">
        <v>278</v>
      </c>
      <c r="CI48" s="516">
        <v>0</v>
      </c>
      <c r="CJ48" s="516">
        <v>1</v>
      </c>
      <c r="CK48" s="516" t="s">
        <v>98</v>
      </c>
      <c r="CL48" s="517">
        <v>1</v>
      </c>
      <c r="CM48" s="491">
        <v>40</v>
      </c>
      <c r="CO48" s="5">
        <v>39</v>
      </c>
      <c r="CP48" s="5" t="s">
        <v>71</v>
      </c>
      <c r="CQ48" s="604">
        <f t="shared" si="3"/>
        <v>585</v>
      </c>
      <c r="CR48" s="604">
        <f>IFERROR(_xlfn.RANK.EQ(CQ48,$CQ$10:$CQ$56,0)+COUNTIF($CQ$10:CQ48,CQ48)-1,"-")</f>
        <v>13</v>
      </c>
      <c r="CT48" s="604">
        <f t="shared" si="4"/>
        <v>39</v>
      </c>
      <c r="CU48" s="604" t="str">
        <f t="shared" si="5"/>
        <v>岡山</v>
      </c>
      <c r="CV48" s="604">
        <f t="shared" si="6"/>
        <v>24</v>
      </c>
      <c r="CX48" s="5">
        <v>39</v>
      </c>
      <c r="CY48" s="5" t="s">
        <v>71</v>
      </c>
      <c r="CZ48" s="604">
        <f>IFERROR(SUM(IF(貼_海面漁業!CQ48="-",0,貼_海面漁業!CQ48)+IF(貼_海面養殖業!AN49="-",0,貼_海面養殖業!AN49)),"-")</f>
        <v>772</v>
      </c>
      <c r="DA48" s="604">
        <f>IFERROR(_xlfn.RANK.EQ(CZ48,$CZ$10:$CZ$56,0)+COUNTIF($CZ$10:CZ48,CZ48)-1,"-")</f>
        <v>16</v>
      </c>
      <c r="DC48" s="604">
        <f t="shared" si="7"/>
        <v>37</v>
      </c>
      <c r="DD48" s="604" t="str">
        <f t="shared" si="8"/>
        <v>埼玉</v>
      </c>
      <c r="DE48" s="604">
        <f t="shared" si="9"/>
        <v>0</v>
      </c>
      <c r="DG48" s="5">
        <v>39</v>
      </c>
      <c r="DH48" s="5" t="s">
        <v>71</v>
      </c>
      <c r="DI48" s="604" t="str">
        <f t="shared" si="10"/>
        <v>-</v>
      </c>
      <c r="DJ48" s="604" t="str">
        <f>IFERROR(_xlfn.RANK.EQ(DI48,$DI$10:$DI$56,0)+COUNTIF($DI$10:DI48,DI48)-1,"-")</f>
        <v>-</v>
      </c>
      <c r="DL48" s="604" t="str">
        <f t="shared" si="11"/>
        <v>-</v>
      </c>
      <c r="DM48" s="604" t="str">
        <f t="shared" si="23"/>
        <v>-</v>
      </c>
      <c r="DN48" s="604" t="str">
        <f t="shared" si="12"/>
        <v>-</v>
      </c>
      <c r="DP48" s="5">
        <v>39</v>
      </c>
      <c r="DQ48" s="5" t="s">
        <v>71</v>
      </c>
      <c r="DR48" s="604" t="str">
        <f t="shared" si="13"/>
        <v>-</v>
      </c>
      <c r="DS48" s="604" t="str">
        <f>IFERROR(_xlfn.RANK.EQ(DR48,$DR$10:$DR$56,0)+COUNTIF($DR$10:DR48,DR48)-1,"-")</f>
        <v>-</v>
      </c>
      <c r="DU48" s="604" t="str">
        <f t="shared" si="14"/>
        <v>-</v>
      </c>
      <c r="DV48" s="604" t="str">
        <f t="shared" si="24"/>
        <v>-</v>
      </c>
      <c r="DW48" s="604" t="str">
        <f t="shared" si="15"/>
        <v>-</v>
      </c>
      <c r="DY48" s="5">
        <v>39</v>
      </c>
      <c r="DZ48" s="5" t="s">
        <v>71</v>
      </c>
      <c r="EA48" s="604" t="str">
        <f t="shared" si="16"/>
        <v>-</v>
      </c>
      <c r="EB48" s="604" t="str">
        <f>IFERROR(_xlfn.RANK.EQ(EA48,$EA$10:$EA$56,0)+COUNTIF($EA$10:EA48,EA48)-1,"-")</f>
        <v>-</v>
      </c>
      <c r="ED48" s="604" t="str">
        <f t="shared" si="17"/>
        <v>-</v>
      </c>
      <c r="EE48" s="604" t="str">
        <f t="shared" si="25"/>
        <v>-</v>
      </c>
      <c r="EF48" s="604" t="str">
        <f t="shared" si="18"/>
        <v>-</v>
      </c>
    </row>
    <row r="49" spans="2:136" ht="24">
      <c r="B49" s="309" t="s">
        <v>562</v>
      </c>
      <c r="C49" s="485">
        <v>41</v>
      </c>
      <c r="D49" s="516">
        <v>2851</v>
      </c>
      <c r="E49" s="516">
        <v>2037</v>
      </c>
      <c r="F49" s="516">
        <v>4</v>
      </c>
      <c r="G49" s="516">
        <v>3</v>
      </c>
      <c r="H49" s="516" t="s">
        <v>98</v>
      </c>
      <c r="I49" s="516" t="s">
        <v>278</v>
      </c>
      <c r="J49" s="516" t="s">
        <v>278</v>
      </c>
      <c r="K49" s="516">
        <v>0</v>
      </c>
      <c r="L49" s="516">
        <v>0</v>
      </c>
      <c r="M49" s="516">
        <v>2</v>
      </c>
      <c r="N49" s="516" t="s">
        <v>278</v>
      </c>
      <c r="O49" s="516">
        <v>2</v>
      </c>
      <c r="P49" s="516">
        <v>0</v>
      </c>
      <c r="Q49" s="516" t="s">
        <v>278</v>
      </c>
      <c r="R49" s="516">
        <v>0</v>
      </c>
      <c r="S49" s="516">
        <v>0</v>
      </c>
      <c r="T49" s="516">
        <v>0</v>
      </c>
      <c r="U49" s="516">
        <v>20</v>
      </c>
      <c r="V49" s="516">
        <v>142</v>
      </c>
      <c r="W49" s="516">
        <v>119</v>
      </c>
      <c r="X49" s="516">
        <v>24</v>
      </c>
      <c r="Y49" s="516" t="s">
        <v>98</v>
      </c>
      <c r="Z49" s="516">
        <v>74</v>
      </c>
      <c r="AA49" s="516">
        <v>356</v>
      </c>
      <c r="AB49" s="516">
        <v>354</v>
      </c>
      <c r="AC49" s="516" t="s">
        <v>98</v>
      </c>
      <c r="AD49" s="516">
        <v>3</v>
      </c>
      <c r="AE49" s="516">
        <v>0</v>
      </c>
      <c r="AF49" s="516">
        <v>2</v>
      </c>
      <c r="AG49" s="516">
        <v>2</v>
      </c>
      <c r="AH49" s="516" t="s">
        <v>98</v>
      </c>
      <c r="AI49" s="516">
        <v>80</v>
      </c>
      <c r="AJ49" s="516">
        <v>137</v>
      </c>
      <c r="AK49" s="516">
        <v>134</v>
      </c>
      <c r="AL49" s="516">
        <v>120</v>
      </c>
      <c r="AM49" s="516">
        <v>5</v>
      </c>
      <c r="AN49" s="516">
        <v>115</v>
      </c>
      <c r="AO49" s="516">
        <v>790</v>
      </c>
      <c r="AP49" s="516">
        <v>256</v>
      </c>
      <c r="AQ49" s="516">
        <v>534</v>
      </c>
      <c r="AR49" s="516">
        <v>27</v>
      </c>
      <c r="AS49" s="516">
        <v>5</v>
      </c>
      <c r="AT49" s="516">
        <v>4</v>
      </c>
      <c r="AU49" s="516" t="s">
        <v>98</v>
      </c>
      <c r="AV49" s="516">
        <v>0</v>
      </c>
      <c r="AW49" s="516">
        <v>0</v>
      </c>
      <c r="AX49" s="516">
        <v>0</v>
      </c>
      <c r="AY49" s="516">
        <v>0</v>
      </c>
      <c r="AZ49" s="516" t="s">
        <v>98</v>
      </c>
      <c r="BA49" s="516" t="s">
        <v>98</v>
      </c>
      <c r="BB49" s="516">
        <v>0</v>
      </c>
      <c r="BC49" s="516" t="s">
        <v>98</v>
      </c>
      <c r="BD49" s="516" t="s">
        <v>98</v>
      </c>
      <c r="BE49" s="516">
        <v>0</v>
      </c>
      <c r="BF49" s="516">
        <v>0</v>
      </c>
      <c r="BG49" s="516">
        <v>0</v>
      </c>
      <c r="BH49" s="516" t="s">
        <v>98</v>
      </c>
      <c r="BI49" s="516">
        <v>12</v>
      </c>
      <c r="BJ49" s="516">
        <v>127</v>
      </c>
      <c r="BK49" s="516">
        <v>2</v>
      </c>
      <c r="BL49" s="516" t="s">
        <v>98</v>
      </c>
      <c r="BM49" s="516" t="s">
        <v>98</v>
      </c>
      <c r="BN49" s="516">
        <v>2</v>
      </c>
      <c r="BO49" s="516">
        <v>53</v>
      </c>
      <c r="BP49" s="516">
        <v>1</v>
      </c>
      <c r="BQ49" s="516">
        <v>1</v>
      </c>
      <c r="BR49" s="516">
        <v>1</v>
      </c>
      <c r="BS49" s="516">
        <v>51</v>
      </c>
      <c r="BT49" s="516" t="s">
        <v>98</v>
      </c>
      <c r="BU49" s="516">
        <v>376</v>
      </c>
      <c r="BV49" s="516">
        <v>1</v>
      </c>
      <c r="BW49" s="516" t="s">
        <v>98</v>
      </c>
      <c r="BX49" s="516">
        <v>16</v>
      </c>
      <c r="BY49" s="516">
        <v>254</v>
      </c>
      <c r="BZ49" s="516">
        <v>106</v>
      </c>
      <c r="CA49" s="516">
        <v>31</v>
      </c>
      <c r="CB49" s="516">
        <v>25</v>
      </c>
      <c r="CC49" s="516">
        <v>1</v>
      </c>
      <c r="CD49" s="516">
        <v>5</v>
      </c>
      <c r="CE49" s="516">
        <v>82</v>
      </c>
      <c r="CF49" s="516">
        <v>4</v>
      </c>
      <c r="CG49" s="516">
        <v>14</v>
      </c>
      <c r="CH49" s="516">
        <v>0</v>
      </c>
      <c r="CI49" s="516">
        <v>0</v>
      </c>
      <c r="CJ49" s="516">
        <v>252</v>
      </c>
      <c r="CK49" s="516">
        <v>251</v>
      </c>
      <c r="CL49" s="517">
        <v>1</v>
      </c>
      <c r="CM49" s="491">
        <v>41</v>
      </c>
      <c r="CO49" s="5">
        <v>40</v>
      </c>
      <c r="CP49" s="5" t="s">
        <v>72</v>
      </c>
      <c r="CQ49" s="604">
        <f t="shared" si="3"/>
        <v>160</v>
      </c>
      <c r="CR49" s="604">
        <f>IFERROR(_xlfn.RANK.EQ(CQ49,$CQ$10:$CQ$56,0)+COUNTIF($CQ$10:CQ49,CQ49)-1,"-")</f>
        <v>28</v>
      </c>
      <c r="CT49" s="604" t="str">
        <f t="shared" si="4"/>
        <v>-</v>
      </c>
      <c r="CU49" s="604" t="str">
        <f t="shared" si="5"/>
        <v>-</v>
      </c>
      <c r="CV49" s="604" t="str">
        <f t="shared" si="6"/>
        <v>-</v>
      </c>
      <c r="CX49" s="5">
        <v>40</v>
      </c>
      <c r="CY49" s="5" t="s">
        <v>72</v>
      </c>
      <c r="CZ49" s="604">
        <f>IFERROR(SUM(IF(貼_海面漁業!CQ49="-",0,貼_海面漁業!CQ49)+IF(貼_海面養殖業!AN50="-",0,貼_海面養殖業!AN50)),"-")</f>
        <v>450</v>
      </c>
      <c r="DA49" s="604">
        <f>IFERROR(_xlfn.RANK.EQ(CZ49,$CZ$10:$CZ$56,0)+COUNTIF($CZ$10:CZ49,CZ49)-1,"-")</f>
        <v>20</v>
      </c>
      <c r="DC49" s="604">
        <f t="shared" si="7"/>
        <v>37</v>
      </c>
      <c r="DD49" s="604" t="str">
        <f t="shared" si="8"/>
        <v>山梨</v>
      </c>
      <c r="DE49" s="604">
        <f t="shared" si="9"/>
        <v>0</v>
      </c>
      <c r="DG49" s="5">
        <v>40</v>
      </c>
      <c r="DH49" s="5" t="s">
        <v>72</v>
      </c>
      <c r="DI49" s="604" t="str">
        <f t="shared" si="10"/>
        <v>-</v>
      </c>
      <c r="DJ49" s="604" t="str">
        <f>IFERROR(_xlfn.RANK.EQ(DI49,$DI$10:$DI$56,0)+COUNTIF($DI$10:DI49,DI49)-1,"-")</f>
        <v>-</v>
      </c>
      <c r="DL49" s="604" t="str">
        <f t="shared" si="11"/>
        <v>-</v>
      </c>
      <c r="DM49" s="604" t="str">
        <f t="shared" si="23"/>
        <v>-</v>
      </c>
      <c r="DN49" s="604" t="str">
        <f t="shared" si="12"/>
        <v>-</v>
      </c>
      <c r="DP49" s="5">
        <v>40</v>
      </c>
      <c r="DQ49" s="5" t="s">
        <v>72</v>
      </c>
      <c r="DR49" s="604" t="str">
        <f t="shared" si="13"/>
        <v>-</v>
      </c>
      <c r="DS49" s="604" t="str">
        <f>IFERROR(_xlfn.RANK.EQ(DR49,$DR$10:$DR$56,0)+COUNTIF($DR$10:DR49,DR49)-1,"-")</f>
        <v>-</v>
      </c>
      <c r="DU49" s="604" t="str">
        <f t="shared" si="14"/>
        <v>-</v>
      </c>
      <c r="DV49" s="604" t="str">
        <f t="shared" si="24"/>
        <v>-</v>
      </c>
      <c r="DW49" s="604" t="str">
        <f t="shared" si="15"/>
        <v>-</v>
      </c>
      <c r="DY49" s="5">
        <v>40</v>
      </c>
      <c r="DZ49" s="5" t="s">
        <v>72</v>
      </c>
      <c r="EA49" s="604" t="str">
        <f t="shared" si="16"/>
        <v>-</v>
      </c>
      <c r="EB49" s="604" t="str">
        <f>IFERROR(_xlfn.RANK.EQ(EA49,$EA$10:$EA$56,0)+COUNTIF($EA$10:EA49,EA49)-1,"-")</f>
        <v>-</v>
      </c>
      <c r="ED49" s="604" t="str">
        <f t="shared" si="17"/>
        <v>-</v>
      </c>
      <c r="EE49" s="604" t="str">
        <f t="shared" si="25"/>
        <v>-</v>
      </c>
      <c r="EF49" s="604" t="str">
        <f t="shared" si="18"/>
        <v>-</v>
      </c>
    </row>
    <row r="50" spans="2:136" ht="24">
      <c r="B50" s="308" t="s">
        <v>561</v>
      </c>
      <c r="C50" s="485">
        <v>42</v>
      </c>
      <c r="D50" s="516">
        <v>5688</v>
      </c>
      <c r="E50" s="516">
        <v>5380</v>
      </c>
      <c r="F50" s="516">
        <v>302</v>
      </c>
      <c r="G50" s="516">
        <v>34</v>
      </c>
      <c r="H50" s="516">
        <v>34</v>
      </c>
      <c r="I50" s="516">
        <v>32</v>
      </c>
      <c r="J50" s="516">
        <v>106</v>
      </c>
      <c r="K50" s="516">
        <v>96</v>
      </c>
      <c r="L50" s="516">
        <v>0</v>
      </c>
      <c r="M50" s="516">
        <v>34</v>
      </c>
      <c r="N50" s="516">
        <v>2</v>
      </c>
      <c r="O50" s="516">
        <v>23</v>
      </c>
      <c r="P50" s="516">
        <v>7</v>
      </c>
      <c r="Q50" s="516">
        <v>1</v>
      </c>
      <c r="R50" s="516">
        <v>412</v>
      </c>
      <c r="S50" s="516">
        <v>395</v>
      </c>
      <c r="T50" s="516">
        <v>17</v>
      </c>
      <c r="U50" s="516">
        <v>117</v>
      </c>
      <c r="V50" s="516">
        <v>4</v>
      </c>
      <c r="W50" s="516">
        <v>2</v>
      </c>
      <c r="X50" s="516">
        <v>2</v>
      </c>
      <c r="Y50" s="516" t="s">
        <v>278</v>
      </c>
      <c r="Z50" s="516">
        <v>0</v>
      </c>
      <c r="AA50" s="516">
        <v>3360</v>
      </c>
      <c r="AB50" s="516" t="s">
        <v>278</v>
      </c>
      <c r="AC50" s="516">
        <v>10</v>
      </c>
      <c r="AD50" s="516" t="s">
        <v>278</v>
      </c>
      <c r="AE50" s="516">
        <v>34</v>
      </c>
      <c r="AF50" s="516">
        <v>30</v>
      </c>
      <c r="AG50" s="516" t="s">
        <v>278</v>
      </c>
      <c r="AH50" s="516" t="s">
        <v>278</v>
      </c>
      <c r="AI50" s="516">
        <v>526</v>
      </c>
      <c r="AJ50" s="516">
        <v>175</v>
      </c>
      <c r="AK50" s="516">
        <v>84</v>
      </c>
      <c r="AL50" s="516">
        <v>45</v>
      </c>
      <c r="AM50" s="516">
        <v>25</v>
      </c>
      <c r="AN50" s="516">
        <v>20</v>
      </c>
      <c r="AO50" s="516">
        <v>110</v>
      </c>
      <c r="AP50" s="516" t="s">
        <v>278</v>
      </c>
      <c r="AQ50" s="516" t="s">
        <v>278</v>
      </c>
      <c r="AR50" s="516" t="s">
        <v>278</v>
      </c>
      <c r="AS50" s="516" t="s">
        <v>278</v>
      </c>
      <c r="AT50" s="516" t="s">
        <v>98</v>
      </c>
      <c r="AU50" s="516">
        <v>0</v>
      </c>
      <c r="AV50" s="516">
        <v>5</v>
      </c>
      <c r="AW50" s="516">
        <v>6</v>
      </c>
      <c r="AX50" s="516">
        <v>15</v>
      </c>
      <c r="AY50" s="516">
        <v>11</v>
      </c>
      <c r="AZ50" s="516">
        <v>4</v>
      </c>
      <c r="BA50" s="516">
        <v>0</v>
      </c>
      <c r="BB50" s="516">
        <v>0</v>
      </c>
      <c r="BC50" s="516">
        <v>0</v>
      </c>
      <c r="BD50" s="516">
        <v>0</v>
      </c>
      <c r="BE50" s="516">
        <v>5</v>
      </c>
      <c r="BF50" s="516">
        <v>6</v>
      </c>
      <c r="BG50" s="516" t="s">
        <v>98</v>
      </c>
      <c r="BH50" s="516">
        <v>0</v>
      </c>
      <c r="BI50" s="516">
        <v>4</v>
      </c>
      <c r="BJ50" s="516">
        <v>136</v>
      </c>
      <c r="BK50" s="516">
        <v>1</v>
      </c>
      <c r="BL50" s="516">
        <v>1</v>
      </c>
      <c r="BM50" s="516">
        <v>0</v>
      </c>
      <c r="BN50" s="516">
        <v>0</v>
      </c>
      <c r="BO50" s="516">
        <v>6</v>
      </c>
      <c r="BP50" s="516" t="s">
        <v>278</v>
      </c>
      <c r="BQ50" s="516">
        <v>0</v>
      </c>
      <c r="BR50" s="516" t="s">
        <v>278</v>
      </c>
      <c r="BS50" s="516">
        <v>2</v>
      </c>
      <c r="BT50" s="516">
        <v>22</v>
      </c>
      <c r="BU50" s="516">
        <v>25</v>
      </c>
      <c r="BV50" s="516">
        <v>2</v>
      </c>
      <c r="BW50" s="516">
        <v>0</v>
      </c>
      <c r="BX50" s="516">
        <v>0</v>
      </c>
      <c r="BY50" s="516">
        <v>0</v>
      </c>
      <c r="BZ50" s="516">
        <v>22</v>
      </c>
      <c r="CA50" s="516">
        <v>178</v>
      </c>
      <c r="CB50" s="516">
        <v>105</v>
      </c>
      <c r="CC50" s="516">
        <v>37</v>
      </c>
      <c r="CD50" s="516">
        <v>36</v>
      </c>
      <c r="CE50" s="516">
        <v>42</v>
      </c>
      <c r="CF50" s="516">
        <v>5</v>
      </c>
      <c r="CG50" s="516">
        <v>15</v>
      </c>
      <c r="CH50" s="516">
        <v>1</v>
      </c>
      <c r="CI50" s="516">
        <v>1</v>
      </c>
      <c r="CJ50" s="516">
        <v>12</v>
      </c>
      <c r="CK50" s="516">
        <v>10</v>
      </c>
      <c r="CL50" s="517">
        <v>2</v>
      </c>
      <c r="CM50" s="491">
        <v>42</v>
      </c>
      <c r="CO50" s="5">
        <v>41</v>
      </c>
      <c r="CP50" s="5" t="s">
        <v>73</v>
      </c>
      <c r="CQ50" s="604">
        <f t="shared" si="3"/>
        <v>43</v>
      </c>
      <c r="CR50" s="604">
        <f>IFERROR(_xlfn.RANK.EQ(CQ50,$CQ$10:$CQ$56,0)+COUNTIF($CQ$10:CQ50,CQ50)-1,"-")</f>
        <v>37</v>
      </c>
      <c r="CT50" s="604" t="str">
        <f t="shared" si="4"/>
        <v>-</v>
      </c>
      <c r="CU50" s="604" t="str">
        <f t="shared" si="5"/>
        <v>-</v>
      </c>
      <c r="CV50" s="604" t="str">
        <f t="shared" si="6"/>
        <v>-</v>
      </c>
      <c r="CX50" s="5">
        <v>41</v>
      </c>
      <c r="CY50" s="5" t="s">
        <v>73</v>
      </c>
      <c r="CZ50" s="604">
        <f>IFERROR(SUM(IF(貼_海面漁業!CQ50="-",0,貼_海面漁業!CQ50)+IF(貼_海面養殖業!AN51="-",0,貼_海面養殖業!AN51)),"-")</f>
        <v>478</v>
      </c>
      <c r="DA50" s="604">
        <f>IFERROR(_xlfn.RANK.EQ(CZ50,$CZ$10:$CZ$56,0)+COUNTIF($CZ$10:CZ50,CZ50)-1,"-")</f>
        <v>19</v>
      </c>
      <c r="DC50" s="604">
        <f t="shared" si="7"/>
        <v>37</v>
      </c>
      <c r="DD50" s="604" t="str">
        <f t="shared" si="8"/>
        <v>長野</v>
      </c>
      <c r="DE50" s="604">
        <f t="shared" si="9"/>
        <v>0</v>
      </c>
      <c r="DG50" s="5">
        <v>41</v>
      </c>
      <c r="DH50" s="5" t="s">
        <v>73</v>
      </c>
      <c r="DI50" s="604" t="str">
        <f t="shared" si="10"/>
        <v>-</v>
      </c>
      <c r="DJ50" s="604" t="str">
        <f>IFERROR(_xlfn.RANK.EQ(DI50,$DI$10:$DI$56,0)+COUNTIF($DI$10:DI50,DI50)-1,"-")</f>
        <v>-</v>
      </c>
      <c r="DL50" s="604" t="str">
        <f t="shared" si="11"/>
        <v>-</v>
      </c>
      <c r="DM50" s="604" t="str">
        <f t="shared" si="23"/>
        <v>-</v>
      </c>
      <c r="DN50" s="604" t="str">
        <f t="shared" si="12"/>
        <v>-</v>
      </c>
      <c r="DP50" s="5">
        <v>41</v>
      </c>
      <c r="DQ50" s="5" t="s">
        <v>73</v>
      </c>
      <c r="DR50" s="604" t="str">
        <f t="shared" si="13"/>
        <v>-</v>
      </c>
      <c r="DS50" s="604" t="str">
        <f>IFERROR(_xlfn.RANK.EQ(DR50,$DR$10:$DR$56,0)+COUNTIF($DR$10:DR50,DR50)-1,"-")</f>
        <v>-</v>
      </c>
      <c r="DU50" s="604" t="str">
        <f t="shared" si="14"/>
        <v>-</v>
      </c>
      <c r="DV50" s="604" t="str">
        <f t="shared" si="24"/>
        <v>-</v>
      </c>
      <c r="DW50" s="604" t="str">
        <f t="shared" si="15"/>
        <v>-</v>
      </c>
      <c r="DY50" s="5">
        <v>41</v>
      </c>
      <c r="DZ50" s="5" t="s">
        <v>73</v>
      </c>
      <c r="EA50" s="604" t="str">
        <f t="shared" si="16"/>
        <v>-</v>
      </c>
      <c r="EB50" s="604" t="str">
        <f>IFERROR(_xlfn.RANK.EQ(EA50,$EA$10:$EA$56,0)+COUNTIF($EA$10:EA50,EA50)-1,"-")</f>
        <v>-</v>
      </c>
      <c r="ED50" s="604" t="str">
        <f t="shared" si="17"/>
        <v>-</v>
      </c>
      <c r="EE50" s="604" t="str">
        <f t="shared" si="25"/>
        <v>-</v>
      </c>
      <c r="EF50" s="604" t="str">
        <f t="shared" si="18"/>
        <v>-</v>
      </c>
    </row>
    <row r="51" spans="2:136" ht="24">
      <c r="B51" s="308" t="s">
        <v>560</v>
      </c>
      <c r="C51" s="485">
        <v>43</v>
      </c>
      <c r="D51" s="516">
        <v>3872</v>
      </c>
      <c r="E51" s="516">
        <v>3698</v>
      </c>
      <c r="F51" s="516" t="s">
        <v>278</v>
      </c>
      <c r="G51" s="516">
        <v>22</v>
      </c>
      <c r="H51" s="516">
        <v>14</v>
      </c>
      <c r="I51" s="516">
        <v>34</v>
      </c>
      <c r="J51" s="516">
        <v>75</v>
      </c>
      <c r="K51" s="516" t="s">
        <v>278</v>
      </c>
      <c r="L51" s="516">
        <v>0</v>
      </c>
      <c r="M51" s="516">
        <v>12</v>
      </c>
      <c r="N51" s="516">
        <v>1</v>
      </c>
      <c r="O51" s="516">
        <v>9</v>
      </c>
      <c r="P51" s="516">
        <v>2</v>
      </c>
      <c r="Q51" s="516">
        <v>0</v>
      </c>
      <c r="R51" s="516">
        <v>1304</v>
      </c>
      <c r="S51" s="516">
        <v>1258</v>
      </c>
      <c r="T51" s="516">
        <v>46</v>
      </c>
      <c r="U51" s="516">
        <v>14</v>
      </c>
      <c r="V51" s="516" t="s">
        <v>98</v>
      </c>
      <c r="W51" s="516" t="s">
        <v>98</v>
      </c>
      <c r="X51" s="516" t="s">
        <v>98</v>
      </c>
      <c r="Y51" s="516">
        <v>26</v>
      </c>
      <c r="Z51" s="516" t="s">
        <v>98</v>
      </c>
      <c r="AA51" s="516">
        <v>1365</v>
      </c>
      <c r="AB51" s="516">
        <v>899</v>
      </c>
      <c r="AC51" s="516">
        <v>49</v>
      </c>
      <c r="AD51" s="516">
        <v>359</v>
      </c>
      <c r="AE51" s="516">
        <v>58</v>
      </c>
      <c r="AF51" s="516">
        <v>112</v>
      </c>
      <c r="AG51" s="516" t="s">
        <v>278</v>
      </c>
      <c r="AH51" s="516" t="s">
        <v>278</v>
      </c>
      <c r="AI51" s="516">
        <v>202</v>
      </c>
      <c r="AJ51" s="516">
        <v>16</v>
      </c>
      <c r="AK51" s="516">
        <v>77</v>
      </c>
      <c r="AL51" s="516">
        <v>15</v>
      </c>
      <c r="AM51" s="516">
        <v>4</v>
      </c>
      <c r="AN51" s="516">
        <v>11</v>
      </c>
      <c r="AO51" s="516">
        <v>0</v>
      </c>
      <c r="AP51" s="516" t="s">
        <v>278</v>
      </c>
      <c r="AQ51" s="516" t="s">
        <v>278</v>
      </c>
      <c r="AR51" s="516" t="s">
        <v>278</v>
      </c>
      <c r="AS51" s="516" t="s">
        <v>278</v>
      </c>
      <c r="AT51" s="516" t="s">
        <v>278</v>
      </c>
      <c r="AU51" s="516">
        <v>1</v>
      </c>
      <c r="AV51" s="516">
        <v>1</v>
      </c>
      <c r="AW51" s="516">
        <v>10</v>
      </c>
      <c r="AX51" s="516">
        <v>20</v>
      </c>
      <c r="AY51" s="516">
        <v>13</v>
      </c>
      <c r="AZ51" s="516">
        <v>1</v>
      </c>
      <c r="BA51" s="516">
        <v>0</v>
      </c>
      <c r="BB51" s="516">
        <v>5</v>
      </c>
      <c r="BC51" s="516">
        <v>1</v>
      </c>
      <c r="BD51" s="516">
        <v>7</v>
      </c>
      <c r="BE51" s="516">
        <v>6</v>
      </c>
      <c r="BF51" s="516">
        <v>12</v>
      </c>
      <c r="BG51" s="516" t="s">
        <v>98</v>
      </c>
      <c r="BH51" s="516">
        <v>1</v>
      </c>
      <c r="BI51" s="516">
        <v>6</v>
      </c>
      <c r="BJ51" s="516">
        <v>169</v>
      </c>
      <c r="BK51" s="516">
        <v>15</v>
      </c>
      <c r="BL51" s="516">
        <v>5</v>
      </c>
      <c r="BM51" s="516">
        <v>1</v>
      </c>
      <c r="BN51" s="516">
        <v>9</v>
      </c>
      <c r="BO51" s="516">
        <v>11</v>
      </c>
      <c r="BP51" s="516" t="s">
        <v>278</v>
      </c>
      <c r="BQ51" s="516" t="s">
        <v>98</v>
      </c>
      <c r="BR51" s="516" t="s">
        <v>278</v>
      </c>
      <c r="BS51" s="516">
        <v>8</v>
      </c>
      <c r="BT51" s="516" t="s">
        <v>98</v>
      </c>
      <c r="BU51" s="516">
        <v>77</v>
      </c>
      <c r="BV51" s="516">
        <v>1</v>
      </c>
      <c r="BW51" s="516">
        <v>4</v>
      </c>
      <c r="BX51" s="516">
        <v>15</v>
      </c>
      <c r="BY51" s="516" t="s">
        <v>98</v>
      </c>
      <c r="BZ51" s="516">
        <v>57</v>
      </c>
      <c r="CA51" s="516">
        <v>15</v>
      </c>
      <c r="CB51" s="516">
        <v>2</v>
      </c>
      <c r="CC51" s="516">
        <v>2</v>
      </c>
      <c r="CD51" s="516">
        <v>11</v>
      </c>
      <c r="CE51" s="516">
        <v>3</v>
      </c>
      <c r="CF51" s="516">
        <v>2</v>
      </c>
      <c r="CG51" s="516">
        <v>0</v>
      </c>
      <c r="CH51" s="516">
        <v>0</v>
      </c>
      <c r="CI51" s="516">
        <v>1</v>
      </c>
      <c r="CJ51" s="516">
        <v>51</v>
      </c>
      <c r="CK51" s="516" t="s">
        <v>98</v>
      </c>
      <c r="CL51" s="517">
        <v>51</v>
      </c>
      <c r="CM51" s="491">
        <v>43</v>
      </c>
      <c r="CO51" s="5">
        <v>42</v>
      </c>
      <c r="CP51" s="5" t="s">
        <v>74</v>
      </c>
      <c r="CQ51" s="604">
        <f t="shared" si="3"/>
        <v>2974</v>
      </c>
      <c r="CR51" s="604">
        <f>IFERROR(_xlfn.RANK.EQ(CQ51,$CQ$10:$CQ$56,0)+COUNTIF($CQ$10:CQ51,CQ51)-1,"-")</f>
        <v>2</v>
      </c>
      <c r="CT51" s="604" t="str">
        <f t="shared" si="4"/>
        <v>-</v>
      </c>
      <c r="CU51" s="604" t="str">
        <f t="shared" si="5"/>
        <v>-</v>
      </c>
      <c r="CV51" s="604" t="str">
        <f t="shared" si="6"/>
        <v>-</v>
      </c>
      <c r="CX51" s="5">
        <v>42</v>
      </c>
      <c r="CY51" s="5" t="s">
        <v>74</v>
      </c>
      <c r="CZ51" s="604">
        <f>IFERROR(SUM(IF(貼_海面漁業!CQ51="-",0,貼_海面漁業!CQ51)+IF(貼_海面養殖業!AN52="-",0,貼_海面養殖業!AN52)),"-")</f>
        <v>3207</v>
      </c>
      <c r="DA51" s="604">
        <f>IFERROR(_xlfn.RANK.EQ(CZ51,$CZ$10:$CZ$56,0)+COUNTIF($CZ$10:CZ51,CZ51)-1,"-")</f>
        <v>2</v>
      </c>
      <c r="DC51" s="604">
        <f t="shared" si="7"/>
        <v>37</v>
      </c>
      <c r="DD51" s="604" t="str">
        <f t="shared" si="8"/>
        <v>岐阜</v>
      </c>
      <c r="DE51" s="604">
        <f t="shared" si="9"/>
        <v>0</v>
      </c>
      <c r="DG51" s="5">
        <v>42</v>
      </c>
      <c r="DH51" s="5" t="s">
        <v>74</v>
      </c>
      <c r="DI51" s="604" t="str">
        <f t="shared" si="10"/>
        <v>-</v>
      </c>
      <c r="DJ51" s="604" t="str">
        <f>IFERROR(_xlfn.RANK.EQ(DI51,$DI$10:$DI$56,0)+COUNTIF($DI$10:DI51,DI51)-1,"-")</f>
        <v>-</v>
      </c>
      <c r="DL51" s="604" t="str">
        <f t="shared" si="11"/>
        <v>-</v>
      </c>
      <c r="DM51" s="604" t="str">
        <f t="shared" si="23"/>
        <v>-</v>
      </c>
      <c r="DN51" s="604" t="str">
        <f t="shared" si="12"/>
        <v>-</v>
      </c>
      <c r="DP51" s="5">
        <v>42</v>
      </c>
      <c r="DQ51" s="5" t="s">
        <v>74</v>
      </c>
      <c r="DR51" s="604" t="str">
        <f t="shared" si="13"/>
        <v>-</v>
      </c>
      <c r="DS51" s="604" t="str">
        <f>IFERROR(_xlfn.RANK.EQ(DR51,$DR$10:$DR$56,0)+COUNTIF($DR$10:DR51,DR51)-1,"-")</f>
        <v>-</v>
      </c>
      <c r="DU51" s="604" t="str">
        <f t="shared" si="14"/>
        <v>-</v>
      </c>
      <c r="DV51" s="604" t="str">
        <f t="shared" si="24"/>
        <v>-</v>
      </c>
      <c r="DW51" s="604" t="str">
        <f t="shared" si="15"/>
        <v>-</v>
      </c>
      <c r="DY51" s="5">
        <v>42</v>
      </c>
      <c r="DZ51" s="5" t="s">
        <v>74</v>
      </c>
      <c r="EA51" s="604" t="str">
        <f t="shared" si="16"/>
        <v>-</v>
      </c>
      <c r="EB51" s="604" t="str">
        <f>IFERROR(_xlfn.RANK.EQ(EA51,$EA$10:$EA$56,0)+COUNTIF($EA$10:EA51,EA51)-1,"-")</f>
        <v>-</v>
      </c>
      <c r="ED51" s="604" t="str">
        <f t="shared" si="17"/>
        <v>-</v>
      </c>
      <c r="EE51" s="604" t="str">
        <f t="shared" si="25"/>
        <v>-</v>
      </c>
      <c r="EF51" s="604" t="str">
        <f t="shared" si="18"/>
        <v>-</v>
      </c>
    </row>
    <row r="52" spans="2:136" ht="24">
      <c r="B52" s="308" t="s">
        <v>559</v>
      </c>
      <c r="C52" s="485">
        <v>44</v>
      </c>
      <c r="D52" s="516">
        <v>2127</v>
      </c>
      <c r="E52" s="516">
        <v>2095</v>
      </c>
      <c r="F52" s="516">
        <v>331</v>
      </c>
      <c r="G52" s="516">
        <v>20</v>
      </c>
      <c r="H52" s="516">
        <v>3</v>
      </c>
      <c r="I52" s="516">
        <v>144</v>
      </c>
      <c r="J52" s="516">
        <v>58</v>
      </c>
      <c r="K52" s="516">
        <v>104</v>
      </c>
      <c r="L52" s="516">
        <v>2</v>
      </c>
      <c r="M52" s="516">
        <v>19</v>
      </c>
      <c r="N52" s="516">
        <v>5</v>
      </c>
      <c r="O52" s="516" t="s">
        <v>278</v>
      </c>
      <c r="P52" s="516" t="s">
        <v>278</v>
      </c>
      <c r="Q52" s="516">
        <v>1</v>
      </c>
      <c r="R52" s="516">
        <v>420</v>
      </c>
      <c r="S52" s="516">
        <v>369</v>
      </c>
      <c r="T52" s="516">
        <v>51</v>
      </c>
      <c r="U52" s="516">
        <v>36</v>
      </c>
      <c r="V52" s="516" t="s">
        <v>98</v>
      </c>
      <c r="W52" s="516" t="s">
        <v>98</v>
      </c>
      <c r="X52" s="516" t="s">
        <v>98</v>
      </c>
      <c r="Y52" s="516" t="s">
        <v>278</v>
      </c>
      <c r="Z52" s="516" t="s">
        <v>98</v>
      </c>
      <c r="AA52" s="516">
        <v>583</v>
      </c>
      <c r="AB52" s="516">
        <v>236</v>
      </c>
      <c r="AC52" s="516">
        <v>217</v>
      </c>
      <c r="AD52" s="516">
        <v>104</v>
      </c>
      <c r="AE52" s="516">
        <v>27</v>
      </c>
      <c r="AF52" s="516">
        <v>233</v>
      </c>
      <c r="AG52" s="516">
        <v>140</v>
      </c>
      <c r="AH52" s="516">
        <v>94</v>
      </c>
      <c r="AI52" s="516">
        <v>178</v>
      </c>
      <c r="AJ52" s="516" t="s">
        <v>98</v>
      </c>
      <c r="AK52" s="516">
        <v>68</v>
      </c>
      <c r="AL52" s="516">
        <v>1</v>
      </c>
      <c r="AM52" s="516">
        <v>1</v>
      </c>
      <c r="AN52" s="516">
        <v>0</v>
      </c>
      <c r="AO52" s="516" t="s">
        <v>98</v>
      </c>
      <c r="AP52" s="516" t="s">
        <v>98</v>
      </c>
      <c r="AQ52" s="516" t="s">
        <v>98</v>
      </c>
      <c r="AR52" s="516" t="s">
        <v>98</v>
      </c>
      <c r="AS52" s="516" t="s">
        <v>98</v>
      </c>
      <c r="AT52" s="516" t="s">
        <v>98</v>
      </c>
      <c r="AU52" s="516" t="s">
        <v>278</v>
      </c>
      <c r="AV52" s="516">
        <v>0</v>
      </c>
      <c r="AW52" s="516">
        <v>7</v>
      </c>
      <c r="AX52" s="516">
        <v>11</v>
      </c>
      <c r="AY52" s="516">
        <v>6</v>
      </c>
      <c r="AZ52" s="516">
        <v>1</v>
      </c>
      <c r="BA52" s="516">
        <v>1</v>
      </c>
      <c r="BB52" s="516">
        <v>1</v>
      </c>
      <c r="BC52" s="516">
        <v>2</v>
      </c>
      <c r="BD52" s="516">
        <v>5</v>
      </c>
      <c r="BE52" s="516">
        <v>5</v>
      </c>
      <c r="BF52" s="516">
        <v>1</v>
      </c>
      <c r="BG52" s="516" t="s">
        <v>98</v>
      </c>
      <c r="BH52" s="516">
        <v>1</v>
      </c>
      <c r="BI52" s="516">
        <v>1</v>
      </c>
      <c r="BJ52" s="516">
        <v>196</v>
      </c>
      <c r="BK52" s="516">
        <v>3</v>
      </c>
      <c r="BL52" s="516">
        <v>2</v>
      </c>
      <c r="BM52" s="516">
        <v>0</v>
      </c>
      <c r="BN52" s="516">
        <v>1</v>
      </c>
      <c r="BO52" s="516">
        <v>0</v>
      </c>
      <c r="BP52" s="516" t="s">
        <v>98</v>
      </c>
      <c r="BQ52" s="516" t="s">
        <v>98</v>
      </c>
      <c r="BR52" s="516">
        <v>0</v>
      </c>
      <c r="BS52" s="516">
        <v>0</v>
      </c>
      <c r="BT52" s="516" t="s">
        <v>98</v>
      </c>
      <c r="BU52" s="516">
        <v>3</v>
      </c>
      <c r="BV52" s="516">
        <v>0</v>
      </c>
      <c r="BW52" s="516">
        <v>1</v>
      </c>
      <c r="BX52" s="516" t="s">
        <v>98</v>
      </c>
      <c r="BY52" s="516" t="s">
        <v>98</v>
      </c>
      <c r="BZ52" s="516">
        <v>2</v>
      </c>
      <c r="CA52" s="516">
        <v>12</v>
      </c>
      <c r="CB52" s="516">
        <v>6</v>
      </c>
      <c r="CC52" s="516" t="s">
        <v>98</v>
      </c>
      <c r="CD52" s="516">
        <v>6</v>
      </c>
      <c r="CE52" s="516">
        <v>1</v>
      </c>
      <c r="CF52" s="516">
        <v>1</v>
      </c>
      <c r="CG52" s="516">
        <v>1</v>
      </c>
      <c r="CH52" s="516">
        <v>1</v>
      </c>
      <c r="CI52" s="516">
        <v>0</v>
      </c>
      <c r="CJ52" s="516">
        <v>10</v>
      </c>
      <c r="CK52" s="516" t="s">
        <v>98</v>
      </c>
      <c r="CL52" s="517">
        <v>10</v>
      </c>
      <c r="CM52" s="491">
        <v>44</v>
      </c>
      <c r="CO52" s="5">
        <v>43</v>
      </c>
      <c r="CP52" s="5" t="s">
        <v>75</v>
      </c>
      <c r="CQ52" s="604">
        <f t="shared" si="3"/>
        <v>113</v>
      </c>
      <c r="CR52" s="604">
        <f>IFERROR(_xlfn.RANK.EQ(CQ52,$CQ$10:$CQ$56,0)+COUNTIF($CQ$10:CQ52,CQ52)-1,"-")</f>
        <v>31</v>
      </c>
      <c r="CT52" s="604" t="str">
        <f t="shared" si="4"/>
        <v>-</v>
      </c>
      <c r="CU52" s="604" t="str">
        <f t="shared" si="5"/>
        <v>-</v>
      </c>
      <c r="CV52" s="604" t="str">
        <f t="shared" si="6"/>
        <v>-</v>
      </c>
      <c r="CX52" s="5">
        <v>43</v>
      </c>
      <c r="CY52" s="5" t="s">
        <v>75</v>
      </c>
      <c r="CZ52" s="604">
        <f>IFERROR(SUM(IF(貼_海面漁業!CQ52="-",0,貼_海面漁業!CQ52)+IF(貼_海面養殖業!AN53="-",0,貼_海面養殖業!AN53)),"-")</f>
        <v>545</v>
      </c>
      <c r="DA52" s="604">
        <f>IFERROR(_xlfn.RANK.EQ(CZ52,$CZ$10:$CZ$56,0)+COUNTIF($CZ$10:CZ52,CZ52)-1,"-")</f>
        <v>17</v>
      </c>
      <c r="DC52" s="604">
        <f t="shared" si="7"/>
        <v>37</v>
      </c>
      <c r="DD52" s="604" t="str">
        <f t="shared" si="8"/>
        <v>滋賀</v>
      </c>
      <c r="DE52" s="604">
        <f t="shared" si="9"/>
        <v>0</v>
      </c>
      <c r="DG52" s="5">
        <v>43</v>
      </c>
      <c r="DH52" s="5" t="s">
        <v>75</v>
      </c>
      <c r="DI52" s="604" t="str">
        <f t="shared" si="10"/>
        <v>-</v>
      </c>
      <c r="DJ52" s="604" t="str">
        <f>IFERROR(_xlfn.RANK.EQ(DI52,$DI$10:$DI$56,0)+COUNTIF($DI$10:DI52,DI52)-1,"-")</f>
        <v>-</v>
      </c>
      <c r="DL52" s="604" t="str">
        <f t="shared" si="11"/>
        <v>-</v>
      </c>
      <c r="DM52" s="604" t="str">
        <f t="shared" si="23"/>
        <v>-</v>
      </c>
      <c r="DN52" s="604" t="str">
        <f t="shared" si="12"/>
        <v>-</v>
      </c>
      <c r="DP52" s="5">
        <v>43</v>
      </c>
      <c r="DQ52" s="5" t="s">
        <v>75</v>
      </c>
      <c r="DR52" s="604" t="str">
        <f t="shared" si="13"/>
        <v>-</v>
      </c>
      <c r="DS52" s="604" t="str">
        <f>IFERROR(_xlfn.RANK.EQ(DR52,$DR$10:$DR$56,0)+COUNTIF($DR$10:DR52,DR52)-1,"-")</f>
        <v>-</v>
      </c>
      <c r="DU52" s="604" t="str">
        <f t="shared" si="14"/>
        <v>-</v>
      </c>
      <c r="DV52" s="604" t="str">
        <f t="shared" si="24"/>
        <v>-</v>
      </c>
      <c r="DW52" s="604" t="str">
        <f t="shared" si="15"/>
        <v>-</v>
      </c>
      <c r="DY52" s="5">
        <v>43</v>
      </c>
      <c r="DZ52" s="5" t="s">
        <v>75</v>
      </c>
      <c r="EA52" s="604" t="str">
        <f t="shared" si="16"/>
        <v>-</v>
      </c>
      <c r="EB52" s="604" t="str">
        <f>IFERROR(_xlfn.RANK.EQ(EA52,$EA$10:$EA$56,0)+COUNTIF($EA$10:EA52,EA52)-1,"-")</f>
        <v>-</v>
      </c>
      <c r="ED52" s="604" t="str">
        <f t="shared" si="17"/>
        <v>-</v>
      </c>
      <c r="EE52" s="604" t="str">
        <f t="shared" si="25"/>
        <v>-</v>
      </c>
      <c r="EF52" s="604" t="str">
        <f t="shared" si="18"/>
        <v>-</v>
      </c>
    </row>
    <row r="53" spans="2:136" ht="24">
      <c r="B53" s="309" t="s">
        <v>558</v>
      </c>
      <c r="C53" s="485">
        <v>45</v>
      </c>
      <c r="D53" s="516">
        <v>5007</v>
      </c>
      <c r="E53" s="516">
        <v>1873</v>
      </c>
      <c r="F53" s="516">
        <v>1</v>
      </c>
      <c r="G53" s="516">
        <v>1</v>
      </c>
      <c r="H53" s="516" t="s">
        <v>98</v>
      </c>
      <c r="I53" s="516" t="s">
        <v>98</v>
      </c>
      <c r="J53" s="516" t="s">
        <v>98</v>
      </c>
      <c r="K53" s="516" t="s">
        <v>98</v>
      </c>
      <c r="L53" s="516">
        <v>0</v>
      </c>
      <c r="M53" s="516">
        <v>0</v>
      </c>
      <c r="N53" s="516">
        <v>0</v>
      </c>
      <c r="O53" s="516" t="s">
        <v>98</v>
      </c>
      <c r="P53" s="516" t="s">
        <v>98</v>
      </c>
      <c r="Q53" s="516" t="s">
        <v>98</v>
      </c>
      <c r="R53" s="516">
        <v>0</v>
      </c>
      <c r="S53" s="516">
        <v>0</v>
      </c>
      <c r="T53" s="516">
        <v>0</v>
      </c>
      <c r="U53" s="516">
        <v>0</v>
      </c>
      <c r="V53" s="516">
        <v>351</v>
      </c>
      <c r="W53" s="516">
        <v>345</v>
      </c>
      <c r="X53" s="516">
        <v>6</v>
      </c>
      <c r="Y53" s="516" t="s">
        <v>98</v>
      </c>
      <c r="Z53" s="516">
        <v>140</v>
      </c>
      <c r="AA53" s="516">
        <v>5</v>
      </c>
      <c r="AB53" s="516">
        <v>5</v>
      </c>
      <c r="AC53" s="516" t="s">
        <v>98</v>
      </c>
      <c r="AD53" s="516">
        <v>0</v>
      </c>
      <c r="AE53" s="516" t="s">
        <v>98</v>
      </c>
      <c r="AF53" s="516">
        <v>0</v>
      </c>
      <c r="AG53" s="516">
        <v>0</v>
      </c>
      <c r="AH53" s="516" t="s">
        <v>98</v>
      </c>
      <c r="AI53" s="516">
        <v>9</v>
      </c>
      <c r="AJ53" s="516" t="s">
        <v>98</v>
      </c>
      <c r="AK53" s="516">
        <v>28</v>
      </c>
      <c r="AL53" s="516">
        <v>89</v>
      </c>
      <c r="AM53" s="516">
        <v>9</v>
      </c>
      <c r="AN53" s="516">
        <v>81</v>
      </c>
      <c r="AO53" s="516">
        <v>846</v>
      </c>
      <c r="AP53" s="516">
        <v>192</v>
      </c>
      <c r="AQ53" s="516">
        <v>654</v>
      </c>
      <c r="AR53" s="516">
        <v>250</v>
      </c>
      <c r="AS53" s="516">
        <v>1</v>
      </c>
      <c r="AT53" s="516">
        <v>0</v>
      </c>
      <c r="AU53" s="516" t="s">
        <v>98</v>
      </c>
      <c r="AV53" s="516" t="s">
        <v>98</v>
      </c>
      <c r="AW53" s="516" t="s">
        <v>98</v>
      </c>
      <c r="AX53" s="516">
        <v>0</v>
      </c>
      <c r="AY53" s="516">
        <v>0</v>
      </c>
      <c r="AZ53" s="516" t="s">
        <v>98</v>
      </c>
      <c r="BA53" s="516" t="s">
        <v>98</v>
      </c>
      <c r="BB53" s="516">
        <v>0</v>
      </c>
      <c r="BC53" s="516" t="s">
        <v>98</v>
      </c>
      <c r="BD53" s="516" t="s">
        <v>98</v>
      </c>
      <c r="BE53" s="516">
        <v>0</v>
      </c>
      <c r="BF53" s="516">
        <v>0</v>
      </c>
      <c r="BG53" s="516">
        <v>0</v>
      </c>
      <c r="BH53" s="516" t="s">
        <v>98</v>
      </c>
      <c r="BI53" s="516">
        <v>18</v>
      </c>
      <c r="BJ53" s="516">
        <v>135</v>
      </c>
      <c r="BK53" s="516">
        <v>8</v>
      </c>
      <c r="BL53" s="516" t="s">
        <v>98</v>
      </c>
      <c r="BM53" s="516" t="s">
        <v>98</v>
      </c>
      <c r="BN53" s="516">
        <v>8</v>
      </c>
      <c r="BO53" s="516">
        <v>27</v>
      </c>
      <c r="BP53" s="516">
        <v>0</v>
      </c>
      <c r="BQ53" s="516">
        <v>17</v>
      </c>
      <c r="BR53" s="516">
        <v>1</v>
      </c>
      <c r="BS53" s="516">
        <v>9</v>
      </c>
      <c r="BT53" s="516" t="s">
        <v>98</v>
      </c>
      <c r="BU53" s="516">
        <v>2925</v>
      </c>
      <c r="BV53" s="516">
        <v>1</v>
      </c>
      <c r="BW53" s="516">
        <v>0</v>
      </c>
      <c r="BX53" s="516">
        <v>0</v>
      </c>
      <c r="BY53" s="516">
        <v>2913</v>
      </c>
      <c r="BZ53" s="516">
        <v>12</v>
      </c>
      <c r="CA53" s="516">
        <v>16</v>
      </c>
      <c r="CB53" s="516">
        <v>6</v>
      </c>
      <c r="CC53" s="516">
        <v>3</v>
      </c>
      <c r="CD53" s="516">
        <v>7</v>
      </c>
      <c r="CE53" s="516">
        <v>93</v>
      </c>
      <c r="CF53" s="516">
        <v>13</v>
      </c>
      <c r="CG53" s="516">
        <v>25</v>
      </c>
      <c r="CH53" s="516" t="s">
        <v>98</v>
      </c>
      <c r="CI53" s="516">
        <v>3</v>
      </c>
      <c r="CJ53" s="516">
        <v>25</v>
      </c>
      <c r="CK53" s="516">
        <v>24</v>
      </c>
      <c r="CL53" s="517">
        <v>1</v>
      </c>
      <c r="CM53" s="491">
        <v>45</v>
      </c>
      <c r="CO53" s="5">
        <v>44</v>
      </c>
      <c r="CP53" s="5" t="s">
        <v>76</v>
      </c>
      <c r="CQ53" s="604">
        <f t="shared" si="3"/>
        <v>179</v>
      </c>
      <c r="CR53" s="604">
        <f>IFERROR(_xlfn.RANK.EQ(CQ53,$CQ$10:$CQ$56,0)+COUNTIF($CQ$10:CQ53,CQ53)-1,"-")</f>
        <v>25</v>
      </c>
      <c r="CT53" s="604" t="str">
        <f t="shared" si="4"/>
        <v>-</v>
      </c>
      <c r="CU53" s="604" t="str">
        <f t="shared" si="5"/>
        <v>-</v>
      </c>
      <c r="CV53" s="604" t="str">
        <f t="shared" si="6"/>
        <v>-</v>
      </c>
      <c r="CX53" s="5">
        <v>44</v>
      </c>
      <c r="CY53" s="5" t="s">
        <v>76</v>
      </c>
      <c r="CZ53" s="604">
        <f>IFERROR(SUM(IF(貼_海面漁業!CQ53="-",0,貼_海面漁業!CQ53)+IF(貼_海面養殖業!AN54="-",0,貼_海面養殖業!AN54)),"-")</f>
        <v>380</v>
      </c>
      <c r="DA53" s="604">
        <f>IFERROR(_xlfn.RANK.EQ(CZ53,$CZ$10:$CZ$56,0)+COUNTIF($CZ$10:CZ53,CZ53)-1,"-")</f>
        <v>21</v>
      </c>
      <c r="DC53" s="604">
        <f t="shared" si="7"/>
        <v>37</v>
      </c>
      <c r="DD53" s="604" t="str">
        <f t="shared" si="8"/>
        <v>奈良</v>
      </c>
      <c r="DE53" s="604">
        <f t="shared" si="9"/>
        <v>0</v>
      </c>
      <c r="DG53" s="5">
        <v>44</v>
      </c>
      <c r="DH53" s="5" t="s">
        <v>76</v>
      </c>
      <c r="DI53" s="604" t="str">
        <f t="shared" si="10"/>
        <v>-</v>
      </c>
      <c r="DJ53" s="604" t="str">
        <f>IFERROR(_xlfn.RANK.EQ(DI53,$DI$10:$DI$56,0)+COUNTIF($DI$10:DI53,DI53)-1,"-")</f>
        <v>-</v>
      </c>
      <c r="DL53" s="604" t="str">
        <f t="shared" si="11"/>
        <v>-</v>
      </c>
      <c r="DM53" s="604" t="str">
        <f t="shared" si="23"/>
        <v>-</v>
      </c>
      <c r="DN53" s="604" t="str">
        <f t="shared" si="12"/>
        <v>-</v>
      </c>
      <c r="DP53" s="5">
        <v>44</v>
      </c>
      <c r="DQ53" s="5" t="s">
        <v>76</v>
      </c>
      <c r="DR53" s="604" t="str">
        <f t="shared" si="13"/>
        <v>-</v>
      </c>
      <c r="DS53" s="604" t="str">
        <f>IFERROR(_xlfn.RANK.EQ(DR53,$DR$10:$DR$56,0)+COUNTIF($DR$10:DR53,DR53)-1,"-")</f>
        <v>-</v>
      </c>
      <c r="DU53" s="604" t="str">
        <f t="shared" si="14"/>
        <v>-</v>
      </c>
      <c r="DV53" s="604" t="str">
        <f t="shared" si="24"/>
        <v>-</v>
      </c>
      <c r="DW53" s="604" t="str">
        <f t="shared" si="15"/>
        <v>-</v>
      </c>
      <c r="DY53" s="5">
        <v>44</v>
      </c>
      <c r="DZ53" s="5" t="s">
        <v>76</v>
      </c>
      <c r="EA53" s="604" t="str">
        <f t="shared" si="16"/>
        <v>-</v>
      </c>
      <c r="EB53" s="604" t="str">
        <f>IFERROR(_xlfn.RANK.EQ(EA53,$EA$10:$EA$56,0)+COUNTIF($EA$10:EA53,EA53)-1,"-")</f>
        <v>-</v>
      </c>
      <c r="ED53" s="604" t="str">
        <f t="shared" si="17"/>
        <v>-</v>
      </c>
      <c r="EE53" s="604" t="str">
        <f t="shared" si="25"/>
        <v>-</v>
      </c>
      <c r="EF53" s="604" t="str">
        <f t="shared" si="18"/>
        <v>-</v>
      </c>
    </row>
    <row r="54" spans="2:136" ht="24">
      <c r="B54" s="308" t="s">
        <v>557</v>
      </c>
      <c r="C54" s="485">
        <v>46</v>
      </c>
      <c r="D54" s="516">
        <v>706</v>
      </c>
      <c r="E54" s="516">
        <v>563</v>
      </c>
      <c r="F54" s="516">
        <v>49</v>
      </c>
      <c r="G54" s="516">
        <v>8</v>
      </c>
      <c r="H54" s="516">
        <v>4</v>
      </c>
      <c r="I54" s="516" t="s">
        <v>278</v>
      </c>
      <c r="J54" s="516" t="s">
        <v>278</v>
      </c>
      <c r="K54" s="516">
        <v>20</v>
      </c>
      <c r="L54" s="516">
        <v>0</v>
      </c>
      <c r="M54" s="516">
        <v>3</v>
      </c>
      <c r="N54" s="516" t="s">
        <v>278</v>
      </c>
      <c r="O54" s="516">
        <v>1</v>
      </c>
      <c r="P54" s="516">
        <v>1</v>
      </c>
      <c r="Q54" s="516" t="s">
        <v>278</v>
      </c>
      <c r="R54" s="516">
        <v>137</v>
      </c>
      <c r="S54" s="516">
        <v>131</v>
      </c>
      <c r="T54" s="516">
        <v>6</v>
      </c>
      <c r="U54" s="516">
        <v>7</v>
      </c>
      <c r="V54" s="516">
        <v>2</v>
      </c>
      <c r="W54" s="516">
        <v>1</v>
      </c>
      <c r="X54" s="516">
        <v>0</v>
      </c>
      <c r="Y54" s="516">
        <v>0</v>
      </c>
      <c r="Z54" s="516" t="s">
        <v>278</v>
      </c>
      <c r="AA54" s="516">
        <v>97</v>
      </c>
      <c r="AB54" s="516" t="s">
        <v>278</v>
      </c>
      <c r="AC54" s="516">
        <v>1</v>
      </c>
      <c r="AD54" s="516" t="s">
        <v>278</v>
      </c>
      <c r="AE54" s="516">
        <v>0</v>
      </c>
      <c r="AF54" s="516">
        <v>26</v>
      </c>
      <c r="AG54" s="516">
        <v>25</v>
      </c>
      <c r="AH54" s="516">
        <v>1</v>
      </c>
      <c r="AI54" s="516">
        <v>30</v>
      </c>
      <c r="AJ54" s="516">
        <v>37</v>
      </c>
      <c r="AK54" s="516">
        <v>52</v>
      </c>
      <c r="AL54" s="516">
        <v>16</v>
      </c>
      <c r="AM54" s="516">
        <v>9</v>
      </c>
      <c r="AN54" s="516">
        <v>7</v>
      </c>
      <c r="AO54" s="516">
        <v>26</v>
      </c>
      <c r="AP54" s="516">
        <v>25</v>
      </c>
      <c r="AQ54" s="516">
        <v>0</v>
      </c>
      <c r="AR54" s="516">
        <v>1</v>
      </c>
      <c r="AS54" s="516" t="s">
        <v>98</v>
      </c>
      <c r="AT54" s="516" t="s">
        <v>278</v>
      </c>
      <c r="AU54" s="516">
        <v>3</v>
      </c>
      <c r="AV54" s="516">
        <v>0</v>
      </c>
      <c r="AW54" s="516">
        <v>0</v>
      </c>
      <c r="AX54" s="516">
        <v>14</v>
      </c>
      <c r="AY54" s="516">
        <v>11</v>
      </c>
      <c r="AZ54" s="516">
        <v>2</v>
      </c>
      <c r="BA54" s="516">
        <v>1</v>
      </c>
      <c r="BB54" s="516">
        <v>0</v>
      </c>
      <c r="BC54" s="516" t="s">
        <v>98</v>
      </c>
      <c r="BD54" s="516">
        <v>0</v>
      </c>
      <c r="BE54" s="516">
        <v>9</v>
      </c>
      <c r="BF54" s="516">
        <v>1</v>
      </c>
      <c r="BG54" s="516" t="s">
        <v>98</v>
      </c>
      <c r="BH54" s="516">
        <v>1</v>
      </c>
      <c r="BI54" s="516">
        <v>6</v>
      </c>
      <c r="BJ54" s="516">
        <v>45</v>
      </c>
      <c r="BK54" s="516">
        <v>6</v>
      </c>
      <c r="BL54" s="516" t="s">
        <v>98</v>
      </c>
      <c r="BM54" s="516">
        <v>0</v>
      </c>
      <c r="BN54" s="516">
        <v>6</v>
      </c>
      <c r="BO54" s="516">
        <v>35</v>
      </c>
      <c r="BP54" s="516">
        <v>2</v>
      </c>
      <c r="BQ54" s="516">
        <v>31</v>
      </c>
      <c r="BR54" s="516">
        <v>0</v>
      </c>
      <c r="BS54" s="516">
        <v>1</v>
      </c>
      <c r="BT54" s="516" t="s">
        <v>98</v>
      </c>
      <c r="BU54" s="516">
        <v>15</v>
      </c>
      <c r="BV54" s="516">
        <v>0</v>
      </c>
      <c r="BW54" s="516">
        <v>7</v>
      </c>
      <c r="BX54" s="516">
        <v>0</v>
      </c>
      <c r="BY54" s="516">
        <v>1</v>
      </c>
      <c r="BZ54" s="516">
        <v>7</v>
      </c>
      <c r="CA54" s="516">
        <v>71</v>
      </c>
      <c r="CB54" s="516">
        <v>21</v>
      </c>
      <c r="CC54" s="516">
        <v>0</v>
      </c>
      <c r="CD54" s="516">
        <v>50</v>
      </c>
      <c r="CE54" s="516">
        <v>2</v>
      </c>
      <c r="CF54" s="516">
        <v>10</v>
      </c>
      <c r="CG54" s="516">
        <v>0</v>
      </c>
      <c r="CH54" s="516">
        <v>0</v>
      </c>
      <c r="CI54" s="516">
        <v>0</v>
      </c>
      <c r="CJ54" s="516">
        <v>2</v>
      </c>
      <c r="CK54" s="516">
        <v>0</v>
      </c>
      <c r="CL54" s="517">
        <v>2</v>
      </c>
      <c r="CM54" s="491">
        <v>46</v>
      </c>
      <c r="CO54" s="5">
        <v>45</v>
      </c>
      <c r="CP54" s="5" t="s">
        <v>77</v>
      </c>
      <c r="CQ54" s="604">
        <f t="shared" si="3"/>
        <v>823</v>
      </c>
      <c r="CR54" s="604">
        <f>IFERROR(_xlfn.RANK.EQ(CQ54,$CQ$10:$CQ$56,0)+COUNTIF($CQ$10:CQ54,CQ54)-1,"-")</f>
        <v>8</v>
      </c>
      <c r="CT54" s="604" t="str">
        <f t="shared" si="4"/>
        <v>-</v>
      </c>
      <c r="CU54" s="604" t="str">
        <f t="shared" si="5"/>
        <v>-</v>
      </c>
      <c r="CV54" s="604" t="str">
        <f t="shared" si="6"/>
        <v>-</v>
      </c>
      <c r="CX54" s="5">
        <v>45</v>
      </c>
      <c r="CY54" s="5" t="s">
        <v>77</v>
      </c>
      <c r="CZ54" s="604">
        <f>IFERROR(SUM(IF(貼_海面漁業!CQ54="-",0,貼_海面漁業!CQ54)+IF(貼_海面養殖業!AN55="-",0,貼_海面養殖業!AN55)),"-")</f>
        <v>960</v>
      </c>
      <c r="DA54" s="604">
        <f>IFERROR(_xlfn.RANK.EQ(CZ54,$CZ$10:$CZ$56,0)+COUNTIF($CZ$10:CZ54,CZ54)-1,"-")</f>
        <v>9</v>
      </c>
      <c r="DC54" s="604" t="str">
        <f t="shared" si="7"/>
        <v>-</v>
      </c>
      <c r="DD54" s="604" t="str">
        <f t="shared" si="8"/>
        <v>-</v>
      </c>
      <c r="DE54" s="604" t="str">
        <f t="shared" si="9"/>
        <v>-</v>
      </c>
      <c r="DG54" s="5">
        <v>45</v>
      </c>
      <c r="DH54" s="5" t="s">
        <v>77</v>
      </c>
      <c r="DI54" s="604" t="str">
        <f t="shared" si="10"/>
        <v>-</v>
      </c>
      <c r="DJ54" s="604" t="str">
        <f>IFERROR(_xlfn.RANK.EQ(DI54,$DI$10:$DI$56,0)+COUNTIF($DI$10:DI54,DI54)-1,"-")</f>
        <v>-</v>
      </c>
      <c r="DL54" s="604" t="str">
        <f t="shared" si="11"/>
        <v>-</v>
      </c>
      <c r="DM54" s="604" t="str">
        <f t="shared" si="23"/>
        <v>-</v>
      </c>
      <c r="DN54" s="604" t="str">
        <f t="shared" si="12"/>
        <v>-</v>
      </c>
      <c r="DP54" s="5">
        <v>45</v>
      </c>
      <c r="DQ54" s="5" t="s">
        <v>77</v>
      </c>
      <c r="DR54" s="604" t="str">
        <f t="shared" si="13"/>
        <v>-</v>
      </c>
      <c r="DS54" s="604" t="str">
        <f>IFERROR(_xlfn.RANK.EQ(DR54,$DR$10:$DR$56,0)+COUNTIF($DR$10:DR54,DR54)-1,"-")</f>
        <v>-</v>
      </c>
      <c r="DU54" s="604" t="str">
        <f t="shared" si="14"/>
        <v>-</v>
      </c>
      <c r="DV54" s="604" t="str">
        <f t="shared" si="24"/>
        <v>-</v>
      </c>
      <c r="DW54" s="604" t="str">
        <f t="shared" si="15"/>
        <v>-</v>
      </c>
      <c r="DY54" s="5">
        <v>45</v>
      </c>
      <c r="DZ54" s="5" t="s">
        <v>77</v>
      </c>
      <c r="EA54" s="604" t="str">
        <f t="shared" si="16"/>
        <v>-</v>
      </c>
      <c r="EB54" s="604" t="str">
        <f>IFERROR(_xlfn.RANK.EQ(EA54,$EA$10:$EA$56,0)+COUNTIF($EA$10:EA54,EA54)-1,"-")</f>
        <v>-</v>
      </c>
      <c r="ED54" s="604" t="str">
        <f t="shared" si="17"/>
        <v>-</v>
      </c>
      <c r="EE54" s="604" t="str">
        <f t="shared" si="25"/>
        <v>-</v>
      </c>
      <c r="EF54" s="604" t="str">
        <f t="shared" si="18"/>
        <v>-</v>
      </c>
    </row>
    <row r="55" spans="2:136" ht="24">
      <c r="B55" s="308" t="s">
        <v>556</v>
      </c>
      <c r="C55" s="485">
        <v>47</v>
      </c>
      <c r="D55" s="516">
        <v>2539</v>
      </c>
      <c r="E55" s="516">
        <v>2307</v>
      </c>
      <c r="F55" s="516">
        <v>36</v>
      </c>
      <c r="G55" s="516">
        <v>15</v>
      </c>
      <c r="H55" s="516" t="s">
        <v>98</v>
      </c>
      <c r="I55" s="516">
        <v>0</v>
      </c>
      <c r="J55" s="516" t="s">
        <v>278</v>
      </c>
      <c r="K55" s="516" t="s">
        <v>278</v>
      </c>
      <c r="L55" s="516">
        <v>0</v>
      </c>
      <c r="M55" s="516">
        <v>1</v>
      </c>
      <c r="N55" s="516">
        <v>0</v>
      </c>
      <c r="O55" s="516">
        <v>0</v>
      </c>
      <c r="P55" s="516">
        <v>0</v>
      </c>
      <c r="Q55" s="516">
        <v>1</v>
      </c>
      <c r="R55" s="516">
        <v>115</v>
      </c>
      <c r="S55" s="516">
        <v>107</v>
      </c>
      <c r="T55" s="516">
        <v>8</v>
      </c>
      <c r="U55" s="516">
        <v>0</v>
      </c>
      <c r="V55" s="516">
        <v>0</v>
      </c>
      <c r="W55" s="516">
        <v>0</v>
      </c>
      <c r="X55" s="516">
        <v>0</v>
      </c>
      <c r="Y55" s="516">
        <v>1</v>
      </c>
      <c r="Z55" s="516">
        <v>0</v>
      </c>
      <c r="AA55" s="516">
        <v>1101</v>
      </c>
      <c r="AB55" s="516">
        <v>1028</v>
      </c>
      <c r="AC55" s="516">
        <v>59</v>
      </c>
      <c r="AD55" s="516">
        <v>14</v>
      </c>
      <c r="AE55" s="516">
        <v>0</v>
      </c>
      <c r="AF55" s="516">
        <v>161</v>
      </c>
      <c r="AG55" s="516">
        <v>157</v>
      </c>
      <c r="AH55" s="516">
        <v>4</v>
      </c>
      <c r="AI55" s="516">
        <v>484</v>
      </c>
      <c r="AJ55" s="516">
        <v>0</v>
      </c>
      <c r="AK55" s="516">
        <v>181</v>
      </c>
      <c r="AL55" s="516">
        <v>57</v>
      </c>
      <c r="AM55" s="516">
        <v>2</v>
      </c>
      <c r="AN55" s="516">
        <v>56</v>
      </c>
      <c r="AO55" s="516">
        <v>9</v>
      </c>
      <c r="AP55" s="516">
        <v>9</v>
      </c>
      <c r="AQ55" s="516">
        <v>0</v>
      </c>
      <c r="AR55" s="516">
        <v>0</v>
      </c>
      <c r="AS55" s="516" t="s">
        <v>98</v>
      </c>
      <c r="AT55" s="516">
        <v>10</v>
      </c>
      <c r="AU55" s="516">
        <v>14</v>
      </c>
      <c r="AV55" s="516">
        <v>4</v>
      </c>
      <c r="AW55" s="516">
        <v>2</v>
      </c>
      <c r="AX55" s="516">
        <v>21</v>
      </c>
      <c r="AY55" s="516">
        <v>10</v>
      </c>
      <c r="AZ55" s="516">
        <v>1</v>
      </c>
      <c r="BA55" s="516">
        <v>9</v>
      </c>
      <c r="BB55" s="516">
        <v>1</v>
      </c>
      <c r="BC55" s="516">
        <v>0</v>
      </c>
      <c r="BD55" s="516">
        <v>3</v>
      </c>
      <c r="BE55" s="516">
        <v>33</v>
      </c>
      <c r="BF55" s="516">
        <v>4</v>
      </c>
      <c r="BG55" s="516" t="s">
        <v>98</v>
      </c>
      <c r="BH55" s="516">
        <v>2</v>
      </c>
      <c r="BI55" s="516">
        <v>5</v>
      </c>
      <c r="BJ55" s="516">
        <v>63</v>
      </c>
      <c r="BK55" s="516">
        <v>24</v>
      </c>
      <c r="BL55" s="516" t="s">
        <v>98</v>
      </c>
      <c r="BM55" s="516">
        <v>0</v>
      </c>
      <c r="BN55" s="516">
        <v>24</v>
      </c>
      <c r="BO55" s="516">
        <v>96</v>
      </c>
      <c r="BP55" s="516">
        <v>21</v>
      </c>
      <c r="BQ55" s="516">
        <v>75</v>
      </c>
      <c r="BR55" s="516">
        <v>0</v>
      </c>
      <c r="BS55" s="516">
        <v>0</v>
      </c>
      <c r="BT55" s="516" t="s">
        <v>98</v>
      </c>
      <c r="BU55" s="516">
        <v>18</v>
      </c>
      <c r="BV55" s="516">
        <v>0</v>
      </c>
      <c r="BW55" s="516">
        <v>6</v>
      </c>
      <c r="BX55" s="516">
        <v>0</v>
      </c>
      <c r="BY55" s="516" t="s">
        <v>98</v>
      </c>
      <c r="BZ55" s="516">
        <v>11</v>
      </c>
      <c r="CA55" s="516">
        <v>81</v>
      </c>
      <c r="CB55" s="516">
        <v>23</v>
      </c>
      <c r="CC55" s="516">
        <v>4</v>
      </c>
      <c r="CD55" s="516">
        <v>54</v>
      </c>
      <c r="CE55" s="516">
        <v>3</v>
      </c>
      <c r="CF55" s="516">
        <v>3</v>
      </c>
      <c r="CG55" s="516" t="s">
        <v>278</v>
      </c>
      <c r="CH55" s="516" t="s">
        <v>278</v>
      </c>
      <c r="CI55" s="516">
        <v>0</v>
      </c>
      <c r="CJ55" s="516">
        <v>7</v>
      </c>
      <c r="CK55" s="516" t="s">
        <v>98</v>
      </c>
      <c r="CL55" s="517">
        <v>7</v>
      </c>
      <c r="CM55" s="491">
        <v>47</v>
      </c>
      <c r="CO55" s="5">
        <v>46</v>
      </c>
      <c r="CP55" s="5" t="s">
        <v>78</v>
      </c>
      <c r="CQ55" s="604">
        <f t="shared" si="3"/>
        <v>424</v>
      </c>
      <c r="CR55" s="604">
        <f>IFERROR(_xlfn.RANK.EQ(CQ55,$CQ$10:$CQ$56,0)+COUNTIF($CQ$10:CQ55,CQ55)-1,"-")</f>
        <v>16</v>
      </c>
      <c r="CT55" s="604" t="str">
        <f t="shared" si="4"/>
        <v>-</v>
      </c>
      <c r="CU55" s="604" t="str">
        <f t="shared" si="5"/>
        <v>-</v>
      </c>
      <c r="CV55" s="604" t="str">
        <f t="shared" si="6"/>
        <v>-</v>
      </c>
      <c r="CX55" s="5">
        <v>46</v>
      </c>
      <c r="CY55" s="5" t="s">
        <v>78</v>
      </c>
      <c r="CZ55" s="604">
        <f>IFERROR(SUM(IF(貼_海面漁業!CQ55="-",0,貼_海面漁業!CQ55)+IF(貼_海面養殖業!AN56="-",0,貼_海面養殖業!AN56)),"-")</f>
        <v>902</v>
      </c>
      <c r="DA55" s="604">
        <f>IFERROR(_xlfn.RANK.EQ(CZ55,$CZ$10:$CZ$56,0)+COUNTIF($CZ$10:CZ55,CZ55)-1,"-")</f>
        <v>13</v>
      </c>
      <c r="DC55" s="604" t="str">
        <f t="shared" si="7"/>
        <v>-</v>
      </c>
      <c r="DD55" s="604" t="str">
        <f t="shared" si="8"/>
        <v>-</v>
      </c>
      <c r="DE55" s="604" t="str">
        <f t="shared" si="9"/>
        <v>-</v>
      </c>
      <c r="DG55" s="5">
        <v>46</v>
      </c>
      <c r="DH55" s="5" t="s">
        <v>78</v>
      </c>
      <c r="DI55" s="604" t="str">
        <f t="shared" si="10"/>
        <v>-</v>
      </c>
      <c r="DJ55" s="604" t="str">
        <f>IFERROR(_xlfn.RANK.EQ(DI55,$DI$10:$DI$56,0)+COUNTIF($DI$10:DI55,DI55)-1,"-")</f>
        <v>-</v>
      </c>
      <c r="DL55" s="604" t="str">
        <f t="shared" si="11"/>
        <v>-</v>
      </c>
      <c r="DM55" s="604" t="str">
        <f t="shared" si="23"/>
        <v>-</v>
      </c>
      <c r="DN55" s="604" t="str">
        <f t="shared" si="12"/>
        <v>-</v>
      </c>
      <c r="DP55" s="5">
        <v>46</v>
      </c>
      <c r="DQ55" s="5" t="s">
        <v>78</v>
      </c>
      <c r="DR55" s="604" t="str">
        <f t="shared" si="13"/>
        <v>-</v>
      </c>
      <c r="DS55" s="604" t="str">
        <f>IFERROR(_xlfn.RANK.EQ(DR55,$DR$10:$DR$56,0)+COUNTIF($DR$10:DR55,DR55)-1,"-")</f>
        <v>-</v>
      </c>
      <c r="DU55" s="604" t="str">
        <f t="shared" si="14"/>
        <v>-</v>
      </c>
      <c r="DV55" s="604" t="str">
        <f t="shared" si="24"/>
        <v>-</v>
      </c>
      <c r="DW55" s="604" t="str">
        <f t="shared" si="15"/>
        <v>-</v>
      </c>
      <c r="DY55" s="5">
        <v>46</v>
      </c>
      <c r="DZ55" s="5" t="s">
        <v>78</v>
      </c>
      <c r="EA55" s="604" t="str">
        <f t="shared" si="16"/>
        <v>-</v>
      </c>
      <c r="EB55" s="604" t="str">
        <f>IFERROR(_xlfn.RANK.EQ(EA55,$EA$10:$EA$56,0)+COUNTIF($EA$10:EA55,EA55)-1,"-")</f>
        <v>-</v>
      </c>
      <c r="ED55" s="604" t="str">
        <f t="shared" si="17"/>
        <v>-</v>
      </c>
      <c r="EE55" s="604" t="str">
        <f t="shared" si="25"/>
        <v>-</v>
      </c>
      <c r="EF55" s="604" t="str">
        <f t="shared" si="18"/>
        <v>-</v>
      </c>
    </row>
    <row r="56" spans="2:136" ht="24">
      <c r="B56" s="308" t="s">
        <v>555</v>
      </c>
      <c r="C56" s="485">
        <v>48</v>
      </c>
      <c r="D56" s="516">
        <v>3982</v>
      </c>
      <c r="E56" s="516">
        <v>3777</v>
      </c>
      <c r="F56" s="516">
        <v>185</v>
      </c>
      <c r="G56" s="516">
        <v>31</v>
      </c>
      <c r="H56" s="516">
        <v>10</v>
      </c>
      <c r="I56" s="516">
        <v>53</v>
      </c>
      <c r="J56" s="516">
        <v>35</v>
      </c>
      <c r="K56" s="516">
        <v>50</v>
      </c>
      <c r="L56" s="516">
        <v>6</v>
      </c>
      <c r="M56" s="516" t="s">
        <v>278</v>
      </c>
      <c r="N56" s="516" t="s">
        <v>278</v>
      </c>
      <c r="O56" s="516" t="s">
        <v>278</v>
      </c>
      <c r="P56" s="516" t="s">
        <v>278</v>
      </c>
      <c r="Q56" s="516">
        <v>3</v>
      </c>
      <c r="R56" s="516">
        <v>191</v>
      </c>
      <c r="S56" s="516">
        <v>170</v>
      </c>
      <c r="T56" s="516">
        <v>21</v>
      </c>
      <c r="U56" s="516">
        <v>10</v>
      </c>
      <c r="V56" s="516" t="s">
        <v>98</v>
      </c>
      <c r="W56" s="516" t="s">
        <v>98</v>
      </c>
      <c r="X56" s="516" t="s">
        <v>98</v>
      </c>
      <c r="Y56" s="516" t="s">
        <v>278</v>
      </c>
      <c r="Z56" s="516" t="s">
        <v>278</v>
      </c>
      <c r="AA56" s="516">
        <v>1218</v>
      </c>
      <c r="AB56" s="516">
        <v>767</v>
      </c>
      <c r="AC56" s="516">
        <v>354</v>
      </c>
      <c r="AD56" s="516">
        <v>91</v>
      </c>
      <c r="AE56" s="516">
        <v>6</v>
      </c>
      <c r="AF56" s="516">
        <v>499</v>
      </c>
      <c r="AG56" s="516">
        <v>456</v>
      </c>
      <c r="AH56" s="516">
        <v>43</v>
      </c>
      <c r="AI56" s="516">
        <v>1049</v>
      </c>
      <c r="AJ56" s="516">
        <v>29</v>
      </c>
      <c r="AK56" s="516">
        <v>173</v>
      </c>
      <c r="AL56" s="516">
        <v>11</v>
      </c>
      <c r="AM56" s="516">
        <v>6</v>
      </c>
      <c r="AN56" s="516">
        <v>5</v>
      </c>
      <c r="AO56" s="516">
        <v>0</v>
      </c>
      <c r="AP56" s="516">
        <v>0</v>
      </c>
      <c r="AQ56" s="516" t="s">
        <v>98</v>
      </c>
      <c r="AR56" s="516" t="s">
        <v>98</v>
      </c>
      <c r="AS56" s="516" t="s">
        <v>98</v>
      </c>
      <c r="AT56" s="516" t="s">
        <v>98</v>
      </c>
      <c r="AU56" s="516" t="s">
        <v>278</v>
      </c>
      <c r="AV56" s="516">
        <v>6</v>
      </c>
      <c r="AW56" s="516">
        <v>9</v>
      </c>
      <c r="AX56" s="516">
        <v>81</v>
      </c>
      <c r="AY56" s="516">
        <v>45</v>
      </c>
      <c r="AZ56" s="516">
        <v>5</v>
      </c>
      <c r="BA56" s="516">
        <v>27</v>
      </c>
      <c r="BB56" s="516">
        <v>2</v>
      </c>
      <c r="BC56" s="516">
        <v>2</v>
      </c>
      <c r="BD56" s="516">
        <v>16</v>
      </c>
      <c r="BE56" s="516">
        <v>17</v>
      </c>
      <c r="BF56" s="516">
        <v>5</v>
      </c>
      <c r="BG56" s="516" t="s">
        <v>98</v>
      </c>
      <c r="BH56" s="516">
        <v>5</v>
      </c>
      <c r="BI56" s="516">
        <v>3</v>
      </c>
      <c r="BJ56" s="516">
        <v>253</v>
      </c>
      <c r="BK56" s="516">
        <v>32</v>
      </c>
      <c r="BL56" s="516">
        <v>1</v>
      </c>
      <c r="BM56" s="516">
        <v>0</v>
      </c>
      <c r="BN56" s="516">
        <v>30</v>
      </c>
      <c r="BO56" s="516">
        <v>3</v>
      </c>
      <c r="BP56" s="516" t="s">
        <v>98</v>
      </c>
      <c r="BQ56" s="516" t="s">
        <v>98</v>
      </c>
      <c r="BR56" s="516">
        <v>3</v>
      </c>
      <c r="BS56" s="516">
        <v>0</v>
      </c>
      <c r="BT56" s="516" t="s">
        <v>98</v>
      </c>
      <c r="BU56" s="516">
        <v>31</v>
      </c>
      <c r="BV56" s="516">
        <v>1</v>
      </c>
      <c r="BW56" s="516">
        <v>8</v>
      </c>
      <c r="BX56" s="516">
        <v>13</v>
      </c>
      <c r="BY56" s="516" t="s">
        <v>98</v>
      </c>
      <c r="BZ56" s="516">
        <v>9</v>
      </c>
      <c r="CA56" s="516">
        <v>74</v>
      </c>
      <c r="CB56" s="516">
        <v>9</v>
      </c>
      <c r="CC56" s="516">
        <v>0</v>
      </c>
      <c r="CD56" s="516">
        <v>65</v>
      </c>
      <c r="CE56" s="516">
        <v>12</v>
      </c>
      <c r="CF56" s="516">
        <v>3</v>
      </c>
      <c r="CG56" s="516" t="s">
        <v>278</v>
      </c>
      <c r="CH56" s="516" t="s">
        <v>278</v>
      </c>
      <c r="CI56" s="516">
        <v>18</v>
      </c>
      <c r="CJ56" s="516">
        <v>25</v>
      </c>
      <c r="CK56" s="516" t="s">
        <v>98</v>
      </c>
      <c r="CL56" s="517">
        <v>25</v>
      </c>
      <c r="CM56" s="491">
        <v>48</v>
      </c>
      <c r="CO56" s="5">
        <v>47</v>
      </c>
      <c r="CP56" s="5" t="s">
        <v>44</v>
      </c>
      <c r="CQ56" s="604">
        <f t="shared" si="3"/>
        <v>134</v>
      </c>
      <c r="CR56" s="604">
        <f>IFERROR(_xlfn.RANK.EQ(CQ56,$CQ$10:$CQ$56,0)+COUNTIF($CQ$10:CQ56,CQ56)-1,"-")</f>
        <v>30</v>
      </c>
      <c r="CT56" s="604" t="str">
        <f t="shared" si="4"/>
        <v>-</v>
      </c>
      <c r="CU56" s="604" t="str">
        <f t="shared" si="5"/>
        <v>-</v>
      </c>
      <c r="CV56" s="604" t="str">
        <f t="shared" si="6"/>
        <v>-</v>
      </c>
      <c r="CX56" s="5">
        <v>47</v>
      </c>
      <c r="CY56" s="5" t="s">
        <v>44</v>
      </c>
      <c r="CZ56" s="604">
        <f>IFERROR(SUM(IF(貼_海面漁業!CQ56="-",0,貼_海面漁業!CQ56)+IF(貼_海面養殖業!AN57="-",0,貼_海面養殖業!AN57)),"-")</f>
        <v>295</v>
      </c>
      <c r="DA56" s="604">
        <f>IFERROR(_xlfn.RANK.EQ(CZ56,$CZ$10:$CZ$56,0)+COUNTIF($CZ$10:CZ56,CZ56)-1,"-")</f>
        <v>25</v>
      </c>
      <c r="DC56" s="604" t="str">
        <f t="shared" si="7"/>
        <v>-</v>
      </c>
      <c r="DD56" s="604" t="str">
        <f t="shared" si="8"/>
        <v>-</v>
      </c>
      <c r="DE56" s="604" t="str">
        <f t="shared" si="9"/>
        <v>-</v>
      </c>
      <c r="DG56" s="5">
        <v>47</v>
      </c>
      <c r="DH56" s="5" t="s">
        <v>44</v>
      </c>
      <c r="DI56" s="604" t="str">
        <f t="shared" si="10"/>
        <v>-</v>
      </c>
      <c r="DJ56" s="604" t="str">
        <f>IFERROR(_xlfn.RANK.EQ(DI56,$DI$10:$DI$56,0)+COUNTIF($DI$10:DI56,DI56)-1,"-")</f>
        <v>-</v>
      </c>
      <c r="DL56" s="604" t="str">
        <f t="shared" si="11"/>
        <v>-</v>
      </c>
      <c r="DM56" s="604" t="str">
        <f t="shared" si="23"/>
        <v>-</v>
      </c>
      <c r="DN56" s="604" t="str">
        <f t="shared" si="12"/>
        <v>-</v>
      </c>
      <c r="DP56" s="5">
        <v>47</v>
      </c>
      <c r="DQ56" s="5" t="s">
        <v>44</v>
      </c>
      <c r="DR56" s="604" t="str">
        <f t="shared" si="13"/>
        <v>-</v>
      </c>
      <c r="DS56" s="604" t="str">
        <f>IFERROR(_xlfn.RANK.EQ(DR56,$DR$10:$DR$56,0)+COUNTIF($DR$10:DR56,DR56)-1,"-")</f>
        <v>-</v>
      </c>
      <c r="DU56" s="604" t="str">
        <f t="shared" si="14"/>
        <v>-</v>
      </c>
      <c r="DV56" s="604" t="str">
        <f t="shared" si="24"/>
        <v>-</v>
      </c>
      <c r="DW56" s="604" t="str">
        <f t="shared" si="15"/>
        <v>-</v>
      </c>
      <c r="DY56" s="5">
        <v>47</v>
      </c>
      <c r="DZ56" s="5" t="s">
        <v>44</v>
      </c>
      <c r="EA56" s="604" t="str">
        <f t="shared" si="16"/>
        <v>-</v>
      </c>
      <c r="EB56" s="604" t="str">
        <f>IFERROR(_xlfn.RANK.EQ(EA56,$EA$10:$EA$56,0)+COUNTIF($EA$10:EA56,EA56)-1,"-")</f>
        <v>-</v>
      </c>
      <c r="ED56" s="604" t="str">
        <f t="shared" si="17"/>
        <v>-</v>
      </c>
      <c r="EE56" s="604" t="str">
        <f t="shared" si="25"/>
        <v>-</v>
      </c>
      <c r="EF56" s="604" t="str">
        <f t="shared" si="18"/>
        <v>-</v>
      </c>
    </row>
    <row r="57" spans="2:136" ht="24">
      <c r="B57" s="308" t="s">
        <v>554</v>
      </c>
      <c r="C57" s="485">
        <v>49</v>
      </c>
      <c r="D57" s="516">
        <v>1101</v>
      </c>
      <c r="E57" s="516">
        <v>980</v>
      </c>
      <c r="F57" s="516" t="s">
        <v>278</v>
      </c>
      <c r="G57" s="516">
        <v>0</v>
      </c>
      <c r="H57" s="516" t="s">
        <v>98</v>
      </c>
      <c r="I57" s="516" t="s">
        <v>278</v>
      </c>
      <c r="J57" s="516" t="s">
        <v>278</v>
      </c>
      <c r="K57" s="516" t="s">
        <v>278</v>
      </c>
      <c r="L57" s="516" t="s">
        <v>98</v>
      </c>
      <c r="M57" s="516" t="s">
        <v>278</v>
      </c>
      <c r="N57" s="516" t="s">
        <v>278</v>
      </c>
      <c r="O57" s="516" t="s">
        <v>278</v>
      </c>
      <c r="P57" s="516" t="s">
        <v>278</v>
      </c>
      <c r="Q57" s="516" t="s">
        <v>278</v>
      </c>
      <c r="R57" s="516">
        <v>1</v>
      </c>
      <c r="S57" s="516">
        <v>0</v>
      </c>
      <c r="T57" s="516">
        <v>0</v>
      </c>
      <c r="U57" s="516">
        <v>1</v>
      </c>
      <c r="V57" s="516">
        <v>0</v>
      </c>
      <c r="W57" s="516" t="s">
        <v>98</v>
      </c>
      <c r="X57" s="516">
        <v>0</v>
      </c>
      <c r="Y57" s="516">
        <v>5</v>
      </c>
      <c r="Z57" s="516" t="s">
        <v>98</v>
      </c>
      <c r="AA57" s="516">
        <v>649</v>
      </c>
      <c r="AB57" s="516">
        <v>1</v>
      </c>
      <c r="AC57" s="516">
        <v>0</v>
      </c>
      <c r="AD57" s="516">
        <v>404</v>
      </c>
      <c r="AE57" s="516">
        <v>244</v>
      </c>
      <c r="AF57" s="516">
        <v>18</v>
      </c>
      <c r="AG57" s="516">
        <v>12</v>
      </c>
      <c r="AH57" s="516">
        <v>5</v>
      </c>
      <c r="AI57" s="516">
        <v>4</v>
      </c>
      <c r="AJ57" s="516" t="s">
        <v>98</v>
      </c>
      <c r="AK57" s="516">
        <v>18</v>
      </c>
      <c r="AL57" s="516">
        <v>18</v>
      </c>
      <c r="AM57" s="516">
        <v>5</v>
      </c>
      <c r="AN57" s="516">
        <v>13</v>
      </c>
      <c r="AO57" s="516" t="s">
        <v>98</v>
      </c>
      <c r="AP57" s="516" t="s">
        <v>98</v>
      </c>
      <c r="AQ57" s="516" t="s">
        <v>98</v>
      </c>
      <c r="AR57" s="516" t="s">
        <v>98</v>
      </c>
      <c r="AS57" s="516" t="s">
        <v>98</v>
      </c>
      <c r="AT57" s="516" t="s">
        <v>98</v>
      </c>
      <c r="AU57" s="516" t="s">
        <v>98</v>
      </c>
      <c r="AV57" s="516">
        <v>2</v>
      </c>
      <c r="AW57" s="516">
        <v>7</v>
      </c>
      <c r="AX57" s="516">
        <v>71</v>
      </c>
      <c r="AY57" s="516">
        <v>57</v>
      </c>
      <c r="AZ57" s="516">
        <v>1</v>
      </c>
      <c r="BA57" s="516">
        <v>0</v>
      </c>
      <c r="BB57" s="516">
        <v>12</v>
      </c>
      <c r="BC57" s="516">
        <v>0</v>
      </c>
      <c r="BD57" s="516">
        <v>2</v>
      </c>
      <c r="BE57" s="516">
        <v>19</v>
      </c>
      <c r="BF57" s="516">
        <v>14</v>
      </c>
      <c r="BG57" s="516">
        <v>1</v>
      </c>
      <c r="BH57" s="516">
        <v>1</v>
      </c>
      <c r="BI57" s="516">
        <v>4</v>
      </c>
      <c r="BJ57" s="516">
        <v>143</v>
      </c>
      <c r="BK57" s="516">
        <v>16</v>
      </c>
      <c r="BL57" s="516">
        <v>0</v>
      </c>
      <c r="BM57" s="516">
        <v>1</v>
      </c>
      <c r="BN57" s="516">
        <v>15</v>
      </c>
      <c r="BO57" s="516">
        <v>3</v>
      </c>
      <c r="BP57" s="516" t="s">
        <v>98</v>
      </c>
      <c r="BQ57" s="516" t="s">
        <v>98</v>
      </c>
      <c r="BR57" s="516">
        <v>2</v>
      </c>
      <c r="BS57" s="516">
        <v>0</v>
      </c>
      <c r="BT57" s="516" t="s">
        <v>98</v>
      </c>
      <c r="BU57" s="516">
        <v>11</v>
      </c>
      <c r="BV57" s="516">
        <v>1</v>
      </c>
      <c r="BW57" s="516">
        <v>3</v>
      </c>
      <c r="BX57" s="516">
        <v>0</v>
      </c>
      <c r="BY57" s="516" t="s">
        <v>98</v>
      </c>
      <c r="BZ57" s="516">
        <v>7</v>
      </c>
      <c r="CA57" s="516">
        <v>28</v>
      </c>
      <c r="CB57" s="516">
        <v>0</v>
      </c>
      <c r="CC57" s="516" t="s">
        <v>98</v>
      </c>
      <c r="CD57" s="516">
        <v>28</v>
      </c>
      <c r="CE57" s="516">
        <v>22</v>
      </c>
      <c r="CF57" s="516">
        <v>11</v>
      </c>
      <c r="CG57" s="516">
        <v>1</v>
      </c>
      <c r="CH57" s="516" t="s">
        <v>98</v>
      </c>
      <c r="CI57" s="516">
        <v>3</v>
      </c>
      <c r="CJ57" s="516">
        <v>26</v>
      </c>
      <c r="CK57" s="516" t="s">
        <v>98</v>
      </c>
      <c r="CL57" s="517">
        <v>26</v>
      </c>
      <c r="CM57" s="491">
        <v>49</v>
      </c>
    </row>
    <row r="58" spans="2:136">
      <c r="B58" s="303"/>
      <c r="C58" s="301"/>
      <c r="D58" s="486"/>
      <c r="E58" s="487"/>
      <c r="F58" s="487"/>
      <c r="G58" s="487"/>
      <c r="H58" s="487"/>
      <c r="I58" s="487"/>
      <c r="J58" s="487"/>
      <c r="K58" s="487"/>
      <c r="L58" s="487"/>
      <c r="M58" s="487"/>
      <c r="N58" s="487"/>
      <c r="O58" s="487"/>
      <c r="P58" s="487"/>
      <c r="Q58" s="487"/>
      <c r="R58" s="487"/>
      <c r="S58" s="487"/>
      <c r="T58" s="487"/>
      <c r="U58" s="487"/>
      <c r="V58" s="487"/>
      <c r="W58" s="487"/>
      <c r="X58" s="487"/>
      <c r="Y58" s="487"/>
      <c r="Z58" s="487"/>
      <c r="AA58" s="487"/>
      <c r="AB58" s="487"/>
      <c r="AC58" s="487"/>
      <c r="AD58" s="487"/>
      <c r="AE58" s="487"/>
      <c r="AF58" s="487"/>
      <c r="AG58" s="487"/>
      <c r="AH58" s="487"/>
      <c r="AI58" s="487"/>
      <c r="AJ58" s="487"/>
      <c r="AK58" s="487"/>
      <c r="AL58" s="487"/>
      <c r="AM58" s="487"/>
      <c r="AN58" s="487"/>
      <c r="AO58" s="487"/>
      <c r="AP58" s="487"/>
      <c r="AQ58" s="487"/>
      <c r="AR58" s="487"/>
      <c r="AS58" s="487"/>
      <c r="AT58" s="487"/>
      <c r="AU58" s="487"/>
      <c r="AV58" s="487"/>
      <c r="AW58" s="487"/>
      <c r="AX58" s="487"/>
      <c r="AY58" s="487"/>
      <c r="AZ58" s="487"/>
      <c r="BA58" s="487"/>
      <c r="BB58" s="487"/>
      <c r="BC58" s="487"/>
      <c r="BD58" s="487"/>
      <c r="BE58" s="487"/>
      <c r="BF58" s="487"/>
      <c r="BG58" s="487"/>
      <c r="BH58" s="487"/>
      <c r="BI58" s="487"/>
      <c r="BJ58" s="487"/>
      <c r="BK58" s="487"/>
      <c r="BL58" s="487"/>
      <c r="BM58" s="487"/>
      <c r="BN58" s="487"/>
      <c r="BO58" s="487"/>
      <c r="BP58" s="487"/>
      <c r="BQ58" s="487"/>
      <c r="BR58" s="487"/>
      <c r="BS58" s="487"/>
      <c r="BT58" s="487"/>
      <c r="BU58" s="487"/>
      <c r="BV58" s="487"/>
      <c r="BW58" s="487"/>
      <c r="BX58" s="487"/>
      <c r="BY58" s="487"/>
      <c r="BZ58" s="487"/>
      <c r="CA58" s="487"/>
      <c r="CB58" s="487"/>
      <c r="CC58" s="487"/>
      <c r="CD58" s="487"/>
      <c r="CE58" s="487"/>
      <c r="CF58" s="487"/>
      <c r="CG58" s="487"/>
      <c r="CH58" s="487"/>
      <c r="CI58" s="487"/>
      <c r="CJ58" s="487"/>
      <c r="CK58" s="487"/>
      <c r="CL58" s="488"/>
      <c r="CM58" s="489"/>
    </row>
    <row r="59" spans="2:136">
      <c r="D59" t="s">
        <v>952</v>
      </c>
    </row>
  </sheetData>
  <mergeCells count="72">
    <mergeCell ref="BI6:BI7"/>
    <mergeCell ref="BJ6:BJ7"/>
    <mergeCell ref="U6:U7"/>
    <mergeCell ref="V6:X6"/>
    <mergeCell ref="CK3:CL4"/>
    <mergeCell ref="BH6:BH7"/>
    <mergeCell ref="AR6:AR7"/>
    <mergeCell ref="AS6:AS7"/>
    <mergeCell ref="AU6:AU7"/>
    <mergeCell ref="AV6:AV7"/>
    <mergeCell ref="AW6:AW7"/>
    <mergeCell ref="AX6:BC6"/>
    <mergeCell ref="BD6:BD7"/>
    <mergeCell ref="AT6:AT7"/>
    <mergeCell ref="AL6:AN6"/>
    <mergeCell ref="AO6:AQ6"/>
    <mergeCell ref="B5:C7"/>
    <mergeCell ref="D5:D7"/>
    <mergeCell ref="E5:BJ5"/>
    <mergeCell ref="AA6:AE6"/>
    <mergeCell ref="AF6:AH6"/>
    <mergeCell ref="AI6:AI7"/>
    <mergeCell ref="AJ6:AJ7"/>
    <mergeCell ref="Y6:Y7"/>
    <mergeCell ref="Z6:Z7"/>
    <mergeCell ref="E6:E7"/>
    <mergeCell ref="F6:L6"/>
    <mergeCell ref="M6:Q6"/>
    <mergeCell ref="R6:T6"/>
    <mergeCell ref="BF6:BF7"/>
    <mergeCell ref="AK6:AK7"/>
    <mergeCell ref="BG6:BG7"/>
    <mergeCell ref="BE6:BE7"/>
    <mergeCell ref="CM5:CM7"/>
    <mergeCell ref="BK5:BN5"/>
    <mergeCell ref="BO5:BS5"/>
    <mergeCell ref="BT5:BT7"/>
    <mergeCell ref="BW6:BW7"/>
    <mergeCell ref="BX6:BX7"/>
    <mergeCell ref="BV6:BV7"/>
    <mergeCell ref="BK6:BK7"/>
    <mergeCell ref="BU5:BZ5"/>
    <mergeCell ref="CH5:CH7"/>
    <mergeCell ref="BY6:BY7"/>
    <mergeCell ref="BZ6:BZ7"/>
    <mergeCell ref="CA6:CA7"/>
    <mergeCell ref="CB6:CB7"/>
    <mergeCell ref="BP6:BP7"/>
    <mergeCell ref="BL6:BL7"/>
    <mergeCell ref="BM6:BM7"/>
    <mergeCell ref="BN6:BN7"/>
    <mergeCell ref="BO6:BO7"/>
    <mergeCell ref="CG5:CG7"/>
    <mergeCell ref="BR6:BR7"/>
    <mergeCell ref="CC6:CC7"/>
    <mergeCell ref="CD6:CD7"/>
    <mergeCell ref="BQ6:BQ7"/>
    <mergeCell ref="BS6:BS7"/>
    <mergeCell ref="BU6:BU7"/>
    <mergeCell ref="CF5:CF7"/>
    <mergeCell ref="CK6:CK7"/>
    <mergeCell ref="CL6:CL7"/>
    <mergeCell ref="CI5:CI7"/>
    <mergeCell ref="CJ5:CL5"/>
    <mergeCell ref="CA5:CD5"/>
    <mergeCell ref="CE5:CE7"/>
    <mergeCell ref="CJ6:CJ7"/>
    <mergeCell ref="CO8:CV8"/>
    <mergeCell ref="CX8:DE8"/>
    <mergeCell ref="DG8:DN8"/>
    <mergeCell ref="DP8:DW8"/>
    <mergeCell ref="DY8:EF8"/>
  </mergeCells>
  <phoneticPr fontId="4"/>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2AD96E-BC40-47EE-96EF-900D27DF8D8B}">
  <sheetPr>
    <tabColor theme="5" tint="0.79998168889431442"/>
  </sheetPr>
  <dimension ref="A1:BK57"/>
  <sheetViews>
    <sheetView workbookViewId="0">
      <selection activeCell="B5" sqref="B5:D5"/>
    </sheetView>
  </sheetViews>
  <sheetFormatPr defaultColWidth="7" defaultRowHeight="14.25"/>
  <cols>
    <col min="1" max="1" width="2.5" style="295" customWidth="1"/>
    <col min="2" max="2" width="14.625" style="295" customWidth="1"/>
    <col min="3" max="3" width="11.5" style="343" customWidth="1"/>
    <col min="4" max="7" width="11.5" style="295" customWidth="1"/>
    <col min="8" max="8" width="11.5" style="343" customWidth="1"/>
    <col min="9" max="11" width="11.5" style="295" customWidth="1"/>
    <col min="12" max="14" width="11.5" style="343" customWidth="1"/>
    <col min="15" max="17" width="11.5" style="295" customWidth="1"/>
    <col min="18" max="19" width="11.5" style="343" customWidth="1"/>
    <col min="20" max="20" width="11.5" style="295" customWidth="1"/>
    <col min="21" max="22" width="10.25" style="295" customWidth="1"/>
    <col min="23" max="23" width="10.25" style="343" customWidth="1"/>
    <col min="24" max="30" width="10.25" style="295" customWidth="1"/>
    <col min="31" max="32" width="10.375" style="295" customWidth="1"/>
    <col min="33" max="34" width="11.5" style="343" customWidth="1"/>
    <col min="35" max="35" width="11.125" style="295" customWidth="1"/>
    <col min="36" max="36" width="6.125" style="296" customWidth="1"/>
    <col min="37" max="44" width="7" style="295"/>
    <col min="45" max="45" width="8.25" style="295" customWidth="1"/>
    <col min="46" max="16384" width="7" style="295"/>
  </cols>
  <sheetData>
    <row r="1" spans="1:63" ht="20.100000000000001" customHeight="1">
      <c r="B1" s="607" t="s">
        <v>770</v>
      </c>
      <c r="C1" s="494"/>
      <c r="D1" s="494"/>
      <c r="E1" s="494"/>
      <c r="F1" s="494"/>
      <c r="G1" s="494"/>
      <c r="H1" s="494"/>
      <c r="I1" s="494"/>
      <c r="J1" s="494"/>
      <c r="K1" s="494"/>
      <c r="L1" s="494"/>
      <c r="M1" s="494"/>
      <c r="N1" s="494"/>
      <c r="O1" s="494"/>
      <c r="P1" s="494"/>
      <c r="Q1" s="494"/>
      <c r="R1" s="494"/>
      <c r="S1" s="494"/>
      <c r="T1" s="494"/>
      <c r="U1" s="494"/>
      <c r="V1" s="494"/>
      <c r="W1" s="494"/>
      <c r="X1" s="494"/>
      <c r="Y1" s="494"/>
      <c r="Z1" s="494"/>
      <c r="AA1" s="494"/>
      <c r="AB1" s="494"/>
      <c r="AC1" s="494"/>
      <c r="AD1" s="494"/>
      <c r="AE1" s="494"/>
      <c r="AF1" s="494"/>
      <c r="AG1" s="494"/>
      <c r="AH1" s="494"/>
      <c r="AI1" s="494"/>
      <c r="AJ1" s="494"/>
    </row>
    <row r="2" spans="1:63" s="495" customFormat="1" ht="20.100000000000001" customHeight="1">
      <c r="B2" s="333" t="s">
        <v>771</v>
      </c>
      <c r="C2" s="333"/>
      <c r="D2" s="333"/>
      <c r="E2" s="333"/>
      <c r="F2" s="333"/>
      <c r="G2" s="333"/>
      <c r="H2" s="333"/>
      <c r="I2" s="333"/>
      <c r="J2" s="333"/>
      <c r="K2" s="333"/>
      <c r="L2" s="333"/>
      <c r="M2" s="333"/>
      <c r="N2" s="333"/>
      <c r="O2" s="333"/>
      <c r="P2" s="333"/>
      <c r="Q2" s="333"/>
      <c r="R2" s="333"/>
      <c r="S2" s="333"/>
      <c r="T2" s="333"/>
      <c r="U2" s="333"/>
      <c r="V2" s="333"/>
      <c r="W2" s="333"/>
      <c r="X2" s="333"/>
      <c r="Y2" s="333"/>
      <c r="Z2" s="333"/>
      <c r="AA2" s="333"/>
      <c r="AB2" s="333"/>
      <c r="AC2" s="333"/>
      <c r="AD2" s="333"/>
      <c r="AE2" s="333"/>
      <c r="AF2" s="333"/>
      <c r="AG2" s="333"/>
      <c r="AH2" s="333"/>
      <c r="AI2" s="333"/>
      <c r="AJ2" s="333"/>
    </row>
    <row r="3" spans="1:63" s="495" customFormat="1" ht="12" customHeight="1">
      <c r="B3" s="496"/>
      <c r="C3" s="333"/>
      <c r="D3" s="333"/>
      <c r="E3" s="333"/>
      <c r="F3" s="333"/>
      <c r="G3" s="333"/>
      <c r="H3" s="333"/>
      <c r="I3" s="333"/>
      <c r="J3" s="333"/>
      <c r="K3" s="333"/>
      <c r="L3" s="333"/>
      <c r="M3" s="333"/>
      <c r="N3" s="333"/>
      <c r="O3" s="333"/>
      <c r="P3" s="333"/>
      <c r="Q3" s="333"/>
      <c r="R3" s="333"/>
      <c r="S3" s="333"/>
      <c r="T3" s="333"/>
      <c r="U3" s="333"/>
      <c r="V3" s="333"/>
      <c r="W3" s="333"/>
      <c r="X3" s="333"/>
      <c r="Y3" s="333"/>
      <c r="Z3" s="333"/>
      <c r="AA3" s="333"/>
      <c r="AB3" s="333"/>
      <c r="AC3" s="333"/>
      <c r="AD3" s="333"/>
      <c r="AE3" s="333"/>
      <c r="AF3" s="333"/>
      <c r="AG3" s="333"/>
      <c r="AH3" s="333"/>
      <c r="AI3" s="333"/>
      <c r="AJ3" s="333"/>
    </row>
    <row r="4" spans="1:63" s="495" customFormat="1" ht="12" customHeight="1">
      <c r="B4" s="496"/>
      <c r="C4" s="333"/>
      <c r="D4" s="333"/>
      <c r="E4" s="333"/>
      <c r="F4" s="333"/>
      <c r="G4" s="333"/>
      <c r="H4" s="333"/>
      <c r="I4" s="333"/>
      <c r="J4" s="333"/>
      <c r="K4" s="333"/>
      <c r="L4" s="333"/>
      <c r="M4" s="333"/>
      <c r="N4" s="333"/>
      <c r="O4" s="333"/>
      <c r="P4" s="333"/>
      <c r="Q4" s="333"/>
      <c r="R4" s="333"/>
      <c r="S4" s="333"/>
      <c r="T4" s="333"/>
      <c r="U4" s="333"/>
      <c r="V4" s="333"/>
      <c r="W4" s="333"/>
      <c r="X4" s="333"/>
      <c r="Y4" s="333"/>
      <c r="Z4" s="333"/>
      <c r="AA4" s="333"/>
      <c r="AB4" s="333"/>
      <c r="AC4" s="333"/>
      <c r="AD4" s="333"/>
      <c r="AE4" s="333"/>
      <c r="AF4" s="333"/>
      <c r="AG4" s="333"/>
      <c r="AH4" s="333"/>
      <c r="AI4" s="333"/>
      <c r="AJ4" s="333"/>
    </row>
    <row r="5" spans="1:63" s="327" customFormat="1" ht="12" customHeight="1" thickBot="1">
      <c r="B5" s="328" t="s">
        <v>811</v>
      </c>
      <c r="C5" s="327">
        <f t="shared" ref="C5:AI5" si="0">IF(OR(C12="-",C12="x"),"-",_xlfn.RANK.EQ(C12,C12:C50))</f>
        <v>1</v>
      </c>
      <c r="D5" s="327">
        <f t="shared" si="0"/>
        <v>20</v>
      </c>
      <c r="E5" s="327" t="str">
        <f t="shared" si="0"/>
        <v>-</v>
      </c>
      <c r="F5" s="327" t="str">
        <f t="shared" si="0"/>
        <v>-</v>
      </c>
      <c r="G5" s="327" t="str">
        <f t="shared" si="0"/>
        <v>-</v>
      </c>
      <c r="H5" s="327" t="str">
        <f t="shared" si="0"/>
        <v>-</v>
      </c>
      <c r="I5" s="327" t="str">
        <f t="shared" si="0"/>
        <v>-</v>
      </c>
      <c r="J5" s="327" t="str">
        <f t="shared" si="0"/>
        <v>-</v>
      </c>
      <c r="K5" s="327" t="str">
        <f t="shared" si="0"/>
        <v>-</v>
      </c>
      <c r="L5" s="327" t="str">
        <f t="shared" si="0"/>
        <v>-</v>
      </c>
      <c r="M5" s="327" t="str">
        <f t="shared" si="0"/>
        <v>-</v>
      </c>
      <c r="N5" s="327" t="str">
        <f t="shared" si="0"/>
        <v>-</v>
      </c>
      <c r="O5" s="327" t="str">
        <f t="shared" si="0"/>
        <v>-</v>
      </c>
      <c r="P5" s="327">
        <f t="shared" si="0"/>
        <v>4</v>
      </c>
      <c r="Q5" s="327">
        <f t="shared" si="0"/>
        <v>2</v>
      </c>
      <c r="R5" s="327">
        <f t="shared" si="0"/>
        <v>1</v>
      </c>
      <c r="S5" s="327">
        <f t="shared" si="0"/>
        <v>6</v>
      </c>
      <c r="T5" s="327">
        <f t="shared" si="0"/>
        <v>3</v>
      </c>
      <c r="U5" s="327" t="str">
        <f t="shared" si="0"/>
        <v>-</v>
      </c>
      <c r="V5" s="327">
        <f t="shared" si="0"/>
        <v>1</v>
      </c>
      <c r="W5" s="327">
        <f t="shared" si="0"/>
        <v>1</v>
      </c>
      <c r="X5" s="327">
        <f t="shared" si="0"/>
        <v>6</v>
      </c>
      <c r="Y5" s="327">
        <f t="shared" si="0"/>
        <v>1</v>
      </c>
      <c r="Z5" s="327">
        <f t="shared" si="0"/>
        <v>6</v>
      </c>
      <c r="AA5" s="327" t="str">
        <f t="shared" si="0"/>
        <v>-</v>
      </c>
      <c r="AB5" s="327" t="str">
        <f t="shared" si="0"/>
        <v>-</v>
      </c>
      <c r="AC5" s="327" t="str">
        <f t="shared" si="0"/>
        <v>-</v>
      </c>
      <c r="AD5" s="327" t="str">
        <f t="shared" si="0"/>
        <v>-</v>
      </c>
      <c r="AE5" s="327" t="str">
        <f t="shared" si="0"/>
        <v>-</v>
      </c>
      <c r="AF5" s="327" t="str">
        <f t="shared" si="0"/>
        <v>-</v>
      </c>
      <c r="AG5" s="327" t="str">
        <f t="shared" si="0"/>
        <v>-</v>
      </c>
      <c r="AH5" s="327">
        <f t="shared" si="0"/>
        <v>3</v>
      </c>
      <c r="AI5" s="327" t="str">
        <f t="shared" si="0"/>
        <v>-</v>
      </c>
    </row>
    <row r="6" spans="1:63" s="497" customFormat="1" ht="14.1" customHeight="1" thickTop="1">
      <c r="B6" s="1068" t="s">
        <v>772</v>
      </c>
      <c r="C6" s="1059" t="s">
        <v>468</v>
      </c>
      <c r="D6" s="1073" t="s">
        <v>773</v>
      </c>
      <c r="E6" s="1074"/>
      <c r="F6" s="1074"/>
      <c r="G6" s="1074"/>
      <c r="H6" s="1074"/>
      <c r="I6" s="1074"/>
      <c r="J6" s="1074"/>
      <c r="K6" s="1074"/>
      <c r="L6" s="1074"/>
      <c r="M6" s="1074"/>
      <c r="N6" s="1074"/>
      <c r="O6" s="1074"/>
      <c r="P6" s="1075"/>
      <c r="Q6" s="1076" t="s">
        <v>768</v>
      </c>
      <c r="R6" s="1077"/>
      <c r="S6" s="1077"/>
      <c r="T6" s="1078"/>
      <c r="U6" s="1063" t="s">
        <v>774</v>
      </c>
      <c r="V6" s="1063" t="s">
        <v>775</v>
      </c>
      <c r="W6" s="1059" t="s">
        <v>641</v>
      </c>
      <c r="X6" s="1060" t="s">
        <v>769</v>
      </c>
      <c r="Y6" s="1061"/>
      <c r="Z6" s="1061"/>
      <c r="AA6" s="1061"/>
      <c r="AB6" s="1061"/>
      <c r="AC6" s="1061"/>
      <c r="AD6" s="1061"/>
      <c r="AE6" s="1061"/>
      <c r="AF6" s="1061"/>
      <c r="AG6" s="1061"/>
      <c r="AH6" s="1062"/>
      <c r="AI6" s="1063" t="s">
        <v>776</v>
      </c>
      <c r="AJ6" s="1064"/>
    </row>
    <row r="7" spans="1:63" s="497" customFormat="1" ht="13.5" customHeight="1">
      <c r="B7" s="1069"/>
      <c r="C7" s="1071"/>
      <c r="D7" s="1040" t="s">
        <v>777</v>
      </c>
      <c r="E7" s="1040" t="s">
        <v>778</v>
      </c>
      <c r="F7" s="1079" t="s">
        <v>779</v>
      </c>
      <c r="G7" s="1080"/>
      <c r="H7" s="1080"/>
      <c r="I7" s="1081"/>
      <c r="J7" s="1040" t="s">
        <v>780</v>
      </c>
      <c r="K7" s="1040" t="s">
        <v>781</v>
      </c>
      <c r="L7" s="1055" t="s">
        <v>782</v>
      </c>
      <c r="M7" s="1040" t="s">
        <v>783</v>
      </c>
      <c r="N7" s="1040" t="s">
        <v>613</v>
      </c>
      <c r="O7" s="1040" t="s">
        <v>784</v>
      </c>
      <c r="P7" s="1040" t="s">
        <v>785</v>
      </c>
      <c r="Q7" s="1040" t="s">
        <v>777</v>
      </c>
      <c r="R7" s="1048" t="s">
        <v>786</v>
      </c>
      <c r="S7" s="1050" t="s">
        <v>787</v>
      </c>
      <c r="T7" s="1040" t="s">
        <v>788</v>
      </c>
      <c r="U7" s="1043"/>
      <c r="V7" s="1043"/>
      <c r="W7" s="1044"/>
      <c r="X7" s="498"/>
      <c r="Y7" s="498"/>
      <c r="Z7" s="498"/>
      <c r="AA7" s="1045" t="s">
        <v>789</v>
      </c>
      <c r="AB7" s="1046"/>
      <c r="AC7" s="1046"/>
      <c r="AD7" s="1046"/>
      <c r="AE7" s="1046"/>
      <c r="AF7" s="1047"/>
      <c r="AG7" s="498"/>
      <c r="AH7" s="1052" t="s">
        <v>790</v>
      </c>
      <c r="AI7" s="1043"/>
      <c r="AJ7" s="1065"/>
    </row>
    <row r="8" spans="1:63" s="497" customFormat="1" ht="14.1" customHeight="1">
      <c r="B8" s="1069"/>
      <c r="C8" s="1071"/>
      <c r="D8" s="1043"/>
      <c r="E8" s="1043"/>
      <c r="F8" s="1040" t="s">
        <v>791</v>
      </c>
      <c r="G8" s="1042" t="s">
        <v>792</v>
      </c>
      <c r="H8" s="1043" t="s">
        <v>793</v>
      </c>
      <c r="I8" s="1044" t="s">
        <v>794</v>
      </c>
      <c r="J8" s="1043"/>
      <c r="K8" s="1043"/>
      <c r="L8" s="1067"/>
      <c r="M8" s="1043"/>
      <c r="N8" s="1043"/>
      <c r="O8" s="1043"/>
      <c r="P8" s="1043"/>
      <c r="Q8" s="1043"/>
      <c r="R8" s="1049"/>
      <c r="S8" s="1044"/>
      <c r="T8" s="1043"/>
      <c r="U8" s="1043"/>
      <c r="V8" s="1043"/>
      <c r="W8" s="1044"/>
      <c r="X8" s="499" t="s">
        <v>596</v>
      </c>
      <c r="Y8" s="499" t="s">
        <v>795</v>
      </c>
      <c r="Z8" s="500" t="s">
        <v>796</v>
      </c>
      <c r="AA8" s="1040" t="s">
        <v>797</v>
      </c>
      <c r="AB8" s="1045" t="s">
        <v>798</v>
      </c>
      <c r="AC8" s="1046"/>
      <c r="AD8" s="1047"/>
      <c r="AE8" s="1055" t="s">
        <v>799</v>
      </c>
      <c r="AF8" s="1057" t="s">
        <v>800</v>
      </c>
      <c r="AG8" s="500" t="s">
        <v>801</v>
      </c>
      <c r="AH8" s="1053"/>
      <c r="AI8" s="1043"/>
      <c r="AJ8" s="1065"/>
    </row>
    <row r="9" spans="1:63" s="294" customFormat="1" ht="13.5" customHeight="1">
      <c r="B9" s="1070"/>
      <c r="C9" s="1072"/>
      <c r="D9" s="1043"/>
      <c r="E9" s="1043"/>
      <c r="F9" s="1041"/>
      <c r="G9" s="1042"/>
      <c r="H9" s="1043"/>
      <c r="I9" s="1043"/>
      <c r="J9" s="1043"/>
      <c r="K9" s="1043"/>
      <c r="L9" s="1067"/>
      <c r="M9" s="1043"/>
      <c r="N9" s="1043"/>
      <c r="O9" s="1041"/>
      <c r="P9" s="1043"/>
      <c r="Q9" s="1043"/>
      <c r="R9" s="1049"/>
      <c r="S9" s="1051"/>
      <c r="T9" s="1043"/>
      <c r="U9" s="1041"/>
      <c r="V9" s="1041"/>
      <c r="W9" s="1051"/>
      <c r="X9" s="499"/>
      <c r="Y9" s="501"/>
      <c r="Z9" s="502"/>
      <c r="AA9" s="1041"/>
      <c r="AB9" s="503" t="s">
        <v>802</v>
      </c>
      <c r="AC9" s="499" t="s">
        <v>803</v>
      </c>
      <c r="AD9" s="502" t="s">
        <v>804</v>
      </c>
      <c r="AE9" s="1056"/>
      <c r="AF9" s="1058"/>
      <c r="AG9" s="499"/>
      <c r="AH9" s="1054"/>
      <c r="AI9" s="1041"/>
      <c r="AJ9" s="1066"/>
      <c r="AL9" s="971" t="s">
        <v>806</v>
      </c>
      <c r="AM9" s="971"/>
      <c r="AN9" s="971"/>
      <c r="AO9" s="971"/>
      <c r="AP9" s="971"/>
      <c r="AQ9" s="971"/>
      <c r="AR9" s="971"/>
      <c r="AS9" s="971"/>
      <c r="AU9" s="1039" t="s">
        <v>111</v>
      </c>
      <c r="AV9" s="1039"/>
      <c r="AW9" s="1039"/>
      <c r="AX9" s="1039"/>
      <c r="AY9" s="1039"/>
      <c r="AZ9" s="1039"/>
      <c r="BA9" s="1039"/>
      <c r="BB9" s="1039"/>
      <c r="BD9" s="1039" t="s">
        <v>114</v>
      </c>
      <c r="BE9" s="1039"/>
      <c r="BF9" s="1039"/>
      <c r="BG9" s="1039"/>
      <c r="BH9" s="1039"/>
      <c r="BI9" s="1039"/>
      <c r="BJ9" s="1039"/>
      <c r="BK9" s="1039"/>
    </row>
    <row r="10" spans="1:63" s="580" customFormat="1" ht="15" customHeight="1">
      <c r="B10" s="581"/>
      <c r="C10" s="582" t="s">
        <v>925</v>
      </c>
      <c r="D10" s="583" t="s">
        <v>925</v>
      </c>
      <c r="E10" s="583" t="s">
        <v>925</v>
      </c>
      <c r="F10" s="583" t="s">
        <v>925</v>
      </c>
      <c r="G10" s="583" t="s">
        <v>925</v>
      </c>
      <c r="H10" s="583" t="s">
        <v>925</v>
      </c>
      <c r="I10" s="583" t="s">
        <v>925</v>
      </c>
      <c r="J10" s="583" t="s">
        <v>925</v>
      </c>
      <c r="K10" s="583" t="s">
        <v>925</v>
      </c>
      <c r="L10" s="583" t="s">
        <v>925</v>
      </c>
      <c r="M10" s="583" t="s">
        <v>925</v>
      </c>
      <c r="N10" s="583" t="s">
        <v>925</v>
      </c>
      <c r="O10" s="583" t="s">
        <v>925</v>
      </c>
      <c r="P10" s="583" t="s">
        <v>925</v>
      </c>
      <c r="Q10" s="583" t="s">
        <v>925</v>
      </c>
      <c r="R10" s="583" t="s">
        <v>925</v>
      </c>
      <c r="S10" s="583" t="s">
        <v>925</v>
      </c>
      <c r="T10" s="583" t="s">
        <v>925</v>
      </c>
      <c r="U10" s="584" t="s">
        <v>925</v>
      </c>
      <c r="V10" s="584" t="s">
        <v>925</v>
      </c>
      <c r="W10" s="584" t="s">
        <v>925</v>
      </c>
      <c r="X10" s="584" t="s">
        <v>925</v>
      </c>
      <c r="Y10" s="584" t="s">
        <v>925</v>
      </c>
      <c r="Z10" s="584" t="s">
        <v>925</v>
      </c>
      <c r="AA10" s="584" t="s">
        <v>925</v>
      </c>
      <c r="AB10" s="584" t="s">
        <v>925</v>
      </c>
      <c r="AC10" s="584" t="s">
        <v>925</v>
      </c>
      <c r="AD10" s="584" t="s">
        <v>925</v>
      </c>
      <c r="AE10" s="584" t="s">
        <v>925</v>
      </c>
      <c r="AF10" s="584" t="s">
        <v>925</v>
      </c>
      <c r="AG10" s="584" t="s">
        <v>925</v>
      </c>
      <c r="AH10" s="584" t="s">
        <v>925</v>
      </c>
      <c r="AI10" s="584" t="s">
        <v>927</v>
      </c>
      <c r="AJ10" s="585"/>
      <c r="AL10" s="604"/>
      <c r="AM10" s="604"/>
      <c r="AN10" s="604"/>
      <c r="AO10" s="604"/>
      <c r="AP10" s="604"/>
      <c r="AQ10" s="604"/>
      <c r="AR10" s="604"/>
      <c r="AS10" s="604" t="s">
        <v>110</v>
      </c>
      <c r="AT10" s="606"/>
      <c r="AU10" s="606"/>
      <c r="AV10" s="606"/>
      <c r="AW10" s="606"/>
      <c r="AX10" s="606"/>
      <c r="AY10" s="606"/>
      <c r="AZ10" s="606"/>
      <c r="BA10" s="606"/>
      <c r="BB10" s="604" t="s">
        <v>110</v>
      </c>
      <c r="BC10" s="606"/>
      <c r="BD10" s="606"/>
      <c r="BE10" s="606"/>
      <c r="BF10" s="606"/>
      <c r="BG10" s="606"/>
      <c r="BH10" s="606"/>
      <c r="BI10" s="606"/>
      <c r="BJ10" s="606"/>
      <c r="BK10" s="604" t="s">
        <v>110</v>
      </c>
    </row>
    <row r="11" spans="1:63" s="312" customFormat="1" ht="11.25" customHeight="1">
      <c r="B11" s="577" t="s">
        <v>19</v>
      </c>
      <c r="C11" s="518">
        <v>8012</v>
      </c>
      <c r="D11" s="518">
        <v>2512</v>
      </c>
      <c r="E11" s="518">
        <v>167</v>
      </c>
      <c r="F11" s="518">
        <v>1321</v>
      </c>
      <c r="G11" s="518">
        <v>1043</v>
      </c>
      <c r="H11" s="518">
        <v>234</v>
      </c>
      <c r="I11" s="518">
        <v>44</v>
      </c>
      <c r="J11" s="518">
        <v>5</v>
      </c>
      <c r="K11" s="518">
        <v>45</v>
      </c>
      <c r="L11" s="518">
        <v>684</v>
      </c>
      <c r="M11" s="518">
        <v>16</v>
      </c>
      <c r="N11" s="519">
        <v>28</v>
      </c>
      <c r="O11" s="519">
        <v>187</v>
      </c>
      <c r="P11" s="519">
        <v>59</v>
      </c>
      <c r="Q11" s="519">
        <v>2690</v>
      </c>
      <c r="R11" s="519">
        <v>1194</v>
      </c>
      <c r="S11" s="519">
        <v>1491</v>
      </c>
      <c r="T11" s="519">
        <v>4</v>
      </c>
      <c r="U11" s="519">
        <v>14</v>
      </c>
      <c r="V11" s="519">
        <v>47</v>
      </c>
      <c r="W11" s="519">
        <v>3</v>
      </c>
      <c r="X11" s="519">
        <v>2746</v>
      </c>
      <c r="Y11" s="519">
        <v>246</v>
      </c>
      <c r="Z11" s="519">
        <v>397</v>
      </c>
      <c r="AA11" s="519">
        <v>1941</v>
      </c>
      <c r="AB11" s="519">
        <v>1860</v>
      </c>
      <c r="AC11" s="519">
        <v>3</v>
      </c>
      <c r="AD11" s="519">
        <v>2</v>
      </c>
      <c r="AE11" s="519">
        <v>62</v>
      </c>
      <c r="AF11" s="519">
        <v>14</v>
      </c>
      <c r="AG11" s="519">
        <v>146</v>
      </c>
      <c r="AH11" s="519">
        <v>16</v>
      </c>
      <c r="AI11" s="519">
        <v>128</v>
      </c>
      <c r="AJ11" s="504">
        <v>1</v>
      </c>
      <c r="AL11" s="5">
        <v>1</v>
      </c>
      <c r="AM11" s="5" t="s">
        <v>20</v>
      </c>
      <c r="AN11" s="604">
        <f t="shared" ref="AN11:AN57" si="1">IFERROR(_xlfn.XLOOKUP(AM11,$B$12:$B$50,$C$12:$C$50),"-")</f>
        <v>1117</v>
      </c>
      <c r="AO11" s="604">
        <f>IFERROR(_xlfn.RANK.EQ(AN11,$AN$11:$AN$57,0)+COUNTIF($AN11:AN$11,AN11)-1,"-")</f>
        <v>1</v>
      </c>
      <c r="AP11" s="604"/>
      <c r="AQ11" s="605">
        <f t="shared" ref="AQ11:AQ57" si="2">IFERROR(RANK(AS11,$AS$11:$AS$57,0),"-")</f>
        <v>1</v>
      </c>
      <c r="AR11" s="605" t="str">
        <f t="shared" ref="AR11:AR57" si="3">IFERROR(INDEX($AM$11:$AM$57,MATCH(AL11,$AO$11:$AO$57,0)),"-")</f>
        <v>北海道</v>
      </c>
      <c r="AS11" s="605">
        <f t="shared" ref="AS11:AS57" si="4">IFERROR(LARGE($AN$11:$AN$57,AL11),"-")</f>
        <v>1117</v>
      </c>
      <c r="AT11" s="294"/>
      <c r="AU11" s="5">
        <v>1</v>
      </c>
      <c r="AV11" s="5" t="s">
        <v>20</v>
      </c>
      <c r="AW11" s="294">
        <f t="shared" ref="AW11:AW57" si="5">IFERROR(_xlfn.XLOOKUP(AV11,$B$12:$B$50,$R$12:$R$50),"-")</f>
        <v>845</v>
      </c>
      <c r="AX11" s="604">
        <f>IFERROR(_xlfn.RANK.EQ(AW11,$AW$11:$AW$57,0)+COUNTIF($AW11:AW$11,AW11)-1,"-")</f>
        <v>1</v>
      </c>
      <c r="AY11" s="294"/>
      <c r="AZ11" s="605">
        <f t="shared" ref="AZ11:AZ57" si="6">IFERROR(RANK(BB11,$BB$11:$BB$57,0),"-")</f>
        <v>1</v>
      </c>
      <c r="BA11" s="605" t="str">
        <f>IFERROR(INDEX($AV$11:$AV$57,MATCH(AU11,$AX$11:$AX$57,0)),"-")</f>
        <v>北海道</v>
      </c>
      <c r="BB11" s="605">
        <f t="shared" ref="BB11:BB57" si="7">IFERROR(LARGE($AW$11:$AW$57,AU11),"-")</f>
        <v>845</v>
      </c>
      <c r="BC11" s="294"/>
      <c r="BD11" s="5">
        <v>1</v>
      </c>
      <c r="BE11" s="5" t="s">
        <v>20</v>
      </c>
      <c r="BF11" s="294">
        <f t="shared" ref="BF11:BF57" si="8">IFERROR(_xlfn.XLOOKUP(BE11,$B$12:$B$50,$Y$12:$Y$50),"-")</f>
        <v>204</v>
      </c>
      <c r="BG11" s="604">
        <f>IFERROR(_xlfn.RANK.EQ(BF11,$BF$11:$BF$57,0)+COUNTIF($BF11:BF$11,BF11)-1,"-")</f>
        <v>1</v>
      </c>
      <c r="BH11" s="294"/>
      <c r="BI11" s="605">
        <f t="shared" ref="BI11:BI57" si="9">IFERROR(RANK(BK11,$BK$11:$BK$57,0),"-")</f>
        <v>1</v>
      </c>
      <c r="BJ11" s="605" t="str">
        <f>IFERROR(INDEX($BE$11:$BE$57,MATCH(BD11,$BG$11:$BG$57,0)),"-")</f>
        <v>北海道</v>
      </c>
      <c r="BK11" s="605">
        <f t="shared" ref="BK11:BK57" si="10">IFERROR(LARGE($BF$11:$BF$57,BD11),"-")</f>
        <v>204</v>
      </c>
    </row>
    <row r="12" spans="1:63" s="506" customFormat="1" ht="19.5" customHeight="1">
      <c r="B12" s="578" t="s">
        <v>20</v>
      </c>
      <c r="C12" s="520">
        <v>1117</v>
      </c>
      <c r="D12" s="520">
        <v>3</v>
      </c>
      <c r="E12" s="520" t="s">
        <v>98</v>
      </c>
      <c r="F12" s="520" t="s">
        <v>98</v>
      </c>
      <c r="G12" s="520" t="s">
        <v>98</v>
      </c>
      <c r="H12" s="520" t="s">
        <v>98</v>
      </c>
      <c r="I12" s="520" t="s">
        <v>98</v>
      </c>
      <c r="J12" s="520" t="s">
        <v>98</v>
      </c>
      <c r="K12" s="520" t="s">
        <v>98</v>
      </c>
      <c r="L12" s="520" t="s">
        <v>98</v>
      </c>
      <c r="M12" s="520" t="s">
        <v>98</v>
      </c>
      <c r="N12" s="520" t="s">
        <v>98</v>
      </c>
      <c r="O12" s="520" t="s">
        <v>98</v>
      </c>
      <c r="P12" s="520">
        <v>3</v>
      </c>
      <c r="Q12" s="520">
        <v>882</v>
      </c>
      <c r="R12" s="520">
        <v>845</v>
      </c>
      <c r="S12" s="520">
        <v>37</v>
      </c>
      <c r="T12" s="520">
        <v>0</v>
      </c>
      <c r="U12" s="520" t="s">
        <v>98</v>
      </c>
      <c r="V12" s="520">
        <v>21</v>
      </c>
      <c r="W12" s="520">
        <v>1</v>
      </c>
      <c r="X12" s="520">
        <v>211</v>
      </c>
      <c r="Y12" s="520">
        <v>204</v>
      </c>
      <c r="Z12" s="520">
        <v>6</v>
      </c>
      <c r="AA12" s="520" t="s">
        <v>98</v>
      </c>
      <c r="AB12" s="520" t="s">
        <v>98</v>
      </c>
      <c r="AC12" s="520" t="s">
        <v>98</v>
      </c>
      <c r="AD12" s="520" t="s">
        <v>98</v>
      </c>
      <c r="AE12" s="520" t="s">
        <v>98</v>
      </c>
      <c r="AF12" s="520" t="s">
        <v>98</v>
      </c>
      <c r="AG12" s="520" t="s">
        <v>98</v>
      </c>
      <c r="AH12" s="520">
        <v>0</v>
      </c>
      <c r="AI12" s="520" t="s">
        <v>98</v>
      </c>
      <c r="AJ12" s="505">
        <v>2</v>
      </c>
      <c r="AL12" s="5">
        <v>2</v>
      </c>
      <c r="AM12" s="5" t="s">
        <v>21</v>
      </c>
      <c r="AN12" s="604">
        <f t="shared" si="1"/>
        <v>341</v>
      </c>
      <c r="AO12" s="604">
        <f>IFERROR(_xlfn.RANK.EQ(AN12,$AN$11:$AN$57,0)+COUNTIF($AN$11:AN12,AN12)-1,"-")</f>
        <v>9</v>
      </c>
      <c r="AP12" s="604"/>
      <c r="AQ12" s="605">
        <f t="shared" si="2"/>
        <v>2</v>
      </c>
      <c r="AR12" s="605" t="str">
        <f t="shared" si="3"/>
        <v>広島</v>
      </c>
      <c r="AS12" s="605">
        <f t="shared" si="4"/>
        <v>960</v>
      </c>
      <c r="AU12" s="5">
        <v>2</v>
      </c>
      <c r="AV12" s="5" t="s">
        <v>21</v>
      </c>
      <c r="AW12" s="294">
        <f t="shared" si="5"/>
        <v>313</v>
      </c>
      <c r="AX12" s="604">
        <f>IFERROR(_xlfn.RANK.EQ(AW12,$AW$11:$AW$57,0)+COUNTIF($AW$11:AW12,AW12)-1,"-")</f>
        <v>2</v>
      </c>
      <c r="AZ12" s="605">
        <f t="shared" si="6"/>
        <v>2</v>
      </c>
      <c r="BA12" s="605" t="str">
        <f t="shared" ref="BA12:BA22" si="11">IFERROR(INDEX($AV$11:$AV$57,MATCH(AU12,$AX$11:$AX$57,0)),"-")</f>
        <v>青森</v>
      </c>
      <c r="BB12" s="605">
        <f t="shared" si="7"/>
        <v>313</v>
      </c>
      <c r="BD12" s="5">
        <v>2</v>
      </c>
      <c r="BE12" s="5" t="s">
        <v>21</v>
      </c>
      <c r="BF12" s="294" t="str">
        <f t="shared" si="8"/>
        <v>x</v>
      </c>
      <c r="BG12" s="604" t="str">
        <f>IFERROR(_xlfn.RANK.EQ(BF12,$BF$11:$BF$57,0)+COUNTIF($BF$11:BF12,BF12)-1,"-")</f>
        <v>-</v>
      </c>
      <c r="BH12" s="294"/>
      <c r="BI12" s="605">
        <f t="shared" si="9"/>
        <v>2</v>
      </c>
      <c r="BJ12" s="605" t="str">
        <f t="shared" ref="BJ12:BJ20" si="12">IFERROR(INDEX($BE$11:$BE$57,MATCH(BD12,$BG$11:$BG$57,0)),"-")</f>
        <v>岩手</v>
      </c>
      <c r="BK12" s="605">
        <f t="shared" si="10"/>
        <v>36</v>
      </c>
    </row>
    <row r="13" spans="1:63" s="506" customFormat="1" ht="12" customHeight="1">
      <c r="A13" s="294"/>
      <c r="B13" s="578" t="s">
        <v>21</v>
      </c>
      <c r="C13" s="520">
        <v>341</v>
      </c>
      <c r="D13" s="520">
        <v>28</v>
      </c>
      <c r="E13" s="520" t="s">
        <v>98</v>
      </c>
      <c r="F13" s="520" t="s">
        <v>98</v>
      </c>
      <c r="G13" s="520" t="s">
        <v>98</v>
      </c>
      <c r="H13" s="520" t="s">
        <v>98</v>
      </c>
      <c r="I13" s="520" t="s">
        <v>98</v>
      </c>
      <c r="J13" s="520" t="s">
        <v>98</v>
      </c>
      <c r="K13" s="520" t="s">
        <v>98</v>
      </c>
      <c r="L13" s="520" t="s">
        <v>98</v>
      </c>
      <c r="M13" s="520" t="s">
        <v>98</v>
      </c>
      <c r="N13" s="520" t="s">
        <v>98</v>
      </c>
      <c r="O13" s="520" t="s">
        <v>98</v>
      </c>
      <c r="P13" s="520">
        <v>28</v>
      </c>
      <c r="Q13" s="520">
        <v>313</v>
      </c>
      <c r="R13" s="520">
        <v>313</v>
      </c>
      <c r="S13" s="520" t="s">
        <v>98</v>
      </c>
      <c r="T13" s="520" t="s">
        <v>98</v>
      </c>
      <c r="U13" s="520" t="s">
        <v>98</v>
      </c>
      <c r="V13" s="520">
        <v>0</v>
      </c>
      <c r="W13" s="520" t="s">
        <v>278</v>
      </c>
      <c r="X13" s="520" t="s">
        <v>278</v>
      </c>
      <c r="Y13" s="520" t="s">
        <v>278</v>
      </c>
      <c r="Z13" s="520">
        <v>0</v>
      </c>
      <c r="AA13" s="520" t="s">
        <v>98</v>
      </c>
      <c r="AB13" s="520" t="s">
        <v>98</v>
      </c>
      <c r="AC13" s="520" t="s">
        <v>98</v>
      </c>
      <c r="AD13" s="520" t="s">
        <v>98</v>
      </c>
      <c r="AE13" s="520" t="s">
        <v>98</v>
      </c>
      <c r="AF13" s="520" t="s">
        <v>98</v>
      </c>
      <c r="AG13" s="520" t="s">
        <v>98</v>
      </c>
      <c r="AH13" s="520" t="s">
        <v>98</v>
      </c>
      <c r="AI13" s="520" t="s">
        <v>98</v>
      </c>
      <c r="AJ13" s="505">
        <v>3</v>
      </c>
      <c r="AL13" s="5">
        <v>3</v>
      </c>
      <c r="AM13" s="5" t="s">
        <v>23</v>
      </c>
      <c r="AN13" s="604">
        <f t="shared" si="1"/>
        <v>242</v>
      </c>
      <c r="AO13" s="604">
        <f>IFERROR(_xlfn.RANK.EQ(AN13,$AN$11:$AN$57,0)+COUNTIF($AN$11:AN13,AN13)-1,"-")</f>
        <v>11</v>
      </c>
      <c r="AP13" s="604"/>
      <c r="AQ13" s="605">
        <f t="shared" si="2"/>
        <v>3</v>
      </c>
      <c r="AR13" s="605" t="str">
        <f t="shared" si="3"/>
        <v>愛媛</v>
      </c>
      <c r="AS13" s="605">
        <f t="shared" si="4"/>
        <v>677</v>
      </c>
      <c r="AU13" s="5">
        <v>3</v>
      </c>
      <c r="AV13" s="5" t="s">
        <v>23</v>
      </c>
      <c r="AW13" s="294">
        <f t="shared" si="5"/>
        <v>6</v>
      </c>
      <c r="AX13" s="604">
        <f>IFERROR(_xlfn.RANK.EQ(AW13,$AW$11:$AW$57,0)+COUNTIF($AW$11:AW13,AW13)-1,"-")</f>
        <v>4</v>
      </c>
      <c r="AZ13" s="605">
        <f t="shared" si="6"/>
        <v>3</v>
      </c>
      <c r="BA13" s="605" t="str">
        <f t="shared" si="11"/>
        <v>宮城</v>
      </c>
      <c r="BB13" s="605">
        <f t="shared" si="7"/>
        <v>31</v>
      </c>
      <c r="BD13" s="5">
        <v>3</v>
      </c>
      <c r="BE13" s="5" t="s">
        <v>23</v>
      </c>
      <c r="BF13" s="294">
        <f t="shared" si="8"/>
        <v>36</v>
      </c>
      <c r="BG13" s="604">
        <f>IFERROR(_xlfn.RANK.EQ(BF13,$BF$11:$BF$57,0)+COUNTIF($BF$11:BF13,BF13)-1,"-")</f>
        <v>2</v>
      </c>
      <c r="BH13" s="294"/>
      <c r="BI13" s="604">
        <f t="shared" si="9"/>
        <v>3</v>
      </c>
      <c r="BJ13" s="604" t="str">
        <f t="shared" si="12"/>
        <v>秋田</v>
      </c>
      <c r="BK13" s="604">
        <f t="shared" si="10"/>
        <v>0</v>
      </c>
    </row>
    <row r="14" spans="1:63" s="294" customFormat="1" ht="12" customHeight="1">
      <c r="B14" s="578" t="s">
        <v>23</v>
      </c>
      <c r="C14" s="520">
        <v>242</v>
      </c>
      <c r="D14" s="520">
        <v>20</v>
      </c>
      <c r="E14" s="520">
        <v>15</v>
      </c>
      <c r="F14" s="520" t="s">
        <v>98</v>
      </c>
      <c r="G14" s="520" t="s">
        <v>98</v>
      </c>
      <c r="H14" s="520" t="s">
        <v>98</v>
      </c>
      <c r="I14" s="520" t="s">
        <v>98</v>
      </c>
      <c r="J14" s="520" t="s">
        <v>98</v>
      </c>
      <c r="K14" s="520" t="s">
        <v>98</v>
      </c>
      <c r="L14" s="520" t="s">
        <v>98</v>
      </c>
      <c r="M14" s="520" t="s">
        <v>98</v>
      </c>
      <c r="N14" s="520" t="s">
        <v>98</v>
      </c>
      <c r="O14" s="520" t="s">
        <v>98</v>
      </c>
      <c r="P14" s="520">
        <v>6</v>
      </c>
      <c r="Q14" s="520">
        <v>58</v>
      </c>
      <c r="R14" s="520">
        <v>6</v>
      </c>
      <c r="S14" s="520">
        <v>51</v>
      </c>
      <c r="T14" s="520">
        <v>1</v>
      </c>
      <c r="U14" s="520" t="s">
        <v>98</v>
      </c>
      <c r="V14" s="520">
        <v>8</v>
      </c>
      <c r="W14" s="520" t="s">
        <v>98</v>
      </c>
      <c r="X14" s="520">
        <v>156</v>
      </c>
      <c r="Y14" s="520">
        <v>36</v>
      </c>
      <c r="Z14" s="520">
        <v>121</v>
      </c>
      <c r="AA14" s="520" t="s">
        <v>98</v>
      </c>
      <c r="AB14" s="520" t="s">
        <v>98</v>
      </c>
      <c r="AC14" s="520" t="s">
        <v>98</v>
      </c>
      <c r="AD14" s="520" t="s">
        <v>98</v>
      </c>
      <c r="AE14" s="520" t="s">
        <v>98</v>
      </c>
      <c r="AF14" s="520" t="s">
        <v>98</v>
      </c>
      <c r="AG14" s="520" t="s">
        <v>98</v>
      </c>
      <c r="AH14" s="520" t="s">
        <v>98</v>
      </c>
      <c r="AI14" s="520" t="s">
        <v>98</v>
      </c>
      <c r="AJ14" s="505">
        <v>4</v>
      </c>
      <c r="AL14" s="5">
        <v>4</v>
      </c>
      <c r="AM14" s="5" t="s">
        <v>24</v>
      </c>
      <c r="AN14" s="604">
        <f t="shared" si="1"/>
        <v>628</v>
      </c>
      <c r="AO14" s="604">
        <f>IFERROR(_xlfn.RANK.EQ(AN14,$AN$11:$AN$57,0)+COUNTIF($AN$11:AN14,AN14)-1,"-")</f>
        <v>4</v>
      </c>
      <c r="AP14" s="604"/>
      <c r="AQ14" s="605">
        <f t="shared" si="2"/>
        <v>4</v>
      </c>
      <c r="AR14" s="605" t="str">
        <f t="shared" si="3"/>
        <v>宮城</v>
      </c>
      <c r="AS14" s="605">
        <f t="shared" si="4"/>
        <v>628</v>
      </c>
      <c r="AU14" s="5">
        <v>4</v>
      </c>
      <c r="AV14" s="5" t="s">
        <v>24</v>
      </c>
      <c r="AW14" s="294">
        <f t="shared" si="5"/>
        <v>31</v>
      </c>
      <c r="AX14" s="604">
        <f>IFERROR(_xlfn.RANK.EQ(AW14,$AW$11:$AW$57,0)+COUNTIF($AW$11:AW14,AW14)-1,"-")</f>
        <v>3</v>
      </c>
      <c r="AZ14" s="604">
        <f t="shared" si="6"/>
        <v>4</v>
      </c>
      <c r="BA14" s="604" t="str">
        <f t="shared" si="11"/>
        <v>岩手</v>
      </c>
      <c r="BB14" s="604">
        <f t="shared" si="7"/>
        <v>6</v>
      </c>
      <c r="BD14" s="5">
        <v>4</v>
      </c>
      <c r="BE14" s="5" t="s">
        <v>24</v>
      </c>
      <c r="BF14" s="294" t="str">
        <f t="shared" si="8"/>
        <v>x</v>
      </c>
      <c r="BG14" s="604" t="str">
        <f>IFERROR(_xlfn.RANK.EQ(BF14,$BF$11:$BF$57,0)+COUNTIF($BF$11:BF14,BF14)-1,"-")</f>
        <v>-</v>
      </c>
      <c r="BI14" s="604">
        <f t="shared" si="9"/>
        <v>3</v>
      </c>
      <c r="BJ14" s="604" t="str">
        <f t="shared" si="12"/>
        <v>神奈川</v>
      </c>
      <c r="BK14" s="604">
        <f t="shared" si="10"/>
        <v>0</v>
      </c>
    </row>
    <row r="15" spans="1:63" s="294" customFormat="1" ht="12" customHeight="1">
      <c r="B15" s="578" t="s">
        <v>24</v>
      </c>
      <c r="C15" s="520">
        <v>628</v>
      </c>
      <c r="D15" s="520" t="s">
        <v>278</v>
      </c>
      <c r="E15" s="520">
        <v>130</v>
      </c>
      <c r="F15" s="520" t="s">
        <v>98</v>
      </c>
      <c r="G15" s="520" t="s">
        <v>98</v>
      </c>
      <c r="H15" s="520" t="s">
        <v>98</v>
      </c>
      <c r="I15" s="520" t="s">
        <v>98</v>
      </c>
      <c r="J15" s="520" t="s">
        <v>98</v>
      </c>
      <c r="K15" s="520" t="s">
        <v>98</v>
      </c>
      <c r="L15" s="520" t="s">
        <v>98</v>
      </c>
      <c r="M15" s="520" t="s">
        <v>98</v>
      </c>
      <c r="N15" s="520" t="s">
        <v>98</v>
      </c>
      <c r="O15" s="520" t="s">
        <v>98</v>
      </c>
      <c r="P15" s="520" t="s">
        <v>278</v>
      </c>
      <c r="Q15" s="520" t="s">
        <v>278</v>
      </c>
      <c r="R15" s="520">
        <v>31</v>
      </c>
      <c r="S15" s="520">
        <v>152</v>
      </c>
      <c r="T15" s="520" t="s">
        <v>278</v>
      </c>
      <c r="U15" s="520" t="s">
        <v>98</v>
      </c>
      <c r="V15" s="520">
        <v>19</v>
      </c>
      <c r="W15" s="520" t="s">
        <v>278</v>
      </c>
      <c r="X15" s="520">
        <v>296</v>
      </c>
      <c r="Y15" s="520" t="s">
        <v>278</v>
      </c>
      <c r="Z15" s="520">
        <v>175</v>
      </c>
      <c r="AA15" s="520">
        <v>106</v>
      </c>
      <c r="AB15" s="520">
        <v>103</v>
      </c>
      <c r="AC15" s="520" t="s">
        <v>98</v>
      </c>
      <c r="AD15" s="520" t="s">
        <v>98</v>
      </c>
      <c r="AE15" s="520">
        <v>1</v>
      </c>
      <c r="AF15" s="520">
        <v>3</v>
      </c>
      <c r="AG15" s="520" t="s">
        <v>98</v>
      </c>
      <c r="AH15" s="520" t="s">
        <v>278</v>
      </c>
      <c r="AI15" s="520" t="s">
        <v>98</v>
      </c>
      <c r="AJ15" s="505">
        <v>5</v>
      </c>
      <c r="AL15" s="5">
        <v>5</v>
      </c>
      <c r="AM15" s="5" t="s">
        <v>27</v>
      </c>
      <c r="AN15" s="604">
        <f t="shared" si="1"/>
        <v>1</v>
      </c>
      <c r="AO15" s="604">
        <f>IFERROR(_xlfn.RANK.EQ(AN15,$AN$11:$AN$57,0)+COUNTIF($AN$11:AN15,AN15)-1,"-")</f>
        <v>35</v>
      </c>
      <c r="AP15" s="604"/>
      <c r="AQ15" s="605">
        <f t="shared" si="2"/>
        <v>5</v>
      </c>
      <c r="AR15" s="605" t="str">
        <f t="shared" si="3"/>
        <v>兵庫</v>
      </c>
      <c r="AS15" s="605">
        <f t="shared" si="4"/>
        <v>609</v>
      </c>
      <c r="AU15" s="5">
        <v>5</v>
      </c>
      <c r="AV15" s="5" t="s">
        <v>27</v>
      </c>
      <c r="AW15" s="294" t="str">
        <f t="shared" si="5"/>
        <v>-</v>
      </c>
      <c r="AX15" s="604" t="str">
        <f>IFERROR(_xlfn.RANK.EQ(AW15,$AW$11:$AW$57,0)+COUNTIF($AW$11:AW15,AW15)-1,"-")</f>
        <v>-</v>
      </c>
      <c r="AZ15" s="604" t="str">
        <f t="shared" si="6"/>
        <v>-</v>
      </c>
      <c r="BA15" s="604" t="str">
        <f t="shared" si="11"/>
        <v>-</v>
      </c>
      <c r="BB15" s="604" t="str">
        <f t="shared" si="7"/>
        <v>-</v>
      </c>
      <c r="BD15" s="5">
        <v>5</v>
      </c>
      <c r="BE15" s="5" t="s">
        <v>27</v>
      </c>
      <c r="BF15" s="294">
        <f t="shared" si="8"/>
        <v>0</v>
      </c>
      <c r="BG15" s="604">
        <f>IFERROR(_xlfn.RANK.EQ(BF15,$BF$11:$BF$57,0)+COUNTIF($BF$11:BF15,BF15)-1,"-")</f>
        <v>3</v>
      </c>
      <c r="BI15" s="604">
        <f t="shared" si="9"/>
        <v>3</v>
      </c>
      <c r="BJ15" s="604" t="str">
        <f t="shared" si="12"/>
        <v>新潟</v>
      </c>
      <c r="BK15" s="604">
        <f t="shared" si="10"/>
        <v>0</v>
      </c>
    </row>
    <row r="16" spans="1:63" s="294" customFormat="1" ht="12" customHeight="1">
      <c r="B16" s="578" t="s">
        <v>27</v>
      </c>
      <c r="C16" s="520">
        <v>1</v>
      </c>
      <c r="D16" s="520" t="s">
        <v>278</v>
      </c>
      <c r="E16" s="520" t="s">
        <v>98</v>
      </c>
      <c r="F16" s="520" t="s">
        <v>98</v>
      </c>
      <c r="G16" s="520" t="s">
        <v>98</v>
      </c>
      <c r="H16" s="520" t="s">
        <v>98</v>
      </c>
      <c r="I16" s="520" t="s">
        <v>98</v>
      </c>
      <c r="J16" s="520" t="s">
        <v>98</v>
      </c>
      <c r="K16" s="520" t="s">
        <v>98</v>
      </c>
      <c r="L16" s="520" t="s">
        <v>98</v>
      </c>
      <c r="M16" s="520" t="s">
        <v>98</v>
      </c>
      <c r="N16" s="520" t="s">
        <v>98</v>
      </c>
      <c r="O16" s="520" t="s">
        <v>98</v>
      </c>
      <c r="P16" s="520" t="s">
        <v>278</v>
      </c>
      <c r="Q16" s="520" t="s">
        <v>98</v>
      </c>
      <c r="R16" s="520" t="s">
        <v>98</v>
      </c>
      <c r="S16" s="520" t="s">
        <v>98</v>
      </c>
      <c r="T16" s="520" t="s">
        <v>98</v>
      </c>
      <c r="U16" s="520" t="s">
        <v>278</v>
      </c>
      <c r="V16" s="520" t="s">
        <v>98</v>
      </c>
      <c r="W16" s="520" t="s">
        <v>98</v>
      </c>
      <c r="X16" s="520">
        <v>1</v>
      </c>
      <c r="Y16" s="520">
        <v>0</v>
      </c>
      <c r="Z16" s="520">
        <v>1</v>
      </c>
      <c r="AA16" s="520" t="s">
        <v>98</v>
      </c>
      <c r="AB16" s="520" t="s">
        <v>98</v>
      </c>
      <c r="AC16" s="520" t="s">
        <v>98</v>
      </c>
      <c r="AD16" s="520" t="s">
        <v>98</v>
      </c>
      <c r="AE16" s="520" t="s">
        <v>98</v>
      </c>
      <c r="AF16" s="520" t="s">
        <v>98</v>
      </c>
      <c r="AG16" s="520" t="s">
        <v>98</v>
      </c>
      <c r="AH16" s="520" t="s">
        <v>98</v>
      </c>
      <c r="AI16" s="520" t="s">
        <v>98</v>
      </c>
      <c r="AJ16" s="505">
        <v>6</v>
      </c>
      <c r="AL16" s="5">
        <v>6</v>
      </c>
      <c r="AM16" s="5" t="s">
        <v>29</v>
      </c>
      <c r="AN16" s="604" t="str">
        <f t="shared" si="1"/>
        <v>x</v>
      </c>
      <c r="AO16" s="604" t="str">
        <f>IFERROR(_xlfn.RANK.EQ(AN16,$AN$11:$AN$57,0)+COUNTIF($AN$11:AN16,AN16)-1,"-")</f>
        <v>-</v>
      </c>
      <c r="AP16" s="604"/>
      <c r="AQ16" s="604">
        <f t="shared" si="2"/>
        <v>6</v>
      </c>
      <c r="AR16" s="604" t="str">
        <f t="shared" si="3"/>
        <v>鹿児島</v>
      </c>
      <c r="AS16" s="604">
        <f t="shared" si="4"/>
        <v>478</v>
      </c>
      <c r="AU16" s="5">
        <v>6</v>
      </c>
      <c r="AV16" s="5" t="s">
        <v>29</v>
      </c>
      <c r="AW16" s="294" t="str">
        <f t="shared" si="5"/>
        <v>-</v>
      </c>
      <c r="AX16" s="604" t="str">
        <f>IFERROR(_xlfn.RANK.EQ(AW16,$AW$11:$AW$57,0)+COUNTIF($AW$11:AW16,AW16)-1,"-")</f>
        <v>-</v>
      </c>
      <c r="AZ16" s="604" t="str">
        <f t="shared" si="6"/>
        <v>-</v>
      </c>
      <c r="BA16" s="604" t="str">
        <f t="shared" si="11"/>
        <v>-</v>
      </c>
      <c r="BB16" s="604" t="str">
        <f t="shared" si="7"/>
        <v>-</v>
      </c>
      <c r="BD16" s="5">
        <v>6</v>
      </c>
      <c r="BE16" s="5" t="s">
        <v>29</v>
      </c>
      <c r="BF16" s="294" t="str">
        <f t="shared" si="8"/>
        <v>-</v>
      </c>
      <c r="BG16" s="604" t="str">
        <f>IFERROR(_xlfn.RANK.EQ(BF16,$BF$11:$BF$57,0)+COUNTIF($BF$11:BF16,BF16)-1,"-")</f>
        <v>-</v>
      </c>
      <c r="BI16" s="604">
        <f t="shared" si="9"/>
        <v>3</v>
      </c>
      <c r="BJ16" s="604" t="str">
        <f t="shared" si="12"/>
        <v>富山</v>
      </c>
      <c r="BK16" s="604">
        <f t="shared" si="10"/>
        <v>0</v>
      </c>
    </row>
    <row r="17" spans="1:63" s="294" customFormat="1" ht="12" customHeight="1">
      <c r="B17" s="578" t="s">
        <v>29</v>
      </c>
      <c r="C17" s="520" t="s">
        <v>278</v>
      </c>
      <c r="D17" s="520" t="s">
        <v>98</v>
      </c>
      <c r="E17" s="520" t="s">
        <v>98</v>
      </c>
      <c r="F17" s="520" t="s">
        <v>98</v>
      </c>
      <c r="G17" s="520" t="s">
        <v>98</v>
      </c>
      <c r="H17" s="520" t="s">
        <v>98</v>
      </c>
      <c r="I17" s="520" t="s">
        <v>98</v>
      </c>
      <c r="J17" s="520" t="s">
        <v>98</v>
      </c>
      <c r="K17" s="520" t="s">
        <v>98</v>
      </c>
      <c r="L17" s="520" t="s">
        <v>98</v>
      </c>
      <c r="M17" s="520" t="s">
        <v>98</v>
      </c>
      <c r="N17" s="520" t="s">
        <v>98</v>
      </c>
      <c r="O17" s="520" t="s">
        <v>98</v>
      </c>
      <c r="P17" s="520" t="s">
        <v>98</v>
      </c>
      <c r="Q17" s="520" t="s">
        <v>278</v>
      </c>
      <c r="R17" s="520" t="s">
        <v>98</v>
      </c>
      <c r="S17" s="520" t="s">
        <v>98</v>
      </c>
      <c r="T17" s="520" t="s">
        <v>278</v>
      </c>
      <c r="U17" s="520" t="s">
        <v>98</v>
      </c>
      <c r="V17" s="520" t="s">
        <v>98</v>
      </c>
      <c r="W17" s="520" t="s">
        <v>98</v>
      </c>
      <c r="X17" s="520" t="s">
        <v>98</v>
      </c>
      <c r="Y17" s="520" t="s">
        <v>98</v>
      </c>
      <c r="Z17" s="520" t="s">
        <v>98</v>
      </c>
      <c r="AA17" s="520" t="s">
        <v>98</v>
      </c>
      <c r="AB17" s="520" t="s">
        <v>98</v>
      </c>
      <c r="AC17" s="520" t="s">
        <v>98</v>
      </c>
      <c r="AD17" s="520" t="s">
        <v>98</v>
      </c>
      <c r="AE17" s="520" t="s">
        <v>98</v>
      </c>
      <c r="AF17" s="520" t="s">
        <v>98</v>
      </c>
      <c r="AG17" s="520" t="s">
        <v>98</v>
      </c>
      <c r="AH17" s="520" t="s">
        <v>98</v>
      </c>
      <c r="AI17" s="520" t="s">
        <v>98</v>
      </c>
      <c r="AJ17" s="505">
        <v>7</v>
      </c>
      <c r="AL17" s="5">
        <v>7</v>
      </c>
      <c r="AM17" s="5" t="s">
        <v>31</v>
      </c>
      <c r="AN17" s="604">
        <f t="shared" si="1"/>
        <v>3</v>
      </c>
      <c r="AO17" s="604">
        <f>IFERROR(_xlfn.RANK.EQ(AN17,$AN$11:$AN$57,0)+COUNTIF($AN$11:AN17,AN17)-1,"-")</f>
        <v>33</v>
      </c>
      <c r="AP17" s="604"/>
      <c r="AQ17" s="604">
        <f t="shared" si="2"/>
        <v>7</v>
      </c>
      <c r="AR17" s="604" t="str">
        <f t="shared" si="3"/>
        <v>佐賀</v>
      </c>
      <c r="AS17" s="604">
        <f t="shared" si="4"/>
        <v>435</v>
      </c>
      <c r="AU17" s="5">
        <v>7</v>
      </c>
      <c r="AV17" s="5" t="s">
        <v>31</v>
      </c>
      <c r="AW17" s="294" t="str">
        <f t="shared" si="5"/>
        <v>-</v>
      </c>
      <c r="AX17" s="604" t="str">
        <f>IFERROR(_xlfn.RANK.EQ(AW17,$AW$11:$AW$57,0)+COUNTIF($AW$11:AW17,AW17)-1,"-")</f>
        <v>-</v>
      </c>
      <c r="AZ17" s="604" t="str">
        <f t="shared" si="6"/>
        <v>-</v>
      </c>
      <c r="BA17" s="604" t="str">
        <f t="shared" si="11"/>
        <v>-</v>
      </c>
      <c r="BB17" s="604" t="str">
        <f t="shared" si="7"/>
        <v>-</v>
      </c>
      <c r="BD17" s="5">
        <v>7</v>
      </c>
      <c r="BE17" s="5" t="s">
        <v>31</v>
      </c>
      <c r="BF17" s="294" t="str">
        <f t="shared" si="8"/>
        <v>-</v>
      </c>
      <c r="BG17" s="604" t="str">
        <f>IFERROR(_xlfn.RANK.EQ(BF17,$BF$11:$BF$57,0)+COUNTIF($BF$11:BF17,BF17)-1,"-")</f>
        <v>-</v>
      </c>
      <c r="BI17" s="604">
        <f t="shared" si="9"/>
        <v>3</v>
      </c>
      <c r="BJ17" s="604" t="str">
        <f t="shared" si="12"/>
        <v>兵庫</v>
      </c>
      <c r="BK17" s="604">
        <f t="shared" si="10"/>
        <v>0</v>
      </c>
    </row>
    <row r="18" spans="1:63" s="294" customFormat="1" ht="20.100000000000001" customHeight="1">
      <c r="B18" s="578" t="s">
        <v>31</v>
      </c>
      <c r="C18" s="520">
        <v>3</v>
      </c>
      <c r="D18" s="520" t="s">
        <v>98</v>
      </c>
      <c r="E18" s="520" t="s">
        <v>98</v>
      </c>
      <c r="F18" s="520" t="s">
        <v>98</v>
      </c>
      <c r="G18" s="520" t="s">
        <v>98</v>
      </c>
      <c r="H18" s="520" t="s">
        <v>98</v>
      </c>
      <c r="I18" s="520" t="s">
        <v>98</v>
      </c>
      <c r="J18" s="520" t="s">
        <v>98</v>
      </c>
      <c r="K18" s="520" t="s">
        <v>98</v>
      </c>
      <c r="L18" s="520" t="s">
        <v>98</v>
      </c>
      <c r="M18" s="520" t="s">
        <v>98</v>
      </c>
      <c r="N18" s="520" t="s">
        <v>98</v>
      </c>
      <c r="O18" s="520" t="s">
        <v>98</v>
      </c>
      <c r="P18" s="520" t="s">
        <v>98</v>
      </c>
      <c r="Q18" s="520" t="s">
        <v>98</v>
      </c>
      <c r="R18" s="520" t="s">
        <v>98</v>
      </c>
      <c r="S18" s="520" t="s">
        <v>98</v>
      </c>
      <c r="T18" s="520" t="s">
        <v>98</v>
      </c>
      <c r="U18" s="520" t="s">
        <v>98</v>
      </c>
      <c r="V18" s="520" t="s">
        <v>98</v>
      </c>
      <c r="W18" s="520" t="s">
        <v>98</v>
      </c>
      <c r="X18" s="520">
        <v>3</v>
      </c>
      <c r="Y18" s="520" t="s">
        <v>98</v>
      </c>
      <c r="Z18" s="520" t="s">
        <v>98</v>
      </c>
      <c r="AA18" s="520">
        <v>3</v>
      </c>
      <c r="AB18" s="520" t="s">
        <v>98</v>
      </c>
      <c r="AC18" s="520" t="s">
        <v>98</v>
      </c>
      <c r="AD18" s="520" t="s">
        <v>98</v>
      </c>
      <c r="AE18" s="520">
        <v>2</v>
      </c>
      <c r="AF18" s="520">
        <v>1</v>
      </c>
      <c r="AG18" s="520" t="s">
        <v>98</v>
      </c>
      <c r="AH18" s="520" t="s">
        <v>98</v>
      </c>
      <c r="AI18" s="520" t="s">
        <v>98</v>
      </c>
      <c r="AJ18" s="505">
        <v>8</v>
      </c>
      <c r="AL18" s="5">
        <v>8</v>
      </c>
      <c r="AM18" s="5" t="s">
        <v>33</v>
      </c>
      <c r="AN18" s="604" t="str">
        <f t="shared" si="1"/>
        <v>x</v>
      </c>
      <c r="AO18" s="604" t="str">
        <f>IFERROR(_xlfn.RANK.EQ(AN18,$AN$11:$AN$57,0)+COUNTIF($AN$11:AN18,AN18)-1,"-")</f>
        <v>-</v>
      </c>
      <c r="AP18" s="604"/>
      <c r="AQ18" s="604">
        <f t="shared" si="2"/>
        <v>8</v>
      </c>
      <c r="AR18" s="604" t="str">
        <f t="shared" si="3"/>
        <v>熊本</v>
      </c>
      <c r="AS18" s="604">
        <f t="shared" si="4"/>
        <v>432</v>
      </c>
      <c r="AU18" s="5">
        <v>8</v>
      </c>
      <c r="AV18" s="5" t="s">
        <v>33</v>
      </c>
      <c r="AW18" s="294" t="str">
        <f t="shared" si="5"/>
        <v>-</v>
      </c>
      <c r="AX18" s="604" t="str">
        <f>IFERROR(_xlfn.RANK.EQ(AW18,$AW$11:$AW$57,0)+COUNTIF($AW$11:AW18,AW18)-1,"-")</f>
        <v>-</v>
      </c>
      <c r="AZ18" s="604" t="str">
        <f t="shared" si="6"/>
        <v>-</v>
      </c>
      <c r="BA18" s="604" t="str">
        <f t="shared" si="11"/>
        <v>-</v>
      </c>
      <c r="BB18" s="604" t="str">
        <f t="shared" si="7"/>
        <v>-</v>
      </c>
      <c r="BD18" s="5">
        <v>8</v>
      </c>
      <c r="BE18" s="5" t="s">
        <v>33</v>
      </c>
      <c r="BF18" s="294" t="str">
        <f t="shared" si="8"/>
        <v>-</v>
      </c>
      <c r="BG18" s="604" t="str">
        <f>IFERROR(_xlfn.RANK.EQ(BF18,$BF$11:$BF$57,0)+COUNTIF($BF$11:BF18,BF18)-1,"-")</f>
        <v>-</v>
      </c>
      <c r="BI18" s="604">
        <f t="shared" si="9"/>
        <v>3</v>
      </c>
      <c r="BJ18" s="604" t="str">
        <f t="shared" si="12"/>
        <v>島根</v>
      </c>
      <c r="BK18" s="604">
        <f t="shared" si="10"/>
        <v>0</v>
      </c>
    </row>
    <row r="19" spans="1:63" s="294" customFormat="1" ht="12" customHeight="1">
      <c r="B19" s="578" t="s">
        <v>33</v>
      </c>
      <c r="C19" s="520" t="s">
        <v>278</v>
      </c>
      <c r="D19" s="520" t="s">
        <v>278</v>
      </c>
      <c r="E19" s="520" t="s">
        <v>98</v>
      </c>
      <c r="F19" s="520" t="s">
        <v>98</v>
      </c>
      <c r="G19" s="520" t="s">
        <v>98</v>
      </c>
      <c r="H19" s="520" t="s">
        <v>98</v>
      </c>
      <c r="I19" s="520" t="s">
        <v>98</v>
      </c>
      <c r="J19" s="520" t="s">
        <v>98</v>
      </c>
      <c r="K19" s="520" t="s">
        <v>98</v>
      </c>
      <c r="L19" s="520" t="s">
        <v>98</v>
      </c>
      <c r="M19" s="520" t="s">
        <v>98</v>
      </c>
      <c r="N19" s="520" t="s">
        <v>98</v>
      </c>
      <c r="O19" s="520" t="s">
        <v>98</v>
      </c>
      <c r="P19" s="520" t="s">
        <v>278</v>
      </c>
      <c r="Q19" s="520" t="s">
        <v>278</v>
      </c>
      <c r="R19" s="520" t="s">
        <v>98</v>
      </c>
      <c r="S19" s="520" t="s">
        <v>98</v>
      </c>
      <c r="T19" s="520" t="s">
        <v>278</v>
      </c>
      <c r="U19" s="520" t="s">
        <v>98</v>
      </c>
      <c r="V19" s="520" t="s">
        <v>98</v>
      </c>
      <c r="W19" s="520" t="s">
        <v>98</v>
      </c>
      <c r="X19" s="520" t="s">
        <v>98</v>
      </c>
      <c r="Y19" s="520" t="s">
        <v>98</v>
      </c>
      <c r="Z19" s="520" t="s">
        <v>98</v>
      </c>
      <c r="AA19" s="520" t="s">
        <v>98</v>
      </c>
      <c r="AB19" s="520" t="s">
        <v>98</v>
      </c>
      <c r="AC19" s="520" t="s">
        <v>98</v>
      </c>
      <c r="AD19" s="520" t="s">
        <v>98</v>
      </c>
      <c r="AE19" s="520" t="s">
        <v>98</v>
      </c>
      <c r="AF19" s="520" t="s">
        <v>98</v>
      </c>
      <c r="AG19" s="520" t="s">
        <v>98</v>
      </c>
      <c r="AH19" s="520" t="s">
        <v>98</v>
      </c>
      <c r="AI19" s="520" t="s">
        <v>98</v>
      </c>
      <c r="AJ19" s="505">
        <v>9</v>
      </c>
      <c r="AL19" s="5">
        <v>9</v>
      </c>
      <c r="AM19" s="5" t="s">
        <v>35</v>
      </c>
      <c r="AN19" s="604" t="str">
        <f t="shared" si="1"/>
        <v>-</v>
      </c>
      <c r="AO19" s="604" t="str">
        <f>IFERROR(_xlfn.RANK.EQ(AN19,$AN$11:$AN$57,0)+COUNTIF($AN$11:AN19,AN19)-1,"-")</f>
        <v>-</v>
      </c>
      <c r="AP19" s="604"/>
      <c r="AQ19" s="604">
        <f t="shared" si="2"/>
        <v>9</v>
      </c>
      <c r="AR19" s="604" t="str">
        <f t="shared" si="3"/>
        <v>青森</v>
      </c>
      <c r="AS19" s="604">
        <f t="shared" si="4"/>
        <v>341</v>
      </c>
      <c r="AU19" s="5">
        <v>9</v>
      </c>
      <c r="AV19" s="5" t="s">
        <v>35</v>
      </c>
      <c r="AW19" s="294" t="str">
        <f t="shared" si="5"/>
        <v>-</v>
      </c>
      <c r="AX19" s="604" t="str">
        <f>IFERROR(_xlfn.RANK.EQ(AW19,$AW$11:$AW$57,0)+COUNTIF($AW$11:AW19,AW19)-1,"-")</f>
        <v>-</v>
      </c>
      <c r="AZ19" s="604" t="str">
        <f t="shared" si="6"/>
        <v>-</v>
      </c>
      <c r="BA19" s="604" t="str">
        <f t="shared" si="11"/>
        <v>-</v>
      </c>
      <c r="BB19" s="604" t="str">
        <f t="shared" si="7"/>
        <v>-</v>
      </c>
      <c r="BD19" s="5">
        <v>9</v>
      </c>
      <c r="BE19" s="5" t="s">
        <v>35</v>
      </c>
      <c r="BF19" s="294" t="str">
        <f t="shared" si="8"/>
        <v>-</v>
      </c>
      <c r="BG19" s="604" t="str">
        <f>IFERROR(_xlfn.RANK.EQ(BF19,$BF$11:$BF$57,0)+COUNTIF($BF$11:BF19,BF19)-1,"-")</f>
        <v>-</v>
      </c>
      <c r="BI19" s="604">
        <f t="shared" si="9"/>
        <v>3</v>
      </c>
      <c r="BJ19" s="604" t="str">
        <f t="shared" si="12"/>
        <v>徳島</v>
      </c>
      <c r="BK19" s="604">
        <f t="shared" si="10"/>
        <v>0</v>
      </c>
    </row>
    <row r="20" spans="1:63" s="294" customFormat="1" ht="12" customHeight="1">
      <c r="B20" s="578" t="s">
        <v>41</v>
      </c>
      <c r="C20" s="520">
        <v>32</v>
      </c>
      <c r="D20" s="520" t="s">
        <v>278</v>
      </c>
      <c r="E20" s="520" t="s">
        <v>98</v>
      </c>
      <c r="F20" s="520" t="s">
        <v>98</v>
      </c>
      <c r="G20" s="520" t="s">
        <v>98</v>
      </c>
      <c r="H20" s="520" t="s">
        <v>98</v>
      </c>
      <c r="I20" s="520" t="s">
        <v>98</v>
      </c>
      <c r="J20" s="520" t="s">
        <v>98</v>
      </c>
      <c r="K20" s="520" t="s">
        <v>278</v>
      </c>
      <c r="L20" s="520" t="s">
        <v>278</v>
      </c>
      <c r="M20" s="520" t="s">
        <v>98</v>
      </c>
      <c r="N20" s="520" t="s">
        <v>98</v>
      </c>
      <c r="O20" s="520" t="s">
        <v>98</v>
      </c>
      <c r="P20" s="520" t="s">
        <v>278</v>
      </c>
      <c r="Q20" s="520" t="s">
        <v>278</v>
      </c>
      <c r="R20" s="520" t="s">
        <v>98</v>
      </c>
      <c r="S20" s="520" t="s">
        <v>278</v>
      </c>
      <c r="T20" s="520" t="s">
        <v>278</v>
      </c>
      <c r="U20" s="520" t="s">
        <v>98</v>
      </c>
      <c r="V20" s="520" t="s">
        <v>98</v>
      </c>
      <c r="W20" s="520" t="s">
        <v>98</v>
      </c>
      <c r="X20" s="520">
        <v>31</v>
      </c>
      <c r="Y20" s="520" t="s">
        <v>98</v>
      </c>
      <c r="Z20" s="520">
        <v>0</v>
      </c>
      <c r="AA20" s="520">
        <v>31</v>
      </c>
      <c r="AB20" s="520" t="s">
        <v>278</v>
      </c>
      <c r="AC20" s="520">
        <v>2</v>
      </c>
      <c r="AD20" s="520" t="s">
        <v>278</v>
      </c>
      <c r="AE20" s="520" t="s">
        <v>278</v>
      </c>
      <c r="AF20" s="520" t="s">
        <v>278</v>
      </c>
      <c r="AG20" s="520" t="s">
        <v>98</v>
      </c>
      <c r="AH20" s="520" t="s">
        <v>98</v>
      </c>
      <c r="AI20" s="520" t="s">
        <v>98</v>
      </c>
      <c r="AJ20" s="505">
        <v>10</v>
      </c>
      <c r="AL20" s="5">
        <v>10</v>
      </c>
      <c r="AM20" s="5" t="s">
        <v>37</v>
      </c>
      <c r="AN20" s="604" t="str">
        <f t="shared" si="1"/>
        <v>-</v>
      </c>
      <c r="AO20" s="604" t="str">
        <f>IFERROR(_xlfn.RANK.EQ(AN20,$AN$11:$AN$57,0)+COUNTIF($AN$11:AN20,AN20)-1,"-")</f>
        <v>-</v>
      </c>
      <c r="AP20" s="604"/>
      <c r="AQ20" s="604">
        <f t="shared" si="2"/>
        <v>10</v>
      </c>
      <c r="AR20" s="604" t="str">
        <f t="shared" si="3"/>
        <v>福岡</v>
      </c>
      <c r="AS20" s="604">
        <f t="shared" si="4"/>
        <v>290</v>
      </c>
      <c r="AU20" s="5">
        <v>10</v>
      </c>
      <c r="AV20" s="5" t="s">
        <v>37</v>
      </c>
      <c r="AW20" s="294" t="str">
        <f t="shared" si="5"/>
        <v>-</v>
      </c>
      <c r="AX20" s="604" t="str">
        <f>IFERROR(_xlfn.RANK.EQ(AW20,$AW$11:$AW$57,0)+COUNTIF($AW$11:AW20,AW20)-1,"-")</f>
        <v>-</v>
      </c>
      <c r="AZ20" s="604" t="str">
        <f t="shared" si="6"/>
        <v>-</v>
      </c>
      <c r="BA20" s="604" t="str">
        <f t="shared" si="11"/>
        <v>-</v>
      </c>
      <c r="BB20" s="604" t="str">
        <f t="shared" si="7"/>
        <v>-</v>
      </c>
      <c r="BD20" s="5">
        <v>10</v>
      </c>
      <c r="BE20" s="5" t="s">
        <v>37</v>
      </c>
      <c r="BF20" s="294" t="str">
        <f t="shared" si="8"/>
        <v>-</v>
      </c>
      <c r="BG20" s="604" t="str">
        <f>IFERROR(_xlfn.RANK.EQ(BF20,$BF$11:$BF$57,0)+COUNTIF($BF$11:BF20,BF20)-1,"-")</f>
        <v>-</v>
      </c>
      <c r="BI20" s="604">
        <f t="shared" si="9"/>
        <v>3</v>
      </c>
      <c r="BJ20" s="604" t="str">
        <f t="shared" si="12"/>
        <v>香川</v>
      </c>
      <c r="BK20" s="604">
        <f t="shared" si="10"/>
        <v>0</v>
      </c>
    </row>
    <row r="21" spans="1:63" s="294" customFormat="1" ht="12" customHeight="1">
      <c r="B21" s="578" t="s">
        <v>43</v>
      </c>
      <c r="C21" s="520" t="s">
        <v>278</v>
      </c>
      <c r="D21" s="520" t="s">
        <v>278</v>
      </c>
      <c r="E21" s="520" t="s">
        <v>98</v>
      </c>
      <c r="F21" s="520" t="s">
        <v>98</v>
      </c>
      <c r="G21" s="520" t="s">
        <v>98</v>
      </c>
      <c r="H21" s="520" t="s">
        <v>98</v>
      </c>
      <c r="I21" s="520" t="s">
        <v>98</v>
      </c>
      <c r="J21" s="520" t="s">
        <v>98</v>
      </c>
      <c r="K21" s="520" t="s">
        <v>98</v>
      </c>
      <c r="L21" s="520" t="s">
        <v>278</v>
      </c>
      <c r="M21" s="520" t="s">
        <v>98</v>
      </c>
      <c r="N21" s="520" t="s">
        <v>98</v>
      </c>
      <c r="O21" s="520" t="s">
        <v>98</v>
      </c>
      <c r="P21" s="520" t="s">
        <v>98</v>
      </c>
      <c r="Q21" s="520" t="s">
        <v>98</v>
      </c>
      <c r="R21" s="520" t="s">
        <v>98</v>
      </c>
      <c r="S21" s="520" t="s">
        <v>98</v>
      </c>
      <c r="T21" s="520" t="s">
        <v>98</v>
      </c>
      <c r="U21" s="520" t="s">
        <v>98</v>
      </c>
      <c r="V21" s="520" t="s">
        <v>98</v>
      </c>
      <c r="W21" s="520" t="s">
        <v>98</v>
      </c>
      <c r="X21" s="520" t="s">
        <v>98</v>
      </c>
      <c r="Y21" s="520" t="s">
        <v>98</v>
      </c>
      <c r="Z21" s="520" t="s">
        <v>98</v>
      </c>
      <c r="AA21" s="520" t="s">
        <v>98</v>
      </c>
      <c r="AB21" s="520" t="s">
        <v>98</v>
      </c>
      <c r="AC21" s="520" t="s">
        <v>98</v>
      </c>
      <c r="AD21" s="520" t="s">
        <v>98</v>
      </c>
      <c r="AE21" s="520" t="s">
        <v>98</v>
      </c>
      <c r="AF21" s="520" t="s">
        <v>98</v>
      </c>
      <c r="AG21" s="520" t="s">
        <v>98</v>
      </c>
      <c r="AH21" s="520" t="s">
        <v>98</v>
      </c>
      <c r="AI21" s="520" t="s">
        <v>98</v>
      </c>
      <c r="AJ21" s="505">
        <v>11</v>
      </c>
      <c r="AL21" s="5">
        <v>11</v>
      </c>
      <c r="AM21" s="5" t="s">
        <v>39</v>
      </c>
      <c r="AN21" s="604" t="str">
        <f t="shared" si="1"/>
        <v>-</v>
      </c>
      <c r="AO21" s="604" t="str">
        <f>IFERROR(_xlfn.RANK.EQ(AN21,$AN$11:$AN$57,0)+COUNTIF($AN$11:AN21,AN21)-1,"-")</f>
        <v>-</v>
      </c>
      <c r="AP21" s="604"/>
      <c r="AQ21" s="604">
        <f t="shared" si="2"/>
        <v>11</v>
      </c>
      <c r="AR21" s="604" t="str">
        <f t="shared" si="3"/>
        <v>岩手</v>
      </c>
      <c r="AS21" s="604">
        <f t="shared" si="4"/>
        <v>242</v>
      </c>
      <c r="AU21" s="5">
        <v>11</v>
      </c>
      <c r="AV21" s="5" t="s">
        <v>39</v>
      </c>
      <c r="AW21" s="294" t="str">
        <f t="shared" si="5"/>
        <v>-</v>
      </c>
      <c r="AX21" s="604" t="str">
        <f>IFERROR(_xlfn.RANK.EQ(AW21,$AW$11:$AW$57,0)+COUNTIF($AW$11:AW21,AW21)-1,"-")</f>
        <v>-</v>
      </c>
      <c r="AZ21" s="604" t="str">
        <f t="shared" si="6"/>
        <v>-</v>
      </c>
      <c r="BA21" s="604" t="str">
        <f t="shared" si="11"/>
        <v>-</v>
      </c>
      <c r="BB21" s="604" t="str">
        <f t="shared" si="7"/>
        <v>-</v>
      </c>
      <c r="BD21" s="5">
        <v>11</v>
      </c>
      <c r="BE21" s="5" t="s">
        <v>39</v>
      </c>
      <c r="BF21" s="294" t="str">
        <f t="shared" si="8"/>
        <v>-</v>
      </c>
      <c r="BG21" s="604" t="str">
        <f>IFERROR(_xlfn.RANK.EQ(BF21,$BF$11:$BF$57,0)+COUNTIF($BF$11:BF21,BF21)-1,"-")</f>
        <v>-</v>
      </c>
      <c r="BI21" s="604">
        <f t="shared" si="9"/>
        <v>3</v>
      </c>
      <c r="BJ21" s="604" t="str">
        <f t="shared" ref="BJ21:BJ57" si="13">IFERROR(INDEX($BE$11:$BE$57,MATCH(BD21,$BG$11:$BG$57,0)),"-")</f>
        <v>長崎</v>
      </c>
      <c r="BK21" s="604">
        <f t="shared" si="10"/>
        <v>0</v>
      </c>
    </row>
    <row r="22" spans="1:63" s="294" customFormat="1" ht="12" customHeight="1">
      <c r="B22" s="578" t="s">
        <v>45</v>
      </c>
      <c r="C22" s="520">
        <v>6</v>
      </c>
      <c r="D22" s="520" t="s">
        <v>98</v>
      </c>
      <c r="E22" s="520" t="s">
        <v>98</v>
      </c>
      <c r="F22" s="520" t="s">
        <v>98</v>
      </c>
      <c r="G22" s="520" t="s">
        <v>98</v>
      </c>
      <c r="H22" s="520" t="s">
        <v>98</v>
      </c>
      <c r="I22" s="520" t="s">
        <v>98</v>
      </c>
      <c r="J22" s="520" t="s">
        <v>98</v>
      </c>
      <c r="K22" s="520" t="s">
        <v>98</v>
      </c>
      <c r="L22" s="520" t="s">
        <v>98</v>
      </c>
      <c r="M22" s="520" t="s">
        <v>98</v>
      </c>
      <c r="N22" s="520" t="s">
        <v>98</v>
      </c>
      <c r="O22" s="520" t="s">
        <v>98</v>
      </c>
      <c r="P22" s="520" t="s">
        <v>98</v>
      </c>
      <c r="Q22" s="520">
        <v>0</v>
      </c>
      <c r="R22" s="520" t="s">
        <v>98</v>
      </c>
      <c r="S22" s="520">
        <v>0</v>
      </c>
      <c r="T22" s="520" t="s">
        <v>98</v>
      </c>
      <c r="U22" s="520" t="s">
        <v>98</v>
      </c>
      <c r="V22" s="520" t="s">
        <v>98</v>
      </c>
      <c r="W22" s="520" t="s">
        <v>98</v>
      </c>
      <c r="X22" s="520">
        <v>6</v>
      </c>
      <c r="Y22" s="520">
        <v>0</v>
      </c>
      <c r="Z22" s="520">
        <v>3</v>
      </c>
      <c r="AA22" s="520">
        <v>2</v>
      </c>
      <c r="AB22" s="520">
        <v>2</v>
      </c>
      <c r="AC22" s="520" t="s">
        <v>98</v>
      </c>
      <c r="AD22" s="520" t="s">
        <v>98</v>
      </c>
      <c r="AE22" s="520" t="s">
        <v>98</v>
      </c>
      <c r="AF22" s="520" t="s">
        <v>98</v>
      </c>
      <c r="AG22" s="520" t="s">
        <v>98</v>
      </c>
      <c r="AH22" s="520" t="s">
        <v>98</v>
      </c>
      <c r="AI22" s="520" t="s">
        <v>98</v>
      </c>
      <c r="AJ22" s="505">
        <v>12</v>
      </c>
      <c r="AL22" s="5">
        <v>12</v>
      </c>
      <c r="AM22" s="5" t="s">
        <v>41</v>
      </c>
      <c r="AN22" s="604">
        <f t="shared" si="1"/>
        <v>32</v>
      </c>
      <c r="AO22" s="604">
        <f>IFERROR(_xlfn.RANK.EQ(AN22,$AN$11:$AN$57,0)+COUNTIF($AN$11:AN22,AN22)-1,"-")</f>
        <v>22</v>
      </c>
      <c r="AP22" s="604"/>
      <c r="AQ22" s="604">
        <f t="shared" si="2"/>
        <v>12</v>
      </c>
      <c r="AR22" s="604" t="str">
        <f t="shared" si="3"/>
        <v>長崎</v>
      </c>
      <c r="AS22" s="604">
        <f t="shared" si="4"/>
        <v>233</v>
      </c>
      <c r="AU22" s="5">
        <v>12</v>
      </c>
      <c r="AV22" s="5" t="s">
        <v>41</v>
      </c>
      <c r="AW22" s="294" t="str">
        <f t="shared" si="5"/>
        <v>-</v>
      </c>
      <c r="AX22" s="604" t="str">
        <f>IFERROR(_xlfn.RANK.EQ(AW22,$AW$11:$AW$57,0)+COUNTIF($AW$11:AW22,AW22)-1,"-")</f>
        <v>-</v>
      </c>
      <c r="AZ22" s="604" t="str">
        <f t="shared" si="6"/>
        <v>-</v>
      </c>
      <c r="BA22" s="604" t="str">
        <f t="shared" si="11"/>
        <v>-</v>
      </c>
      <c r="BB22" s="604" t="str">
        <f t="shared" si="7"/>
        <v>-</v>
      </c>
      <c r="BD22" s="5">
        <v>12</v>
      </c>
      <c r="BE22" s="5" t="s">
        <v>41</v>
      </c>
      <c r="BF22" s="294" t="str">
        <f t="shared" si="8"/>
        <v>-</v>
      </c>
      <c r="BG22" s="604" t="str">
        <f>IFERROR(_xlfn.RANK.EQ(BF22,$BF$11:$BF$57,0)+COUNTIF($BF$11:BF22,BF22)-1,"-")</f>
        <v>-</v>
      </c>
      <c r="BI22" s="604" t="str">
        <f t="shared" si="9"/>
        <v>-</v>
      </c>
      <c r="BJ22" s="604" t="str">
        <f t="shared" si="13"/>
        <v>-</v>
      </c>
      <c r="BK22" s="604" t="str">
        <f t="shared" si="10"/>
        <v>-</v>
      </c>
    </row>
    <row r="23" spans="1:63" s="294" customFormat="1" ht="20.100000000000001" customHeight="1">
      <c r="B23" s="578" t="s">
        <v>46</v>
      </c>
      <c r="C23" s="520">
        <v>12</v>
      </c>
      <c r="D23" s="520">
        <v>7</v>
      </c>
      <c r="E23" s="520" t="s">
        <v>278</v>
      </c>
      <c r="F23" s="520" t="s">
        <v>98</v>
      </c>
      <c r="G23" s="520" t="s">
        <v>98</v>
      </c>
      <c r="H23" s="520" t="s">
        <v>98</v>
      </c>
      <c r="I23" s="520" t="s">
        <v>98</v>
      </c>
      <c r="J23" s="520" t="s">
        <v>98</v>
      </c>
      <c r="K23" s="520" t="s">
        <v>98</v>
      </c>
      <c r="L23" s="520" t="s">
        <v>98</v>
      </c>
      <c r="M23" s="520" t="s">
        <v>98</v>
      </c>
      <c r="N23" s="520" t="s">
        <v>98</v>
      </c>
      <c r="O23" s="520" t="s">
        <v>98</v>
      </c>
      <c r="P23" s="520" t="s">
        <v>278</v>
      </c>
      <c r="Q23" s="520">
        <v>5</v>
      </c>
      <c r="R23" s="520" t="s">
        <v>98</v>
      </c>
      <c r="S23" s="520">
        <v>5</v>
      </c>
      <c r="T23" s="520" t="s">
        <v>98</v>
      </c>
      <c r="U23" s="520" t="s">
        <v>98</v>
      </c>
      <c r="V23" s="520" t="s">
        <v>98</v>
      </c>
      <c r="W23" s="520" t="s">
        <v>98</v>
      </c>
      <c r="X23" s="520">
        <v>1</v>
      </c>
      <c r="Y23" s="520">
        <v>0</v>
      </c>
      <c r="Z23" s="520">
        <v>1</v>
      </c>
      <c r="AA23" s="520" t="s">
        <v>98</v>
      </c>
      <c r="AB23" s="520" t="s">
        <v>98</v>
      </c>
      <c r="AC23" s="520" t="s">
        <v>98</v>
      </c>
      <c r="AD23" s="520" t="s">
        <v>98</v>
      </c>
      <c r="AE23" s="520" t="s">
        <v>98</v>
      </c>
      <c r="AF23" s="520" t="s">
        <v>98</v>
      </c>
      <c r="AG23" s="520" t="s">
        <v>98</v>
      </c>
      <c r="AH23" s="520">
        <v>0</v>
      </c>
      <c r="AI23" s="520" t="s">
        <v>98</v>
      </c>
      <c r="AJ23" s="505">
        <v>13</v>
      </c>
      <c r="AL23" s="5">
        <v>13</v>
      </c>
      <c r="AM23" s="5" t="s">
        <v>43</v>
      </c>
      <c r="AN23" s="604" t="str">
        <f t="shared" si="1"/>
        <v>x</v>
      </c>
      <c r="AO23" s="604" t="str">
        <f>IFERROR(_xlfn.RANK.EQ(AN23,$AN$11:$AN$57,0)+COUNTIF($AN$11:AN23,AN23)-1,"-")</f>
        <v>-</v>
      </c>
      <c r="AP23" s="604"/>
      <c r="AQ23" s="604">
        <f t="shared" si="2"/>
        <v>13</v>
      </c>
      <c r="AR23" s="604" t="str">
        <f t="shared" si="3"/>
        <v>岡山</v>
      </c>
      <c r="AS23" s="604">
        <f t="shared" si="4"/>
        <v>207</v>
      </c>
      <c r="AU23" s="5">
        <v>13</v>
      </c>
      <c r="AV23" s="5" t="s">
        <v>43</v>
      </c>
      <c r="AW23" s="294" t="str">
        <f t="shared" si="5"/>
        <v>-</v>
      </c>
      <c r="AX23" s="604" t="str">
        <f>IFERROR(_xlfn.RANK.EQ(AW23,$AW$11:$AW$57,0)+COUNTIF($AW$11:AW23,AW23)-1,"-")</f>
        <v>-</v>
      </c>
      <c r="AZ23" s="604" t="str">
        <f t="shared" si="6"/>
        <v>-</v>
      </c>
      <c r="BA23" s="604" t="str">
        <f t="shared" ref="BA23:BA57" si="14">IFERROR(INDEX($AV$11:$AV$57,MATCH(AU23,$AX$11:$AX$57,0)),"-")</f>
        <v>-</v>
      </c>
      <c r="BB23" s="604" t="str">
        <f t="shared" si="7"/>
        <v>-</v>
      </c>
      <c r="BD23" s="5">
        <v>13</v>
      </c>
      <c r="BE23" s="5" t="s">
        <v>43</v>
      </c>
      <c r="BF23" s="294" t="str">
        <f t="shared" si="8"/>
        <v>-</v>
      </c>
      <c r="BG23" s="604" t="str">
        <f>IFERROR(_xlfn.RANK.EQ(BF23,$BF$11:$BF$57,0)+COUNTIF($BF$11:BF23,BF23)-1,"-")</f>
        <v>-</v>
      </c>
      <c r="BI23" s="604" t="str">
        <f t="shared" si="9"/>
        <v>-</v>
      </c>
      <c r="BJ23" s="604" t="str">
        <f t="shared" si="13"/>
        <v>-</v>
      </c>
      <c r="BK23" s="604" t="str">
        <f t="shared" si="10"/>
        <v>-</v>
      </c>
    </row>
    <row r="24" spans="1:63" s="294" customFormat="1" ht="12" customHeight="1">
      <c r="B24" s="578" t="s">
        <v>48</v>
      </c>
      <c r="C24" s="520">
        <v>0</v>
      </c>
      <c r="D24" s="520">
        <v>0</v>
      </c>
      <c r="E24" s="520" t="s">
        <v>278</v>
      </c>
      <c r="F24" s="520" t="s">
        <v>98</v>
      </c>
      <c r="G24" s="520" t="s">
        <v>98</v>
      </c>
      <c r="H24" s="520" t="s">
        <v>98</v>
      </c>
      <c r="I24" s="520" t="s">
        <v>98</v>
      </c>
      <c r="J24" s="520" t="s">
        <v>98</v>
      </c>
      <c r="K24" s="520" t="s">
        <v>98</v>
      </c>
      <c r="L24" s="520" t="s">
        <v>98</v>
      </c>
      <c r="M24" s="520" t="s">
        <v>98</v>
      </c>
      <c r="N24" s="520" t="s">
        <v>98</v>
      </c>
      <c r="O24" s="520" t="s">
        <v>98</v>
      </c>
      <c r="P24" s="520" t="s">
        <v>278</v>
      </c>
      <c r="Q24" s="520" t="s">
        <v>98</v>
      </c>
      <c r="R24" s="520" t="s">
        <v>98</v>
      </c>
      <c r="S24" s="520" t="s">
        <v>98</v>
      </c>
      <c r="T24" s="520" t="s">
        <v>98</v>
      </c>
      <c r="U24" s="520" t="s">
        <v>98</v>
      </c>
      <c r="V24" s="520" t="s">
        <v>98</v>
      </c>
      <c r="W24" s="520" t="s">
        <v>98</v>
      </c>
      <c r="X24" s="520">
        <v>0</v>
      </c>
      <c r="Y24" s="520">
        <v>0</v>
      </c>
      <c r="Z24" s="520">
        <v>0</v>
      </c>
      <c r="AA24" s="520" t="s">
        <v>98</v>
      </c>
      <c r="AB24" s="520" t="s">
        <v>98</v>
      </c>
      <c r="AC24" s="520" t="s">
        <v>98</v>
      </c>
      <c r="AD24" s="520" t="s">
        <v>98</v>
      </c>
      <c r="AE24" s="520" t="s">
        <v>98</v>
      </c>
      <c r="AF24" s="520" t="s">
        <v>98</v>
      </c>
      <c r="AG24" s="520" t="s">
        <v>98</v>
      </c>
      <c r="AH24" s="520" t="s">
        <v>98</v>
      </c>
      <c r="AI24" s="520" t="s">
        <v>98</v>
      </c>
      <c r="AJ24" s="505">
        <v>14</v>
      </c>
      <c r="AL24" s="5">
        <v>14</v>
      </c>
      <c r="AM24" s="5" t="s">
        <v>45</v>
      </c>
      <c r="AN24" s="604">
        <f t="shared" si="1"/>
        <v>6</v>
      </c>
      <c r="AO24" s="604">
        <f>IFERROR(_xlfn.RANK.EQ(AN24,$AN$11:$AN$57,0)+COUNTIF($AN$11:AN24,AN24)-1,"-")</f>
        <v>30</v>
      </c>
      <c r="AP24" s="604"/>
      <c r="AQ24" s="604">
        <f t="shared" si="2"/>
        <v>14</v>
      </c>
      <c r="AR24" s="604" t="str">
        <f t="shared" si="3"/>
        <v>大分</v>
      </c>
      <c r="AS24" s="604">
        <f t="shared" si="4"/>
        <v>201</v>
      </c>
      <c r="AU24" s="5">
        <v>14</v>
      </c>
      <c r="AV24" s="5" t="s">
        <v>45</v>
      </c>
      <c r="AW24" s="294" t="str">
        <f t="shared" si="5"/>
        <v>-</v>
      </c>
      <c r="AX24" s="604" t="str">
        <f>IFERROR(_xlfn.RANK.EQ(AW24,$AW$11:$AW$57,0)+COUNTIF($AW$11:AW24,AW24)-1,"-")</f>
        <v>-</v>
      </c>
      <c r="AZ24" s="604" t="str">
        <f t="shared" si="6"/>
        <v>-</v>
      </c>
      <c r="BA24" s="604" t="str">
        <f t="shared" si="14"/>
        <v>-</v>
      </c>
      <c r="BB24" s="604" t="str">
        <f t="shared" si="7"/>
        <v>-</v>
      </c>
      <c r="BD24" s="5">
        <v>14</v>
      </c>
      <c r="BE24" s="5" t="s">
        <v>45</v>
      </c>
      <c r="BF24" s="294">
        <f t="shared" si="8"/>
        <v>0</v>
      </c>
      <c r="BG24" s="604">
        <f>IFERROR(_xlfn.RANK.EQ(BF24,$BF$11:$BF$57,0)+COUNTIF($BF$11:BF24,BF24)-1,"-")</f>
        <v>4</v>
      </c>
      <c r="BI24" s="604" t="str">
        <f t="shared" si="9"/>
        <v>-</v>
      </c>
      <c r="BJ24" s="604" t="str">
        <f t="shared" si="13"/>
        <v>-</v>
      </c>
      <c r="BK24" s="604" t="str">
        <f t="shared" si="10"/>
        <v>-</v>
      </c>
    </row>
    <row r="25" spans="1:63" s="294" customFormat="1" ht="12" customHeight="1">
      <c r="A25" s="506"/>
      <c r="B25" s="578" t="s">
        <v>49</v>
      </c>
      <c r="C25" s="520">
        <v>8</v>
      </c>
      <c r="D25" s="520" t="s">
        <v>278</v>
      </c>
      <c r="E25" s="520" t="s">
        <v>98</v>
      </c>
      <c r="F25" s="520" t="s">
        <v>98</v>
      </c>
      <c r="G25" s="520" t="s">
        <v>98</v>
      </c>
      <c r="H25" s="520" t="s">
        <v>98</v>
      </c>
      <c r="I25" s="520" t="s">
        <v>98</v>
      </c>
      <c r="J25" s="520" t="s">
        <v>98</v>
      </c>
      <c r="K25" s="520" t="s">
        <v>98</v>
      </c>
      <c r="L25" s="520" t="s">
        <v>98</v>
      </c>
      <c r="M25" s="520" t="s">
        <v>98</v>
      </c>
      <c r="N25" s="520" t="s">
        <v>98</v>
      </c>
      <c r="O25" s="520" t="s">
        <v>98</v>
      </c>
      <c r="P25" s="520" t="s">
        <v>278</v>
      </c>
      <c r="Q25" s="520">
        <v>7</v>
      </c>
      <c r="R25" s="520" t="s">
        <v>98</v>
      </c>
      <c r="S25" s="520">
        <v>7</v>
      </c>
      <c r="T25" s="520">
        <v>0</v>
      </c>
      <c r="U25" s="520" t="s">
        <v>98</v>
      </c>
      <c r="V25" s="520" t="s">
        <v>98</v>
      </c>
      <c r="W25" s="520" t="s">
        <v>98</v>
      </c>
      <c r="X25" s="520" t="s">
        <v>278</v>
      </c>
      <c r="Y25" s="520" t="s">
        <v>98</v>
      </c>
      <c r="Z25" s="520" t="s">
        <v>278</v>
      </c>
      <c r="AA25" s="520" t="s">
        <v>98</v>
      </c>
      <c r="AB25" s="520" t="s">
        <v>98</v>
      </c>
      <c r="AC25" s="520" t="s">
        <v>98</v>
      </c>
      <c r="AD25" s="520" t="s">
        <v>98</v>
      </c>
      <c r="AE25" s="520" t="s">
        <v>98</v>
      </c>
      <c r="AF25" s="520" t="s">
        <v>98</v>
      </c>
      <c r="AG25" s="520" t="s">
        <v>98</v>
      </c>
      <c r="AH25" s="520" t="s">
        <v>98</v>
      </c>
      <c r="AI25" s="520" t="s">
        <v>98</v>
      </c>
      <c r="AJ25" s="505">
        <v>15</v>
      </c>
      <c r="AL25" s="5">
        <v>15</v>
      </c>
      <c r="AM25" s="5" t="s">
        <v>46</v>
      </c>
      <c r="AN25" s="604">
        <f t="shared" si="1"/>
        <v>12</v>
      </c>
      <c r="AO25" s="604">
        <f>IFERROR(_xlfn.RANK.EQ(AN25,$AN$11:$AN$57,0)+COUNTIF($AN$11:AN25,AN25)-1,"-")</f>
        <v>26</v>
      </c>
      <c r="AP25" s="604"/>
      <c r="AQ25" s="604">
        <f t="shared" si="2"/>
        <v>15</v>
      </c>
      <c r="AR25" s="604" t="str">
        <f t="shared" si="3"/>
        <v>三重</v>
      </c>
      <c r="AS25" s="604">
        <f t="shared" si="4"/>
        <v>195</v>
      </c>
      <c r="AU25" s="5">
        <v>15</v>
      </c>
      <c r="AV25" s="5" t="s">
        <v>46</v>
      </c>
      <c r="AW25" s="294" t="str">
        <f t="shared" si="5"/>
        <v>-</v>
      </c>
      <c r="AX25" s="604" t="str">
        <f>IFERROR(_xlfn.RANK.EQ(AW25,$AW$11:$AW$57,0)+COUNTIF($AW$11:AW25,AW25)-1,"-")</f>
        <v>-</v>
      </c>
      <c r="AZ25" s="604" t="str">
        <f t="shared" si="6"/>
        <v>-</v>
      </c>
      <c r="BA25" s="604" t="str">
        <f t="shared" si="14"/>
        <v>-</v>
      </c>
      <c r="BB25" s="604" t="str">
        <f t="shared" si="7"/>
        <v>-</v>
      </c>
      <c r="BD25" s="5">
        <v>15</v>
      </c>
      <c r="BE25" s="5" t="s">
        <v>46</v>
      </c>
      <c r="BF25" s="294">
        <f t="shared" si="8"/>
        <v>0</v>
      </c>
      <c r="BG25" s="604">
        <f>IFERROR(_xlfn.RANK.EQ(BF25,$BF$11:$BF$57,0)+COUNTIF($BF$11:BF25,BF25)-1,"-")</f>
        <v>5</v>
      </c>
      <c r="BI25" s="604" t="str">
        <f t="shared" si="9"/>
        <v>-</v>
      </c>
      <c r="BJ25" s="604" t="str">
        <f t="shared" si="13"/>
        <v>-</v>
      </c>
      <c r="BK25" s="604" t="str">
        <f t="shared" si="10"/>
        <v>-</v>
      </c>
    </row>
    <row r="26" spans="1:63" s="506" customFormat="1" ht="12" customHeight="1">
      <c r="A26" s="294"/>
      <c r="B26" s="578" t="s">
        <v>50</v>
      </c>
      <c r="C26" s="520">
        <v>2</v>
      </c>
      <c r="D26" s="520" t="s">
        <v>278</v>
      </c>
      <c r="E26" s="520" t="s">
        <v>98</v>
      </c>
      <c r="F26" s="520" t="s">
        <v>98</v>
      </c>
      <c r="G26" s="520" t="s">
        <v>98</v>
      </c>
      <c r="H26" s="520" t="s">
        <v>98</v>
      </c>
      <c r="I26" s="520" t="s">
        <v>98</v>
      </c>
      <c r="J26" s="520" t="s">
        <v>98</v>
      </c>
      <c r="K26" s="520" t="s">
        <v>98</v>
      </c>
      <c r="L26" s="520">
        <v>1</v>
      </c>
      <c r="M26" s="520" t="s">
        <v>278</v>
      </c>
      <c r="N26" s="520">
        <v>0</v>
      </c>
      <c r="O26" s="520" t="s">
        <v>98</v>
      </c>
      <c r="P26" s="520">
        <v>1</v>
      </c>
      <c r="Q26" s="520">
        <v>0</v>
      </c>
      <c r="R26" s="520" t="s">
        <v>98</v>
      </c>
      <c r="S26" s="520">
        <v>0</v>
      </c>
      <c r="T26" s="520" t="s">
        <v>98</v>
      </c>
      <c r="U26" s="520" t="s">
        <v>98</v>
      </c>
      <c r="V26" s="520" t="s">
        <v>98</v>
      </c>
      <c r="W26" s="520" t="s">
        <v>278</v>
      </c>
      <c r="X26" s="520">
        <v>0</v>
      </c>
      <c r="Y26" s="520" t="s">
        <v>98</v>
      </c>
      <c r="Z26" s="520">
        <v>0</v>
      </c>
      <c r="AA26" s="520" t="s">
        <v>98</v>
      </c>
      <c r="AB26" s="520" t="s">
        <v>98</v>
      </c>
      <c r="AC26" s="520" t="s">
        <v>98</v>
      </c>
      <c r="AD26" s="520" t="s">
        <v>98</v>
      </c>
      <c r="AE26" s="520" t="s">
        <v>98</v>
      </c>
      <c r="AF26" s="520" t="s">
        <v>98</v>
      </c>
      <c r="AG26" s="520" t="s">
        <v>98</v>
      </c>
      <c r="AH26" s="520" t="s">
        <v>98</v>
      </c>
      <c r="AI26" s="520">
        <v>0</v>
      </c>
      <c r="AJ26" s="505">
        <v>16</v>
      </c>
      <c r="AL26" s="5">
        <v>16</v>
      </c>
      <c r="AM26" s="5" t="s">
        <v>48</v>
      </c>
      <c r="AN26" s="604">
        <f t="shared" si="1"/>
        <v>0</v>
      </c>
      <c r="AO26" s="604">
        <f>IFERROR(_xlfn.RANK.EQ(AN26,$AN$11:$AN$57,0)+COUNTIF($AN$11:AN26,AN26)-1,"-")</f>
        <v>36</v>
      </c>
      <c r="AP26" s="604"/>
      <c r="AQ26" s="604">
        <f t="shared" si="2"/>
        <v>16</v>
      </c>
      <c r="AR26" s="604" t="str">
        <f t="shared" si="3"/>
        <v>高知</v>
      </c>
      <c r="AS26" s="604">
        <f t="shared" si="4"/>
        <v>187</v>
      </c>
      <c r="AU26" s="5">
        <v>16</v>
      </c>
      <c r="AV26" s="5" t="s">
        <v>48</v>
      </c>
      <c r="AW26" s="294" t="str">
        <f t="shared" si="5"/>
        <v>-</v>
      </c>
      <c r="AX26" s="604" t="str">
        <f>IFERROR(_xlfn.RANK.EQ(AW26,$AW$11:$AW$57,0)+COUNTIF($AW$11:AW26,AW26)-1,"-")</f>
        <v>-</v>
      </c>
      <c r="AZ26" s="604" t="str">
        <f t="shared" si="6"/>
        <v>-</v>
      </c>
      <c r="BA26" s="604" t="str">
        <f t="shared" si="14"/>
        <v>-</v>
      </c>
      <c r="BB26" s="604" t="str">
        <f t="shared" si="7"/>
        <v>-</v>
      </c>
      <c r="BD26" s="5">
        <v>16</v>
      </c>
      <c r="BE26" s="5" t="s">
        <v>48</v>
      </c>
      <c r="BF26" s="294">
        <f t="shared" si="8"/>
        <v>0</v>
      </c>
      <c r="BG26" s="604">
        <f>IFERROR(_xlfn.RANK.EQ(BF26,$BF$11:$BF$57,0)+COUNTIF($BF$11:BF26,BF26)-1,"-")</f>
        <v>6</v>
      </c>
      <c r="BH26" s="294"/>
      <c r="BI26" s="604" t="str">
        <f t="shared" si="9"/>
        <v>-</v>
      </c>
      <c r="BJ26" s="604" t="str">
        <f t="shared" si="13"/>
        <v>-</v>
      </c>
      <c r="BK26" s="604" t="str">
        <f t="shared" si="10"/>
        <v>-</v>
      </c>
    </row>
    <row r="27" spans="1:63" s="294" customFormat="1" ht="12" customHeight="1">
      <c r="B27" s="578" t="s">
        <v>54</v>
      </c>
      <c r="C27" s="520">
        <v>24</v>
      </c>
      <c r="D27" s="520">
        <v>17</v>
      </c>
      <c r="E27" s="520" t="s">
        <v>98</v>
      </c>
      <c r="F27" s="520">
        <v>2</v>
      </c>
      <c r="G27" s="520">
        <v>2</v>
      </c>
      <c r="H27" s="520" t="s">
        <v>98</v>
      </c>
      <c r="I27" s="520" t="s">
        <v>98</v>
      </c>
      <c r="J27" s="520">
        <v>2</v>
      </c>
      <c r="K27" s="520">
        <v>0</v>
      </c>
      <c r="L27" s="520">
        <v>12</v>
      </c>
      <c r="M27" s="520" t="s">
        <v>278</v>
      </c>
      <c r="N27" s="520" t="s">
        <v>278</v>
      </c>
      <c r="O27" s="520" t="s">
        <v>98</v>
      </c>
      <c r="P27" s="520">
        <v>0</v>
      </c>
      <c r="Q27" s="520">
        <v>2</v>
      </c>
      <c r="R27" s="520" t="s">
        <v>98</v>
      </c>
      <c r="S27" s="520">
        <v>2</v>
      </c>
      <c r="T27" s="520" t="s">
        <v>98</v>
      </c>
      <c r="U27" s="520" t="s">
        <v>98</v>
      </c>
      <c r="V27" s="520" t="s">
        <v>98</v>
      </c>
      <c r="W27" s="520" t="s">
        <v>278</v>
      </c>
      <c r="X27" s="520" t="s">
        <v>278</v>
      </c>
      <c r="Y27" s="520" t="s">
        <v>98</v>
      </c>
      <c r="Z27" s="520">
        <v>0</v>
      </c>
      <c r="AA27" s="520">
        <v>4</v>
      </c>
      <c r="AB27" s="520" t="s">
        <v>98</v>
      </c>
      <c r="AC27" s="520" t="s">
        <v>98</v>
      </c>
      <c r="AD27" s="520" t="s">
        <v>278</v>
      </c>
      <c r="AE27" s="520" t="s">
        <v>98</v>
      </c>
      <c r="AF27" s="520" t="s">
        <v>278</v>
      </c>
      <c r="AG27" s="520" t="s">
        <v>98</v>
      </c>
      <c r="AH27" s="520" t="s">
        <v>278</v>
      </c>
      <c r="AI27" s="520" t="s">
        <v>98</v>
      </c>
      <c r="AJ27" s="505">
        <v>17</v>
      </c>
      <c r="AL27" s="5">
        <v>17</v>
      </c>
      <c r="AM27" s="5" t="s">
        <v>49</v>
      </c>
      <c r="AN27" s="604">
        <f t="shared" si="1"/>
        <v>8</v>
      </c>
      <c r="AO27" s="604">
        <f>IFERROR(_xlfn.RANK.EQ(AN27,$AN$11:$AN$57,0)+COUNTIF($AN$11:AN27,AN27)-1,"-")</f>
        <v>28</v>
      </c>
      <c r="AP27" s="604"/>
      <c r="AQ27" s="604">
        <f t="shared" si="2"/>
        <v>17</v>
      </c>
      <c r="AR27" s="604" t="str">
        <f t="shared" si="3"/>
        <v>沖縄</v>
      </c>
      <c r="AS27" s="604">
        <f t="shared" si="4"/>
        <v>161</v>
      </c>
      <c r="AU27" s="5">
        <v>17</v>
      </c>
      <c r="AV27" s="5" t="s">
        <v>49</v>
      </c>
      <c r="AW27" s="294" t="str">
        <f t="shared" si="5"/>
        <v>-</v>
      </c>
      <c r="AX27" s="604" t="str">
        <f>IFERROR(_xlfn.RANK.EQ(AW27,$AW$11:$AW$57,0)+COUNTIF($AW$11:AW27,AW27)-1,"-")</f>
        <v>-</v>
      </c>
      <c r="AZ27" s="604" t="str">
        <f t="shared" si="6"/>
        <v>-</v>
      </c>
      <c r="BA27" s="604" t="str">
        <f t="shared" si="14"/>
        <v>-</v>
      </c>
      <c r="BB27" s="604" t="str">
        <f t="shared" si="7"/>
        <v>-</v>
      </c>
      <c r="BD27" s="5">
        <v>17</v>
      </c>
      <c r="BE27" s="5" t="s">
        <v>49</v>
      </c>
      <c r="BF27" s="294" t="str">
        <f t="shared" si="8"/>
        <v>-</v>
      </c>
      <c r="BG27" s="604" t="str">
        <f>IFERROR(_xlfn.RANK.EQ(BF27,$BF$11:$BF$57,0)+COUNTIF($BF$11:BF27,BF27)-1,"-")</f>
        <v>-</v>
      </c>
      <c r="BI27" s="604" t="str">
        <f t="shared" si="9"/>
        <v>-</v>
      </c>
      <c r="BJ27" s="604" t="str">
        <f t="shared" si="13"/>
        <v>-</v>
      </c>
      <c r="BK27" s="604" t="str">
        <f t="shared" si="10"/>
        <v>-</v>
      </c>
    </row>
    <row r="28" spans="1:63" s="294" customFormat="1" ht="18" customHeight="1">
      <c r="B28" s="578" t="s">
        <v>55</v>
      </c>
      <c r="C28" s="520">
        <v>86</v>
      </c>
      <c r="D28" s="520" t="s">
        <v>278</v>
      </c>
      <c r="E28" s="520" t="s">
        <v>98</v>
      </c>
      <c r="F28" s="520" t="s">
        <v>98</v>
      </c>
      <c r="G28" s="520" t="s">
        <v>98</v>
      </c>
      <c r="H28" s="520" t="s">
        <v>98</v>
      </c>
      <c r="I28" s="520" t="s">
        <v>98</v>
      </c>
      <c r="J28" s="520" t="s">
        <v>98</v>
      </c>
      <c r="K28" s="520" t="s">
        <v>98</v>
      </c>
      <c r="L28" s="520" t="s">
        <v>98</v>
      </c>
      <c r="M28" s="520" t="s">
        <v>278</v>
      </c>
      <c r="N28" s="520" t="s">
        <v>98</v>
      </c>
      <c r="O28" s="520" t="s">
        <v>98</v>
      </c>
      <c r="P28" s="520" t="s">
        <v>278</v>
      </c>
      <c r="Q28" s="520">
        <v>0</v>
      </c>
      <c r="R28" s="520" t="s">
        <v>98</v>
      </c>
      <c r="S28" s="520">
        <v>0</v>
      </c>
      <c r="T28" s="520" t="s">
        <v>98</v>
      </c>
      <c r="U28" s="520" t="s">
        <v>98</v>
      </c>
      <c r="V28" s="520" t="s">
        <v>98</v>
      </c>
      <c r="W28" s="520" t="s">
        <v>278</v>
      </c>
      <c r="X28" s="520">
        <v>85</v>
      </c>
      <c r="Y28" s="520" t="s">
        <v>98</v>
      </c>
      <c r="Z28" s="520">
        <v>3</v>
      </c>
      <c r="AA28" s="520">
        <v>82</v>
      </c>
      <c r="AB28" s="520">
        <v>74</v>
      </c>
      <c r="AC28" s="520">
        <v>1</v>
      </c>
      <c r="AD28" s="520">
        <v>1</v>
      </c>
      <c r="AE28" s="520">
        <v>5</v>
      </c>
      <c r="AF28" s="520" t="s">
        <v>98</v>
      </c>
      <c r="AG28" s="520" t="s">
        <v>98</v>
      </c>
      <c r="AH28" s="520" t="s">
        <v>98</v>
      </c>
      <c r="AI28" s="520" t="s">
        <v>98</v>
      </c>
      <c r="AJ28" s="505">
        <v>18</v>
      </c>
      <c r="AL28" s="5">
        <v>18</v>
      </c>
      <c r="AM28" s="5" t="s">
        <v>50</v>
      </c>
      <c r="AN28" s="604">
        <f t="shared" si="1"/>
        <v>2</v>
      </c>
      <c r="AO28" s="604">
        <f>IFERROR(_xlfn.RANK.EQ(AN28,$AN$11:$AN$57,0)+COUNTIF($AN$11:AN28,AN28)-1,"-")</f>
        <v>34</v>
      </c>
      <c r="AP28" s="604"/>
      <c r="AQ28" s="604">
        <f t="shared" si="2"/>
        <v>18</v>
      </c>
      <c r="AR28" s="604" t="str">
        <f t="shared" si="3"/>
        <v>香川</v>
      </c>
      <c r="AS28" s="604">
        <f t="shared" si="4"/>
        <v>139</v>
      </c>
      <c r="AU28" s="5">
        <v>18</v>
      </c>
      <c r="AV28" s="5" t="s">
        <v>50</v>
      </c>
      <c r="AW28" s="294" t="str">
        <f t="shared" si="5"/>
        <v>-</v>
      </c>
      <c r="AX28" s="604" t="str">
        <f>IFERROR(_xlfn.RANK.EQ(AW28,$AW$11:$AW$57,0)+COUNTIF($AW$11:AW28,AW28)-1,"-")</f>
        <v>-</v>
      </c>
      <c r="AZ28" s="604" t="str">
        <f t="shared" si="6"/>
        <v>-</v>
      </c>
      <c r="BA28" s="604" t="str">
        <f t="shared" si="14"/>
        <v>-</v>
      </c>
      <c r="BB28" s="604" t="str">
        <f t="shared" si="7"/>
        <v>-</v>
      </c>
      <c r="BD28" s="5">
        <v>18</v>
      </c>
      <c r="BE28" s="5" t="s">
        <v>50</v>
      </c>
      <c r="BF28" s="294" t="str">
        <f t="shared" si="8"/>
        <v>-</v>
      </c>
      <c r="BG28" s="604" t="str">
        <f>IFERROR(_xlfn.RANK.EQ(BF28,$BF$11:$BF$57,0)+COUNTIF($BF$11:BF28,BF28)-1,"-")</f>
        <v>-</v>
      </c>
      <c r="BI28" s="604" t="str">
        <f t="shared" si="9"/>
        <v>-</v>
      </c>
      <c r="BJ28" s="604" t="str">
        <f t="shared" si="13"/>
        <v>-</v>
      </c>
      <c r="BK28" s="604" t="str">
        <f t="shared" si="10"/>
        <v>-</v>
      </c>
    </row>
    <row r="29" spans="1:63" s="294" customFormat="1" ht="12" customHeight="1">
      <c r="B29" s="578" t="s">
        <v>56</v>
      </c>
      <c r="C29" s="520">
        <v>195</v>
      </c>
      <c r="D29" s="520">
        <v>85</v>
      </c>
      <c r="E29" s="520" t="s">
        <v>98</v>
      </c>
      <c r="F29" s="520">
        <v>31</v>
      </c>
      <c r="G29" s="520">
        <v>31</v>
      </c>
      <c r="H29" s="520" t="s">
        <v>98</v>
      </c>
      <c r="I29" s="520" t="s">
        <v>98</v>
      </c>
      <c r="J29" s="520" t="s">
        <v>278</v>
      </c>
      <c r="K29" s="520">
        <v>1</v>
      </c>
      <c r="L29" s="520">
        <v>36</v>
      </c>
      <c r="M29" s="520" t="s">
        <v>278</v>
      </c>
      <c r="N29" s="520" t="s">
        <v>98</v>
      </c>
      <c r="O29" s="520">
        <v>13</v>
      </c>
      <c r="P29" s="520">
        <v>1</v>
      </c>
      <c r="Q29" s="520">
        <v>17</v>
      </c>
      <c r="R29" s="520" t="s">
        <v>98</v>
      </c>
      <c r="S29" s="520">
        <v>17</v>
      </c>
      <c r="T29" s="520">
        <v>0</v>
      </c>
      <c r="U29" s="520" t="s">
        <v>98</v>
      </c>
      <c r="V29" s="520" t="s">
        <v>98</v>
      </c>
      <c r="W29" s="520" t="s">
        <v>98</v>
      </c>
      <c r="X29" s="520">
        <v>93</v>
      </c>
      <c r="Y29" s="520" t="s">
        <v>98</v>
      </c>
      <c r="Z29" s="520" t="s">
        <v>278</v>
      </c>
      <c r="AA29" s="520">
        <v>83</v>
      </c>
      <c r="AB29" s="520">
        <v>47</v>
      </c>
      <c r="AC29" s="520" t="s">
        <v>98</v>
      </c>
      <c r="AD29" s="520" t="s">
        <v>98</v>
      </c>
      <c r="AE29" s="520">
        <v>35</v>
      </c>
      <c r="AF29" s="520">
        <v>1</v>
      </c>
      <c r="AG29" s="520" t="s">
        <v>98</v>
      </c>
      <c r="AH29" s="520" t="s">
        <v>278</v>
      </c>
      <c r="AI29" s="520">
        <v>18</v>
      </c>
      <c r="AJ29" s="505">
        <v>19</v>
      </c>
      <c r="AL29" s="5">
        <v>19</v>
      </c>
      <c r="AM29" s="5" t="s">
        <v>51</v>
      </c>
      <c r="AN29" s="604" t="str">
        <f t="shared" si="1"/>
        <v>-</v>
      </c>
      <c r="AO29" s="604" t="str">
        <f>IFERROR(_xlfn.RANK.EQ(AN29,$AN$11:$AN$57,0)+COUNTIF($AN$11:AN29,AN29)-1,"-")</f>
        <v>-</v>
      </c>
      <c r="AP29" s="604"/>
      <c r="AQ29" s="604">
        <f t="shared" si="2"/>
        <v>19</v>
      </c>
      <c r="AR29" s="604" t="str">
        <f t="shared" si="3"/>
        <v>宮崎</v>
      </c>
      <c r="AS29" s="604">
        <f t="shared" si="4"/>
        <v>137</v>
      </c>
      <c r="AU29" s="5">
        <v>19</v>
      </c>
      <c r="AV29" s="5" t="s">
        <v>51</v>
      </c>
      <c r="AW29" s="294" t="str">
        <f t="shared" si="5"/>
        <v>-</v>
      </c>
      <c r="AX29" s="604" t="str">
        <f>IFERROR(_xlfn.RANK.EQ(AW29,$AW$11:$AW$57,0)+COUNTIF($AW$11:AW29,AW29)-1,"-")</f>
        <v>-</v>
      </c>
      <c r="AZ29" s="604" t="str">
        <f t="shared" si="6"/>
        <v>-</v>
      </c>
      <c r="BA29" s="604" t="str">
        <f t="shared" si="14"/>
        <v>-</v>
      </c>
      <c r="BB29" s="604" t="str">
        <f t="shared" si="7"/>
        <v>-</v>
      </c>
      <c r="BD29" s="5">
        <v>19</v>
      </c>
      <c r="BE29" s="5" t="s">
        <v>51</v>
      </c>
      <c r="BF29" s="294" t="str">
        <f t="shared" si="8"/>
        <v>-</v>
      </c>
      <c r="BG29" s="604" t="str">
        <f>IFERROR(_xlfn.RANK.EQ(BF29,$BF$11:$BF$57,0)+COUNTIF($BF$11:BF29,BF29)-1,"-")</f>
        <v>-</v>
      </c>
      <c r="BI29" s="604" t="str">
        <f t="shared" si="9"/>
        <v>-</v>
      </c>
      <c r="BJ29" s="604" t="str">
        <f t="shared" si="13"/>
        <v>-</v>
      </c>
      <c r="BK29" s="604" t="str">
        <f t="shared" si="10"/>
        <v>-</v>
      </c>
    </row>
    <row r="30" spans="1:63" s="294" customFormat="1" ht="12" customHeight="1">
      <c r="B30" s="578" t="s">
        <v>58</v>
      </c>
      <c r="C30" s="520">
        <v>9</v>
      </c>
      <c r="D30" s="520">
        <v>6</v>
      </c>
      <c r="E30" s="520" t="s">
        <v>98</v>
      </c>
      <c r="F30" s="520" t="s">
        <v>278</v>
      </c>
      <c r="G30" s="520" t="s">
        <v>278</v>
      </c>
      <c r="H30" s="520" t="s">
        <v>278</v>
      </c>
      <c r="I30" s="520" t="s">
        <v>98</v>
      </c>
      <c r="J30" s="520" t="s">
        <v>98</v>
      </c>
      <c r="K30" s="520" t="s">
        <v>98</v>
      </c>
      <c r="L30" s="520" t="s">
        <v>278</v>
      </c>
      <c r="M30" s="520" t="s">
        <v>278</v>
      </c>
      <c r="N30" s="520" t="s">
        <v>278</v>
      </c>
      <c r="O30" s="520" t="s">
        <v>278</v>
      </c>
      <c r="P30" s="520" t="s">
        <v>98</v>
      </c>
      <c r="Q30" s="520">
        <v>2</v>
      </c>
      <c r="R30" s="520" t="s">
        <v>98</v>
      </c>
      <c r="S30" s="520">
        <v>2</v>
      </c>
      <c r="T30" s="520">
        <v>1</v>
      </c>
      <c r="U30" s="520" t="s">
        <v>278</v>
      </c>
      <c r="V30" s="520" t="s">
        <v>98</v>
      </c>
      <c r="W30" s="520" t="s">
        <v>98</v>
      </c>
      <c r="X30" s="520" t="s">
        <v>278</v>
      </c>
      <c r="Y30" s="520" t="s">
        <v>98</v>
      </c>
      <c r="Z30" s="520">
        <v>0</v>
      </c>
      <c r="AA30" s="520" t="s">
        <v>98</v>
      </c>
      <c r="AB30" s="520" t="s">
        <v>98</v>
      </c>
      <c r="AC30" s="520" t="s">
        <v>98</v>
      </c>
      <c r="AD30" s="520" t="s">
        <v>98</v>
      </c>
      <c r="AE30" s="520" t="s">
        <v>98</v>
      </c>
      <c r="AF30" s="520" t="s">
        <v>98</v>
      </c>
      <c r="AG30" s="520" t="s">
        <v>98</v>
      </c>
      <c r="AH30" s="520" t="s">
        <v>278</v>
      </c>
      <c r="AI30" s="520" t="s">
        <v>98</v>
      </c>
      <c r="AJ30" s="505">
        <v>20</v>
      </c>
      <c r="AL30" s="5">
        <v>20</v>
      </c>
      <c r="AM30" s="5" t="s">
        <v>52</v>
      </c>
      <c r="AN30" s="604" t="str">
        <f t="shared" si="1"/>
        <v>-</v>
      </c>
      <c r="AO30" s="604" t="str">
        <f>IFERROR(_xlfn.RANK.EQ(AN30,$AN$11:$AN$57,0)+COUNTIF($AN$11:AN30,AN30)-1,"-")</f>
        <v>-</v>
      </c>
      <c r="AP30" s="604"/>
      <c r="AQ30" s="604">
        <f t="shared" si="2"/>
        <v>20</v>
      </c>
      <c r="AR30" s="604" t="str">
        <f t="shared" si="3"/>
        <v>徳島</v>
      </c>
      <c r="AS30" s="604">
        <f t="shared" si="4"/>
        <v>94</v>
      </c>
      <c r="AU30" s="5">
        <v>20</v>
      </c>
      <c r="AV30" s="5" t="s">
        <v>52</v>
      </c>
      <c r="AW30" s="294" t="str">
        <f t="shared" si="5"/>
        <v>-</v>
      </c>
      <c r="AX30" s="604" t="str">
        <f>IFERROR(_xlfn.RANK.EQ(AW30,$AW$11:$AW$57,0)+COUNTIF($AW$11:AW30,AW30)-1,"-")</f>
        <v>-</v>
      </c>
      <c r="AZ30" s="604" t="str">
        <f t="shared" si="6"/>
        <v>-</v>
      </c>
      <c r="BA30" s="604" t="str">
        <f t="shared" si="14"/>
        <v>-</v>
      </c>
      <c r="BB30" s="604" t="str">
        <f t="shared" si="7"/>
        <v>-</v>
      </c>
      <c r="BD30" s="5">
        <v>20</v>
      </c>
      <c r="BE30" s="5" t="s">
        <v>52</v>
      </c>
      <c r="BF30" s="294" t="str">
        <f t="shared" si="8"/>
        <v>-</v>
      </c>
      <c r="BG30" s="604" t="str">
        <f>IFERROR(_xlfn.RANK.EQ(BF30,$BF$11:$BF$57,0)+COUNTIF($BF$11:BF30,BF30)-1,"-")</f>
        <v>-</v>
      </c>
      <c r="BI30" s="604" t="str">
        <f t="shared" si="9"/>
        <v>-</v>
      </c>
      <c r="BJ30" s="604" t="str">
        <f t="shared" si="13"/>
        <v>-</v>
      </c>
      <c r="BK30" s="604" t="str">
        <f t="shared" si="10"/>
        <v>-</v>
      </c>
    </row>
    <row r="31" spans="1:63" s="294" customFormat="1" ht="12" customHeight="1">
      <c r="A31" s="506"/>
      <c r="B31" s="578" t="s">
        <v>59</v>
      </c>
      <c r="C31" s="520">
        <v>4</v>
      </c>
      <c r="D31" s="520" t="s">
        <v>278</v>
      </c>
      <c r="E31" s="520" t="s">
        <v>98</v>
      </c>
      <c r="F31" s="520" t="s">
        <v>278</v>
      </c>
      <c r="G31" s="520" t="s">
        <v>278</v>
      </c>
      <c r="H31" s="520" t="s">
        <v>98</v>
      </c>
      <c r="I31" s="520" t="s">
        <v>98</v>
      </c>
      <c r="J31" s="520" t="s">
        <v>98</v>
      </c>
      <c r="K31" s="520" t="s">
        <v>98</v>
      </c>
      <c r="L31" s="520" t="s">
        <v>278</v>
      </c>
      <c r="M31" s="520" t="s">
        <v>98</v>
      </c>
      <c r="N31" s="520" t="s">
        <v>278</v>
      </c>
      <c r="O31" s="520" t="s">
        <v>98</v>
      </c>
      <c r="P31" s="520">
        <v>0</v>
      </c>
      <c r="Q31" s="520">
        <v>0</v>
      </c>
      <c r="R31" s="520" t="s">
        <v>98</v>
      </c>
      <c r="S31" s="520">
        <v>0</v>
      </c>
      <c r="T31" s="520" t="s">
        <v>98</v>
      </c>
      <c r="U31" s="520" t="s">
        <v>278</v>
      </c>
      <c r="V31" s="520" t="s">
        <v>98</v>
      </c>
      <c r="W31" s="520" t="s">
        <v>98</v>
      </c>
      <c r="X31" s="520">
        <v>3</v>
      </c>
      <c r="Y31" s="520" t="s">
        <v>278</v>
      </c>
      <c r="Z31" s="520">
        <v>3</v>
      </c>
      <c r="AA31" s="520" t="s">
        <v>278</v>
      </c>
      <c r="AB31" s="520" t="s">
        <v>278</v>
      </c>
      <c r="AC31" s="520" t="s">
        <v>98</v>
      </c>
      <c r="AD31" s="520" t="s">
        <v>98</v>
      </c>
      <c r="AE31" s="520" t="s">
        <v>98</v>
      </c>
      <c r="AF31" s="520">
        <v>0</v>
      </c>
      <c r="AG31" s="520" t="s">
        <v>98</v>
      </c>
      <c r="AH31" s="520" t="s">
        <v>98</v>
      </c>
      <c r="AI31" s="520" t="s">
        <v>98</v>
      </c>
      <c r="AJ31" s="505">
        <v>21</v>
      </c>
      <c r="AL31" s="5">
        <v>21</v>
      </c>
      <c r="AM31" s="5" t="s">
        <v>53</v>
      </c>
      <c r="AN31" s="604" t="str">
        <f t="shared" si="1"/>
        <v>-</v>
      </c>
      <c r="AO31" s="604" t="str">
        <f>IFERROR(_xlfn.RANK.EQ(AN31,$AN$11:$AN$57,0)+COUNTIF($AN$11:AN31,AN31)-1,"-")</f>
        <v>-</v>
      </c>
      <c r="AP31" s="604"/>
      <c r="AQ31" s="604">
        <f t="shared" si="2"/>
        <v>21</v>
      </c>
      <c r="AR31" s="604" t="str">
        <f t="shared" si="3"/>
        <v>愛知</v>
      </c>
      <c r="AS31" s="604">
        <f t="shared" si="4"/>
        <v>86</v>
      </c>
      <c r="AU31" s="5">
        <v>21</v>
      </c>
      <c r="AV31" s="5" t="s">
        <v>53</v>
      </c>
      <c r="AW31" s="294" t="str">
        <f t="shared" si="5"/>
        <v>-</v>
      </c>
      <c r="AX31" s="604" t="str">
        <f>IFERROR(_xlfn.RANK.EQ(AW31,$AW$11:$AW$57,0)+COUNTIF($AW$11:AW31,AW31)-1,"-")</f>
        <v>-</v>
      </c>
      <c r="AZ31" s="604" t="str">
        <f t="shared" si="6"/>
        <v>-</v>
      </c>
      <c r="BA31" s="604" t="str">
        <f t="shared" si="14"/>
        <v>-</v>
      </c>
      <c r="BB31" s="604" t="str">
        <f t="shared" si="7"/>
        <v>-</v>
      </c>
      <c r="BD31" s="5">
        <v>21</v>
      </c>
      <c r="BE31" s="5" t="s">
        <v>53</v>
      </c>
      <c r="BF31" s="294" t="str">
        <f t="shared" si="8"/>
        <v>-</v>
      </c>
      <c r="BG31" s="604" t="str">
        <f>IFERROR(_xlfn.RANK.EQ(BF31,$BF$11:$BF$57,0)+COUNTIF($BF$11:BF31,BF31)-1,"-")</f>
        <v>-</v>
      </c>
      <c r="BI31" s="604" t="str">
        <f t="shared" si="9"/>
        <v>-</v>
      </c>
      <c r="BJ31" s="604" t="str">
        <f t="shared" si="13"/>
        <v>-</v>
      </c>
      <c r="BK31" s="604" t="str">
        <f t="shared" si="10"/>
        <v>-</v>
      </c>
    </row>
    <row r="32" spans="1:63" s="506" customFormat="1" ht="12" customHeight="1">
      <c r="A32" s="294"/>
      <c r="B32" s="578" t="s">
        <v>60</v>
      </c>
      <c r="C32" s="520">
        <v>609</v>
      </c>
      <c r="D32" s="520" t="s">
        <v>278</v>
      </c>
      <c r="E32" s="520" t="s">
        <v>98</v>
      </c>
      <c r="F32" s="520" t="s">
        <v>278</v>
      </c>
      <c r="G32" s="520" t="s">
        <v>278</v>
      </c>
      <c r="H32" s="520" t="s">
        <v>98</v>
      </c>
      <c r="I32" s="520" t="s">
        <v>98</v>
      </c>
      <c r="J32" s="520" t="s">
        <v>98</v>
      </c>
      <c r="K32" s="520" t="s">
        <v>98</v>
      </c>
      <c r="L32" s="520" t="s">
        <v>278</v>
      </c>
      <c r="M32" s="520" t="s">
        <v>98</v>
      </c>
      <c r="N32" s="520">
        <v>1</v>
      </c>
      <c r="O32" s="520" t="s">
        <v>98</v>
      </c>
      <c r="P32" s="520">
        <v>1</v>
      </c>
      <c r="Q32" s="520">
        <v>85</v>
      </c>
      <c r="R32" s="520" t="s">
        <v>98</v>
      </c>
      <c r="S32" s="520">
        <v>85</v>
      </c>
      <c r="T32" s="520">
        <v>0</v>
      </c>
      <c r="U32" s="520" t="s">
        <v>278</v>
      </c>
      <c r="V32" s="520" t="s">
        <v>98</v>
      </c>
      <c r="W32" s="520" t="s">
        <v>98</v>
      </c>
      <c r="X32" s="520">
        <v>516</v>
      </c>
      <c r="Y32" s="520">
        <v>0</v>
      </c>
      <c r="Z32" s="520">
        <v>23</v>
      </c>
      <c r="AA32" s="520">
        <v>493</v>
      </c>
      <c r="AB32" s="520">
        <v>493</v>
      </c>
      <c r="AC32" s="520" t="s">
        <v>98</v>
      </c>
      <c r="AD32" s="520" t="s">
        <v>98</v>
      </c>
      <c r="AE32" s="520" t="s">
        <v>98</v>
      </c>
      <c r="AF32" s="520" t="s">
        <v>98</v>
      </c>
      <c r="AG32" s="520" t="s">
        <v>98</v>
      </c>
      <c r="AH32" s="520" t="s">
        <v>98</v>
      </c>
      <c r="AI32" s="520" t="s">
        <v>98</v>
      </c>
      <c r="AJ32" s="505">
        <v>22</v>
      </c>
      <c r="AL32" s="5">
        <v>22</v>
      </c>
      <c r="AM32" s="5" t="s">
        <v>54</v>
      </c>
      <c r="AN32" s="604">
        <f t="shared" si="1"/>
        <v>24</v>
      </c>
      <c r="AO32" s="604">
        <f>IFERROR(_xlfn.RANK.EQ(AN32,$AN$11:$AN$57,0)+COUNTIF($AN$11:AN32,AN32)-1,"-")</f>
        <v>24</v>
      </c>
      <c r="AP32" s="604"/>
      <c r="AQ32" s="604">
        <f t="shared" si="2"/>
        <v>22</v>
      </c>
      <c r="AR32" s="604" t="str">
        <f t="shared" si="3"/>
        <v>千葉</v>
      </c>
      <c r="AS32" s="604">
        <f t="shared" si="4"/>
        <v>32</v>
      </c>
      <c r="AU32" s="5">
        <v>22</v>
      </c>
      <c r="AV32" s="5" t="s">
        <v>54</v>
      </c>
      <c r="AW32" s="294" t="str">
        <f t="shared" si="5"/>
        <v>-</v>
      </c>
      <c r="AX32" s="604" t="str">
        <f>IFERROR(_xlfn.RANK.EQ(AW32,$AW$11:$AW$57,0)+COUNTIF($AW$11:AW32,AW32)-1,"-")</f>
        <v>-</v>
      </c>
      <c r="AZ32" s="604" t="str">
        <f t="shared" si="6"/>
        <v>-</v>
      </c>
      <c r="BA32" s="604" t="str">
        <f t="shared" si="14"/>
        <v>-</v>
      </c>
      <c r="BB32" s="604" t="str">
        <f t="shared" si="7"/>
        <v>-</v>
      </c>
      <c r="BD32" s="5">
        <v>22</v>
      </c>
      <c r="BE32" s="5" t="s">
        <v>54</v>
      </c>
      <c r="BF32" s="294" t="str">
        <f t="shared" si="8"/>
        <v>-</v>
      </c>
      <c r="BG32" s="604" t="str">
        <f>IFERROR(_xlfn.RANK.EQ(BF32,$BF$11:$BF$57,0)+COUNTIF($BF$11:BF32,BF32)-1,"-")</f>
        <v>-</v>
      </c>
      <c r="BH32" s="294"/>
      <c r="BI32" s="604" t="str">
        <f t="shared" si="9"/>
        <v>-</v>
      </c>
      <c r="BJ32" s="604" t="str">
        <f t="shared" si="13"/>
        <v>-</v>
      </c>
      <c r="BK32" s="604" t="str">
        <f t="shared" si="10"/>
        <v>-</v>
      </c>
    </row>
    <row r="33" spans="1:63" s="294" customFormat="1" ht="20.100000000000001" customHeight="1">
      <c r="B33" s="578" t="s">
        <v>62</v>
      </c>
      <c r="C33" s="520">
        <v>31</v>
      </c>
      <c r="D33" s="520">
        <v>30</v>
      </c>
      <c r="E33" s="520" t="s">
        <v>98</v>
      </c>
      <c r="F33" s="520">
        <v>1</v>
      </c>
      <c r="G33" s="520">
        <v>0</v>
      </c>
      <c r="H33" s="520" t="s">
        <v>278</v>
      </c>
      <c r="I33" s="520" t="s">
        <v>278</v>
      </c>
      <c r="J33" s="520" t="s">
        <v>98</v>
      </c>
      <c r="K33" s="520">
        <v>0</v>
      </c>
      <c r="L33" s="520">
        <v>16</v>
      </c>
      <c r="M33" s="520" t="s">
        <v>278</v>
      </c>
      <c r="N33" s="520" t="s">
        <v>278</v>
      </c>
      <c r="O33" s="520">
        <v>13</v>
      </c>
      <c r="P33" s="520">
        <v>0</v>
      </c>
      <c r="Q33" s="520" t="s">
        <v>278</v>
      </c>
      <c r="R33" s="520" t="s">
        <v>98</v>
      </c>
      <c r="S33" s="520">
        <v>0</v>
      </c>
      <c r="T33" s="520" t="s">
        <v>278</v>
      </c>
      <c r="U33" s="520" t="s">
        <v>278</v>
      </c>
      <c r="V33" s="520" t="s">
        <v>98</v>
      </c>
      <c r="W33" s="520" t="s">
        <v>98</v>
      </c>
      <c r="X33" s="520">
        <v>0</v>
      </c>
      <c r="Y33" s="520" t="s">
        <v>98</v>
      </c>
      <c r="Z33" s="520">
        <v>0</v>
      </c>
      <c r="AA33" s="520" t="s">
        <v>98</v>
      </c>
      <c r="AB33" s="520" t="s">
        <v>98</v>
      </c>
      <c r="AC33" s="520" t="s">
        <v>98</v>
      </c>
      <c r="AD33" s="520" t="s">
        <v>98</v>
      </c>
      <c r="AE33" s="520" t="s">
        <v>98</v>
      </c>
      <c r="AF33" s="520" t="s">
        <v>98</v>
      </c>
      <c r="AG33" s="520" t="s">
        <v>98</v>
      </c>
      <c r="AH33" s="520" t="s">
        <v>98</v>
      </c>
      <c r="AI33" s="520" t="s">
        <v>98</v>
      </c>
      <c r="AJ33" s="505">
        <v>23</v>
      </c>
      <c r="AL33" s="5">
        <v>23</v>
      </c>
      <c r="AM33" s="5" t="s">
        <v>55</v>
      </c>
      <c r="AN33" s="604">
        <f t="shared" si="1"/>
        <v>86</v>
      </c>
      <c r="AO33" s="604">
        <f>IFERROR(_xlfn.RANK.EQ(AN33,$AN$11:$AN$57,0)+COUNTIF($AN$11:AN33,AN33)-1,"-")</f>
        <v>21</v>
      </c>
      <c r="AP33" s="604"/>
      <c r="AQ33" s="604">
        <f t="shared" si="2"/>
        <v>23</v>
      </c>
      <c r="AR33" s="604" t="str">
        <f t="shared" si="3"/>
        <v>和歌山</v>
      </c>
      <c r="AS33" s="604">
        <f t="shared" si="4"/>
        <v>31</v>
      </c>
      <c r="AU33" s="5">
        <v>23</v>
      </c>
      <c r="AV33" s="5" t="s">
        <v>55</v>
      </c>
      <c r="AW33" s="294" t="str">
        <f t="shared" si="5"/>
        <v>-</v>
      </c>
      <c r="AX33" s="604" t="str">
        <f>IFERROR(_xlfn.RANK.EQ(AW33,$AW$11:$AW$57,0)+COUNTIF($AW$11:AW33,AW33)-1,"-")</f>
        <v>-</v>
      </c>
      <c r="AZ33" s="604" t="str">
        <f t="shared" si="6"/>
        <v>-</v>
      </c>
      <c r="BA33" s="604" t="str">
        <f t="shared" si="14"/>
        <v>-</v>
      </c>
      <c r="BB33" s="604" t="str">
        <f t="shared" si="7"/>
        <v>-</v>
      </c>
      <c r="BD33" s="5">
        <v>23</v>
      </c>
      <c r="BE33" s="5" t="s">
        <v>55</v>
      </c>
      <c r="BF33" s="294" t="str">
        <f t="shared" si="8"/>
        <v>-</v>
      </c>
      <c r="BG33" s="604" t="str">
        <f>IFERROR(_xlfn.RANK.EQ(BF33,$BF$11:$BF$57,0)+COUNTIF($BF$11:BF33,BF33)-1,"-")</f>
        <v>-</v>
      </c>
      <c r="BI33" s="604" t="str">
        <f t="shared" si="9"/>
        <v>-</v>
      </c>
      <c r="BJ33" s="604" t="str">
        <f t="shared" si="13"/>
        <v>-</v>
      </c>
      <c r="BK33" s="604" t="str">
        <f t="shared" si="10"/>
        <v>-</v>
      </c>
    </row>
    <row r="34" spans="1:63" s="294" customFormat="1" ht="12" customHeight="1">
      <c r="B34" s="578" t="s">
        <v>63</v>
      </c>
      <c r="C34" s="520">
        <v>16</v>
      </c>
      <c r="D34" s="520">
        <v>16</v>
      </c>
      <c r="E34" s="520" t="s">
        <v>278</v>
      </c>
      <c r="F34" s="520" t="s">
        <v>98</v>
      </c>
      <c r="G34" s="520" t="s">
        <v>98</v>
      </c>
      <c r="H34" s="520" t="s">
        <v>98</v>
      </c>
      <c r="I34" s="520" t="s">
        <v>98</v>
      </c>
      <c r="J34" s="520" t="s">
        <v>98</v>
      </c>
      <c r="K34" s="520" t="s">
        <v>98</v>
      </c>
      <c r="L34" s="520" t="s">
        <v>98</v>
      </c>
      <c r="M34" s="520">
        <v>0</v>
      </c>
      <c r="N34" s="520" t="s">
        <v>278</v>
      </c>
      <c r="O34" s="520" t="s">
        <v>98</v>
      </c>
      <c r="P34" s="520">
        <v>0</v>
      </c>
      <c r="Q34" s="520" t="s">
        <v>98</v>
      </c>
      <c r="R34" s="520" t="s">
        <v>98</v>
      </c>
      <c r="S34" s="520" t="s">
        <v>98</v>
      </c>
      <c r="T34" s="520" t="s">
        <v>98</v>
      </c>
      <c r="U34" s="520" t="s">
        <v>98</v>
      </c>
      <c r="V34" s="520" t="s">
        <v>98</v>
      </c>
      <c r="W34" s="520" t="s">
        <v>98</v>
      </c>
      <c r="X34" s="520">
        <v>0</v>
      </c>
      <c r="Y34" s="520" t="s">
        <v>98</v>
      </c>
      <c r="Z34" s="520">
        <v>0</v>
      </c>
      <c r="AA34" s="520" t="s">
        <v>98</v>
      </c>
      <c r="AB34" s="520" t="s">
        <v>98</v>
      </c>
      <c r="AC34" s="520" t="s">
        <v>98</v>
      </c>
      <c r="AD34" s="520" t="s">
        <v>98</v>
      </c>
      <c r="AE34" s="520" t="s">
        <v>98</v>
      </c>
      <c r="AF34" s="520" t="s">
        <v>98</v>
      </c>
      <c r="AG34" s="520" t="s">
        <v>98</v>
      </c>
      <c r="AH34" s="520" t="s">
        <v>98</v>
      </c>
      <c r="AI34" s="520" t="s">
        <v>98</v>
      </c>
      <c r="AJ34" s="505">
        <v>24</v>
      </c>
      <c r="AL34" s="5">
        <v>24</v>
      </c>
      <c r="AM34" s="5" t="s">
        <v>56</v>
      </c>
      <c r="AN34" s="604">
        <f t="shared" si="1"/>
        <v>195</v>
      </c>
      <c r="AO34" s="604">
        <f>IFERROR(_xlfn.RANK.EQ(AN34,$AN$11:$AN$57,0)+COUNTIF($AN$11:AN34,AN34)-1,"-")</f>
        <v>15</v>
      </c>
      <c r="AP34" s="604"/>
      <c r="AQ34" s="604">
        <f t="shared" si="2"/>
        <v>24</v>
      </c>
      <c r="AR34" s="604" t="str">
        <f t="shared" si="3"/>
        <v>静岡</v>
      </c>
      <c r="AS34" s="604">
        <f t="shared" si="4"/>
        <v>24</v>
      </c>
      <c r="AU34" s="5">
        <v>24</v>
      </c>
      <c r="AV34" s="5" t="s">
        <v>56</v>
      </c>
      <c r="AW34" s="294" t="str">
        <f t="shared" si="5"/>
        <v>-</v>
      </c>
      <c r="AX34" s="604" t="str">
        <f>IFERROR(_xlfn.RANK.EQ(AW34,$AW$11:$AW$57,0)+COUNTIF($AW$11:AW34,AW34)-1,"-")</f>
        <v>-</v>
      </c>
      <c r="AZ34" s="604" t="str">
        <f t="shared" si="6"/>
        <v>-</v>
      </c>
      <c r="BA34" s="604" t="str">
        <f t="shared" si="14"/>
        <v>-</v>
      </c>
      <c r="BB34" s="604" t="str">
        <f t="shared" si="7"/>
        <v>-</v>
      </c>
      <c r="BD34" s="5">
        <v>24</v>
      </c>
      <c r="BE34" s="5" t="s">
        <v>56</v>
      </c>
      <c r="BF34" s="294" t="str">
        <f t="shared" si="8"/>
        <v>-</v>
      </c>
      <c r="BG34" s="604" t="str">
        <f>IFERROR(_xlfn.RANK.EQ(BF34,$BF$11:$BF$57,0)+COUNTIF($BF$11:BF34,BF34)-1,"-")</f>
        <v>-</v>
      </c>
      <c r="BI34" s="604" t="str">
        <f t="shared" si="9"/>
        <v>-</v>
      </c>
      <c r="BJ34" s="604" t="str">
        <f t="shared" si="13"/>
        <v>-</v>
      </c>
      <c r="BK34" s="604" t="str">
        <f t="shared" si="10"/>
        <v>-</v>
      </c>
    </row>
    <row r="35" spans="1:63" s="294" customFormat="1" ht="12" customHeight="1">
      <c r="B35" s="578" t="s">
        <v>64</v>
      </c>
      <c r="C35" s="520">
        <v>6</v>
      </c>
      <c r="D35" s="520" t="s">
        <v>278</v>
      </c>
      <c r="E35" s="520" t="s">
        <v>98</v>
      </c>
      <c r="F35" s="520" t="s">
        <v>98</v>
      </c>
      <c r="G35" s="520" t="s">
        <v>98</v>
      </c>
      <c r="H35" s="520" t="s">
        <v>98</v>
      </c>
      <c r="I35" s="520" t="s">
        <v>98</v>
      </c>
      <c r="J35" s="520" t="s">
        <v>98</v>
      </c>
      <c r="K35" s="520" t="s">
        <v>98</v>
      </c>
      <c r="L35" s="520" t="s">
        <v>98</v>
      </c>
      <c r="M35" s="520" t="s">
        <v>98</v>
      </c>
      <c r="N35" s="520" t="s">
        <v>98</v>
      </c>
      <c r="O35" s="520" t="s">
        <v>278</v>
      </c>
      <c r="P35" s="520" t="s">
        <v>278</v>
      </c>
      <c r="Q35" s="520">
        <v>2</v>
      </c>
      <c r="R35" s="520" t="s">
        <v>98</v>
      </c>
      <c r="S35" s="520">
        <v>2</v>
      </c>
      <c r="T35" s="520">
        <v>0</v>
      </c>
      <c r="U35" s="520" t="s">
        <v>278</v>
      </c>
      <c r="V35" s="520" t="s">
        <v>98</v>
      </c>
      <c r="W35" s="520" t="s">
        <v>98</v>
      </c>
      <c r="X35" s="520">
        <v>1</v>
      </c>
      <c r="Y35" s="520">
        <v>0</v>
      </c>
      <c r="Z35" s="520">
        <v>1</v>
      </c>
      <c r="AA35" s="520" t="s">
        <v>98</v>
      </c>
      <c r="AB35" s="520" t="s">
        <v>98</v>
      </c>
      <c r="AC35" s="520" t="s">
        <v>98</v>
      </c>
      <c r="AD35" s="520" t="s">
        <v>98</v>
      </c>
      <c r="AE35" s="520" t="s">
        <v>98</v>
      </c>
      <c r="AF35" s="520" t="s">
        <v>98</v>
      </c>
      <c r="AG35" s="520" t="s">
        <v>98</v>
      </c>
      <c r="AH35" s="520" t="s">
        <v>98</v>
      </c>
      <c r="AI35" s="520" t="s">
        <v>98</v>
      </c>
      <c r="AJ35" s="505">
        <v>25</v>
      </c>
      <c r="AL35" s="5">
        <v>25</v>
      </c>
      <c r="AM35" s="5" t="s">
        <v>57</v>
      </c>
      <c r="AN35" s="604" t="str">
        <f t="shared" si="1"/>
        <v>-</v>
      </c>
      <c r="AO35" s="604" t="str">
        <f>IFERROR(_xlfn.RANK.EQ(AN35,$AN$11:$AN$57,0)+COUNTIF($AN$11:AN35,AN35)-1,"-")</f>
        <v>-</v>
      </c>
      <c r="AP35" s="604"/>
      <c r="AQ35" s="604">
        <f t="shared" si="2"/>
        <v>25</v>
      </c>
      <c r="AR35" s="604" t="str">
        <f t="shared" si="3"/>
        <v>鳥取</v>
      </c>
      <c r="AS35" s="604">
        <f t="shared" si="4"/>
        <v>16</v>
      </c>
      <c r="AU35" s="5">
        <v>25</v>
      </c>
      <c r="AV35" s="5" t="s">
        <v>57</v>
      </c>
      <c r="AW35" s="294" t="str">
        <f t="shared" si="5"/>
        <v>-</v>
      </c>
      <c r="AX35" s="604" t="str">
        <f>IFERROR(_xlfn.RANK.EQ(AW35,$AW$11:$AW$57,0)+COUNTIF($AW$11:AW35,AW35)-1,"-")</f>
        <v>-</v>
      </c>
      <c r="AZ35" s="604" t="str">
        <f t="shared" si="6"/>
        <v>-</v>
      </c>
      <c r="BA35" s="604" t="str">
        <f t="shared" si="14"/>
        <v>-</v>
      </c>
      <c r="BB35" s="604" t="str">
        <f t="shared" si="7"/>
        <v>-</v>
      </c>
      <c r="BD35" s="5">
        <v>25</v>
      </c>
      <c r="BE35" s="5" t="s">
        <v>57</v>
      </c>
      <c r="BF35" s="294" t="str">
        <f t="shared" si="8"/>
        <v>-</v>
      </c>
      <c r="BG35" s="604" t="str">
        <f>IFERROR(_xlfn.RANK.EQ(BF35,$BF$11:$BF$57,0)+COUNTIF($BF$11:BF35,BF35)-1,"-")</f>
        <v>-</v>
      </c>
      <c r="BI35" s="604" t="str">
        <f t="shared" si="9"/>
        <v>-</v>
      </c>
      <c r="BJ35" s="604" t="str">
        <f t="shared" si="13"/>
        <v>-</v>
      </c>
      <c r="BK35" s="604" t="str">
        <f t="shared" si="10"/>
        <v>-</v>
      </c>
    </row>
    <row r="36" spans="1:63" s="294" customFormat="1" ht="12" customHeight="1">
      <c r="B36" s="578" t="s">
        <v>65</v>
      </c>
      <c r="C36" s="520">
        <v>207</v>
      </c>
      <c r="D36" s="520" t="s">
        <v>278</v>
      </c>
      <c r="E36" s="520" t="s">
        <v>98</v>
      </c>
      <c r="F36" s="520" t="s">
        <v>98</v>
      </c>
      <c r="G36" s="520" t="s">
        <v>98</v>
      </c>
      <c r="H36" s="520" t="s">
        <v>98</v>
      </c>
      <c r="I36" s="520" t="s">
        <v>98</v>
      </c>
      <c r="J36" s="520" t="s">
        <v>98</v>
      </c>
      <c r="K36" s="520" t="s">
        <v>98</v>
      </c>
      <c r="L36" s="520" t="s">
        <v>98</v>
      </c>
      <c r="M36" s="520" t="s">
        <v>98</v>
      </c>
      <c r="N36" s="520" t="s">
        <v>98</v>
      </c>
      <c r="O36" s="520" t="s">
        <v>98</v>
      </c>
      <c r="P36" s="520" t="s">
        <v>278</v>
      </c>
      <c r="Q36" s="520">
        <v>147</v>
      </c>
      <c r="R36" s="520" t="s">
        <v>98</v>
      </c>
      <c r="S36" s="520">
        <v>147</v>
      </c>
      <c r="T36" s="520" t="s">
        <v>98</v>
      </c>
      <c r="U36" s="520" t="s">
        <v>98</v>
      </c>
      <c r="V36" s="520" t="s">
        <v>98</v>
      </c>
      <c r="W36" s="520" t="s">
        <v>98</v>
      </c>
      <c r="X36" s="520" t="s">
        <v>278</v>
      </c>
      <c r="Y36" s="520" t="s">
        <v>98</v>
      </c>
      <c r="Z36" s="520" t="s">
        <v>278</v>
      </c>
      <c r="AA36" s="520">
        <v>60</v>
      </c>
      <c r="AB36" s="520">
        <v>58</v>
      </c>
      <c r="AC36" s="520" t="s">
        <v>98</v>
      </c>
      <c r="AD36" s="520" t="s">
        <v>98</v>
      </c>
      <c r="AE36" s="520">
        <v>1</v>
      </c>
      <c r="AF36" s="520" t="s">
        <v>98</v>
      </c>
      <c r="AG36" s="520" t="s">
        <v>98</v>
      </c>
      <c r="AH36" s="520" t="s">
        <v>98</v>
      </c>
      <c r="AI36" s="520" t="s">
        <v>98</v>
      </c>
      <c r="AJ36" s="505">
        <v>26</v>
      </c>
      <c r="AL36" s="5">
        <v>26</v>
      </c>
      <c r="AM36" s="5" t="s">
        <v>58</v>
      </c>
      <c r="AN36" s="604">
        <f t="shared" si="1"/>
        <v>9</v>
      </c>
      <c r="AO36" s="604">
        <f>IFERROR(_xlfn.RANK.EQ(AN36,$AN$11:$AN$57,0)+COUNTIF($AN$11:AN36,AN36)-1,"-")</f>
        <v>27</v>
      </c>
      <c r="AP36" s="604"/>
      <c r="AQ36" s="604">
        <f t="shared" si="2"/>
        <v>26</v>
      </c>
      <c r="AR36" s="604" t="str">
        <f t="shared" si="3"/>
        <v>新潟</v>
      </c>
      <c r="AS36" s="604">
        <f t="shared" si="4"/>
        <v>12</v>
      </c>
      <c r="AU36" s="5">
        <v>26</v>
      </c>
      <c r="AV36" s="5" t="s">
        <v>58</v>
      </c>
      <c r="AW36" s="294" t="str">
        <f t="shared" si="5"/>
        <v>-</v>
      </c>
      <c r="AX36" s="604" t="str">
        <f>IFERROR(_xlfn.RANK.EQ(AW36,$AW$11:$AW$57,0)+COUNTIF($AW$11:AW36,AW36)-1,"-")</f>
        <v>-</v>
      </c>
      <c r="AZ36" s="604" t="str">
        <f t="shared" si="6"/>
        <v>-</v>
      </c>
      <c r="BA36" s="604" t="str">
        <f t="shared" si="14"/>
        <v>-</v>
      </c>
      <c r="BB36" s="604" t="str">
        <f t="shared" si="7"/>
        <v>-</v>
      </c>
      <c r="BD36" s="5">
        <v>26</v>
      </c>
      <c r="BE36" s="5" t="s">
        <v>58</v>
      </c>
      <c r="BF36" s="294" t="str">
        <f t="shared" si="8"/>
        <v>-</v>
      </c>
      <c r="BG36" s="604" t="str">
        <f>IFERROR(_xlfn.RANK.EQ(BF36,$BF$11:$BF$57,0)+COUNTIF($BF$11:BF36,BF36)-1,"-")</f>
        <v>-</v>
      </c>
      <c r="BI36" s="604" t="str">
        <f t="shared" si="9"/>
        <v>-</v>
      </c>
      <c r="BJ36" s="604" t="str">
        <f t="shared" si="13"/>
        <v>-</v>
      </c>
      <c r="BK36" s="604" t="str">
        <f t="shared" si="10"/>
        <v>-</v>
      </c>
    </row>
    <row r="37" spans="1:63" s="294" customFormat="1" ht="12" customHeight="1">
      <c r="B37" s="578" t="s">
        <v>66</v>
      </c>
      <c r="C37" s="520">
        <v>960</v>
      </c>
      <c r="D37" s="520">
        <v>1</v>
      </c>
      <c r="E37" s="520" t="s">
        <v>98</v>
      </c>
      <c r="F37" s="520">
        <v>0</v>
      </c>
      <c r="G37" s="520">
        <v>0</v>
      </c>
      <c r="H37" s="520" t="s">
        <v>98</v>
      </c>
      <c r="I37" s="520" t="s">
        <v>98</v>
      </c>
      <c r="J37" s="520">
        <v>0</v>
      </c>
      <c r="K37" s="520" t="s">
        <v>98</v>
      </c>
      <c r="L37" s="520">
        <v>0</v>
      </c>
      <c r="M37" s="520">
        <v>0</v>
      </c>
      <c r="N37" s="520" t="s">
        <v>98</v>
      </c>
      <c r="O37" s="520" t="s">
        <v>98</v>
      </c>
      <c r="P37" s="520">
        <v>1</v>
      </c>
      <c r="Q37" s="520">
        <v>943</v>
      </c>
      <c r="R37" s="520" t="s">
        <v>98</v>
      </c>
      <c r="S37" s="520">
        <v>943</v>
      </c>
      <c r="T37" s="520">
        <v>0</v>
      </c>
      <c r="U37" s="520" t="s">
        <v>278</v>
      </c>
      <c r="V37" s="520" t="s">
        <v>98</v>
      </c>
      <c r="W37" s="520" t="s">
        <v>278</v>
      </c>
      <c r="X37" s="520">
        <v>16</v>
      </c>
      <c r="Y37" s="520" t="s">
        <v>278</v>
      </c>
      <c r="Z37" s="520">
        <v>1</v>
      </c>
      <c r="AA37" s="520" t="s">
        <v>278</v>
      </c>
      <c r="AB37" s="520">
        <v>15</v>
      </c>
      <c r="AC37" s="520" t="s">
        <v>98</v>
      </c>
      <c r="AD37" s="520" t="s">
        <v>98</v>
      </c>
      <c r="AE37" s="520">
        <v>0</v>
      </c>
      <c r="AF37" s="520" t="s">
        <v>278</v>
      </c>
      <c r="AG37" s="520" t="s">
        <v>98</v>
      </c>
      <c r="AH37" s="520">
        <v>0</v>
      </c>
      <c r="AI37" s="520" t="s">
        <v>98</v>
      </c>
      <c r="AJ37" s="505">
        <v>27</v>
      </c>
      <c r="AL37" s="5">
        <v>27</v>
      </c>
      <c r="AM37" s="5" t="s">
        <v>59</v>
      </c>
      <c r="AN37" s="604">
        <f t="shared" si="1"/>
        <v>4</v>
      </c>
      <c r="AO37" s="604">
        <f>IFERROR(_xlfn.RANK.EQ(AN37,$AN$11:$AN$57,0)+COUNTIF($AN$11:AN37,AN37)-1,"-")</f>
        <v>32</v>
      </c>
      <c r="AP37" s="604"/>
      <c r="AQ37" s="604">
        <f t="shared" si="2"/>
        <v>27</v>
      </c>
      <c r="AR37" s="604" t="str">
        <f t="shared" si="3"/>
        <v>京都</v>
      </c>
      <c r="AS37" s="604">
        <f t="shared" si="4"/>
        <v>9</v>
      </c>
      <c r="AU37" s="5">
        <v>27</v>
      </c>
      <c r="AV37" s="5" t="s">
        <v>59</v>
      </c>
      <c r="AW37" s="294" t="str">
        <f t="shared" si="5"/>
        <v>-</v>
      </c>
      <c r="AX37" s="604" t="str">
        <f>IFERROR(_xlfn.RANK.EQ(AW37,$AW$11:$AW$57,0)+COUNTIF($AW$11:AW37,AW37)-1,"-")</f>
        <v>-</v>
      </c>
      <c r="AZ37" s="604" t="str">
        <f t="shared" si="6"/>
        <v>-</v>
      </c>
      <c r="BA37" s="604" t="str">
        <f t="shared" si="14"/>
        <v>-</v>
      </c>
      <c r="BB37" s="604" t="str">
        <f t="shared" si="7"/>
        <v>-</v>
      </c>
      <c r="BD37" s="5">
        <v>27</v>
      </c>
      <c r="BE37" s="5" t="s">
        <v>59</v>
      </c>
      <c r="BF37" s="294" t="str">
        <f t="shared" si="8"/>
        <v>x</v>
      </c>
      <c r="BG37" s="604" t="str">
        <f>IFERROR(_xlfn.RANK.EQ(BF37,$BF$11:$BF$57,0)+COUNTIF($BF$11:BF37,BF37)-1,"-")</f>
        <v>-</v>
      </c>
      <c r="BI37" s="604" t="str">
        <f t="shared" si="9"/>
        <v>-</v>
      </c>
      <c r="BJ37" s="604" t="str">
        <f t="shared" si="13"/>
        <v>-</v>
      </c>
      <c r="BK37" s="604" t="str">
        <f t="shared" si="10"/>
        <v>-</v>
      </c>
    </row>
    <row r="38" spans="1:63" s="294" customFormat="1" ht="20.100000000000001" customHeight="1">
      <c r="A38" s="506"/>
      <c r="B38" s="578" t="s">
        <v>67</v>
      </c>
      <c r="C38" s="520">
        <v>8</v>
      </c>
      <c r="D38" s="520" t="s">
        <v>278</v>
      </c>
      <c r="E38" s="520" t="s">
        <v>98</v>
      </c>
      <c r="F38" s="520">
        <v>0</v>
      </c>
      <c r="G38" s="520" t="s">
        <v>278</v>
      </c>
      <c r="H38" s="520" t="s">
        <v>98</v>
      </c>
      <c r="I38" s="520" t="s">
        <v>278</v>
      </c>
      <c r="J38" s="520" t="s">
        <v>278</v>
      </c>
      <c r="K38" s="520" t="s">
        <v>98</v>
      </c>
      <c r="L38" s="520">
        <v>0</v>
      </c>
      <c r="M38" s="520" t="s">
        <v>278</v>
      </c>
      <c r="N38" s="520">
        <v>1</v>
      </c>
      <c r="O38" s="520" t="s">
        <v>278</v>
      </c>
      <c r="P38" s="520">
        <v>0</v>
      </c>
      <c r="Q38" s="520">
        <v>0</v>
      </c>
      <c r="R38" s="520" t="s">
        <v>98</v>
      </c>
      <c r="S38" s="520">
        <v>0</v>
      </c>
      <c r="T38" s="520" t="s">
        <v>98</v>
      </c>
      <c r="U38" s="520">
        <v>1</v>
      </c>
      <c r="V38" s="520" t="s">
        <v>98</v>
      </c>
      <c r="W38" s="520" t="s">
        <v>278</v>
      </c>
      <c r="X38" s="520">
        <v>3</v>
      </c>
      <c r="Y38" s="520" t="s">
        <v>98</v>
      </c>
      <c r="Z38" s="520">
        <v>1</v>
      </c>
      <c r="AA38" s="520">
        <v>2</v>
      </c>
      <c r="AB38" s="520">
        <v>2</v>
      </c>
      <c r="AC38" s="520" t="s">
        <v>98</v>
      </c>
      <c r="AD38" s="520" t="s">
        <v>98</v>
      </c>
      <c r="AE38" s="520" t="s">
        <v>98</v>
      </c>
      <c r="AF38" s="520">
        <v>0</v>
      </c>
      <c r="AG38" s="520" t="s">
        <v>98</v>
      </c>
      <c r="AH38" s="520">
        <v>0</v>
      </c>
      <c r="AI38" s="520" t="s">
        <v>98</v>
      </c>
      <c r="AJ38" s="505">
        <v>28</v>
      </c>
      <c r="AL38" s="5">
        <v>28</v>
      </c>
      <c r="AM38" s="5" t="s">
        <v>60</v>
      </c>
      <c r="AN38" s="604">
        <f t="shared" si="1"/>
        <v>609</v>
      </c>
      <c r="AO38" s="604">
        <f>IFERROR(_xlfn.RANK.EQ(AN38,$AN$11:$AN$57,0)+COUNTIF($AN$11:AN38,AN38)-1,"-")</f>
        <v>5</v>
      </c>
      <c r="AP38" s="604"/>
      <c r="AQ38" s="604">
        <f t="shared" si="2"/>
        <v>28</v>
      </c>
      <c r="AR38" s="604" t="str">
        <f t="shared" si="3"/>
        <v>石川</v>
      </c>
      <c r="AS38" s="604">
        <f t="shared" si="4"/>
        <v>8</v>
      </c>
      <c r="AU38" s="5">
        <v>28</v>
      </c>
      <c r="AV38" s="5" t="s">
        <v>60</v>
      </c>
      <c r="AW38" s="294" t="str">
        <f t="shared" si="5"/>
        <v>-</v>
      </c>
      <c r="AX38" s="604" t="str">
        <f>IFERROR(_xlfn.RANK.EQ(AW38,$AW$11:$AW$57,0)+COUNTIF($AW$11:AW38,AW38)-1,"-")</f>
        <v>-</v>
      </c>
      <c r="AZ38" s="604" t="str">
        <f t="shared" si="6"/>
        <v>-</v>
      </c>
      <c r="BA38" s="604" t="str">
        <f t="shared" si="14"/>
        <v>-</v>
      </c>
      <c r="BB38" s="604" t="str">
        <f t="shared" si="7"/>
        <v>-</v>
      </c>
      <c r="BD38" s="5">
        <v>28</v>
      </c>
      <c r="BE38" s="5" t="s">
        <v>60</v>
      </c>
      <c r="BF38" s="294">
        <f t="shared" si="8"/>
        <v>0</v>
      </c>
      <c r="BG38" s="604">
        <f>IFERROR(_xlfn.RANK.EQ(BF38,$BF$11:$BF$57,0)+COUNTIF($BF$11:BF38,BF38)-1,"-")</f>
        <v>7</v>
      </c>
      <c r="BI38" s="604" t="str">
        <f t="shared" si="9"/>
        <v>-</v>
      </c>
      <c r="BJ38" s="604" t="str">
        <f t="shared" si="13"/>
        <v>-</v>
      </c>
      <c r="BK38" s="604" t="str">
        <f t="shared" si="10"/>
        <v>-</v>
      </c>
    </row>
    <row r="39" spans="1:63" s="506" customFormat="1" ht="12" customHeight="1">
      <c r="A39" s="294"/>
      <c r="B39" s="578" t="s">
        <v>68</v>
      </c>
      <c r="C39" s="520">
        <v>94</v>
      </c>
      <c r="D39" s="520">
        <v>45</v>
      </c>
      <c r="E39" s="520" t="s">
        <v>98</v>
      </c>
      <c r="F39" s="520">
        <v>43</v>
      </c>
      <c r="G39" s="520">
        <v>41</v>
      </c>
      <c r="H39" s="520">
        <v>3</v>
      </c>
      <c r="I39" s="520" t="s">
        <v>98</v>
      </c>
      <c r="J39" s="520" t="s">
        <v>98</v>
      </c>
      <c r="K39" s="520" t="s">
        <v>278</v>
      </c>
      <c r="L39" s="520">
        <v>2</v>
      </c>
      <c r="M39" s="520" t="s">
        <v>98</v>
      </c>
      <c r="N39" s="520" t="s">
        <v>98</v>
      </c>
      <c r="O39" s="520" t="s">
        <v>98</v>
      </c>
      <c r="P39" s="520" t="s">
        <v>278</v>
      </c>
      <c r="Q39" s="520">
        <v>1</v>
      </c>
      <c r="R39" s="520" t="s">
        <v>98</v>
      </c>
      <c r="S39" s="520">
        <v>1</v>
      </c>
      <c r="T39" s="520">
        <v>0</v>
      </c>
      <c r="U39" s="520" t="s">
        <v>278</v>
      </c>
      <c r="V39" s="520" t="s">
        <v>98</v>
      </c>
      <c r="W39" s="520" t="s">
        <v>98</v>
      </c>
      <c r="X39" s="520">
        <v>47</v>
      </c>
      <c r="Y39" s="520">
        <v>0</v>
      </c>
      <c r="Z39" s="520">
        <v>36</v>
      </c>
      <c r="AA39" s="520">
        <v>11</v>
      </c>
      <c r="AB39" s="520">
        <v>9</v>
      </c>
      <c r="AC39" s="520" t="s">
        <v>98</v>
      </c>
      <c r="AD39" s="520" t="s">
        <v>98</v>
      </c>
      <c r="AE39" s="520">
        <v>2</v>
      </c>
      <c r="AF39" s="520" t="s">
        <v>98</v>
      </c>
      <c r="AG39" s="520" t="s">
        <v>278</v>
      </c>
      <c r="AH39" s="520" t="s">
        <v>278</v>
      </c>
      <c r="AI39" s="520" t="s">
        <v>278</v>
      </c>
      <c r="AJ39" s="505">
        <v>29</v>
      </c>
      <c r="AL39" s="5">
        <v>29</v>
      </c>
      <c r="AM39" s="5" t="s">
        <v>61</v>
      </c>
      <c r="AN39" s="604" t="str">
        <f t="shared" si="1"/>
        <v>-</v>
      </c>
      <c r="AO39" s="604" t="str">
        <f>IFERROR(_xlfn.RANK.EQ(AN39,$AN$11:$AN$57,0)+COUNTIF($AN$11:AN39,AN39)-1,"-")</f>
        <v>-</v>
      </c>
      <c r="AP39" s="604"/>
      <c r="AQ39" s="604">
        <f t="shared" si="2"/>
        <v>28</v>
      </c>
      <c r="AR39" s="604" t="str">
        <f t="shared" si="3"/>
        <v>山口</v>
      </c>
      <c r="AS39" s="604">
        <f t="shared" si="4"/>
        <v>8</v>
      </c>
      <c r="AU39" s="5">
        <v>29</v>
      </c>
      <c r="AV39" s="5" t="s">
        <v>61</v>
      </c>
      <c r="AW39" s="294" t="str">
        <f t="shared" si="5"/>
        <v>-</v>
      </c>
      <c r="AX39" s="604" t="str">
        <f>IFERROR(_xlfn.RANK.EQ(AW39,$AW$11:$AW$57,0)+COUNTIF($AW$11:AW39,AW39)-1,"-")</f>
        <v>-</v>
      </c>
      <c r="AZ39" s="604" t="str">
        <f t="shared" si="6"/>
        <v>-</v>
      </c>
      <c r="BA39" s="604" t="str">
        <f t="shared" si="14"/>
        <v>-</v>
      </c>
      <c r="BB39" s="604" t="str">
        <f t="shared" si="7"/>
        <v>-</v>
      </c>
      <c r="BD39" s="5">
        <v>29</v>
      </c>
      <c r="BE39" s="5" t="s">
        <v>61</v>
      </c>
      <c r="BF39" s="294" t="str">
        <f t="shared" si="8"/>
        <v>-</v>
      </c>
      <c r="BG39" s="604" t="str">
        <f>IFERROR(_xlfn.RANK.EQ(BF39,$BF$11:$BF$57,0)+COUNTIF($BF$11:BF39,BF39)-1,"-")</f>
        <v>-</v>
      </c>
      <c r="BH39" s="294"/>
      <c r="BI39" s="604" t="str">
        <f t="shared" si="9"/>
        <v>-</v>
      </c>
      <c r="BJ39" s="604" t="str">
        <f t="shared" si="13"/>
        <v>-</v>
      </c>
      <c r="BK39" s="604" t="str">
        <f t="shared" si="10"/>
        <v>-</v>
      </c>
    </row>
    <row r="40" spans="1:63" s="294" customFormat="1" ht="12" customHeight="1">
      <c r="B40" s="578" t="s">
        <v>69</v>
      </c>
      <c r="C40" s="520">
        <v>139</v>
      </c>
      <c r="D40" s="520">
        <v>61</v>
      </c>
      <c r="E40" s="520" t="s">
        <v>98</v>
      </c>
      <c r="F40" s="520">
        <v>53</v>
      </c>
      <c r="G40" s="520">
        <v>42</v>
      </c>
      <c r="H40" s="520">
        <v>11</v>
      </c>
      <c r="I40" s="520" t="s">
        <v>98</v>
      </c>
      <c r="J40" s="520" t="s">
        <v>98</v>
      </c>
      <c r="K40" s="520" t="s">
        <v>278</v>
      </c>
      <c r="L40" s="520">
        <v>3</v>
      </c>
      <c r="M40" s="520" t="s">
        <v>278</v>
      </c>
      <c r="N40" s="520">
        <v>2</v>
      </c>
      <c r="O40" s="520" t="s">
        <v>98</v>
      </c>
      <c r="P40" s="520">
        <v>1</v>
      </c>
      <c r="Q40" s="520">
        <v>8</v>
      </c>
      <c r="R40" s="520" t="s">
        <v>98</v>
      </c>
      <c r="S40" s="520">
        <v>8</v>
      </c>
      <c r="T40" s="520">
        <v>0</v>
      </c>
      <c r="U40" s="520" t="s">
        <v>278</v>
      </c>
      <c r="V40" s="520" t="s">
        <v>98</v>
      </c>
      <c r="W40" s="520" t="s">
        <v>278</v>
      </c>
      <c r="X40" s="520">
        <v>71</v>
      </c>
      <c r="Y40" s="520">
        <v>0</v>
      </c>
      <c r="Z40" s="520">
        <v>0</v>
      </c>
      <c r="AA40" s="520">
        <v>70</v>
      </c>
      <c r="AB40" s="520">
        <v>67</v>
      </c>
      <c r="AC40" s="520" t="s">
        <v>98</v>
      </c>
      <c r="AD40" s="520" t="s">
        <v>98</v>
      </c>
      <c r="AE40" s="520">
        <v>2</v>
      </c>
      <c r="AF40" s="520">
        <v>2</v>
      </c>
      <c r="AG40" s="520" t="s">
        <v>98</v>
      </c>
      <c r="AH40" s="520" t="s">
        <v>98</v>
      </c>
      <c r="AI40" s="520" t="s">
        <v>98</v>
      </c>
      <c r="AJ40" s="505">
        <v>30</v>
      </c>
      <c r="AL40" s="5">
        <v>30</v>
      </c>
      <c r="AM40" s="5" t="s">
        <v>62</v>
      </c>
      <c r="AN40" s="604">
        <f t="shared" si="1"/>
        <v>31</v>
      </c>
      <c r="AO40" s="604">
        <f>IFERROR(_xlfn.RANK.EQ(AN40,$AN$11:$AN$57,0)+COUNTIF($AN$11:AN40,AN40)-1,"-")</f>
        <v>23</v>
      </c>
      <c r="AP40" s="604"/>
      <c r="AQ40" s="604">
        <f t="shared" si="2"/>
        <v>30</v>
      </c>
      <c r="AR40" s="604" t="str">
        <f t="shared" si="3"/>
        <v>神奈川</v>
      </c>
      <c r="AS40" s="604">
        <f t="shared" si="4"/>
        <v>6</v>
      </c>
      <c r="AU40" s="5">
        <v>30</v>
      </c>
      <c r="AV40" s="5" t="s">
        <v>62</v>
      </c>
      <c r="AW40" s="294" t="str">
        <f t="shared" si="5"/>
        <v>-</v>
      </c>
      <c r="AX40" s="604" t="str">
        <f>IFERROR(_xlfn.RANK.EQ(AW40,$AW$11:$AW$57,0)+COUNTIF($AW$11:AW40,AW40)-1,"-")</f>
        <v>-</v>
      </c>
      <c r="AZ40" s="604" t="str">
        <f t="shared" si="6"/>
        <v>-</v>
      </c>
      <c r="BA40" s="604" t="str">
        <f t="shared" si="14"/>
        <v>-</v>
      </c>
      <c r="BB40" s="604" t="str">
        <f t="shared" si="7"/>
        <v>-</v>
      </c>
      <c r="BD40" s="5">
        <v>30</v>
      </c>
      <c r="BE40" s="5" t="s">
        <v>62</v>
      </c>
      <c r="BF40" s="294" t="str">
        <f t="shared" si="8"/>
        <v>-</v>
      </c>
      <c r="BG40" s="604" t="str">
        <f>IFERROR(_xlfn.RANK.EQ(BF40,$BF$11:$BF$57,0)+COUNTIF($BF$11:BF40,BF40)-1,"-")</f>
        <v>-</v>
      </c>
      <c r="BI40" s="604" t="str">
        <f t="shared" si="9"/>
        <v>-</v>
      </c>
      <c r="BJ40" s="604" t="str">
        <f t="shared" si="13"/>
        <v>-</v>
      </c>
      <c r="BK40" s="604" t="str">
        <f t="shared" si="10"/>
        <v>-</v>
      </c>
    </row>
    <row r="41" spans="1:63" s="294" customFormat="1" ht="12" customHeight="1">
      <c r="B41" s="578" t="s">
        <v>70</v>
      </c>
      <c r="C41" s="520">
        <v>677</v>
      </c>
      <c r="D41" s="520">
        <v>656</v>
      </c>
      <c r="E41" s="520" t="s">
        <v>98</v>
      </c>
      <c r="F41" s="520">
        <v>217</v>
      </c>
      <c r="G41" s="520">
        <v>197</v>
      </c>
      <c r="H41" s="520">
        <v>15</v>
      </c>
      <c r="I41" s="520">
        <v>5</v>
      </c>
      <c r="J41" s="520">
        <v>1</v>
      </c>
      <c r="K41" s="520">
        <v>22</v>
      </c>
      <c r="L41" s="520">
        <v>391</v>
      </c>
      <c r="M41" s="520">
        <v>3</v>
      </c>
      <c r="N41" s="520">
        <v>1</v>
      </c>
      <c r="O41" s="520">
        <v>15</v>
      </c>
      <c r="P41" s="520">
        <v>6</v>
      </c>
      <c r="Q41" s="520">
        <v>6</v>
      </c>
      <c r="R41" s="520" t="s">
        <v>98</v>
      </c>
      <c r="S41" s="520">
        <v>6</v>
      </c>
      <c r="T41" s="520">
        <v>0</v>
      </c>
      <c r="U41" s="520">
        <v>0</v>
      </c>
      <c r="V41" s="520" t="s">
        <v>98</v>
      </c>
      <c r="W41" s="520">
        <v>0</v>
      </c>
      <c r="X41" s="520">
        <v>15</v>
      </c>
      <c r="Y41" s="520" t="s">
        <v>98</v>
      </c>
      <c r="Z41" s="520">
        <v>0</v>
      </c>
      <c r="AA41" s="520">
        <v>15</v>
      </c>
      <c r="AB41" s="520">
        <v>8</v>
      </c>
      <c r="AC41" s="520" t="s">
        <v>98</v>
      </c>
      <c r="AD41" s="520" t="s">
        <v>98</v>
      </c>
      <c r="AE41" s="520" t="s">
        <v>278</v>
      </c>
      <c r="AF41" s="520" t="s">
        <v>278</v>
      </c>
      <c r="AG41" s="520" t="s">
        <v>98</v>
      </c>
      <c r="AH41" s="520">
        <v>0</v>
      </c>
      <c r="AI41" s="520">
        <v>41</v>
      </c>
      <c r="AJ41" s="505">
        <v>31</v>
      </c>
      <c r="AL41" s="5">
        <v>31</v>
      </c>
      <c r="AM41" s="5" t="s">
        <v>63</v>
      </c>
      <c r="AN41" s="604">
        <f t="shared" si="1"/>
        <v>16</v>
      </c>
      <c r="AO41" s="604">
        <f>IFERROR(_xlfn.RANK.EQ(AN41,$AN$11:$AN$57,0)+COUNTIF($AN$11:AN41,AN41)-1,"-")</f>
        <v>25</v>
      </c>
      <c r="AP41" s="604"/>
      <c r="AQ41" s="604">
        <f t="shared" si="2"/>
        <v>30</v>
      </c>
      <c r="AR41" s="604" t="str">
        <f t="shared" si="3"/>
        <v>島根</v>
      </c>
      <c r="AS41" s="604">
        <f t="shared" si="4"/>
        <v>6</v>
      </c>
      <c r="AU41" s="5">
        <v>31</v>
      </c>
      <c r="AV41" s="5" t="s">
        <v>63</v>
      </c>
      <c r="AW41" s="294" t="str">
        <f t="shared" si="5"/>
        <v>-</v>
      </c>
      <c r="AX41" s="604" t="str">
        <f>IFERROR(_xlfn.RANK.EQ(AW41,$AW$11:$AW$57,0)+COUNTIF($AW$11:AW41,AW41)-1,"-")</f>
        <v>-</v>
      </c>
      <c r="AZ41" s="604" t="str">
        <f t="shared" si="6"/>
        <v>-</v>
      </c>
      <c r="BA41" s="604" t="str">
        <f t="shared" si="14"/>
        <v>-</v>
      </c>
      <c r="BB41" s="604" t="str">
        <f t="shared" si="7"/>
        <v>-</v>
      </c>
      <c r="BD41" s="5">
        <v>31</v>
      </c>
      <c r="BE41" s="5" t="s">
        <v>63</v>
      </c>
      <c r="BF41" s="294" t="str">
        <f t="shared" si="8"/>
        <v>-</v>
      </c>
      <c r="BG41" s="604" t="str">
        <f>IFERROR(_xlfn.RANK.EQ(BF41,$BF$11:$BF$57,0)+COUNTIF($BF$11:BF41,BF41)-1,"-")</f>
        <v>-</v>
      </c>
      <c r="BI41" s="604" t="str">
        <f t="shared" si="9"/>
        <v>-</v>
      </c>
      <c r="BJ41" s="604" t="str">
        <f t="shared" si="13"/>
        <v>-</v>
      </c>
      <c r="BK41" s="604" t="str">
        <f t="shared" si="10"/>
        <v>-</v>
      </c>
    </row>
    <row r="42" spans="1:63" s="294" customFormat="1" ht="12" customHeight="1">
      <c r="B42" s="578" t="s">
        <v>71</v>
      </c>
      <c r="C42" s="520">
        <v>187</v>
      </c>
      <c r="D42" s="520">
        <v>184</v>
      </c>
      <c r="E42" s="520" t="s">
        <v>98</v>
      </c>
      <c r="F42" s="520">
        <v>86</v>
      </c>
      <c r="G42" s="520">
        <v>58</v>
      </c>
      <c r="H42" s="520">
        <v>22</v>
      </c>
      <c r="I42" s="520">
        <v>6</v>
      </c>
      <c r="J42" s="520" t="s">
        <v>98</v>
      </c>
      <c r="K42" s="520">
        <v>4</v>
      </c>
      <c r="L42" s="520">
        <v>71</v>
      </c>
      <c r="M42" s="520" t="s">
        <v>98</v>
      </c>
      <c r="N42" s="520" t="s">
        <v>98</v>
      </c>
      <c r="O42" s="520">
        <v>23</v>
      </c>
      <c r="P42" s="520">
        <v>0</v>
      </c>
      <c r="Q42" s="520" t="s">
        <v>278</v>
      </c>
      <c r="R42" s="520" t="s">
        <v>98</v>
      </c>
      <c r="S42" s="520" t="s">
        <v>98</v>
      </c>
      <c r="T42" s="520" t="s">
        <v>278</v>
      </c>
      <c r="U42" s="520" t="s">
        <v>98</v>
      </c>
      <c r="V42" s="520" t="s">
        <v>98</v>
      </c>
      <c r="W42" s="520">
        <v>0</v>
      </c>
      <c r="X42" s="520" t="s">
        <v>278</v>
      </c>
      <c r="Y42" s="520" t="s">
        <v>98</v>
      </c>
      <c r="Z42" s="520" t="s">
        <v>98</v>
      </c>
      <c r="AA42" s="520" t="s">
        <v>278</v>
      </c>
      <c r="AB42" s="520" t="s">
        <v>98</v>
      </c>
      <c r="AC42" s="520" t="s">
        <v>98</v>
      </c>
      <c r="AD42" s="520" t="s">
        <v>98</v>
      </c>
      <c r="AE42" s="520" t="s">
        <v>98</v>
      </c>
      <c r="AF42" s="520" t="s">
        <v>278</v>
      </c>
      <c r="AG42" s="520" t="s">
        <v>98</v>
      </c>
      <c r="AH42" s="520" t="s">
        <v>98</v>
      </c>
      <c r="AI42" s="520" t="s">
        <v>98</v>
      </c>
      <c r="AJ42" s="505">
        <v>32</v>
      </c>
      <c r="AL42" s="5">
        <v>32</v>
      </c>
      <c r="AM42" s="5" t="s">
        <v>64</v>
      </c>
      <c r="AN42" s="604">
        <f t="shared" si="1"/>
        <v>6</v>
      </c>
      <c r="AO42" s="604">
        <f>IFERROR(_xlfn.RANK.EQ(AN42,$AN$11:$AN$57,0)+COUNTIF($AN$11:AN42,AN42)-1,"-")</f>
        <v>31</v>
      </c>
      <c r="AP42" s="604"/>
      <c r="AQ42" s="604">
        <f t="shared" si="2"/>
        <v>32</v>
      </c>
      <c r="AR42" s="604" t="str">
        <f t="shared" si="3"/>
        <v>大阪</v>
      </c>
      <c r="AS42" s="604">
        <f t="shared" si="4"/>
        <v>4</v>
      </c>
      <c r="AU42" s="5">
        <v>32</v>
      </c>
      <c r="AV42" s="5" t="s">
        <v>64</v>
      </c>
      <c r="AW42" s="294" t="str">
        <f t="shared" si="5"/>
        <v>-</v>
      </c>
      <c r="AX42" s="604" t="str">
        <f>IFERROR(_xlfn.RANK.EQ(AW42,$AW$11:$AW$57,0)+COUNTIF($AW$11:AW42,AW42)-1,"-")</f>
        <v>-</v>
      </c>
      <c r="AZ42" s="604" t="str">
        <f t="shared" si="6"/>
        <v>-</v>
      </c>
      <c r="BA42" s="604" t="str">
        <f t="shared" si="14"/>
        <v>-</v>
      </c>
      <c r="BB42" s="604" t="str">
        <f t="shared" si="7"/>
        <v>-</v>
      </c>
      <c r="BD42" s="5">
        <v>32</v>
      </c>
      <c r="BE42" s="5" t="s">
        <v>64</v>
      </c>
      <c r="BF42" s="294">
        <f t="shared" si="8"/>
        <v>0</v>
      </c>
      <c r="BG42" s="604">
        <f>IFERROR(_xlfn.RANK.EQ(BF42,$BF$11:$BF$57,0)+COUNTIF($BF$11:BF42,BF42)-1,"-")</f>
        <v>8</v>
      </c>
      <c r="BI42" s="604" t="str">
        <f t="shared" si="9"/>
        <v>-</v>
      </c>
      <c r="BJ42" s="604" t="str">
        <f t="shared" si="13"/>
        <v>-</v>
      </c>
      <c r="BK42" s="604" t="str">
        <f t="shared" si="10"/>
        <v>-</v>
      </c>
    </row>
    <row r="43" spans="1:63" s="294" customFormat="1" ht="20.100000000000001" customHeight="1">
      <c r="B43" s="578" t="s">
        <v>72</v>
      </c>
      <c r="C43" s="520">
        <v>290</v>
      </c>
      <c r="D43" s="520">
        <v>0</v>
      </c>
      <c r="E43" s="520" t="s">
        <v>98</v>
      </c>
      <c r="F43" s="520" t="s">
        <v>98</v>
      </c>
      <c r="G43" s="520" t="s">
        <v>98</v>
      </c>
      <c r="H43" s="520" t="s">
        <v>98</v>
      </c>
      <c r="I43" s="520" t="s">
        <v>98</v>
      </c>
      <c r="J43" s="520" t="s">
        <v>98</v>
      </c>
      <c r="K43" s="520" t="s">
        <v>98</v>
      </c>
      <c r="L43" s="520" t="s">
        <v>98</v>
      </c>
      <c r="M43" s="520" t="s">
        <v>98</v>
      </c>
      <c r="N43" s="520" t="s">
        <v>98</v>
      </c>
      <c r="O43" s="520" t="s">
        <v>98</v>
      </c>
      <c r="P43" s="520">
        <v>0</v>
      </c>
      <c r="Q43" s="520">
        <v>15</v>
      </c>
      <c r="R43" s="520" t="s">
        <v>98</v>
      </c>
      <c r="S43" s="520">
        <v>15</v>
      </c>
      <c r="T43" s="520" t="s">
        <v>98</v>
      </c>
      <c r="U43" s="520" t="s">
        <v>98</v>
      </c>
      <c r="V43" s="520" t="s">
        <v>98</v>
      </c>
      <c r="W43" s="520" t="s">
        <v>98</v>
      </c>
      <c r="X43" s="520">
        <v>275</v>
      </c>
      <c r="Y43" s="520" t="s">
        <v>98</v>
      </c>
      <c r="Z43" s="520">
        <v>1</v>
      </c>
      <c r="AA43" s="520">
        <v>275</v>
      </c>
      <c r="AB43" s="520">
        <v>274</v>
      </c>
      <c r="AC43" s="520" t="s">
        <v>98</v>
      </c>
      <c r="AD43" s="520" t="s">
        <v>98</v>
      </c>
      <c r="AE43" s="520" t="s">
        <v>98</v>
      </c>
      <c r="AF43" s="520">
        <v>0</v>
      </c>
      <c r="AG43" s="520" t="s">
        <v>278</v>
      </c>
      <c r="AH43" s="520" t="s">
        <v>278</v>
      </c>
      <c r="AI43" s="520">
        <v>1</v>
      </c>
      <c r="AJ43" s="505">
        <v>33</v>
      </c>
      <c r="AL43" s="5">
        <v>33</v>
      </c>
      <c r="AM43" s="5" t="s">
        <v>65</v>
      </c>
      <c r="AN43" s="604">
        <f t="shared" si="1"/>
        <v>207</v>
      </c>
      <c r="AO43" s="604">
        <f>IFERROR(_xlfn.RANK.EQ(AN43,$AN$11:$AN$57,0)+COUNTIF($AN$11:AN43,AN43)-1,"-")</f>
        <v>13</v>
      </c>
      <c r="AP43" s="604"/>
      <c r="AQ43" s="604">
        <f t="shared" si="2"/>
        <v>33</v>
      </c>
      <c r="AR43" s="604" t="str">
        <f t="shared" si="3"/>
        <v>福島</v>
      </c>
      <c r="AS43" s="604">
        <f t="shared" si="4"/>
        <v>3</v>
      </c>
      <c r="AU43" s="5">
        <v>33</v>
      </c>
      <c r="AV43" s="5" t="s">
        <v>65</v>
      </c>
      <c r="AW43" s="294" t="str">
        <f t="shared" si="5"/>
        <v>-</v>
      </c>
      <c r="AX43" s="604" t="str">
        <f>IFERROR(_xlfn.RANK.EQ(AW43,$AW$11:$AW$57,0)+COUNTIF($AW$11:AW43,AW43)-1,"-")</f>
        <v>-</v>
      </c>
      <c r="AZ43" s="604" t="str">
        <f t="shared" si="6"/>
        <v>-</v>
      </c>
      <c r="BA43" s="604" t="str">
        <f t="shared" si="14"/>
        <v>-</v>
      </c>
      <c r="BB43" s="604" t="str">
        <f t="shared" si="7"/>
        <v>-</v>
      </c>
      <c r="BD43" s="5">
        <v>33</v>
      </c>
      <c r="BE43" s="5" t="s">
        <v>65</v>
      </c>
      <c r="BF43" s="294" t="str">
        <f t="shared" si="8"/>
        <v>-</v>
      </c>
      <c r="BG43" s="604" t="str">
        <f>IFERROR(_xlfn.RANK.EQ(BF43,$BF$11:$BF$57,0)+COUNTIF($BF$11:BF43,BF43)-1,"-")</f>
        <v>-</v>
      </c>
      <c r="BI43" s="604" t="str">
        <f t="shared" si="9"/>
        <v>-</v>
      </c>
      <c r="BJ43" s="604" t="str">
        <f t="shared" si="13"/>
        <v>-</v>
      </c>
      <c r="BK43" s="604" t="str">
        <f t="shared" si="10"/>
        <v>-</v>
      </c>
    </row>
    <row r="44" spans="1:63" s="294" customFormat="1" ht="12" customHeight="1">
      <c r="B44" s="578" t="s">
        <v>73</v>
      </c>
      <c r="C44" s="520">
        <v>435</v>
      </c>
      <c r="D44" s="520">
        <v>14</v>
      </c>
      <c r="E44" s="520" t="s">
        <v>98</v>
      </c>
      <c r="F44" s="520">
        <v>10</v>
      </c>
      <c r="G44" s="520">
        <v>10</v>
      </c>
      <c r="H44" s="520" t="s">
        <v>98</v>
      </c>
      <c r="I44" s="520" t="s">
        <v>98</v>
      </c>
      <c r="J44" s="520">
        <v>0</v>
      </c>
      <c r="K44" s="520">
        <v>0</v>
      </c>
      <c r="L44" s="520">
        <v>1</v>
      </c>
      <c r="M44" s="520" t="s">
        <v>98</v>
      </c>
      <c r="N44" s="520">
        <v>2</v>
      </c>
      <c r="O44" s="520" t="s">
        <v>98</v>
      </c>
      <c r="P44" s="520">
        <v>0</v>
      </c>
      <c r="Q44" s="520">
        <v>2</v>
      </c>
      <c r="R44" s="520" t="s">
        <v>98</v>
      </c>
      <c r="S44" s="520">
        <v>2</v>
      </c>
      <c r="T44" s="520">
        <v>0</v>
      </c>
      <c r="U44" s="520" t="s">
        <v>278</v>
      </c>
      <c r="V44" s="520" t="s">
        <v>98</v>
      </c>
      <c r="W44" s="520" t="s">
        <v>278</v>
      </c>
      <c r="X44" s="520">
        <v>418</v>
      </c>
      <c r="Y44" s="520" t="s">
        <v>278</v>
      </c>
      <c r="Z44" s="520" t="s">
        <v>278</v>
      </c>
      <c r="AA44" s="520">
        <v>418</v>
      </c>
      <c r="AB44" s="520">
        <v>418</v>
      </c>
      <c r="AC44" s="520" t="s">
        <v>98</v>
      </c>
      <c r="AD44" s="520" t="s">
        <v>98</v>
      </c>
      <c r="AE44" s="520">
        <v>0</v>
      </c>
      <c r="AF44" s="520">
        <v>0</v>
      </c>
      <c r="AG44" s="520" t="s">
        <v>98</v>
      </c>
      <c r="AH44" s="520" t="s">
        <v>98</v>
      </c>
      <c r="AI44" s="520">
        <v>1</v>
      </c>
      <c r="AJ44" s="505">
        <v>34</v>
      </c>
      <c r="AL44" s="5">
        <v>34</v>
      </c>
      <c r="AM44" s="5" t="s">
        <v>66</v>
      </c>
      <c r="AN44" s="604">
        <f t="shared" si="1"/>
        <v>960</v>
      </c>
      <c r="AO44" s="604">
        <f>IFERROR(_xlfn.RANK.EQ(AN44,$AN$11:$AN$57,0)+COUNTIF($AN$11:AN44,AN44)-1,"-")</f>
        <v>2</v>
      </c>
      <c r="AP44" s="604"/>
      <c r="AQ44" s="604">
        <f t="shared" si="2"/>
        <v>34</v>
      </c>
      <c r="AR44" s="604" t="str">
        <f t="shared" si="3"/>
        <v>福井</v>
      </c>
      <c r="AS44" s="604">
        <f t="shared" si="4"/>
        <v>2</v>
      </c>
      <c r="AU44" s="5">
        <v>34</v>
      </c>
      <c r="AV44" s="5" t="s">
        <v>66</v>
      </c>
      <c r="AW44" s="294" t="str">
        <f t="shared" si="5"/>
        <v>-</v>
      </c>
      <c r="AX44" s="604" t="str">
        <f>IFERROR(_xlfn.RANK.EQ(AW44,$AW$11:$AW$57,0)+COUNTIF($AW$11:AW44,AW44)-1,"-")</f>
        <v>-</v>
      </c>
      <c r="AZ44" s="604" t="str">
        <f t="shared" si="6"/>
        <v>-</v>
      </c>
      <c r="BA44" s="604" t="str">
        <f t="shared" si="14"/>
        <v>-</v>
      </c>
      <c r="BB44" s="604" t="str">
        <f t="shared" si="7"/>
        <v>-</v>
      </c>
      <c r="BD44" s="5">
        <v>34</v>
      </c>
      <c r="BE44" s="5" t="s">
        <v>66</v>
      </c>
      <c r="BF44" s="294" t="str">
        <f t="shared" si="8"/>
        <v>x</v>
      </c>
      <c r="BG44" s="604" t="str">
        <f>IFERROR(_xlfn.RANK.EQ(BF44,$BF$11:$BF$57,0)+COUNTIF($BF$11:BF44,BF44)-1,"-")</f>
        <v>-</v>
      </c>
      <c r="BI44" s="604" t="str">
        <f t="shared" si="9"/>
        <v>-</v>
      </c>
      <c r="BJ44" s="604" t="str">
        <f t="shared" si="13"/>
        <v>-</v>
      </c>
      <c r="BK44" s="604" t="str">
        <f t="shared" si="10"/>
        <v>-</v>
      </c>
    </row>
    <row r="45" spans="1:63" s="294" customFormat="1" ht="12" customHeight="1">
      <c r="A45" s="506"/>
      <c r="B45" s="578" t="s">
        <v>74</v>
      </c>
      <c r="C45" s="520">
        <v>233</v>
      </c>
      <c r="D45" s="520">
        <v>213</v>
      </c>
      <c r="E45" s="520" t="s">
        <v>98</v>
      </c>
      <c r="F45" s="520">
        <v>112</v>
      </c>
      <c r="G45" s="520">
        <v>97</v>
      </c>
      <c r="H45" s="520">
        <v>3</v>
      </c>
      <c r="I45" s="520">
        <v>12</v>
      </c>
      <c r="J45" s="520">
        <v>0</v>
      </c>
      <c r="K45" s="520">
        <v>2</v>
      </c>
      <c r="L45" s="520">
        <v>16</v>
      </c>
      <c r="M45" s="520">
        <v>1</v>
      </c>
      <c r="N45" s="520">
        <v>11</v>
      </c>
      <c r="O45" s="520">
        <v>67</v>
      </c>
      <c r="P45" s="520">
        <v>3</v>
      </c>
      <c r="Q45" s="520">
        <v>10</v>
      </c>
      <c r="R45" s="520" t="s">
        <v>98</v>
      </c>
      <c r="S45" s="520">
        <v>9</v>
      </c>
      <c r="T45" s="520">
        <v>0</v>
      </c>
      <c r="U45" s="520" t="s">
        <v>278</v>
      </c>
      <c r="V45" s="520" t="s">
        <v>98</v>
      </c>
      <c r="W45" s="520" t="s">
        <v>278</v>
      </c>
      <c r="X45" s="520">
        <v>10</v>
      </c>
      <c r="Y45" s="520">
        <v>0</v>
      </c>
      <c r="Z45" s="520">
        <v>8</v>
      </c>
      <c r="AA45" s="520">
        <v>1</v>
      </c>
      <c r="AB45" s="520">
        <v>0</v>
      </c>
      <c r="AC45" s="520" t="s">
        <v>98</v>
      </c>
      <c r="AD45" s="520" t="s">
        <v>98</v>
      </c>
      <c r="AE45" s="520">
        <v>0</v>
      </c>
      <c r="AF45" s="520">
        <v>1</v>
      </c>
      <c r="AG45" s="520" t="s">
        <v>98</v>
      </c>
      <c r="AH45" s="520">
        <v>1</v>
      </c>
      <c r="AI45" s="520">
        <v>58</v>
      </c>
      <c r="AJ45" s="505">
        <v>35</v>
      </c>
      <c r="AL45" s="5">
        <v>35</v>
      </c>
      <c r="AM45" s="5" t="s">
        <v>67</v>
      </c>
      <c r="AN45" s="604">
        <f t="shared" si="1"/>
        <v>8</v>
      </c>
      <c r="AO45" s="604">
        <f>IFERROR(_xlfn.RANK.EQ(AN45,$AN$11:$AN$57,0)+COUNTIF($AN$11:AN45,AN45)-1,"-")</f>
        <v>29</v>
      </c>
      <c r="AP45" s="604"/>
      <c r="AQ45" s="604">
        <f t="shared" si="2"/>
        <v>35</v>
      </c>
      <c r="AR45" s="604" t="str">
        <f t="shared" si="3"/>
        <v>秋田</v>
      </c>
      <c r="AS45" s="604">
        <f t="shared" si="4"/>
        <v>1</v>
      </c>
      <c r="AU45" s="5">
        <v>35</v>
      </c>
      <c r="AV45" s="5" t="s">
        <v>67</v>
      </c>
      <c r="AW45" s="294" t="str">
        <f t="shared" si="5"/>
        <v>-</v>
      </c>
      <c r="AX45" s="604" t="str">
        <f>IFERROR(_xlfn.RANK.EQ(AW45,$AW$11:$AW$57,0)+COUNTIF($AW$11:AW45,AW45)-1,"-")</f>
        <v>-</v>
      </c>
      <c r="AZ45" s="604" t="str">
        <f t="shared" si="6"/>
        <v>-</v>
      </c>
      <c r="BA45" s="604" t="str">
        <f t="shared" si="14"/>
        <v>-</v>
      </c>
      <c r="BB45" s="604" t="str">
        <f t="shared" si="7"/>
        <v>-</v>
      </c>
      <c r="BD45" s="5">
        <v>35</v>
      </c>
      <c r="BE45" s="5" t="s">
        <v>67</v>
      </c>
      <c r="BF45" s="294" t="str">
        <f t="shared" si="8"/>
        <v>-</v>
      </c>
      <c r="BG45" s="604" t="str">
        <f>IFERROR(_xlfn.RANK.EQ(BF45,$BF$11:$BF$57,0)+COUNTIF($BF$11:BF45,BF45)-1,"-")</f>
        <v>-</v>
      </c>
      <c r="BI45" s="604" t="str">
        <f t="shared" si="9"/>
        <v>-</v>
      </c>
      <c r="BJ45" s="604" t="str">
        <f t="shared" si="13"/>
        <v>-</v>
      </c>
      <c r="BK45" s="604" t="str">
        <f t="shared" si="10"/>
        <v>-</v>
      </c>
    </row>
    <row r="46" spans="1:63" s="506" customFormat="1" ht="12" customHeight="1">
      <c r="A46" s="294"/>
      <c r="B46" s="578" t="s">
        <v>75</v>
      </c>
      <c r="C46" s="520">
        <v>432</v>
      </c>
      <c r="D46" s="520">
        <v>168</v>
      </c>
      <c r="E46" s="520" t="s">
        <v>278</v>
      </c>
      <c r="F46" s="520">
        <v>45</v>
      </c>
      <c r="G46" s="520">
        <v>40</v>
      </c>
      <c r="H46" s="520">
        <v>5</v>
      </c>
      <c r="I46" s="520" t="s">
        <v>98</v>
      </c>
      <c r="J46" s="520">
        <v>0</v>
      </c>
      <c r="K46" s="520">
        <v>8</v>
      </c>
      <c r="L46" s="520">
        <v>107</v>
      </c>
      <c r="M46" s="520">
        <v>0</v>
      </c>
      <c r="N46" s="520">
        <v>4</v>
      </c>
      <c r="O46" s="520" t="s">
        <v>278</v>
      </c>
      <c r="P46" s="520">
        <v>0</v>
      </c>
      <c r="Q46" s="520">
        <v>1</v>
      </c>
      <c r="R46" s="520" t="s">
        <v>98</v>
      </c>
      <c r="S46" s="520">
        <v>1</v>
      </c>
      <c r="T46" s="520">
        <v>0</v>
      </c>
      <c r="U46" s="520">
        <v>2</v>
      </c>
      <c r="V46" s="520" t="s">
        <v>98</v>
      </c>
      <c r="W46" s="520">
        <v>0</v>
      </c>
      <c r="X46" s="520">
        <v>261</v>
      </c>
      <c r="Y46" s="520" t="s">
        <v>98</v>
      </c>
      <c r="Z46" s="520" t="s">
        <v>278</v>
      </c>
      <c r="AA46" s="520">
        <v>260</v>
      </c>
      <c r="AB46" s="520">
        <v>257</v>
      </c>
      <c r="AC46" s="520" t="s">
        <v>98</v>
      </c>
      <c r="AD46" s="520" t="s">
        <v>98</v>
      </c>
      <c r="AE46" s="520">
        <v>3</v>
      </c>
      <c r="AF46" s="520">
        <v>0</v>
      </c>
      <c r="AG46" s="520" t="s">
        <v>98</v>
      </c>
      <c r="AH46" s="520" t="s">
        <v>278</v>
      </c>
      <c r="AI46" s="520">
        <v>5</v>
      </c>
      <c r="AJ46" s="505">
        <v>36</v>
      </c>
      <c r="AL46" s="5">
        <v>36</v>
      </c>
      <c r="AM46" s="5" t="s">
        <v>68</v>
      </c>
      <c r="AN46" s="604">
        <f t="shared" si="1"/>
        <v>94</v>
      </c>
      <c r="AO46" s="604">
        <f>IFERROR(_xlfn.RANK.EQ(AN46,$AN$11:$AN$57,0)+COUNTIF($AN$11:AN46,AN46)-1,"-")</f>
        <v>20</v>
      </c>
      <c r="AP46" s="604"/>
      <c r="AQ46" s="604">
        <f t="shared" si="2"/>
        <v>36</v>
      </c>
      <c r="AR46" s="604" t="str">
        <f t="shared" si="3"/>
        <v>富山</v>
      </c>
      <c r="AS46" s="604">
        <f t="shared" si="4"/>
        <v>0</v>
      </c>
      <c r="AU46" s="5">
        <v>36</v>
      </c>
      <c r="AV46" s="5" t="s">
        <v>68</v>
      </c>
      <c r="AW46" s="294" t="str">
        <f t="shared" si="5"/>
        <v>-</v>
      </c>
      <c r="AX46" s="604" t="str">
        <f>IFERROR(_xlfn.RANK.EQ(AW46,$AW$11:$AW$57,0)+COUNTIF($AW$11:AW46,AW46)-1,"-")</f>
        <v>-</v>
      </c>
      <c r="AZ46" s="604" t="str">
        <f t="shared" si="6"/>
        <v>-</v>
      </c>
      <c r="BA46" s="604" t="str">
        <f t="shared" si="14"/>
        <v>-</v>
      </c>
      <c r="BB46" s="604" t="str">
        <f t="shared" si="7"/>
        <v>-</v>
      </c>
      <c r="BD46" s="5">
        <v>36</v>
      </c>
      <c r="BE46" s="5" t="s">
        <v>68</v>
      </c>
      <c r="BF46" s="294">
        <f t="shared" si="8"/>
        <v>0</v>
      </c>
      <c r="BG46" s="604">
        <f>IFERROR(_xlfn.RANK.EQ(BF46,$BF$11:$BF$57,0)+COUNTIF($BF$11:BF46,BF46)-1,"-")</f>
        <v>9</v>
      </c>
      <c r="BH46" s="294"/>
      <c r="BI46" s="604" t="str">
        <f t="shared" si="9"/>
        <v>-</v>
      </c>
      <c r="BJ46" s="604" t="str">
        <f t="shared" si="13"/>
        <v>-</v>
      </c>
      <c r="BK46" s="604" t="str">
        <f t="shared" si="10"/>
        <v>-</v>
      </c>
    </row>
    <row r="47" spans="1:63" s="294" customFormat="1" ht="12" customHeight="1">
      <c r="B47" s="578" t="s">
        <v>76</v>
      </c>
      <c r="C47" s="520">
        <v>201</v>
      </c>
      <c r="D47" s="520">
        <v>197</v>
      </c>
      <c r="E47" s="520" t="s">
        <v>98</v>
      </c>
      <c r="F47" s="520">
        <v>174</v>
      </c>
      <c r="G47" s="520">
        <v>162</v>
      </c>
      <c r="H47" s="520">
        <v>10</v>
      </c>
      <c r="I47" s="520">
        <v>2</v>
      </c>
      <c r="J47" s="520">
        <v>0</v>
      </c>
      <c r="K47" s="520">
        <v>3</v>
      </c>
      <c r="L47" s="520">
        <v>4</v>
      </c>
      <c r="M47" s="520">
        <v>4</v>
      </c>
      <c r="N47" s="520">
        <v>4</v>
      </c>
      <c r="O47" s="520">
        <v>6</v>
      </c>
      <c r="P47" s="520">
        <v>2</v>
      </c>
      <c r="Q47" s="520">
        <v>1</v>
      </c>
      <c r="R47" s="520" t="s">
        <v>98</v>
      </c>
      <c r="S47" s="520">
        <v>1</v>
      </c>
      <c r="T47" s="520">
        <v>0</v>
      </c>
      <c r="U47" s="520" t="s">
        <v>278</v>
      </c>
      <c r="V47" s="520" t="s">
        <v>98</v>
      </c>
      <c r="W47" s="520" t="s">
        <v>278</v>
      </c>
      <c r="X47" s="520">
        <v>1</v>
      </c>
      <c r="Y47" s="520" t="s">
        <v>98</v>
      </c>
      <c r="Z47" s="520">
        <v>0</v>
      </c>
      <c r="AA47" s="520">
        <v>1</v>
      </c>
      <c r="AB47" s="520">
        <v>1</v>
      </c>
      <c r="AC47" s="520" t="s">
        <v>98</v>
      </c>
      <c r="AD47" s="520" t="s">
        <v>98</v>
      </c>
      <c r="AE47" s="520" t="s">
        <v>98</v>
      </c>
      <c r="AF47" s="520" t="s">
        <v>98</v>
      </c>
      <c r="AG47" s="520" t="s">
        <v>98</v>
      </c>
      <c r="AH47" s="520">
        <v>0</v>
      </c>
      <c r="AI47" s="520">
        <v>2</v>
      </c>
      <c r="AJ47" s="505">
        <v>37</v>
      </c>
      <c r="AL47" s="5">
        <v>37</v>
      </c>
      <c r="AM47" s="5" t="s">
        <v>69</v>
      </c>
      <c r="AN47" s="604">
        <f t="shared" si="1"/>
        <v>139</v>
      </c>
      <c r="AO47" s="604">
        <f>IFERROR(_xlfn.RANK.EQ(AN47,$AN$11:$AN$57,0)+COUNTIF($AN$11:AN47,AN47)-1,"-")</f>
        <v>18</v>
      </c>
      <c r="AP47" s="604"/>
      <c r="AQ47" s="604" t="str">
        <f t="shared" si="2"/>
        <v>-</v>
      </c>
      <c r="AR47" s="604" t="str">
        <f t="shared" si="3"/>
        <v>-</v>
      </c>
      <c r="AS47" s="604" t="str">
        <f t="shared" si="4"/>
        <v>-</v>
      </c>
      <c r="AU47" s="5">
        <v>37</v>
      </c>
      <c r="AV47" s="5" t="s">
        <v>69</v>
      </c>
      <c r="AW47" s="294" t="str">
        <f t="shared" si="5"/>
        <v>-</v>
      </c>
      <c r="AX47" s="604" t="str">
        <f>IFERROR(_xlfn.RANK.EQ(AW47,$AW$11:$AW$57,0)+COUNTIF($AW$11:AW47,AW47)-1,"-")</f>
        <v>-</v>
      </c>
      <c r="AZ47" s="604" t="str">
        <f t="shared" si="6"/>
        <v>-</v>
      </c>
      <c r="BA47" s="604" t="str">
        <f t="shared" si="14"/>
        <v>-</v>
      </c>
      <c r="BB47" s="604" t="str">
        <f t="shared" si="7"/>
        <v>-</v>
      </c>
      <c r="BD47" s="5">
        <v>37</v>
      </c>
      <c r="BE47" s="5" t="s">
        <v>69</v>
      </c>
      <c r="BF47" s="294">
        <f t="shared" si="8"/>
        <v>0</v>
      </c>
      <c r="BG47" s="604">
        <f>IFERROR(_xlfn.RANK.EQ(BF47,$BF$11:$BF$57,0)+COUNTIF($BF$11:BF47,BF47)-1,"-")</f>
        <v>10</v>
      </c>
      <c r="BI47" s="604" t="str">
        <f t="shared" si="9"/>
        <v>-</v>
      </c>
      <c r="BJ47" s="604" t="str">
        <f t="shared" si="13"/>
        <v>-</v>
      </c>
      <c r="BK47" s="604" t="str">
        <f t="shared" si="10"/>
        <v>-</v>
      </c>
    </row>
    <row r="48" spans="1:63" s="294" customFormat="1" ht="20.100000000000001" customHeight="1">
      <c r="B48" s="578" t="s">
        <v>77</v>
      </c>
      <c r="C48" s="520">
        <v>137</v>
      </c>
      <c r="D48" s="520">
        <v>137</v>
      </c>
      <c r="E48" s="520" t="s">
        <v>98</v>
      </c>
      <c r="F48" s="520">
        <v>121</v>
      </c>
      <c r="G48" s="520">
        <v>101</v>
      </c>
      <c r="H48" s="520">
        <v>20</v>
      </c>
      <c r="I48" s="520">
        <v>0</v>
      </c>
      <c r="J48" s="520">
        <v>1</v>
      </c>
      <c r="K48" s="520">
        <v>1</v>
      </c>
      <c r="L48" s="520">
        <v>11</v>
      </c>
      <c r="M48" s="520">
        <v>1</v>
      </c>
      <c r="N48" s="520" t="s">
        <v>278</v>
      </c>
      <c r="O48" s="520" t="s">
        <v>98</v>
      </c>
      <c r="P48" s="520" t="s">
        <v>278</v>
      </c>
      <c r="Q48" s="520" t="s">
        <v>278</v>
      </c>
      <c r="R48" s="520" t="s">
        <v>98</v>
      </c>
      <c r="S48" s="520">
        <v>0</v>
      </c>
      <c r="T48" s="520" t="s">
        <v>278</v>
      </c>
      <c r="U48" s="520" t="s">
        <v>278</v>
      </c>
      <c r="V48" s="520" t="s">
        <v>98</v>
      </c>
      <c r="W48" s="520" t="s">
        <v>98</v>
      </c>
      <c r="X48" s="520" t="s">
        <v>98</v>
      </c>
      <c r="Y48" s="520" t="s">
        <v>98</v>
      </c>
      <c r="Z48" s="520" t="s">
        <v>98</v>
      </c>
      <c r="AA48" s="520" t="s">
        <v>98</v>
      </c>
      <c r="AB48" s="520" t="s">
        <v>98</v>
      </c>
      <c r="AC48" s="520" t="s">
        <v>98</v>
      </c>
      <c r="AD48" s="520" t="s">
        <v>98</v>
      </c>
      <c r="AE48" s="520" t="s">
        <v>98</v>
      </c>
      <c r="AF48" s="520" t="s">
        <v>98</v>
      </c>
      <c r="AG48" s="520" t="s">
        <v>98</v>
      </c>
      <c r="AH48" s="520" t="s">
        <v>98</v>
      </c>
      <c r="AI48" s="520" t="s">
        <v>98</v>
      </c>
      <c r="AJ48" s="505">
        <v>38</v>
      </c>
      <c r="AL48" s="5">
        <v>38</v>
      </c>
      <c r="AM48" s="5" t="s">
        <v>70</v>
      </c>
      <c r="AN48" s="604">
        <f t="shared" si="1"/>
        <v>677</v>
      </c>
      <c r="AO48" s="604">
        <f>IFERROR(_xlfn.RANK.EQ(AN48,$AN$11:$AN$57,0)+COUNTIF($AN$11:AN48,AN48)-1,"-")</f>
        <v>3</v>
      </c>
      <c r="AP48" s="604"/>
      <c r="AQ48" s="604" t="str">
        <f t="shared" si="2"/>
        <v>-</v>
      </c>
      <c r="AR48" s="604" t="str">
        <f t="shared" si="3"/>
        <v>-</v>
      </c>
      <c r="AS48" s="604" t="str">
        <f t="shared" si="4"/>
        <v>-</v>
      </c>
      <c r="AU48" s="5">
        <v>38</v>
      </c>
      <c r="AV48" s="5" t="s">
        <v>70</v>
      </c>
      <c r="AW48" s="294" t="str">
        <f t="shared" si="5"/>
        <v>-</v>
      </c>
      <c r="AX48" s="604" t="str">
        <f>IFERROR(_xlfn.RANK.EQ(AW48,$AW$11:$AW$57,0)+COUNTIF($AW$11:AW48,AW48)-1,"-")</f>
        <v>-</v>
      </c>
      <c r="AZ48" s="604" t="str">
        <f t="shared" si="6"/>
        <v>-</v>
      </c>
      <c r="BA48" s="604" t="str">
        <f t="shared" si="14"/>
        <v>-</v>
      </c>
      <c r="BB48" s="604" t="str">
        <f t="shared" si="7"/>
        <v>-</v>
      </c>
      <c r="BD48" s="5">
        <v>38</v>
      </c>
      <c r="BE48" s="5" t="s">
        <v>70</v>
      </c>
      <c r="BF48" s="294" t="str">
        <f t="shared" si="8"/>
        <v>-</v>
      </c>
      <c r="BG48" s="604" t="str">
        <f>IFERROR(_xlfn.RANK.EQ(BF48,$BF$11:$BF$57,0)+COUNTIF($BF$11:BF48,BF48)-1,"-")</f>
        <v>-</v>
      </c>
      <c r="BI48" s="604" t="str">
        <f t="shared" si="9"/>
        <v>-</v>
      </c>
      <c r="BJ48" s="604" t="str">
        <f t="shared" si="13"/>
        <v>-</v>
      </c>
      <c r="BK48" s="604" t="str">
        <f t="shared" si="10"/>
        <v>-</v>
      </c>
    </row>
    <row r="49" spans="1:63" s="294" customFormat="1" ht="12" customHeight="1">
      <c r="B49" s="578" t="s">
        <v>78</v>
      </c>
      <c r="C49" s="520">
        <v>478</v>
      </c>
      <c r="D49" s="520">
        <v>469</v>
      </c>
      <c r="E49" s="520" t="s">
        <v>98</v>
      </c>
      <c r="F49" s="520">
        <v>420</v>
      </c>
      <c r="G49" s="520">
        <v>255</v>
      </c>
      <c r="H49" s="520">
        <v>146</v>
      </c>
      <c r="I49" s="520">
        <v>19</v>
      </c>
      <c r="J49" s="520">
        <v>0</v>
      </c>
      <c r="K49" s="520">
        <v>2</v>
      </c>
      <c r="L49" s="520">
        <v>11</v>
      </c>
      <c r="M49" s="520">
        <v>2</v>
      </c>
      <c r="N49" s="520">
        <v>1</v>
      </c>
      <c r="O49" s="520">
        <v>31</v>
      </c>
      <c r="P49" s="520">
        <v>2</v>
      </c>
      <c r="Q49" s="520">
        <v>0</v>
      </c>
      <c r="R49" s="520" t="s">
        <v>98</v>
      </c>
      <c r="S49" s="520" t="s">
        <v>278</v>
      </c>
      <c r="T49" s="520" t="s">
        <v>278</v>
      </c>
      <c r="U49" s="520">
        <v>3</v>
      </c>
      <c r="V49" s="520" t="s">
        <v>98</v>
      </c>
      <c r="W49" s="520" t="s">
        <v>278</v>
      </c>
      <c r="X49" s="520">
        <v>5</v>
      </c>
      <c r="Y49" s="520" t="s">
        <v>98</v>
      </c>
      <c r="Z49" s="520">
        <v>0</v>
      </c>
      <c r="AA49" s="520">
        <v>5</v>
      </c>
      <c r="AB49" s="520">
        <v>1</v>
      </c>
      <c r="AC49" s="520" t="s">
        <v>98</v>
      </c>
      <c r="AD49" s="520" t="s">
        <v>98</v>
      </c>
      <c r="AE49" s="520">
        <v>4</v>
      </c>
      <c r="AF49" s="520">
        <v>0</v>
      </c>
      <c r="AG49" s="520">
        <v>0</v>
      </c>
      <c r="AH49" s="520">
        <v>0</v>
      </c>
      <c r="AI49" s="520" t="s">
        <v>278</v>
      </c>
      <c r="AJ49" s="505">
        <v>39</v>
      </c>
      <c r="AL49" s="5">
        <v>39</v>
      </c>
      <c r="AM49" s="5" t="s">
        <v>71</v>
      </c>
      <c r="AN49" s="604">
        <f t="shared" si="1"/>
        <v>187</v>
      </c>
      <c r="AO49" s="604">
        <f>IFERROR(_xlfn.RANK.EQ(AN49,$AN$11:$AN$57,0)+COUNTIF($AN$11:AN49,AN49)-1,"-")</f>
        <v>16</v>
      </c>
      <c r="AP49" s="604"/>
      <c r="AQ49" s="604" t="str">
        <f t="shared" si="2"/>
        <v>-</v>
      </c>
      <c r="AR49" s="604" t="str">
        <f t="shared" si="3"/>
        <v>-</v>
      </c>
      <c r="AS49" s="604" t="str">
        <f t="shared" si="4"/>
        <v>-</v>
      </c>
      <c r="AU49" s="5">
        <v>39</v>
      </c>
      <c r="AV49" s="5" t="s">
        <v>71</v>
      </c>
      <c r="AW49" s="294" t="str">
        <f t="shared" si="5"/>
        <v>-</v>
      </c>
      <c r="AX49" s="604" t="str">
        <f>IFERROR(_xlfn.RANK.EQ(AW49,$AW$11:$AW$57,0)+COUNTIF($AW$11:AW49,AW49)-1,"-")</f>
        <v>-</v>
      </c>
      <c r="AZ49" s="604" t="str">
        <f t="shared" si="6"/>
        <v>-</v>
      </c>
      <c r="BA49" s="604" t="str">
        <f t="shared" si="14"/>
        <v>-</v>
      </c>
      <c r="BB49" s="604" t="str">
        <f t="shared" si="7"/>
        <v>-</v>
      </c>
      <c r="BD49" s="5">
        <v>39</v>
      </c>
      <c r="BE49" s="5" t="s">
        <v>71</v>
      </c>
      <c r="BF49" s="294" t="str">
        <f t="shared" si="8"/>
        <v>-</v>
      </c>
      <c r="BG49" s="604" t="str">
        <f>IFERROR(_xlfn.RANK.EQ(BF49,$BF$11:$BF$57,0)+COUNTIF($BF$11:BF49,BF49)-1,"-")</f>
        <v>-</v>
      </c>
      <c r="BI49" s="604" t="str">
        <f t="shared" si="9"/>
        <v>-</v>
      </c>
      <c r="BJ49" s="604" t="str">
        <f t="shared" si="13"/>
        <v>-</v>
      </c>
      <c r="BK49" s="604" t="str">
        <f t="shared" si="10"/>
        <v>-</v>
      </c>
    </row>
    <row r="50" spans="1:63" s="294" customFormat="1" ht="12" customHeight="1">
      <c r="B50" s="578" t="s">
        <v>44</v>
      </c>
      <c r="C50" s="520">
        <v>161</v>
      </c>
      <c r="D50" s="520">
        <v>6</v>
      </c>
      <c r="E50" s="520" t="s">
        <v>98</v>
      </c>
      <c r="F50" s="520" t="s">
        <v>98</v>
      </c>
      <c r="G50" s="520" t="s">
        <v>98</v>
      </c>
      <c r="H50" s="520" t="s">
        <v>98</v>
      </c>
      <c r="I50" s="520" t="s">
        <v>98</v>
      </c>
      <c r="J50" s="520" t="s">
        <v>98</v>
      </c>
      <c r="K50" s="520" t="s">
        <v>98</v>
      </c>
      <c r="L50" s="520" t="s">
        <v>278</v>
      </c>
      <c r="M50" s="520" t="s">
        <v>278</v>
      </c>
      <c r="N50" s="520" t="s">
        <v>98</v>
      </c>
      <c r="O50" s="520" t="s">
        <v>278</v>
      </c>
      <c r="P50" s="520">
        <v>2</v>
      </c>
      <c r="Q50" s="520">
        <v>0</v>
      </c>
      <c r="R50" s="520" t="s">
        <v>98</v>
      </c>
      <c r="S50" s="520" t="s">
        <v>98</v>
      </c>
      <c r="T50" s="520">
        <v>0</v>
      </c>
      <c r="U50" s="520">
        <v>4</v>
      </c>
      <c r="V50" s="520" t="s">
        <v>98</v>
      </c>
      <c r="W50" s="520" t="s">
        <v>278</v>
      </c>
      <c r="X50" s="520">
        <v>151</v>
      </c>
      <c r="Y50" s="520" t="s">
        <v>98</v>
      </c>
      <c r="Z50" s="520" t="s">
        <v>98</v>
      </c>
      <c r="AA50" s="520">
        <v>1</v>
      </c>
      <c r="AB50" s="520" t="s">
        <v>98</v>
      </c>
      <c r="AC50" s="520" t="s">
        <v>98</v>
      </c>
      <c r="AD50" s="520" t="s">
        <v>98</v>
      </c>
      <c r="AE50" s="520" t="s">
        <v>98</v>
      </c>
      <c r="AF50" s="520">
        <v>1</v>
      </c>
      <c r="AG50" s="520">
        <v>145</v>
      </c>
      <c r="AH50" s="520">
        <v>4</v>
      </c>
      <c r="AI50" s="520" t="s">
        <v>278</v>
      </c>
      <c r="AJ50" s="505">
        <v>40</v>
      </c>
      <c r="AL50" s="5">
        <v>40</v>
      </c>
      <c r="AM50" s="5" t="s">
        <v>72</v>
      </c>
      <c r="AN50" s="604">
        <f t="shared" si="1"/>
        <v>290</v>
      </c>
      <c r="AO50" s="604">
        <f>IFERROR(_xlfn.RANK.EQ(AN50,$AN$11:$AN$57,0)+COUNTIF($AN$11:AN50,AN50)-1,"-")</f>
        <v>10</v>
      </c>
      <c r="AP50" s="604"/>
      <c r="AQ50" s="604" t="str">
        <f t="shared" si="2"/>
        <v>-</v>
      </c>
      <c r="AR50" s="604" t="str">
        <f t="shared" si="3"/>
        <v>-</v>
      </c>
      <c r="AS50" s="604" t="str">
        <f t="shared" si="4"/>
        <v>-</v>
      </c>
      <c r="AU50" s="5">
        <v>40</v>
      </c>
      <c r="AV50" s="5" t="s">
        <v>72</v>
      </c>
      <c r="AW50" s="294" t="str">
        <f t="shared" si="5"/>
        <v>-</v>
      </c>
      <c r="AX50" s="604" t="str">
        <f>IFERROR(_xlfn.RANK.EQ(AW50,$AW$11:$AW$57,0)+COUNTIF($AW$11:AW50,AW50)-1,"-")</f>
        <v>-</v>
      </c>
      <c r="AZ50" s="604" t="str">
        <f t="shared" si="6"/>
        <v>-</v>
      </c>
      <c r="BA50" s="604" t="str">
        <f t="shared" si="14"/>
        <v>-</v>
      </c>
      <c r="BB50" s="604" t="str">
        <f t="shared" si="7"/>
        <v>-</v>
      </c>
      <c r="BD50" s="5">
        <v>40</v>
      </c>
      <c r="BE50" s="5" t="s">
        <v>72</v>
      </c>
      <c r="BF50" s="294" t="str">
        <f t="shared" si="8"/>
        <v>-</v>
      </c>
      <c r="BG50" s="604" t="str">
        <f>IFERROR(_xlfn.RANK.EQ(BF50,$BF$11:$BF$57,0)+COUNTIF($BF$11:BF50,BF50)-1,"-")</f>
        <v>-</v>
      </c>
      <c r="BI50" s="604" t="str">
        <f t="shared" si="9"/>
        <v>-</v>
      </c>
      <c r="BJ50" s="604" t="str">
        <f t="shared" si="13"/>
        <v>-</v>
      </c>
      <c r="BK50" s="604" t="str">
        <f t="shared" si="10"/>
        <v>-</v>
      </c>
    </row>
    <row r="51" spans="1:63" s="294" customFormat="1" ht="12" customHeight="1">
      <c r="A51" s="295"/>
      <c r="B51" s="579"/>
      <c r="C51" s="507"/>
      <c r="D51" s="507"/>
      <c r="E51" s="507"/>
      <c r="F51" s="507"/>
      <c r="G51" s="507"/>
      <c r="H51" s="507"/>
      <c r="I51" s="507"/>
      <c r="J51" s="507"/>
      <c r="K51" s="507"/>
      <c r="L51" s="507"/>
      <c r="M51" s="507"/>
      <c r="N51" s="507"/>
      <c r="O51" s="507"/>
      <c r="P51" s="507"/>
      <c r="Q51" s="507"/>
      <c r="R51" s="507"/>
      <c r="S51" s="507"/>
      <c r="T51" s="507"/>
      <c r="U51" s="508"/>
      <c r="V51" s="508"/>
      <c r="W51" s="508"/>
      <c r="X51" s="508"/>
      <c r="Y51" s="508"/>
      <c r="Z51" s="508"/>
      <c r="AA51" s="508"/>
      <c r="AB51" s="508"/>
      <c r="AC51" s="508"/>
      <c r="AD51" s="508"/>
      <c r="AE51" s="508"/>
      <c r="AF51" s="508"/>
      <c r="AG51" s="508"/>
      <c r="AH51" s="508"/>
      <c r="AI51" s="509"/>
      <c r="AJ51" s="510"/>
      <c r="AL51" s="5">
        <v>41</v>
      </c>
      <c r="AM51" s="5" t="s">
        <v>73</v>
      </c>
      <c r="AN51" s="604">
        <f t="shared" si="1"/>
        <v>435</v>
      </c>
      <c r="AO51" s="604">
        <f>IFERROR(_xlfn.RANK.EQ(AN51,$AN$11:$AN$57,0)+COUNTIF($AN$11:AN51,AN51)-1,"-")</f>
        <v>7</v>
      </c>
      <c r="AP51" s="604"/>
      <c r="AQ51" s="604" t="str">
        <f t="shared" si="2"/>
        <v>-</v>
      </c>
      <c r="AR51" s="604" t="str">
        <f t="shared" si="3"/>
        <v>-</v>
      </c>
      <c r="AS51" s="604" t="str">
        <f t="shared" si="4"/>
        <v>-</v>
      </c>
      <c r="AU51" s="5">
        <v>41</v>
      </c>
      <c r="AV51" s="5" t="s">
        <v>73</v>
      </c>
      <c r="AW51" s="294" t="str">
        <f t="shared" si="5"/>
        <v>-</v>
      </c>
      <c r="AX51" s="604" t="str">
        <f>IFERROR(_xlfn.RANK.EQ(AW51,$AW$11:$AW$57,0)+COUNTIF($AW$11:AW51,AW51)-1,"-")</f>
        <v>-</v>
      </c>
      <c r="AZ51" s="604" t="str">
        <f t="shared" si="6"/>
        <v>-</v>
      </c>
      <c r="BA51" s="604" t="str">
        <f t="shared" si="14"/>
        <v>-</v>
      </c>
      <c r="BB51" s="604" t="str">
        <f t="shared" si="7"/>
        <v>-</v>
      </c>
      <c r="BD51" s="5">
        <v>41</v>
      </c>
      <c r="BE51" s="5" t="s">
        <v>73</v>
      </c>
      <c r="BF51" s="294" t="str">
        <f t="shared" si="8"/>
        <v>x</v>
      </c>
      <c r="BG51" s="604" t="str">
        <f>IFERROR(_xlfn.RANK.EQ(BF51,$BF$11:$BF$57,0)+COUNTIF($BF$11:BF51,BF51)-1,"-")</f>
        <v>-</v>
      </c>
      <c r="BI51" s="604" t="str">
        <f t="shared" si="9"/>
        <v>-</v>
      </c>
      <c r="BJ51" s="604" t="str">
        <f t="shared" si="13"/>
        <v>-</v>
      </c>
      <c r="BK51" s="604" t="str">
        <f t="shared" si="10"/>
        <v>-</v>
      </c>
    </row>
    <row r="52" spans="1:63" ht="12.75" customHeight="1">
      <c r="A52" s="512"/>
      <c r="B52" s="511"/>
      <c r="AJ52" s="493"/>
      <c r="AL52" s="5">
        <v>42</v>
      </c>
      <c r="AM52" s="5" t="s">
        <v>74</v>
      </c>
      <c r="AN52" s="604">
        <f t="shared" si="1"/>
        <v>233</v>
      </c>
      <c r="AO52" s="604">
        <f>IFERROR(_xlfn.RANK.EQ(AN52,$AN$11:$AN$57,0)+COUNTIF($AN$11:AN52,AN52)-1,"-")</f>
        <v>12</v>
      </c>
      <c r="AP52" s="604"/>
      <c r="AQ52" s="604" t="str">
        <f t="shared" si="2"/>
        <v>-</v>
      </c>
      <c r="AR52" s="604" t="str">
        <f t="shared" si="3"/>
        <v>-</v>
      </c>
      <c r="AS52" s="604" t="str">
        <f t="shared" si="4"/>
        <v>-</v>
      </c>
      <c r="AU52" s="5">
        <v>42</v>
      </c>
      <c r="AV52" s="5" t="s">
        <v>74</v>
      </c>
      <c r="AW52" s="294" t="str">
        <f t="shared" si="5"/>
        <v>-</v>
      </c>
      <c r="AX52" s="604" t="str">
        <f>IFERROR(_xlfn.RANK.EQ(AW52,$AW$11:$AW$57,0)+COUNTIF($AW$11:AW52,AW52)-1,"-")</f>
        <v>-</v>
      </c>
      <c r="AZ52" s="604" t="str">
        <f t="shared" si="6"/>
        <v>-</v>
      </c>
      <c r="BA52" s="604" t="str">
        <f t="shared" si="14"/>
        <v>-</v>
      </c>
      <c r="BB52" s="604" t="str">
        <f t="shared" si="7"/>
        <v>-</v>
      </c>
      <c r="BD52" s="5">
        <v>42</v>
      </c>
      <c r="BE52" s="5" t="s">
        <v>74</v>
      </c>
      <c r="BF52" s="294">
        <f t="shared" si="8"/>
        <v>0</v>
      </c>
      <c r="BG52" s="604">
        <f>IFERROR(_xlfn.RANK.EQ(BF52,$BF$11:$BF$57,0)+COUNTIF($BF$11:BF52,BF52)-1,"-")</f>
        <v>11</v>
      </c>
      <c r="BH52" s="294"/>
      <c r="BI52" s="604" t="str">
        <f t="shared" si="9"/>
        <v>-</v>
      </c>
      <c r="BJ52" s="604" t="str">
        <f t="shared" si="13"/>
        <v>-</v>
      </c>
      <c r="BK52" s="604" t="str">
        <f t="shared" si="10"/>
        <v>-</v>
      </c>
    </row>
    <row r="53" spans="1:63" s="512" customFormat="1" ht="14.25" customHeight="1">
      <c r="A53" s="295"/>
      <c r="B53" s="513"/>
      <c r="C53" s="343"/>
      <c r="D53" s="295"/>
      <c r="E53" s="295"/>
      <c r="F53" s="295"/>
      <c r="G53" s="295"/>
      <c r="H53" s="343"/>
      <c r="I53" s="295"/>
      <c r="J53" s="295"/>
      <c r="K53" s="295"/>
      <c r="L53" s="343"/>
      <c r="M53" s="343"/>
      <c r="N53" s="343"/>
      <c r="O53" s="295"/>
      <c r="P53" s="295"/>
      <c r="Q53" s="295"/>
      <c r="R53" s="343"/>
      <c r="S53" s="343"/>
      <c r="T53" s="295"/>
      <c r="U53" s="295"/>
      <c r="V53" s="295"/>
      <c r="W53" s="343"/>
      <c r="X53" s="295"/>
      <c r="Y53" s="295"/>
      <c r="Z53" s="295"/>
      <c r="AA53" s="295"/>
      <c r="AB53" s="295"/>
      <c r="AC53" s="295"/>
      <c r="AD53" s="295"/>
      <c r="AE53" s="295"/>
      <c r="AF53" s="295"/>
      <c r="AG53" s="343"/>
      <c r="AH53" s="343"/>
      <c r="AI53" s="295"/>
      <c r="AJ53" s="296"/>
      <c r="AL53" s="5">
        <v>43</v>
      </c>
      <c r="AM53" s="5" t="s">
        <v>75</v>
      </c>
      <c r="AN53" s="604">
        <f t="shared" si="1"/>
        <v>432</v>
      </c>
      <c r="AO53" s="604">
        <f>IFERROR(_xlfn.RANK.EQ(AN53,$AN$11:$AN$57,0)+COUNTIF($AN$11:AN53,AN53)-1,"-")</f>
        <v>8</v>
      </c>
      <c r="AP53" s="604"/>
      <c r="AQ53" s="604" t="str">
        <f t="shared" si="2"/>
        <v>-</v>
      </c>
      <c r="AR53" s="604" t="str">
        <f t="shared" si="3"/>
        <v>-</v>
      </c>
      <c r="AS53" s="604" t="str">
        <f t="shared" si="4"/>
        <v>-</v>
      </c>
      <c r="AU53" s="5">
        <v>43</v>
      </c>
      <c r="AV53" s="5" t="s">
        <v>75</v>
      </c>
      <c r="AW53" s="294" t="str">
        <f t="shared" si="5"/>
        <v>-</v>
      </c>
      <c r="AX53" s="604" t="str">
        <f>IFERROR(_xlfn.RANK.EQ(AW53,$AW$11:$AW$57,0)+COUNTIF($AW$11:AW53,AW53)-1,"-")</f>
        <v>-</v>
      </c>
      <c r="AZ53" s="604" t="str">
        <f t="shared" si="6"/>
        <v>-</v>
      </c>
      <c r="BA53" s="604" t="str">
        <f t="shared" si="14"/>
        <v>-</v>
      </c>
      <c r="BB53" s="604" t="str">
        <f t="shared" si="7"/>
        <v>-</v>
      </c>
      <c r="BD53" s="5">
        <v>43</v>
      </c>
      <c r="BE53" s="5" t="s">
        <v>75</v>
      </c>
      <c r="BF53" s="294" t="str">
        <f t="shared" si="8"/>
        <v>-</v>
      </c>
      <c r="BG53" s="604" t="str">
        <f>IFERROR(_xlfn.RANK.EQ(BF53,$BF$11:$BF$57,0)+COUNTIF($BF$11:BF53,BF53)-1,"-")</f>
        <v>-</v>
      </c>
      <c r="BH53" s="294"/>
      <c r="BI53" s="604" t="str">
        <f t="shared" si="9"/>
        <v>-</v>
      </c>
      <c r="BJ53" s="604" t="str">
        <f t="shared" si="13"/>
        <v>-</v>
      </c>
      <c r="BK53" s="604" t="str">
        <f t="shared" si="10"/>
        <v>-</v>
      </c>
    </row>
    <row r="54" spans="1:63" ht="12.75" customHeight="1">
      <c r="AL54" s="5">
        <v>44</v>
      </c>
      <c r="AM54" s="5" t="s">
        <v>76</v>
      </c>
      <c r="AN54" s="604">
        <f t="shared" si="1"/>
        <v>201</v>
      </c>
      <c r="AO54" s="604">
        <f>IFERROR(_xlfn.RANK.EQ(AN54,$AN$11:$AN$57,0)+COUNTIF($AN$11:AN54,AN54)-1,"-")</f>
        <v>14</v>
      </c>
      <c r="AP54" s="604"/>
      <c r="AQ54" s="604" t="str">
        <f t="shared" si="2"/>
        <v>-</v>
      </c>
      <c r="AR54" s="604" t="str">
        <f t="shared" si="3"/>
        <v>-</v>
      </c>
      <c r="AS54" s="604" t="str">
        <f t="shared" si="4"/>
        <v>-</v>
      </c>
      <c r="AU54" s="5">
        <v>44</v>
      </c>
      <c r="AV54" s="5" t="s">
        <v>76</v>
      </c>
      <c r="AW54" s="294" t="str">
        <f t="shared" si="5"/>
        <v>-</v>
      </c>
      <c r="AX54" s="604" t="str">
        <f>IFERROR(_xlfn.RANK.EQ(AW54,$AW$11:$AW$57,0)+COUNTIF($AW$11:AW54,AW54)-1,"-")</f>
        <v>-</v>
      </c>
      <c r="AZ54" s="604" t="str">
        <f t="shared" si="6"/>
        <v>-</v>
      </c>
      <c r="BA54" s="604" t="str">
        <f t="shared" si="14"/>
        <v>-</v>
      </c>
      <c r="BB54" s="604" t="str">
        <f t="shared" si="7"/>
        <v>-</v>
      </c>
      <c r="BD54" s="5">
        <v>44</v>
      </c>
      <c r="BE54" s="5" t="s">
        <v>76</v>
      </c>
      <c r="BF54" s="294" t="str">
        <f t="shared" si="8"/>
        <v>-</v>
      </c>
      <c r="BG54" s="604" t="str">
        <f>IFERROR(_xlfn.RANK.EQ(BF54,$BF$11:$BF$57,0)+COUNTIF($BF$11:BF54,BF54)-1,"-")</f>
        <v>-</v>
      </c>
      <c r="BH54" s="294"/>
      <c r="BI54" s="604" t="str">
        <f t="shared" si="9"/>
        <v>-</v>
      </c>
      <c r="BJ54" s="604" t="str">
        <f t="shared" si="13"/>
        <v>-</v>
      </c>
      <c r="BK54" s="604" t="str">
        <f t="shared" si="10"/>
        <v>-</v>
      </c>
    </row>
    <row r="55" spans="1:63">
      <c r="AL55" s="5">
        <v>45</v>
      </c>
      <c r="AM55" s="5" t="s">
        <v>77</v>
      </c>
      <c r="AN55" s="604">
        <f t="shared" si="1"/>
        <v>137</v>
      </c>
      <c r="AO55" s="604">
        <f>IFERROR(_xlfn.RANK.EQ(AN55,$AN$11:$AN$57,0)+COUNTIF($AN$11:AN55,AN55)-1,"-")</f>
        <v>19</v>
      </c>
      <c r="AP55" s="604"/>
      <c r="AQ55" s="604" t="str">
        <f t="shared" si="2"/>
        <v>-</v>
      </c>
      <c r="AR55" s="604" t="str">
        <f t="shared" si="3"/>
        <v>-</v>
      </c>
      <c r="AS55" s="604" t="str">
        <f t="shared" si="4"/>
        <v>-</v>
      </c>
      <c r="AU55" s="5">
        <v>45</v>
      </c>
      <c r="AV55" s="5" t="s">
        <v>77</v>
      </c>
      <c r="AW55" s="294" t="str">
        <f t="shared" si="5"/>
        <v>-</v>
      </c>
      <c r="AX55" s="604" t="str">
        <f>IFERROR(_xlfn.RANK.EQ(AW55,$AW$11:$AW$57,0)+COUNTIF($AW$11:AW55,AW55)-1,"-")</f>
        <v>-</v>
      </c>
      <c r="AZ55" s="604" t="str">
        <f t="shared" si="6"/>
        <v>-</v>
      </c>
      <c r="BA55" s="604" t="str">
        <f t="shared" si="14"/>
        <v>-</v>
      </c>
      <c r="BB55" s="604" t="str">
        <f t="shared" si="7"/>
        <v>-</v>
      </c>
      <c r="BD55" s="5">
        <v>45</v>
      </c>
      <c r="BE55" s="5" t="s">
        <v>77</v>
      </c>
      <c r="BF55" s="294" t="str">
        <f t="shared" si="8"/>
        <v>-</v>
      </c>
      <c r="BG55" s="604" t="str">
        <f>IFERROR(_xlfn.RANK.EQ(BF55,$BF$11:$BF$57,0)+COUNTIF($BF$11:BF55,BF55)-1,"-")</f>
        <v>-</v>
      </c>
      <c r="BH55" s="294"/>
      <c r="BI55" s="604" t="str">
        <f t="shared" si="9"/>
        <v>-</v>
      </c>
      <c r="BJ55" s="604" t="str">
        <f t="shared" si="13"/>
        <v>-</v>
      </c>
      <c r="BK55" s="604" t="str">
        <f t="shared" si="10"/>
        <v>-</v>
      </c>
    </row>
    <row r="56" spans="1:63">
      <c r="AL56" s="5">
        <v>46</v>
      </c>
      <c r="AM56" s="5" t="s">
        <v>78</v>
      </c>
      <c r="AN56" s="604">
        <f t="shared" si="1"/>
        <v>478</v>
      </c>
      <c r="AO56" s="604">
        <f>IFERROR(_xlfn.RANK.EQ(AN56,$AN$11:$AN$57,0)+COUNTIF($AN$11:AN56,AN56)-1,"-")</f>
        <v>6</v>
      </c>
      <c r="AP56" s="604"/>
      <c r="AQ56" s="604" t="str">
        <f t="shared" si="2"/>
        <v>-</v>
      </c>
      <c r="AR56" s="604" t="str">
        <f t="shared" si="3"/>
        <v>-</v>
      </c>
      <c r="AS56" s="604" t="str">
        <f t="shared" si="4"/>
        <v>-</v>
      </c>
      <c r="AU56" s="5">
        <v>46</v>
      </c>
      <c r="AV56" s="5" t="s">
        <v>78</v>
      </c>
      <c r="AW56" s="294" t="str">
        <f t="shared" si="5"/>
        <v>-</v>
      </c>
      <c r="AX56" s="604" t="str">
        <f>IFERROR(_xlfn.RANK.EQ(AW56,$AW$11:$AW$57,0)+COUNTIF($AW$11:AW56,AW56)-1,"-")</f>
        <v>-</v>
      </c>
      <c r="AZ56" s="604" t="str">
        <f t="shared" si="6"/>
        <v>-</v>
      </c>
      <c r="BA56" s="604" t="str">
        <f t="shared" si="14"/>
        <v>-</v>
      </c>
      <c r="BB56" s="604" t="str">
        <f t="shared" si="7"/>
        <v>-</v>
      </c>
      <c r="BD56" s="5">
        <v>46</v>
      </c>
      <c r="BE56" s="5" t="s">
        <v>78</v>
      </c>
      <c r="BF56" s="294" t="str">
        <f t="shared" si="8"/>
        <v>-</v>
      </c>
      <c r="BG56" s="604" t="str">
        <f>IFERROR(_xlfn.RANK.EQ(BF56,$BF$11:$BF$57,0)+COUNTIF($BF$11:BF56,BF56)-1,"-")</f>
        <v>-</v>
      </c>
      <c r="BH56" s="294"/>
      <c r="BI56" s="604" t="str">
        <f t="shared" si="9"/>
        <v>-</v>
      </c>
      <c r="BJ56" s="604" t="str">
        <f t="shared" si="13"/>
        <v>-</v>
      </c>
      <c r="BK56" s="604" t="str">
        <f t="shared" si="10"/>
        <v>-</v>
      </c>
    </row>
    <row r="57" spans="1:63">
      <c r="AL57" s="5">
        <v>47</v>
      </c>
      <c r="AM57" s="5" t="s">
        <v>44</v>
      </c>
      <c r="AN57" s="604">
        <f t="shared" si="1"/>
        <v>161</v>
      </c>
      <c r="AO57" s="604">
        <f>IFERROR(_xlfn.RANK.EQ(AN57,$AN$11:$AN$57,0)+COUNTIF($AN$11:AN57,AN57)-1,"-")</f>
        <v>17</v>
      </c>
      <c r="AP57" s="604"/>
      <c r="AQ57" s="604" t="str">
        <f t="shared" si="2"/>
        <v>-</v>
      </c>
      <c r="AR57" s="604" t="str">
        <f t="shared" si="3"/>
        <v>-</v>
      </c>
      <c r="AS57" s="604" t="str">
        <f t="shared" si="4"/>
        <v>-</v>
      </c>
      <c r="AU57" s="5">
        <v>47</v>
      </c>
      <c r="AV57" s="5" t="s">
        <v>44</v>
      </c>
      <c r="AW57" s="294" t="str">
        <f t="shared" si="5"/>
        <v>-</v>
      </c>
      <c r="AX57" s="604" t="str">
        <f>IFERROR(_xlfn.RANK.EQ(AW57,$AW$11:$AW$57,0)+COUNTIF($AW$11:AW57,AW57)-1,"-")</f>
        <v>-</v>
      </c>
      <c r="AZ57" s="604" t="str">
        <f t="shared" si="6"/>
        <v>-</v>
      </c>
      <c r="BA57" s="604" t="str">
        <f t="shared" si="14"/>
        <v>-</v>
      </c>
      <c r="BB57" s="604" t="str">
        <f t="shared" si="7"/>
        <v>-</v>
      </c>
      <c r="BD57" s="5">
        <v>47</v>
      </c>
      <c r="BE57" s="5" t="s">
        <v>44</v>
      </c>
      <c r="BF57" s="294" t="str">
        <f t="shared" si="8"/>
        <v>-</v>
      </c>
      <c r="BG57" s="604" t="str">
        <f>IFERROR(_xlfn.RANK.EQ(BF57,$BF$11:$BF$57,0)+COUNTIF($BF$11:BF57,BF57)-1,"-")</f>
        <v>-</v>
      </c>
      <c r="BH57" s="294"/>
      <c r="BI57" s="604" t="str">
        <f t="shared" si="9"/>
        <v>-</v>
      </c>
      <c r="BJ57" s="604" t="str">
        <f t="shared" si="13"/>
        <v>-</v>
      </c>
      <c r="BK57" s="604" t="str">
        <f t="shared" si="10"/>
        <v>-</v>
      </c>
    </row>
  </sheetData>
  <mergeCells count="37">
    <mergeCell ref="U6:U9"/>
    <mergeCell ref="V6:V9"/>
    <mergeCell ref="M7:M9"/>
    <mergeCell ref="N7:N9"/>
    <mergeCell ref="O7:O9"/>
    <mergeCell ref="P7:P9"/>
    <mergeCell ref="L7:L9"/>
    <mergeCell ref="B6:B9"/>
    <mergeCell ref="C6:C9"/>
    <mergeCell ref="D6:P6"/>
    <mergeCell ref="Q6:T6"/>
    <mergeCell ref="D7:D9"/>
    <mergeCell ref="E7:E9"/>
    <mergeCell ref="F7:I7"/>
    <mergeCell ref="J7:J9"/>
    <mergeCell ref="K7:K9"/>
    <mergeCell ref="AF8:AF9"/>
    <mergeCell ref="W6:W9"/>
    <mergeCell ref="X6:AH6"/>
    <mergeCell ref="AI6:AI9"/>
    <mergeCell ref="AJ6:AJ9"/>
    <mergeCell ref="AL9:AS9"/>
    <mergeCell ref="AU9:BB9"/>
    <mergeCell ref="BD9:BK9"/>
    <mergeCell ref="F8:F9"/>
    <mergeCell ref="G8:G9"/>
    <mergeCell ref="H8:H9"/>
    <mergeCell ref="I8:I9"/>
    <mergeCell ref="AA8:AA9"/>
    <mergeCell ref="AB8:AD8"/>
    <mergeCell ref="Q7:Q9"/>
    <mergeCell ref="R7:R9"/>
    <mergeCell ref="S7:S9"/>
    <mergeCell ref="T7:T9"/>
    <mergeCell ref="AA7:AF7"/>
    <mergeCell ref="AH7:AH9"/>
    <mergeCell ref="AE8:AE9"/>
  </mergeCells>
  <phoneticPr fontId="4"/>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CB25D-3FDA-451E-9DB5-D6BD2FE50A1C}">
  <sheetPr>
    <tabColor rgb="FF00B050"/>
  </sheetPr>
  <dimension ref="A1"/>
  <sheetViews>
    <sheetView workbookViewId="0">
      <selection activeCell="B5" sqref="B5:D5"/>
    </sheetView>
  </sheetViews>
  <sheetFormatPr defaultRowHeight="18.75"/>
  <sheetData/>
  <phoneticPr fontId="4"/>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5DF809-32AD-466F-881B-904C3BCBB41B}">
  <sheetPr>
    <tabColor theme="5" tint="0.79998168889431442"/>
  </sheetPr>
  <dimension ref="A1:AQ90"/>
  <sheetViews>
    <sheetView topLeftCell="A4" zoomScale="120" zoomScaleNormal="120" workbookViewId="0">
      <selection activeCell="B5" sqref="B5:D5"/>
    </sheetView>
  </sheetViews>
  <sheetFormatPr defaultColWidth="8.25" defaultRowHeight="9.9499999999999993" customHeight="1"/>
  <cols>
    <col min="1" max="1" width="11.375" style="220" customWidth="1"/>
    <col min="2" max="2" width="4.375" style="220" customWidth="1"/>
    <col min="3" max="3" width="9.625" style="219" customWidth="1"/>
    <col min="4" max="4" width="7.75" style="219" customWidth="1"/>
    <col min="5" max="5" width="8.25" style="219" customWidth="1"/>
    <col min="6" max="6" width="7.75" style="219" customWidth="1"/>
    <col min="7" max="7" width="8.25" style="219" customWidth="1"/>
    <col min="8" max="8" width="7.75" style="219" customWidth="1"/>
    <col min="9" max="9" width="8.25" style="219" customWidth="1"/>
    <col min="10" max="10" width="7.75" style="219" customWidth="1"/>
    <col min="11" max="11" width="8.375" style="219" customWidth="1"/>
    <col min="12" max="22" width="8.25" style="219" customWidth="1"/>
    <col min="23" max="16384" width="8.25" style="219"/>
  </cols>
  <sheetData>
    <row r="1" spans="1:43" ht="15.95" customHeight="1">
      <c r="A1" s="608" t="s">
        <v>455</v>
      </c>
    </row>
    <row r="2" spans="1:43" ht="15.95" customHeight="1">
      <c r="A2" s="608" t="s">
        <v>454</v>
      </c>
    </row>
    <row r="3" spans="1:43" ht="15.95" customHeight="1">
      <c r="A3" s="240" t="s">
        <v>453</v>
      </c>
    </row>
    <row r="4" spans="1:43" ht="12" customHeight="1" thickBot="1">
      <c r="C4" s="239"/>
      <c r="D4" s="239"/>
      <c r="E4" s="239"/>
      <c r="F4" s="239"/>
      <c r="G4" s="239"/>
      <c r="H4" s="239"/>
      <c r="I4" s="239"/>
      <c r="J4" s="239"/>
      <c r="K4" s="239"/>
      <c r="L4" s="239"/>
      <c r="M4" s="239"/>
      <c r="N4" s="239"/>
      <c r="O4" s="239"/>
      <c r="P4" s="239"/>
      <c r="Q4" s="239"/>
      <c r="R4" s="239"/>
      <c r="S4" s="239"/>
      <c r="T4" s="239"/>
      <c r="U4" s="239"/>
      <c r="V4" s="239"/>
    </row>
    <row r="5" spans="1:43" ht="15" customHeight="1" thickTop="1">
      <c r="A5" s="1098" t="s">
        <v>452</v>
      </c>
      <c r="B5" s="1099"/>
      <c r="C5" s="1082" t="s">
        <v>451</v>
      </c>
      <c r="D5" s="1092"/>
      <c r="E5" s="1082" t="s">
        <v>450</v>
      </c>
      <c r="F5" s="1083"/>
      <c r="G5" s="1083"/>
      <c r="H5" s="1083"/>
      <c r="I5" s="1083"/>
      <c r="J5" s="1092"/>
      <c r="K5" s="1082" t="s">
        <v>449</v>
      </c>
      <c r="L5" s="1083"/>
      <c r="M5" s="1083"/>
      <c r="N5" s="1083"/>
      <c r="O5" s="1083"/>
      <c r="P5" s="1092"/>
      <c r="Q5" s="1082" t="s">
        <v>448</v>
      </c>
      <c r="R5" s="1092"/>
      <c r="S5" s="1082" t="s">
        <v>447</v>
      </c>
      <c r="T5" s="1092"/>
      <c r="U5" s="1082" t="s">
        <v>446</v>
      </c>
      <c r="V5" s="1083"/>
    </row>
    <row r="6" spans="1:43" ht="15" customHeight="1">
      <c r="A6" s="1100"/>
      <c r="B6" s="1101"/>
      <c r="C6" s="1084" t="s">
        <v>440</v>
      </c>
      <c r="D6" s="1084" t="s">
        <v>442</v>
      </c>
      <c r="E6" s="1084" t="s">
        <v>440</v>
      </c>
      <c r="F6" s="1084" t="s">
        <v>442</v>
      </c>
      <c r="G6" s="1094" t="s">
        <v>445</v>
      </c>
      <c r="H6" s="1095"/>
      <c r="I6" s="1094" t="s">
        <v>444</v>
      </c>
      <c r="J6" s="1095"/>
      <c r="K6" s="1084" t="s">
        <v>440</v>
      </c>
      <c r="L6" s="1084" t="s">
        <v>442</v>
      </c>
      <c r="M6" s="1094" t="s">
        <v>445</v>
      </c>
      <c r="N6" s="1095"/>
      <c r="O6" s="1094" t="s">
        <v>444</v>
      </c>
      <c r="P6" s="1095"/>
      <c r="Q6" s="1084" t="s">
        <v>440</v>
      </c>
      <c r="R6" s="1093" t="s">
        <v>443</v>
      </c>
      <c r="S6" s="1084" t="s">
        <v>440</v>
      </c>
      <c r="T6" s="1093" t="s">
        <v>443</v>
      </c>
      <c r="U6" s="1084" t="s">
        <v>440</v>
      </c>
      <c r="V6" s="1087" t="s">
        <v>442</v>
      </c>
    </row>
    <row r="7" spans="1:43" ht="15" customHeight="1">
      <c r="A7" s="1100"/>
      <c r="B7" s="1101"/>
      <c r="C7" s="1085"/>
      <c r="D7" s="1085"/>
      <c r="E7" s="1085"/>
      <c r="F7" s="1088"/>
      <c r="G7" s="1090" t="s">
        <v>440</v>
      </c>
      <c r="H7" s="1096" t="s">
        <v>441</v>
      </c>
      <c r="I7" s="1090" t="s">
        <v>440</v>
      </c>
      <c r="J7" s="1090" t="s">
        <v>439</v>
      </c>
      <c r="K7" s="1085"/>
      <c r="L7" s="1085"/>
      <c r="M7" s="1090" t="s">
        <v>440</v>
      </c>
      <c r="N7" s="1096" t="s">
        <v>441</v>
      </c>
      <c r="O7" s="1090" t="s">
        <v>440</v>
      </c>
      <c r="P7" s="1090" t="s">
        <v>439</v>
      </c>
      <c r="Q7" s="1085"/>
      <c r="R7" s="1085"/>
      <c r="S7" s="1085"/>
      <c r="T7" s="1085"/>
      <c r="U7" s="1085"/>
      <c r="V7" s="1088"/>
    </row>
    <row r="8" spans="1:43" ht="10.15" customHeight="1">
      <c r="A8" s="1102"/>
      <c r="B8" s="1103"/>
      <c r="C8" s="1086"/>
      <c r="D8" s="1086"/>
      <c r="E8" s="1086"/>
      <c r="F8" s="1089"/>
      <c r="G8" s="1091"/>
      <c r="H8" s="1097"/>
      <c r="I8" s="1091"/>
      <c r="J8" s="1091"/>
      <c r="K8" s="1086"/>
      <c r="L8" s="1086"/>
      <c r="M8" s="1091"/>
      <c r="N8" s="1097"/>
      <c r="O8" s="1091"/>
      <c r="P8" s="1091"/>
      <c r="Q8" s="1086"/>
      <c r="R8" s="1086"/>
      <c r="S8" s="1086"/>
      <c r="T8" s="1086"/>
      <c r="U8" s="1086"/>
      <c r="V8" s="1089"/>
    </row>
    <row r="9" spans="1:43" ht="10.15" customHeight="1">
      <c r="B9" s="238"/>
      <c r="C9" s="237" t="s">
        <v>928</v>
      </c>
      <c r="D9" s="236" t="s">
        <v>929</v>
      </c>
      <c r="E9" s="237" t="s">
        <v>928</v>
      </c>
      <c r="F9" s="236" t="s">
        <v>929</v>
      </c>
      <c r="G9" s="237" t="s">
        <v>928</v>
      </c>
      <c r="H9" s="236" t="s">
        <v>930</v>
      </c>
      <c r="I9" s="237" t="s">
        <v>928</v>
      </c>
      <c r="J9" s="236" t="s">
        <v>929</v>
      </c>
      <c r="K9" s="237" t="s">
        <v>928</v>
      </c>
      <c r="L9" s="236" t="s">
        <v>929</v>
      </c>
      <c r="M9" s="237" t="s">
        <v>928</v>
      </c>
      <c r="N9" s="236" t="s">
        <v>930</v>
      </c>
      <c r="O9" s="237" t="s">
        <v>928</v>
      </c>
      <c r="P9" s="236" t="s">
        <v>929</v>
      </c>
      <c r="Q9" s="237" t="s">
        <v>928</v>
      </c>
      <c r="R9" s="236" t="s">
        <v>930</v>
      </c>
      <c r="S9" s="237" t="s">
        <v>928</v>
      </c>
      <c r="T9" s="236" t="s">
        <v>930</v>
      </c>
      <c r="U9" s="237" t="s">
        <v>928</v>
      </c>
      <c r="V9" s="236" t="s">
        <v>929</v>
      </c>
      <c r="Y9" s="779" t="s">
        <v>467</v>
      </c>
      <c r="Z9" s="779"/>
      <c r="AA9" s="779"/>
      <c r="AB9" s="779"/>
      <c r="AC9" s="779"/>
      <c r="AD9" s="779"/>
      <c r="AE9" s="779"/>
      <c r="AF9" s="779"/>
      <c r="AG9" s="779"/>
      <c r="AI9" s="779" t="s">
        <v>660</v>
      </c>
      <c r="AJ9" s="779"/>
      <c r="AK9" s="779"/>
      <c r="AL9" s="779"/>
      <c r="AM9" s="779"/>
      <c r="AN9" s="779"/>
      <c r="AO9" s="779"/>
      <c r="AP9" s="779"/>
      <c r="AQ9" s="779"/>
    </row>
    <row r="10" spans="1:43" ht="10.15" customHeight="1">
      <c r="B10" s="235"/>
      <c r="C10" s="234"/>
      <c r="D10" s="233"/>
      <c r="E10" s="233"/>
      <c r="F10" s="233"/>
      <c r="G10" s="233"/>
      <c r="H10" s="233"/>
      <c r="I10" s="233"/>
      <c r="Y10" s="779"/>
      <c r="Z10" s="779"/>
      <c r="AA10" s="779"/>
      <c r="AB10" s="779"/>
      <c r="AC10" s="779"/>
      <c r="AD10" s="779"/>
      <c r="AE10" s="779"/>
      <c r="AF10" s="779"/>
      <c r="AG10" s="779"/>
      <c r="AI10" s="779"/>
      <c r="AJ10" s="779"/>
      <c r="AK10" s="779"/>
      <c r="AL10" s="779"/>
      <c r="AM10" s="779"/>
      <c r="AN10" s="779"/>
      <c r="AO10" s="779"/>
      <c r="AP10" s="779"/>
      <c r="AQ10" s="779"/>
    </row>
    <row r="11" spans="1:43" ht="10.9" customHeight="1">
      <c r="A11" s="232" t="s">
        <v>437</v>
      </c>
      <c r="B11" s="231">
        <v>1</v>
      </c>
      <c r="C11" s="378">
        <v>2208274</v>
      </c>
      <c r="D11" s="379">
        <v>56550</v>
      </c>
      <c r="E11" s="230">
        <v>999786</v>
      </c>
      <c r="F11" s="230">
        <v>27760</v>
      </c>
      <c r="G11" s="230">
        <v>410767</v>
      </c>
      <c r="H11" s="230">
        <v>26280</v>
      </c>
      <c r="I11" s="230">
        <v>589020</v>
      </c>
      <c r="J11" s="230">
        <v>1480</v>
      </c>
      <c r="K11" s="230">
        <v>1126420</v>
      </c>
      <c r="L11" s="230">
        <v>21240</v>
      </c>
      <c r="M11" s="230">
        <v>192520</v>
      </c>
      <c r="N11" s="230">
        <v>11410</v>
      </c>
      <c r="O11" s="230">
        <v>933900</v>
      </c>
      <c r="P11" s="230">
        <v>9840</v>
      </c>
      <c r="Q11" s="230">
        <v>37281</v>
      </c>
      <c r="R11" s="230">
        <v>5050</v>
      </c>
      <c r="S11" s="230">
        <v>5352</v>
      </c>
      <c r="T11" s="230">
        <v>1140</v>
      </c>
      <c r="U11" s="230">
        <v>39434</v>
      </c>
      <c r="V11" s="230">
        <v>1360</v>
      </c>
      <c r="Y11" s="32">
        <v>1</v>
      </c>
      <c r="Z11" s="5" t="s">
        <v>20</v>
      </c>
      <c r="AA11" s="33">
        <f t="shared" ref="AA11:AA57" si="0">IFERROR(_xlfn.XLOOKUP(Z11,$A$25:$A$71,$C$25:$C$71),"-")</f>
        <v>159794</v>
      </c>
      <c r="AB11" s="34">
        <f>IFERROR(_xlfn.RANK.EQ(AA11,$AA$11:$AA$57,0)+COUNTIF($AA11:AA$11,AA11)-1,"-")</f>
        <v>1</v>
      </c>
      <c r="AC11" s="32"/>
      <c r="AD11" s="35">
        <f>IFERROR(RANK(AF11,$AF$11:$AF$57,0),"-")</f>
        <v>1</v>
      </c>
      <c r="AE11" s="35" t="str">
        <f>IFERROR(INDEX($Z$11:$Z$57,MATCH(Y11,$AB$11:$AB$57,0)),"-")</f>
        <v>北海道</v>
      </c>
      <c r="AF11" s="35">
        <f>IFERROR(LARGE($AA$11:$AA$57,Y11),"-")</f>
        <v>159794</v>
      </c>
      <c r="AG11" s="36">
        <f>IFERROR(ROUND(AF11/$C$11*100,1),"-")</f>
        <v>7.2</v>
      </c>
      <c r="AI11" s="32">
        <v>1</v>
      </c>
      <c r="AJ11" s="5" t="s">
        <v>20</v>
      </c>
      <c r="AK11" s="33">
        <f t="shared" ref="AK11:AK57" si="1">IFERROR(_xlfn.XLOOKUP(AJ11,$A$25:$A$71,$D$25:$D$71),"-")</f>
        <v>2610</v>
      </c>
      <c r="AL11" s="34">
        <f>IFERROR(_xlfn.RANK.EQ(AK11,$AK$11:$AK$57,0)+COUNTIF($AK11:AK$11,AK11)-1,"-")</f>
        <v>2</v>
      </c>
      <c r="AM11" s="32"/>
      <c r="AN11" s="35">
        <f>IFERROR(RANK(AP11,$AP$11:$AP$57,0),"-")</f>
        <v>1</v>
      </c>
      <c r="AO11" s="35" t="str">
        <f>IFERROR(INDEX($AJ$11:$AJ$57,MATCH(AI11,$AL$11:$AL$57,0)),"-")</f>
        <v>長野</v>
      </c>
      <c r="AP11" s="35">
        <f>IFERROR(LARGE($AK$11:$AK$57,AI11),"-")</f>
        <v>4110</v>
      </c>
      <c r="AQ11" s="36">
        <f>IFERROR(ROUND(AP11/$D$11*100,1),"-")</f>
        <v>7.3</v>
      </c>
    </row>
    <row r="12" spans="1:43" ht="10.9" customHeight="1">
      <c r="A12" s="229" t="s">
        <v>436</v>
      </c>
      <c r="B12" s="228"/>
      <c r="C12" s="380"/>
      <c r="D12" s="381"/>
      <c r="E12" s="227"/>
      <c r="F12" s="227"/>
      <c r="G12" s="227"/>
      <c r="H12" s="227"/>
      <c r="I12" s="227"/>
      <c r="J12" s="227"/>
      <c r="K12" s="227"/>
      <c r="L12" s="227"/>
      <c r="M12" s="227"/>
      <c r="N12" s="227"/>
      <c r="O12" s="227"/>
      <c r="P12" s="227"/>
      <c r="Q12" s="227"/>
      <c r="R12" s="227"/>
      <c r="S12" s="227"/>
      <c r="T12" s="227"/>
      <c r="U12" s="227"/>
      <c r="V12" s="227"/>
      <c r="Y12" s="32">
        <v>2</v>
      </c>
      <c r="Z12" s="5" t="s">
        <v>21</v>
      </c>
      <c r="AA12" s="33">
        <f t="shared" si="0"/>
        <v>25852</v>
      </c>
      <c r="AB12" s="34">
        <f>IFERROR(_xlfn.RANK.EQ(AA12,$AA$11:$AA$57,0)+COUNTIF($AA$11:AA12,AA12)-1,"-")</f>
        <v>35</v>
      </c>
      <c r="AC12" s="5"/>
      <c r="AD12" s="35">
        <f t="shared" ref="AD12:AD57" si="2">IFERROR(RANK(AF12,$AF$11:$AF$57,0),"-")</f>
        <v>2</v>
      </c>
      <c r="AE12" s="35" t="str">
        <f t="shared" ref="AE12:AE57" si="3">IFERROR(INDEX($Z$11:$Z$57,MATCH(Y12,$AB$11:$AB$57,0)),"-")</f>
        <v>静岡</v>
      </c>
      <c r="AF12" s="35">
        <f t="shared" ref="AF12:AF57" si="4">IFERROR(LARGE($AA$11:$AA$57,Y12),"-")</f>
        <v>108064</v>
      </c>
      <c r="AG12" s="36">
        <f t="shared" ref="AG12:AG57" si="5">IFERROR(ROUND(AF12/$C$11*100,1),"-")</f>
        <v>4.9000000000000004</v>
      </c>
      <c r="AI12" s="32">
        <v>2</v>
      </c>
      <c r="AJ12" s="5" t="s">
        <v>21</v>
      </c>
      <c r="AK12" s="33">
        <f t="shared" si="1"/>
        <v>1120</v>
      </c>
      <c r="AL12" s="34">
        <f>IFERROR(_xlfn.RANK.EQ(AK12,$AK$11:$AK$57,0)+COUNTIF($AK$11:AK12,AK12)-1,"-")</f>
        <v>23</v>
      </c>
      <c r="AM12" s="5"/>
      <c r="AN12" s="35">
        <f t="shared" ref="AN12:AN57" si="6">IFERROR(RANK(AP12,$AP$11:$AP$57,0),"-")</f>
        <v>2</v>
      </c>
      <c r="AO12" s="35" t="str">
        <f t="shared" ref="AO12:AO57" si="7">IFERROR(INDEX($AJ$11:$AJ$57,MATCH(AI12,$AL$11:$AL$57,0)),"-")</f>
        <v>北海道</v>
      </c>
      <c r="AP12" s="35">
        <f t="shared" ref="AP12:AP57" si="8">IFERROR(LARGE($AK$11:$AK$57,AI12),"-")</f>
        <v>2610</v>
      </c>
      <c r="AQ12" s="36">
        <f t="shared" ref="AQ12:AQ57" si="9">IFERROR(ROUND(AP12/$D$11*100,1),"-")</f>
        <v>4.5999999999999996</v>
      </c>
    </row>
    <row r="13" spans="1:43" ht="10.9" customHeight="1">
      <c r="A13" s="229" t="s">
        <v>425</v>
      </c>
      <c r="B13" s="228">
        <v>2</v>
      </c>
      <c r="C13" s="380">
        <v>159794</v>
      </c>
      <c r="D13" s="381">
        <v>2610</v>
      </c>
      <c r="E13" s="227">
        <v>125179</v>
      </c>
      <c r="F13" s="227">
        <v>1020</v>
      </c>
      <c r="G13" s="227">
        <v>25129</v>
      </c>
      <c r="H13" s="227">
        <v>920</v>
      </c>
      <c r="I13" s="227">
        <v>100049</v>
      </c>
      <c r="J13" s="227">
        <v>100</v>
      </c>
      <c r="K13" s="227">
        <v>29422</v>
      </c>
      <c r="L13" s="227">
        <v>1160</v>
      </c>
      <c r="M13" s="227">
        <v>11431</v>
      </c>
      <c r="N13" s="227">
        <v>750</v>
      </c>
      <c r="O13" s="227">
        <v>17990</v>
      </c>
      <c r="P13" s="227">
        <v>410</v>
      </c>
      <c r="Q13" s="227">
        <v>2211</v>
      </c>
      <c r="R13" s="227">
        <v>210</v>
      </c>
      <c r="S13" s="227">
        <v>327</v>
      </c>
      <c r="T13" s="227">
        <v>100</v>
      </c>
      <c r="U13" s="227">
        <v>2656</v>
      </c>
      <c r="V13" s="227">
        <v>120</v>
      </c>
      <c r="Y13" s="32">
        <v>3</v>
      </c>
      <c r="Z13" s="5" t="s">
        <v>23</v>
      </c>
      <c r="AA13" s="33">
        <f t="shared" si="0"/>
        <v>29976</v>
      </c>
      <c r="AB13" s="34">
        <f>IFERROR(_xlfn.RANK.EQ(AA13,$AA$11:$AA$57,0)+COUNTIF($AA$11:AA13,AA13)-1,"-")</f>
        <v>32</v>
      </c>
      <c r="AC13" s="5"/>
      <c r="AD13" s="35">
        <f t="shared" si="2"/>
        <v>3</v>
      </c>
      <c r="AE13" s="35" t="str">
        <f t="shared" si="3"/>
        <v>熊本</v>
      </c>
      <c r="AF13" s="35">
        <f t="shared" si="4"/>
        <v>88904</v>
      </c>
      <c r="AG13" s="36">
        <f t="shared" si="5"/>
        <v>4</v>
      </c>
      <c r="AI13" s="32">
        <v>3</v>
      </c>
      <c r="AJ13" s="5" t="s">
        <v>23</v>
      </c>
      <c r="AK13" s="33">
        <f t="shared" si="1"/>
        <v>1400</v>
      </c>
      <c r="AL13" s="34">
        <f>IFERROR(_xlfn.RANK.EQ(AK13,$AK$11:$AK$57,0)+COUNTIF($AK$11:AK13,AK13)-1,"-")</f>
        <v>15</v>
      </c>
      <c r="AM13" s="5"/>
      <c r="AN13" s="35">
        <f t="shared" si="6"/>
        <v>2</v>
      </c>
      <c r="AO13" s="35" t="str">
        <f t="shared" si="7"/>
        <v>静岡</v>
      </c>
      <c r="AP13" s="35">
        <f t="shared" si="8"/>
        <v>2610</v>
      </c>
      <c r="AQ13" s="36">
        <f t="shared" si="9"/>
        <v>4.5999999999999996</v>
      </c>
    </row>
    <row r="14" spans="1:43" ht="10.9" customHeight="1">
      <c r="A14" s="229" t="s">
        <v>435</v>
      </c>
      <c r="B14" s="228">
        <v>3</v>
      </c>
      <c r="C14" s="380">
        <v>2048481</v>
      </c>
      <c r="D14" s="381">
        <v>53940</v>
      </c>
      <c r="E14" s="227">
        <v>874608</v>
      </c>
      <c r="F14" s="227">
        <v>26740</v>
      </c>
      <c r="G14" s="227">
        <v>385637</v>
      </c>
      <c r="H14" s="227">
        <v>25360</v>
      </c>
      <c r="I14" s="227">
        <v>488971</v>
      </c>
      <c r="J14" s="227">
        <v>1380</v>
      </c>
      <c r="K14" s="227">
        <v>1096998</v>
      </c>
      <c r="L14" s="227">
        <v>20080</v>
      </c>
      <c r="M14" s="227">
        <v>181088</v>
      </c>
      <c r="N14" s="227">
        <v>10660</v>
      </c>
      <c r="O14" s="227">
        <v>915910</v>
      </c>
      <c r="P14" s="227">
        <v>9420</v>
      </c>
      <c r="Q14" s="227">
        <v>35071</v>
      </c>
      <c r="R14" s="227">
        <v>4840</v>
      </c>
      <c r="S14" s="227">
        <v>5025</v>
      </c>
      <c r="T14" s="227">
        <v>1040</v>
      </c>
      <c r="U14" s="227">
        <v>36778</v>
      </c>
      <c r="V14" s="227">
        <v>1240</v>
      </c>
      <c r="Y14" s="32">
        <v>4</v>
      </c>
      <c r="Z14" s="5" t="s">
        <v>24</v>
      </c>
      <c r="AA14" s="33">
        <f t="shared" si="0"/>
        <v>26545</v>
      </c>
      <c r="AB14" s="34">
        <f>IFERROR(_xlfn.RANK.EQ(AA14,$AA$11:$AA$57,0)+COUNTIF($AA$11:AA14,AA14)-1,"-")</f>
        <v>34</v>
      </c>
      <c r="AC14" s="5"/>
      <c r="AD14" s="35">
        <f t="shared" si="2"/>
        <v>4</v>
      </c>
      <c r="AE14" s="35" t="str">
        <f t="shared" si="3"/>
        <v>千葉</v>
      </c>
      <c r="AF14" s="35">
        <f t="shared" si="4"/>
        <v>85247</v>
      </c>
      <c r="AG14" s="36">
        <f t="shared" si="5"/>
        <v>3.9</v>
      </c>
      <c r="AI14" s="32">
        <v>4</v>
      </c>
      <c r="AJ14" s="5" t="s">
        <v>24</v>
      </c>
      <c r="AK14" s="33">
        <f t="shared" si="1"/>
        <v>1120</v>
      </c>
      <c r="AL14" s="34">
        <f>IFERROR(_xlfn.RANK.EQ(AK14,$AK$11:$AK$57,0)+COUNTIF($AK$11:AK14,AK14)-1,"-")</f>
        <v>24</v>
      </c>
      <c r="AM14" s="5"/>
      <c r="AN14" s="35">
        <f t="shared" si="6"/>
        <v>4</v>
      </c>
      <c r="AO14" s="35" t="str">
        <f t="shared" si="7"/>
        <v>千葉</v>
      </c>
      <c r="AP14" s="35">
        <f t="shared" si="8"/>
        <v>2500</v>
      </c>
      <c r="AQ14" s="36">
        <f t="shared" si="9"/>
        <v>4.4000000000000004</v>
      </c>
    </row>
    <row r="15" spans="1:43" ht="10.9" customHeight="1">
      <c r="A15" s="229" t="s">
        <v>434</v>
      </c>
      <c r="B15" s="228">
        <v>4</v>
      </c>
      <c r="C15" s="380">
        <v>189234</v>
      </c>
      <c r="D15" s="381">
        <v>8480</v>
      </c>
      <c r="E15" s="227">
        <v>64421</v>
      </c>
      <c r="F15" s="227">
        <v>4770</v>
      </c>
      <c r="G15" s="227">
        <v>37569</v>
      </c>
      <c r="H15" s="227">
        <v>4550</v>
      </c>
      <c r="I15" s="227">
        <v>26852</v>
      </c>
      <c r="J15" s="227">
        <v>230</v>
      </c>
      <c r="K15" s="227">
        <v>116837</v>
      </c>
      <c r="L15" s="227">
        <v>2740</v>
      </c>
      <c r="M15" s="227">
        <v>21506</v>
      </c>
      <c r="N15" s="227">
        <v>1460</v>
      </c>
      <c r="O15" s="227">
        <v>95331</v>
      </c>
      <c r="P15" s="227">
        <v>1270</v>
      </c>
      <c r="Q15" s="227">
        <v>2795</v>
      </c>
      <c r="R15" s="227">
        <v>510</v>
      </c>
      <c r="S15" s="227">
        <v>711</v>
      </c>
      <c r="T15" s="227">
        <v>250</v>
      </c>
      <c r="U15" s="227">
        <v>4469</v>
      </c>
      <c r="V15" s="227">
        <v>210</v>
      </c>
      <c r="Y15" s="32">
        <v>5</v>
      </c>
      <c r="Z15" s="5" t="s">
        <v>27</v>
      </c>
      <c r="AA15" s="33">
        <f t="shared" si="0"/>
        <v>18944</v>
      </c>
      <c r="AB15" s="34">
        <f>IFERROR(_xlfn.RANK.EQ(AA15,$AA$11:$AA$57,0)+COUNTIF($AA$11:AA15,AA15)-1,"-")</f>
        <v>42</v>
      </c>
      <c r="AC15" s="5"/>
      <c r="AD15" s="35">
        <f t="shared" si="2"/>
        <v>5</v>
      </c>
      <c r="AE15" s="35" t="str">
        <f t="shared" si="3"/>
        <v>愛媛</v>
      </c>
      <c r="AF15" s="35">
        <f t="shared" si="4"/>
        <v>83414</v>
      </c>
      <c r="AG15" s="36">
        <f t="shared" si="5"/>
        <v>3.8</v>
      </c>
      <c r="AI15" s="32">
        <v>5</v>
      </c>
      <c r="AJ15" s="5" t="s">
        <v>27</v>
      </c>
      <c r="AK15" s="33">
        <f t="shared" si="1"/>
        <v>1240</v>
      </c>
      <c r="AL15" s="34">
        <f>IFERROR(_xlfn.RANK.EQ(AK15,$AK$11:$AK$57,0)+COUNTIF($AK$11:AK15,AK15)-1,"-")</f>
        <v>20</v>
      </c>
      <c r="AM15" s="5"/>
      <c r="AN15" s="35">
        <f t="shared" si="6"/>
        <v>5</v>
      </c>
      <c r="AO15" s="35" t="str">
        <f t="shared" si="7"/>
        <v>茨城</v>
      </c>
      <c r="AP15" s="35">
        <f t="shared" si="8"/>
        <v>2260</v>
      </c>
      <c r="AQ15" s="36">
        <f t="shared" si="9"/>
        <v>4</v>
      </c>
    </row>
    <row r="16" spans="1:43" ht="10.9" customHeight="1">
      <c r="A16" s="229" t="s">
        <v>433</v>
      </c>
      <c r="B16" s="228">
        <v>5</v>
      </c>
      <c r="C16" s="380">
        <v>79207</v>
      </c>
      <c r="D16" s="381">
        <v>2950</v>
      </c>
      <c r="E16" s="227">
        <v>23983</v>
      </c>
      <c r="F16" s="227">
        <v>1560</v>
      </c>
      <c r="G16" s="227">
        <v>13804</v>
      </c>
      <c r="H16" s="227">
        <v>1440</v>
      </c>
      <c r="I16" s="227">
        <v>10179</v>
      </c>
      <c r="J16" s="227">
        <v>120</v>
      </c>
      <c r="K16" s="227">
        <v>50585</v>
      </c>
      <c r="L16" s="227">
        <v>1080</v>
      </c>
      <c r="M16" s="227">
        <v>9598</v>
      </c>
      <c r="N16" s="227">
        <v>390</v>
      </c>
      <c r="O16" s="227">
        <v>40987</v>
      </c>
      <c r="P16" s="227">
        <v>680</v>
      </c>
      <c r="Q16" s="227">
        <v>1284</v>
      </c>
      <c r="R16" s="227">
        <v>130</v>
      </c>
      <c r="S16" s="227">
        <v>734</v>
      </c>
      <c r="T16" s="227">
        <v>90</v>
      </c>
      <c r="U16" s="227">
        <v>2622</v>
      </c>
      <c r="V16" s="227">
        <v>90</v>
      </c>
      <c r="Y16" s="32">
        <v>6</v>
      </c>
      <c r="Z16" s="5" t="s">
        <v>29</v>
      </c>
      <c r="AA16" s="33">
        <f t="shared" si="0"/>
        <v>33698</v>
      </c>
      <c r="AB16" s="34">
        <f>IFERROR(_xlfn.RANK.EQ(AA16,$AA$11:$AA$57,0)+COUNTIF($AA$11:AA16,AA16)-1,"-")</f>
        <v>30</v>
      </c>
      <c r="AC16" s="5"/>
      <c r="AD16" s="42">
        <f t="shared" si="2"/>
        <v>6</v>
      </c>
      <c r="AE16" s="42" t="str">
        <f t="shared" si="3"/>
        <v>長野</v>
      </c>
      <c r="AF16" s="42">
        <f t="shared" si="4"/>
        <v>81244</v>
      </c>
      <c r="AG16" s="37">
        <f t="shared" si="5"/>
        <v>3.7</v>
      </c>
      <c r="AI16" s="32">
        <v>6</v>
      </c>
      <c r="AJ16" s="5" t="s">
        <v>29</v>
      </c>
      <c r="AK16" s="33">
        <f t="shared" si="1"/>
        <v>1560</v>
      </c>
      <c r="AL16" s="34">
        <f>IFERROR(_xlfn.RANK.EQ(AK16,$AK$11:$AK$57,0)+COUNTIF($AK$11:AK16,AK16)-1,"-")</f>
        <v>11</v>
      </c>
      <c r="AM16" s="5"/>
      <c r="AN16" s="42">
        <f t="shared" si="6"/>
        <v>6</v>
      </c>
      <c r="AO16" s="42" t="str">
        <f t="shared" si="7"/>
        <v>福島</v>
      </c>
      <c r="AP16" s="42">
        <f t="shared" si="8"/>
        <v>2050</v>
      </c>
      <c r="AQ16" s="37">
        <f t="shared" si="9"/>
        <v>3.6</v>
      </c>
    </row>
    <row r="17" spans="1:43" ht="10.9" customHeight="1">
      <c r="A17" s="229" t="s">
        <v>432</v>
      </c>
      <c r="B17" s="228">
        <v>6</v>
      </c>
      <c r="C17" s="380">
        <v>579734</v>
      </c>
      <c r="D17" s="381">
        <v>17880</v>
      </c>
      <c r="E17" s="227">
        <v>233333</v>
      </c>
      <c r="F17" s="227">
        <v>7840</v>
      </c>
      <c r="G17" s="227">
        <v>129072</v>
      </c>
      <c r="H17" s="227">
        <v>7600</v>
      </c>
      <c r="I17" s="227">
        <v>104261</v>
      </c>
      <c r="J17" s="227">
        <v>240</v>
      </c>
      <c r="K17" s="227">
        <v>319886</v>
      </c>
      <c r="L17" s="227">
        <v>6960</v>
      </c>
      <c r="M17" s="227">
        <v>53995</v>
      </c>
      <c r="N17" s="227">
        <v>4820</v>
      </c>
      <c r="O17" s="227">
        <v>265891</v>
      </c>
      <c r="P17" s="227">
        <v>2140</v>
      </c>
      <c r="Q17" s="227">
        <v>15372</v>
      </c>
      <c r="R17" s="227">
        <v>2520</v>
      </c>
      <c r="S17" s="227">
        <v>1741</v>
      </c>
      <c r="T17" s="227">
        <v>260</v>
      </c>
      <c r="U17" s="227">
        <v>9402</v>
      </c>
      <c r="V17" s="227">
        <v>290</v>
      </c>
      <c r="Y17" s="32">
        <v>7</v>
      </c>
      <c r="Z17" s="5" t="s">
        <v>31</v>
      </c>
      <c r="AA17" s="33">
        <f t="shared" si="0"/>
        <v>54218</v>
      </c>
      <c r="AB17" s="34">
        <f>IFERROR(_xlfn.RANK.EQ(AA17,$AA$11:$AA$57,0)+COUNTIF($AA$11:AA17,AA17)-1,"-")</f>
        <v>18</v>
      </c>
      <c r="AC17" s="5"/>
      <c r="AD17" s="42">
        <f t="shared" si="2"/>
        <v>7</v>
      </c>
      <c r="AE17" s="42" t="str">
        <f t="shared" si="3"/>
        <v>鹿児島</v>
      </c>
      <c r="AF17" s="42">
        <f t="shared" si="4"/>
        <v>77312</v>
      </c>
      <c r="AG17" s="37">
        <f t="shared" si="5"/>
        <v>3.5</v>
      </c>
      <c r="AI17" s="32">
        <v>7</v>
      </c>
      <c r="AJ17" s="5" t="s">
        <v>31</v>
      </c>
      <c r="AK17" s="33">
        <f t="shared" si="1"/>
        <v>2050</v>
      </c>
      <c r="AL17" s="34">
        <f>IFERROR(_xlfn.RANK.EQ(AK17,$AK$11:$AK$57,0)+COUNTIF($AK$11:AK17,AK17)-1,"-")</f>
        <v>6</v>
      </c>
      <c r="AM17" s="5"/>
      <c r="AN17" s="42">
        <f t="shared" si="6"/>
        <v>7</v>
      </c>
      <c r="AO17" s="42" t="str">
        <f t="shared" si="7"/>
        <v>山梨</v>
      </c>
      <c r="AP17" s="42">
        <f t="shared" si="8"/>
        <v>1800</v>
      </c>
      <c r="AQ17" s="37">
        <f t="shared" si="9"/>
        <v>3.2</v>
      </c>
    </row>
    <row r="18" spans="1:43" ht="10.9" customHeight="1">
      <c r="A18" s="229" t="s">
        <v>431</v>
      </c>
      <c r="B18" s="228">
        <v>7</v>
      </c>
      <c r="C18" s="380">
        <v>276587</v>
      </c>
      <c r="D18" s="381">
        <v>6580</v>
      </c>
      <c r="E18" s="227">
        <v>117456</v>
      </c>
      <c r="F18" s="227">
        <v>3620</v>
      </c>
      <c r="G18" s="227">
        <v>46733</v>
      </c>
      <c r="H18" s="227">
        <v>3470</v>
      </c>
      <c r="I18" s="227">
        <v>70723</v>
      </c>
      <c r="J18" s="227">
        <v>140</v>
      </c>
      <c r="K18" s="227">
        <v>148491</v>
      </c>
      <c r="L18" s="227">
        <v>2420</v>
      </c>
      <c r="M18" s="227">
        <v>33210</v>
      </c>
      <c r="N18" s="227">
        <v>1320</v>
      </c>
      <c r="O18" s="227">
        <v>115280</v>
      </c>
      <c r="P18" s="227">
        <v>1100</v>
      </c>
      <c r="Q18" s="227">
        <v>5827</v>
      </c>
      <c r="R18" s="227">
        <v>370</v>
      </c>
      <c r="S18" s="227">
        <v>492</v>
      </c>
      <c r="T18" s="227">
        <v>40</v>
      </c>
      <c r="U18" s="227">
        <v>4322</v>
      </c>
      <c r="V18" s="227">
        <v>130</v>
      </c>
      <c r="Y18" s="32">
        <v>8</v>
      </c>
      <c r="Z18" s="5" t="s">
        <v>33</v>
      </c>
      <c r="AA18" s="33">
        <f t="shared" si="0"/>
        <v>57758</v>
      </c>
      <c r="AB18" s="34">
        <f>IFERROR(_xlfn.RANK.EQ(AA18,$AA$11:$AA$57,0)+COUNTIF($AA$11:AA18,AA18)-1,"-")</f>
        <v>15</v>
      </c>
      <c r="AC18" s="5"/>
      <c r="AD18" s="42">
        <f t="shared" si="2"/>
        <v>8</v>
      </c>
      <c r="AE18" s="42" t="str">
        <f t="shared" si="3"/>
        <v>東京</v>
      </c>
      <c r="AF18" s="42">
        <f t="shared" si="4"/>
        <v>76706</v>
      </c>
      <c r="AG18" s="37">
        <f t="shared" si="5"/>
        <v>3.5</v>
      </c>
      <c r="AI18" s="32">
        <v>8</v>
      </c>
      <c r="AJ18" s="5" t="s">
        <v>33</v>
      </c>
      <c r="AK18" s="33">
        <f t="shared" si="1"/>
        <v>2260</v>
      </c>
      <c r="AL18" s="34">
        <f>IFERROR(_xlfn.RANK.EQ(AK18,$AK$11:$AK$57,0)+COUNTIF($AK$11:AK18,AK18)-1,"-")</f>
        <v>5</v>
      </c>
      <c r="AM18" s="5"/>
      <c r="AN18" s="42">
        <f t="shared" si="6"/>
        <v>8</v>
      </c>
      <c r="AO18" s="42" t="str">
        <f t="shared" si="7"/>
        <v>群馬</v>
      </c>
      <c r="AP18" s="42">
        <f t="shared" si="8"/>
        <v>1790</v>
      </c>
      <c r="AQ18" s="37">
        <f t="shared" si="9"/>
        <v>3.2</v>
      </c>
    </row>
    <row r="19" spans="1:43" ht="10.9" customHeight="1">
      <c r="A19" s="229" t="s">
        <v>430</v>
      </c>
      <c r="B19" s="228">
        <v>8</v>
      </c>
      <c r="C19" s="380">
        <v>149036</v>
      </c>
      <c r="D19" s="381">
        <v>5210</v>
      </c>
      <c r="E19" s="227">
        <v>42095</v>
      </c>
      <c r="F19" s="227">
        <v>2790</v>
      </c>
      <c r="G19" s="227">
        <v>32228</v>
      </c>
      <c r="H19" s="227">
        <v>2660</v>
      </c>
      <c r="I19" s="227">
        <v>9866</v>
      </c>
      <c r="J19" s="227">
        <v>120</v>
      </c>
      <c r="K19" s="227">
        <v>99692</v>
      </c>
      <c r="L19" s="227">
        <v>1740</v>
      </c>
      <c r="M19" s="227">
        <v>13078</v>
      </c>
      <c r="N19" s="227">
        <v>630</v>
      </c>
      <c r="O19" s="227">
        <v>86614</v>
      </c>
      <c r="P19" s="227">
        <v>1120</v>
      </c>
      <c r="Q19" s="227">
        <v>2989</v>
      </c>
      <c r="R19" s="227">
        <v>450</v>
      </c>
      <c r="S19" s="227">
        <v>660</v>
      </c>
      <c r="T19" s="227">
        <v>90</v>
      </c>
      <c r="U19" s="227">
        <v>3601</v>
      </c>
      <c r="V19" s="227">
        <v>140</v>
      </c>
      <c r="Y19" s="32">
        <v>9</v>
      </c>
      <c r="Z19" s="5" t="s">
        <v>35</v>
      </c>
      <c r="AA19" s="33">
        <f t="shared" si="0"/>
        <v>63657</v>
      </c>
      <c r="AB19" s="34">
        <f>IFERROR(_xlfn.RANK.EQ(AA19,$AA$11:$AA$57,0)+COUNTIF($AA$11:AA19,AA19)-1,"-")</f>
        <v>13</v>
      </c>
      <c r="AC19" s="5"/>
      <c r="AD19" s="42">
        <f t="shared" si="2"/>
        <v>9</v>
      </c>
      <c r="AE19" s="42" t="str">
        <f t="shared" si="3"/>
        <v>福岡</v>
      </c>
      <c r="AF19" s="42">
        <f t="shared" si="4"/>
        <v>76529</v>
      </c>
      <c r="AG19" s="37">
        <f t="shared" si="5"/>
        <v>3.5</v>
      </c>
      <c r="AI19" s="32">
        <v>9</v>
      </c>
      <c r="AJ19" s="5" t="s">
        <v>35</v>
      </c>
      <c r="AK19" s="33">
        <f t="shared" si="1"/>
        <v>1390</v>
      </c>
      <c r="AL19" s="34">
        <f>IFERROR(_xlfn.RANK.EQ(AK19,$AK$11:$AK$57,0)+COUNTIF($AK$11:AK19,AK19)-1,"-")</f>
        <v>16</v>
      </c>
      <c r="AM19" s="5"/>
      <c r="AN19" s="42">
        <f t="shared" si="6"/>
        <v>9</v>
      </c>
      <c r="AO19" s="42" t="str">
        <f t="shared" si="7"/>
        <v>埼玉</v>
      </c>
      <c r="AP19" s="42">
        <f t="shared" si="8"/>
        <v>1650</v>
      </c>
      <c r="AQ19" s="37">
        <f t="shared" si="9"/>
        <v>2.9</v>
      </c>
    </row>
    <row r="20" spans="1:43" ht="10.9" customHeight="1">
      <c r="A20" s="229" t="s">
        <v>429</v>
      </c>
      <c r="B20" s="228">
        <v>9</v>
      </c>
      <c r="C20" s="380">
        <v>157906</v>
      </c>
      <c r="D20" s="381">
        <v>4020</v>
      </c>
      <c r="E20" s="227">
        <v>79354</v>
      </c>
      <c r="F20" s="227">
        <v>2020</v>
      </c>
      <c r="G20" s="227">
        <v>16886</v>
      </c>
      <c r="H20" s="227">
        <v>1850</v>
      </c>
      <c r="I20" s="227">
        <v>62468</v>
      </c>
      <c r="J20" s="227">
        <v>180</v>
      </c>
      <c r="K20" s="227">
        <v>73676</v>
      </c>
      <c r="L20" s="227">
        <v>1540</v>
      </c>
      <c r="M20" s="227">
        <v>11913</v>
      </c>
      <c r="N20" s="227">
        <v>590</v>
      </c>
      <c r="O20" s="227">
        <v>61763</v>
      </c>
      <c r="P20" s="227">
        <v>940</v>
      </c>
      <c r="Q20" s="227">
        <v>3034</v>
      </c>
      <c r="R20" s="227">
        <v>310</v>
      </c>
      <c r="S20" s="227">
        <v>125</v>
      </c>
      <c r="T20" s="227">
        <v>70</v>
      </c>
      <c r="U20" s="227">
        <v>1717</v>
      </c>
      <c r="V20" s="227">
        <v>80</v>
      </c>
      <c r="Y20" s="32">
        <v>10</v>
      </c>
      <c r="Z20" s="5" t="s">
        <v>37</v>
      </c>
      <c r="AA20" s="33">
        <f t="shared" si="0"/>
        <v>63824</v>
      </c>
      <c r="AB20" s="34">
        <f>IFERROR(_xlfn.RANK.EQ(AA20,$AA$11:$AA$57,0)+COUNTIF($AA$11:AA20,AA20)-1,"-")</f>
        <v>12</v>
      </c>
      <c r="AC20" s="5"/>
      <c r="AD20" s="42">
        <f t="shared" si="2"/>
        <v>10</v>
      </c>
      <c r="AE20" s="42" t="str">
        <f t="shared" si="3"/>
        <v>宮崎</v>
      </c>
      <c r="AF20" s="42">
        <f t="shared" si="4"/>
        <v>76026</v>
      </c>
      <c r="AG20" s="37">
        <f t="shared" si="5"/>
        <v>3.4</v>
      </c>
      <c r="AI20" s="32">
        <v>10</v>
      </c>
      <c r="AJ20" s="5" t="s">
        <v>37</v>
      </c>
      <c r="AK20" s="33">
        <f t="shared" si="1"/>
        <v>1790</v>
      </c>
      <c r="AL20" s="34">
        <f>IFERROR(_xlfn.RANK.EQ(AK20,$AK$11:$AK$57,0)+COUNTIF($AK$11:AK20,AK20)-1,"-")</f>
        <v>8</v>
      </c>
      <c r="AM20" s="5"/>
      <c r="AN20" s="42">
        <f t="shared" si="6"/>
        <v>10</v>
      </c>
      <c r="AO20" s="42" t="str">
        <f t="shared" si="7"/>
        <v>兵庫</v>
      </c>
      <c r="AP20" s="42">
        <f t="shared" si="8"/>
        <v>1570</v>
      </c>
      <c r="AQ20" s="37">
        <f t="shared" si="9"/>
        <v>2.8</v>
      </c>
    </row>
    <row r="21" spans="1:43" ht="10.9" customHeight="1">
      <c r="A21" s="229" t="s">
        <v>428</v>
      </c>
      <c r="B21" s="228">
        <v>10</v>
      </c>
      <c r="C21" s="380">
        <v>179937</v>
      </c>
      <c r="D21" s="381">
        <v>2170</v>
      </c>
      <c r="E21" s="227">
        <v>104721</v>
      </c>
      <c r="F21" s="227">
        <v>1160</v>
      </c>
      <c r="G21" s="227">
        <v>36718</v>
      </c>
      <c r="H21" s="227">
        <v>1060</v>
      </c>
      <c r="I21" s="227">
        <v>68003</v>
      </c>
      <c r="J21" s="227">
        <v>100</v>
      </c>
      <c r="K21" s="227">
        <v>73022</v>
      </c>
      <c r="L21" s="227">
        <v>800</v>
      </c>
      <c r="M21" s="227">
        <v>6592</v>
      </c>
      <c r="N21" s="227">
        <v>220</v>
      </c>
      <c r="O21" s="227">
        <v>66430</v>
      </c>
      <c r="P21" s="227">
        <v>580</v>
      </c>
      <c r="Q21" s="227">
        <v>828</v>
      </c>
      <c r="R21" s="227">
        <v>100</v>
      </c>
      <c r="S21" s="227">
        <v>64</v>
      </c>
      <c r="T21" s="227">
        <v>40</v>
      </c>
      <c r="U21" s="227">
        <v>1300</v>
      </c>
      <c r="V21" s="227">
        <v>60</v>
      </c>
      <c r="Y21" s="32">
        <v>11</v>
      </c>
      <c r="Z21" s="5" t="s">
        <v>39</v>
      </c>
      <c r="AA21" s="33">
        <f t="shared" si="0"/>
        <v>60545</v>
      </c>
      <c r="AB21" s="34">
        <f>IFERROR(_xlfn.RANK.EQ(AA21,$AA$11:$AA$57,0)+COUNTIF($AA$11:AA21,AA21)-1,"-")</f>
        <v>14</v>
      </c>
      <c r="AC21" s="5"/>
      <c r="AD21" s="42">
        <f t="shared" si="2"/>
        <v>11</v>
      </c>
      <c r="AE21" s="42" t="str">
        <f t="shared" si="3"/>
        <v>愛知</v>
      </c>
      <c r="AF21" s="42">
        <f t="shared" si="4"/>
        <v>65716</v>
      </c>
      <c r="AG21" s="37">
        <f t="shared" si="5"/>
        <v>3</v>
      </c>
      <c r="AI21" s="32">
        <v>11</v>
      </c>
      <c r="AJ21" s="5" t="s">
        <v>39</v>
      </c>
      <c r="AK21" s="33">
        <f t="shared" si="1"/>
        <v>1650</v>
      </c>
      <c r="AL21" s="34">
        <f>IFERROR(_xlfn.RANK.EQ(AK21,$AK$11:$AK$57,0)+COUNTIF($AK$11:AK21,AK21)-1,"-")</f>
        <v>9</v>
      </c>
      <c r="AM21" s="5"/>
      <c r="AN21" s="42">
        <f t="shared" si="6"/>
        <v>11</v>
      </c>
      <c r="AO21" s="42" t="str">
        <f t="shared" si="7"/>
        <v>山形</v>
      </c>
      <c r="AP21" s="42">
        <f t="shared" si="8"/>
        <v>1560</v>
      </c>
      <c r="AQ21" s="37">
        <f t="shared" si="9"/>
        <v>2.8</v>
      </c>
    </row>
    <row r="22" spans="1:43" ht="10.9" customHeight="1">
      <c r="A22" s="229" t="s">
        <v>427</v>
      </c>
      <c r="B22" s="228">
        <v>11</v>
      </c>
      <c r="C22" s="380">
        <v>414287</v>
      </c>
      <c r="D22" s="381">
        <v>6320</v>
      </c>
      <c r="E22" s="227">
        <v>203792</v>
      </c>
      <c r="F22" s="227">
        <v>2800</v>
      </c>
      <c r="G22" s="227">
        <v>69129</v>
      </c>
      <c r="H22" s="227">
        <v>2570</v>
      </c>
      <c r="I22" s="227">
        <v>134663</v>
      </c>
      <c r="J22" s="227">
        <v>240</v>
      </c>
      <c r="K22" s="227">
        <v>199312</v>
      </c>
      <c r="L22" s="227">
        <v>2710</v>
      </c>
      <c r="M22" s="227">
        <v>30139</v>
      </c>
      <c r="N22" s="227">
        <v>1180</v>
      </c>
      <c r="O22" s="227">
        <v>169173</v>
      </c>
      <c r="P22" s="227">
        <v>1530</v>
      </c>
      <c r="Q22" s="227">
        <v>2519</v>
      </c>
      <c r="R22" s="227">
        <v>420</v>
      </c>
      <c r="S22" s="227">
        <v>399</v>
      </c>
      <c r="T22" s="227">
        <v>170</v>
      </c>
      <c r="U22" s="227">
        <v>8265</v>
      </c>
      <c r="V22" s="227">
        <v>210</v>
      </c>
      <c r="Y22" s="32">
        <v>12</v>
      </c>
      <c r="Z22" s="5" t="s">
        <v>41</v>
      </c>
      <c r="AA22" s="33">
        <f t="shared" si="0"/>
        <v>85247</v>
      </c>
      <c r="AB22" s="34">
        <f>IFERROR(_xlfn.RANK.EQ(AA22,$AA$11:$AA$57,0)+COUNTIF($AA$11:AA22,AA22)-1,"-")</f>
        <v>4</v>
      </c>
      <c r="AC22" s="5"/>
      <c r="AD22" s="42">
        <f t="shared" si="2"/>
        <v>12</v>
      </c>
      <c r="AE22" s="42" t="str">
        <f t="shared" si="3"/>
        <v>群馬</v>
      </c>
      <c r="AF22" s="42">
        <f t="shared" si="4"/>
        <v>63824</v>
      </c>
      <c r="AG22" s="37">
        <f t="shared" si="5"/>
        <v>2.9</v>
      </c>
      <c r="AI22" s="32">
        <v>12</v>
      </c>
      <c r="AJ22" s="5" t="s">
        <v>41</v>
      </c>
      <c r="AK22" s="33">
        <f t="shared" si="1"/>
        <v>2500</v>
      </c>
      <c r="AL22" s="34">
        <f>IFERROR(_xlfn.RANK.EQ(AK22,$AK$11:$AK$57,0)+COUNTIF($AK$11:AK22,AK22)-1,"-")</f>
        <v>4</v>
      </c>
      <c r="AM22" s="5"/>
      <c r="AN22" s="42">
        <f t="shared" si="6"/>
        <v>12</v>
      </c>
      <c r="AO22" s="42" t="str">
        <f t="shared" si="7"/>
        <v>愛知</v>
      </c>
      <c r="AP22" s="42">
        <f t="shared" si="8"/>
        <v>1520</v>
      </c>
      <c r="AQ22" s="37">
        <f t="shared" si="9"/>
        <v>2.7</v>
      </c>
    </row>
    <row r="23" spans="1:43" ht="10.9" customHeight="1">
      <c r="A23" s="229" t="s">
        <v>420</v>
      </c>
      <c r="B23" s="228">
        <v>12</v>
      </c>
      <c r="C23" s="380">
        <v>22553</v>
      </c>
      <c r="D23" s="381">
        <v>330</v>
      </c>
      <c r="E23" s="227">
        <v>5453</v>
      </c>
      <c r="F23" s="227">
        <v>170</v>
      </c>
      <c r="G23" s="227">
        <v>3498</v>
      </c>
      <c r="H23" s="227">
        <v>160</v>
      </c>
      <c r="I23" s="227">
        <v>1956</v>
      </c>
      <c r="J23" s="227">
        <v>20</v>
      </c>
      <c r="K23" s="227">
        <v>15497</v>
      </c>
      <c r="L23" s="227">
        <v>100</v>
      </c>
      <c r="M23" s="227">
        <v>1057</v>
      </c>
      <c r="N23" s="227">
        <v>40</v>
      </c>
      <c r="O23" s="227">
        <v>14440</v>
      </c>
      <c r="P23" s="227">
        <v>50</v>
      </c>
      <c r="Q23" s="227">
        <v>421</v>
      </c>
      <c r="R23" s="227">
        <v>20</v>
      </c>
      <c r="S23" s="227">
        <v>100</v>
      </c>
      <c r="T23" s="227">
        <v>30</v>
      </c>
      <c r="U23" s="227">
        <v>1081</v>
      </c>
      <c r="V23" s="227">
        <v>10</v>
      </c>
      <c r="Y23" s="32">
        <v>13</v>
      </c>
      <c r="Z23" s="5" t="s">
        <v>43</v>
      </c>
      <c r="AA23" s="33">
        <f t="shared" si="0"/>
        <v>76706</v>
      </c>
      <c r="AB23" s="34">
        <f>IFERROR(_xlfn.RANK.EQ(AA23,$AA$11:$AA$57,0)+COUNTIF($AA$11:AA23,AA23)-1,"-")</f>
        <v>8</v>
      </c>
      <c r="AC23" s="5"/>
      <c r="AD23" s="42">
        <f t="shared" si="2"/>
        <v>13</v>
      </c>
      <c r="AE23" s="42" t="str">
        <f t="shared" si="3"/>
        <v>栃木</v>
      </c>
      <c r="AF23" s="42">
        <f t="shared" si="4"/>
        <v>63657</v>
      </c>
      <c r="AG23" s="37">
        <f t="shared" si="5"/>
        <v>2.9</v>
      </c>
      <c r="AI23" s="32">
        <v>13</v>
      </c>
      <c r="AJ23" s="5" t="s">
        <v>43</v>
      </c>
      <c r="AK23" s="33">
        <f t="shared" si="1"/>
        <v>920</v>
      </c>
      <c r="AL23" s="34">
        <f>IFERROR(_xlfn.RANK.EQ(AK23,$AK$11:$AK$57,0)+COUNTIF($AK$11:AK23,AK23)-1,"-")</f>
        <v>27</v>
      </c>
      <c r="AM23" s="5"/>
      <c r="AN23" s="42">
        <f t="shared" si="6"/>
        <v>13</v>
      </c>
      <c r="AO23" s="42" t="str">
        <f t="shared" si="7"/>
        <v>神奈川</v>
      </c>
      <c r="AP23" s="42">
        <f t="shared" si="8"/>
        <v>1470</v>
      </c>
      <c r="AQ23" s="37">
        <f t="shared" si="9"/>
        <v>2.6</v>
      </c>
    </row>
    <row r="24" spans="1:43" ht="10.9" customHeight="1">
      <c r="A24" s="229" t="s">
        <v>426</v>
      </c>
      <c r="B24" s="228"/>
      <c r="C24" s="380"/>
      <c r="D24" s="381"/>
      <c r="E24" s="227"/>
      <c r="F24" s="227"/>
      <c r="G24" s="227"/>
      <c r="H24" s="227"/>
      <c r="I24" s="227"/>
      <c r="J24" s="227"/>
      <c r="K24" s="227"/>
      <c r="L24" s="227"/>
      <c r="M24" s="227"/>
      <c r="N24" s="227"/>
      <c r="O24" s="227"/>
      <c r="P24" s="227"/>
      <c r="Q24" s="227"/>
      <c r="R24" s="227"/>
      <c r="S24" s="227"/>
      <c r="T24" s="227"/>
      <c r="U24" s="227"/>
      <c r="V24" s="227"/>
      <c r="Y24" s="32">
        <v>14</v>
      </c>
      <c r="Z24" s="5" t="s">
        <v>45</v>
      </c>
      <c r="AA24" s="33">
        <f t="shared" si="0"/>
        <v>35642</v>
      </c>
      <c r="AB24" s="34">
        <f>IFERROR(_xlfn.RANK.EQ(AA24,$AA$11:$AA$57,0)+COUNTIF($AA$11:AA24,AA24)-1,"-")</f>
        <v>25</v>
      </c>
      <c r="AC24" s="5"/>
      <c r="AD24" s="42">
        <f t="shared" si="2"/>
        <v>14</v>
      </c>
      <c r="AE24" s="42" t="str">
        <f t="shared" si="3"/>
        <v>埼玉</v>
      </c>
      <c r="AF24" s="42">
        <f t="shared" si="4"/>
        <v>60545</v>
      </c>
      <c r="AG24" s="37">
        <f t="shared" si="5"/>
        <v>2.7</v>
      </c>
      <c r="AI24" s="32">
        <v>14</v>
      </c>
      <c r="AJ24" s="5" t="s">
        <v>45</v>
      </c>
      <c r="AK24" s="33">
        <f t="shared" si="1"/>
        <v>1470</v>
      </c>
      <c r="AL24" s="34">
        <f>IFERROR(_xlfn.RANK.EQ(AK24,$AK$11:$AK$57,0)+COUNTIF($AK$11:AK24,AK24)-1,"-")</f>
        <v>13</v>
      </c>
      <c r="AM24" s="5"/>
      <c r="AN24" s="42">
        <f t="shared" si="6"/>
        <v>14</v>
      </c>
      <c r="AO24" s="42" t="str">
        <f t="shared" si="7"/>
        <v>新潟</v>
      </c>
      <c r="AP24" s="42">
        <f t="shared" si="8"/>
        <v>1440</v>
      </c>
      <c r="AQ24" s="37">
        <f t="shared" si="9"/>
        <v>2.5</v>
      </c>
    </row>
    <row r="25" spans="1:43" ht="10.9" customHeight="1">
      <c r="A25" s="229" t="s">
        <v>425</v>
      </c>
      <c r="B25" s="228">
        <v>13</v>
      </c>
      <c r="C25" s="380">
        <v>159794</v>
      </c>
      <c r="D25" s="381">
        <v>2610</v>
      </c>
      <c r="E25" s="227">
        <v>125179</v>
      </c>
      <c r="F25" s="227">
        <v>1020</v>
      </c>
      <c r="G25" s="227">
        <v>25129</v>
      </c>
      <c r="H25" s="227">
        <v>920</v>
      </c>
      <c r="I25" s="227">
        <v>100049</v>
      </c>
      <c r="J25" s="227">
        <v>100</v>
      </c>
      <c r="K25" s="227">
        <v>29422</v>
      </c>
      <c r="L25" s="227">
        <v>1160</v>
      </c>
      <c r="M25" s="227">
        <v>11431</v>
      </c>
      <c r="N25" s="227">
        <v>750</v>
      </c>
      <c r="O25" s="227">
        <v>17990</v>
      </c>
      <c r="P25" s="227">
        <v>410</v>
      </c>
      <c r="Q25" s="227">
        <v>2211</v>
      </c>
      <c r="R25" s="227">
        <v>210</v>
      </c>
      <c r="S25" s="227">
        <v>327</v>
      </c>
      <c r="T25" s="227">
        <v>100</v>
      </c>
      <c r="U25" s="227">
        <v>2656</v>
      </c>
      <c r="V25" s="227">
        <v>120</v>
      </c>
      <c r="Y25" s="32">
        <v>15</v>
      </c>
      <c r="Z25" s="5" t="s">
        <v>46</v>
      </c>
      <c r="AA25" s="33">
        <f t="shared" si="0"/>
        <v>34099</v>
      </c>
      <c r="AB25" s="34">
        <f>IFERROR(_xlfn.RANK.EQ(AA25,$AA$11:$AA$57,0)+COUNTIF($AA$11:AA25,AA25)-1,"-")</f>
        <v>28</v>
      </c>
      <c r="AC25" s="5"/>
      <c r="AD25" s="42">
        <f t="shared" si="2"/>
        <v>15</v>
      </c>
      <c r="AE25" s="42" t="str">
        <f t="shared" si="3"/>
        <v>茨城</v>
      </c>
      <c r="AF25" s="42">
        <f t="shared" si="4"/>
        <v>57758</v>
      </c>
      <c r="AG25" s="37">
        <f t="shared" si="5"/>
        <v>2.6</v>
      </c>
      <c r="AI25" s="32">
        <v>15</v>
      </c>
      <c r="AJ25" s="5" t="s">
        <v>46</v>
      </c>
      <c r="AK25" s="33">
        <f t="shared" si="1"/>
        <v>1440</v>
      </c>
      <c r="AL25" s="34">
        <f>IFERROR(_xlfn.RANK.EQ(AK25,$AK$11:$AK$57,0)+COUNTIF($AK$11:AK25,AK25)-1,"-")</f>
        <v>14</v>
      </c>
      <c r="AM25" s="5"/>
      <c r="AN25" s="42">
        <f t="shared" si="6"/>
        <v>15</v>
      </c>
      <c r="AO25" s="42" t="str">
        <f t="shared" si="7"/>
        <v>岩手</v>
      </c>
      <c r="AP25" s="42">
        <f t="shared" si="8"/>
        <v>1400</v>
      </c>
      <c r="AQ25" s="37">
        <f t="shared" si="9"/>
        <v>2.5</v>
      </c>
    </row>
    <row r="26" spans="1:43" ht="10.9" customHeight="1">
      <c r="A26" s="229" t="s">
        <v>424</v>
      </c>
      <c r="B26" s="228">
        <v>14</v>
      </c>
      <c r="C26" s="380">
        <v>25852</v>
      </c>
      <c r="D26" s="381">
        <v>1120</v>
      </c>
      <c r="E26" s="227">
        <v>10458</v>
      </c>
      <c r="F26" s="227">
        <v>690</v>
      </c>
      <c r="G26" s="227">
        <v>5860</v>
      </c>
      <c r="H26" s="227">
        <v>670</v>
      </c>
      <c r="I26" s="227">
        <v>4597</v>
      </c>
      <c r="J26" s="227">
        <v>30</v>
      </c>
      <c r="K26" s="227">
        <v>14758</v>
      </c>
      <c r="L26" s="227">
        <v>280</v>
      </c>
      <c r="M26" s="227">
        <v>2446</v>
      </c>
      <c r="N26" s="227">
        <v>120</v>
      </c>
      <c r="O26" s="227">
        <v>12312</v>
      </c>
      <c r="P26" s="227">
        <v>160</v>
      </c>
      <c r="Q26" s="227">
        <v>176</v>
      </c>
      <c r="R26" s="227">
        <v>80</v>
      </c>
      <c r="S26" s="227">
        <v>37</v>
      </c>
      <c r="T26" s="227">
        <v>50</v>
      </c>
      <c r="U26" s="227">
        <v>423</v>
      </c>
      <c r="V26" s="227">
        <v>20</v>
      </c>
      <c r="Y26" s="32">
        <v>16</v>
      </c>
      <c r="Z26" s="5" t="s">
        <v>48</v>
      </c>
      <c r="AA26" s="33">
        <f t="shared" si="0"/>
        <v>8837</v>
      </c>
      <c r="AB26" s="34">
        <f>IFERROR(_xlfn.RANK.EQ(AA26,$AA$11:$AA$57,0)+COUNTIF($AA$11:AA26,AA26)-1,"-")</f>
        <v>47</v>
      </c>
      <c r="AC26" s="5"/>
      <c r="AD26" s="42">
        <f t="shared" si="2"/>
        <v>16</v>
      </c>
      <c r="AE26" s="42" t="str">
        <f t="shared" si="3"/>
        <v>三重</v>
      </c>
      <c r="AF26" s="42">
        <f t="shared" si="4"/>
        <v>57158</v>
      </c>
      <c r="AG26" s="37">
        <f t="shared" si="5"/>
        <v>2.6</v>
      </c>
      <c r="AI26" s="32">
        <v>16</v>
      </c>
      <c r="AJ26" s="5" t="s">
        <v>48</v>
      </c>
      <c r="AK26" s="33">
        <f t="shared" si="1"/>
        <v>530</v>
      </c>
      <c r="AL26" s="34">
        <f>IFERROR(_xlfn.RANK.EQ(AK26,$AK$11:$AK$57,0)+COUNTIF($AK$11:AK26,AK26)-1,"-")</f>
        <v>38</v>
      </c>
      <c r="AM26" s="5"/>
      <c r="AN26" s="42">
        <f t="shared" si="6"/>
        <v>16</v>
      </c>
      <c r="AO26" s="42" t="str">
        <f t="shared" si="7"/>
        <v>栃木</v>
      </c>
      <c r="AP26" s="42">
        <f t="shared" si="8"/>
        <v>1390</v>
      </c>
      <c r="AQ26" s="37">
        <f t="shared" si="9"/>
        <v>2.5</v>
      </c>
    </row>
    <row r="27" spans="1:43" ht="10.9" customHeight="1">
      <c r="A27" s="229" t="s">
        <v>423</v>
      </c>
      <c r="B27" s="228">
        <v>15</v>
      </c>
      <c r="C27" s="380">
        <v>29976</v>
      </c>
      <c r="D27" s="381">
        <v>1400</v>
      </c>
      <c r="E27" s="227">
        <v>9158</v>
      </c>
      <c r="F27" s="227">
        <v>890</v>
      </c>
      <c r="G27" s="227">
        <v>8996</v>
      </c>
      <c r="H27" s="227">
        <v>880</v>
      </c>
      <c r="I27" s="227">
        <v>162</v>
      </c>
      <c r="J27" s="227">
        <v>10</v>
      </c>
      <c r="K27" s="227">
        <v>18972</v>
      </c>
      <c r="L27" s="227">
        <v>410</v>
      </c>
      <c r="M27" s="227">
        <v>3198</v>
      </c>
      <c r="N27" s="227">
        <v>150</v>
      </c>
      <c r="O27" s="227">
        <v>15774</v>
      </c>
      <c r="P27" s="227">
        <v>260</v>
      </c>
      <c r="Q27" s="227">
        <v>1036</v>
      </c>
      <c r="R27" s="227">
        <v>30</v>
      </c>
      <c r="S27" s="227">
        <v>198</v>
      </c>
      <c r="T27" s="227">
        <v>30</v>
      </c>
      <c r="U27" s="227">
        <v>613</v>
      </c>
      <c r="V27" s="227">
        <v>40</v>
      </c>
      <c r="Y27" s="32">
        <v>17</v>
      </c>
      <c r="Z27" s="5" t="s">
        <v>49</v>
      </c>
      <c r="AA27" s="33">
        <f t="shared" si="0"/>
        <v>22473</v>
      </c>
      <c r="AB27" s="34">
        <f>IFERROR(_xlfn.RANK.EQ(AA27,$AA$11:$AA$57,0)+COUNTIF($AA$11:AA27,AA27)-1,"-")</f>
        <v>39</v>
      </c>
      <c r="AC27" s="5"/>
      <c r="AD27" s="42">
        <f t="shared" si="2"/>
        <v>17</v>
      </c>
      <c r="AE27" s="42" t="str">
        <f t="shared" si="3"/>
        <v>山梨</v>
      </c>
      <c r="AF27" s="42">
        <f t="shared" si="4"/>
        <v>55112</v>
      </c>
      <c r="AG27" s="37">
        <f t="shared" si="5"/>
        <v>2.5</v>
      </c>
      <c r="AI27" s="32">
        <v>17</v>
      </c>
      <c r="AJ27" s="5" t="s">
        <v>49</v>
      </c>
      <c r="AK27" s="33">
        <f t="shared" si="1"/>
        <v>480</v>
      </c>
      <c r="AL27" s="34">
        <f>IFERROR(_xlfn.RANK.EQ(AK27,$AK$11:$AK$57,0)+COUNTIF($AK$11:AK27,AK27)-1,"-")</f>
        <v>41</v>
      </c>
      <c r="AM27" s="5"/>
      <c r="AN27" s="42">
        <f t="shared" si="6"/>
        <v>17</v>
      </c>
      <c r="AO27" s="42" t="str">
        <f t="shared" si="7"/>
        <v>福岡</v>
      </c>
      <c r="AP27" s="42">
        <f t="shared" si="8"/>
        <v>1310</v>
      </c>
      <c r="AQ27" s="37">
        <f t="shared" si="9"/>
        <v>2.2999999999999998</v>
      </c>
    </row>
    <row r="28" spans="1:43" ht="10.9" customHeight="1">
      <c r="A28" s="229" t="s">
        <v>231</v>
      </c>
      <c r="B28" s="228">
        <v>16</v>
      </c>
      <c r="C28" s="380">
        <v>26545</v>
      </c>
      <c r="D28" s="381">
        <v>1120</v>
      </c>
      <c r="E28" s="227">
        <v>7830</v>
      </c>
      <c r="F28" s="227">
        <v>620</v>
      </c>
      <c r="G28" s="227">
        <v>4339</v>
      </c>
      <c r="H28" s="227">
        <v>600</v>
      </c>
      <c r="I28" s="227">
        <v>3491</v>
      </c>
      <c r="J28" s="227">
        <v>30</v>
      </c>
      <c r="K28" s="227">
        <v>17205</v>
      </c>
      <c r="L28" s="227">
        <v>420</v>
      </c>
      <c r="M28" s="227">
        <v>2969</v>
      </c>
      <c r="N28" s="227">
        <v>190</v>
      </c>
      <c r="O28" s="227">
        <v>14237</v>
      </c>
      <c r="P28" s="227">
        <v>230</v>
      </c>
      <c r="Q28" s="227">
        <v>189</v>
      </c>
      <c r="R28" s="227">
        <v>30</v>
      </c>
      <c r="S28" s="227">
        <v>11</v>
      </c>
      <c r="T28" s="227">
        <v>10</v>
      </c>
      <c r="U28" s="227">
        <v>1309</v>
      </c>
      <c r="V28" s="227">
        <v>40</v>
      </c>
      <c r="Y28" s="32">
        <v>18</v>
      </c>
      <c r="Z28" s="5" t="s">
        <v>50</v>
      </c>
      <c r="AA28" s="33">
        <f t="shared" si="0"/>
        <v>13798</v>
      </c>
      <c r="AB28" s="34">
        <f>IFERROR(_xlfn.RANK.EQ(AA28,$AA$11:$AA$57,0)+COUNTIF($AA$11:AA28,AA28)-1,"-")</f>
        <v>46</v>
      </c>
      <c r="AC28" s="5"/>
      <c r="AD28" s="42">
        <f t="shared" si="2"/>
        <v>18</v>
      </c>
      <c r="AE28" s="42" t="str">
        <f t="shared" si="3"/>
        <v>福島</v>
      </c>
      <c r="AF28" s="42">
        <f t="shared" si="4"/>
        <v>54218</v>
      </c>
      <c r="AG28" s="37">
        <f t="shared" si="5"/>
        <v>2.5</v>
      </c>
      <c r="AI28" s="32">
        <v>18</v>
      </c>
      <c r="AJ28" s="5" t="s">
        <v>50</v>
      </c>
      <c r="AK28" s="33">
        <f t="shared" si="1"/>
        <v>500</v>
      </c>
      <c r="AL28" s="34">
        <f>IFERROR(_xlfn.RANK.EQ(AK28,$AK$11:$AK$57,0)+COUNTIF($AK$11:AK28,AK28)-1,"-")</f>
        <v>40</v>
      </c>
      <c r="AM28" s="5"/>
      <c r="AN28" s="42">
        <f t="shared" si="6"/>
        <v>17</v>
      </c>
      <c r="AO28" s="42" t="str">
        <f t="shared" si="7"/>
        <v>熊本</v>
      </c>
      <c r="AP28" s="42">
        <f t="shared" si="8"/>
        <v>1310</v>
      </c>
      <c r="AQ28" s="37">
        <f t="shared" si="9"/>
        <v>2.2999999999999998</v>
      </c>
    </row>
    <row r="29" spans="1:43" ht="10.9" customHeight="1">
      <c r="A29" s="229" t="s">
        <v>229</v>
      </c>
      <c r="B29" s="228">
        <v>17</v>
      </c>
      <c r="C29" s="380">
        <v>18944</v>
      </c>
      <c r="D29" s="381">
        <v>1240</v>
      </c>
      <c r="E29" s="227">
        <v>7419</v>
      </c>
      <c r="F29" s="227">
        <v>740</v>
      </c>
      <c r="G29" s="227">
        <v>6282</v>
      </c>
      <c r="H29" s="227">
        <v>680</v>
      </c>
      <c r="I29" s="227">
        <v>1137</v>
      </c>
      <c r="J29" s="227">
        <v>60</v>
      </c>
      <c r="K29" s="227">
        <v>10838</v>
      </c>
      <c r="L29" s="227">
        <v>410</v>
      </c>
      <c r="M29" s="227">
        <v>2020</v>
      </c>
      <c r="N29" s="227">
        <v>200</v>
      </c>
      <c r="O29" s="227">
        <v>8818</v>
      </c>
      <c r="P29" s="227">
        <v>210</v>
      </c>
      <c r="Q29" s="227">
        <v>188</v>
      </c>
      <c r="R29" s="227">
        <v>40</v>
      </c>
      <c r="S29" s="227">
        <v>77</v>
      </c>
      <c r="T29" s="227">
        <v>30</v>
      </c>
      <c r="U29" s="227">
        <v>423</v>
      </c>
      <c r="V29" s="227">
        <v>20</v>
      </c>
      <c r="Y29" s="32">
        <v>19</v>
      </c>
      <c r="Z29" s="5" t="s">
        <v>51</v>
      </c>
      <c r="AA29" s="33">
        <f t="shared" si="0"/>
        <v>55112</v>
      </c>
      <c r="AB29" s="34">
        <f>IFERROR(_xlfn.RANK.EQ(AA29,$AA$11:$AA$57,0)+COUNTIF($AA$11:AA29,AA29)-1,"-")</f>
        <v>17</v>
      </c>
      <c r="AC29" s="5"/>
      <c r="AD29" s="42">
        <f t="shared" si="2"/>
        <v>19</v>
      </c>
      <c r="AE29" s="42" t="str">
        <f t="shared" si="3"/>
        <v>山口</v>
      </c>
      <c r="AF29" s="42">
        <f t="shared" si="4"/>
        <v>50458</v>
      </c>
      <c r="AG29" s="37">
        <f t="shared" si="5"/>
        <v>2.2999999999999998</v>
      </c>
      <c r="AI29" s="32">
        <v>19</v>
      </c>
      <c r="AJ29" s="5" t="s">
        <v>51</v>
      </c>
      <c r="AK29" s="33">
        <f t="shared" si="1"/>
        <v>1800</v>
      </c>
      <c r="AL29" s="34">
        <f>IFERROR(_xlfn.RANK.EQ(AK29,$AK$11:$AK$57,0)+COUNTIF($AK$11:AK29,AK29)-1,"-")</f>
        <v>7</v>
      </c>
      <c r="AM29" s="5"/>
      <c r="AN29" s="42">
        <f t="shared" si="6"/>
        <v>19</v>
      </c>
      <c r="AO29" s="42" t="str">
        <f t="shared" si="7"/>
        <v>岐阜</v>
      </c>
      <c r="AP29" s="42">
        <f t="shared" si="8"/>
        <v>1290</v>
      </c>
      <c r="AQ29" s="37">
        <f t="shared" si="9"/>
        <v>2.2999999999999998</v>
      </c>
    </row>
    <row r="30" spans="1:43" ht="10.9" customHeight="1">
      <c r="A30" s="229" t="s">
        <v>227</v>
      </c>
      <c r="B30" s="228">
        <v>18</v>
      </c>
      <c r="C30" s="380">
        <v>33698</v>
      </c>
      <c r="D30" s="381">
        <v>1560</v>
      </c>
      <c r="E30" s="227">
        <v>8638</v>
      </c>
      <c r="F30" s="227">
        <v>680</v>
      </c>
      <c r="G30" s="227">
        <v>6099</v>
      </c>
      <c r="H30" s="227">
        <v>660</v>
      </c>
      <c r="I30" s="227">
        <v>2539</v>
      </c>
      <c r="J30" s="227">
        <v>30</v>
      </c>
      <c r="K30" s="227">
        <v>23448</v>
      </c>
      <c r="L30" s="227">
        <v>620</v>
      </c>
      <c r="M30" s="227">
        <v>6365</v>
      </c>
      <c r="N30" s="227">
        <v>450</v>
      </c>
      <c r="O30" s="227">
        <v>17083</v>
      </c>
      <c r="P30" s="227">
        <v>170</v>
      </c>
      <c r="Q30" s="227">
        <v>653</v>
      </c>
      <c r="R30" s="227">
        <v>200</v>
      </c>
      <c r="S30" s="227">
        <v>17</v>
      </c>
      <c r="T30" s="227">
        <v>10</v>
      </c>
      <c r="U30" s="227">
        <v>942</v>
      </c>
      <c r="V30" s="227">
        <v>50</v>
      </c>
      <c r="Y30" s="32">
        <v>20</v>
      </c>
      <c r="Z30" s="5" t="s">
        <v>52</v>
      </c>
      <c r="AA30" s="33">
        <f t="shared" si="0"/>
        <v>81244</v>
      </c>
      <c r="AB30" s="34">
        <f>IFERROR(_xlfn.RANK.EQ(AA30,$AA$11:$AA$57,0)+COUNTIF($AA$11:AA30,AA30)-1,"-")</f>
        <v>6</v>
      </c>
      <c r="AC30" s="5"/>
      <c r="AD30" s="42">
        <f t="shared" si="2"/>
        <v>20</v>
      </c>
      <c r="AE30" s="42" t="str">
        <f t="shared" si="3"/>
        <v>岐阜</v>
      </c>
      <c r="AF30" s="42">
        <f t="shared" si="4"/>
        <v>45649</v>
      </c>
      <c r="AG30" s="37">
        <f t="shared" si="5"/>
        <v>2.1</v>
      </c>
      <c r="AI30" s="32">
        <v>20</v>
      </c>
      <c r="AJ30" s="5" t="s">
        <v>52</v>
      </c>
      <c r="AK30" s="33">
        <f t="shared" si="1"/>
        <v>4110</v>
      </c>
      <c r="AL30" s="34">
        <f>IFERROR(_xlfn.RANK.EQ(AK30,$AK$11:$AK$57,0)+COUNTIF($AK$11:AK30,AK30)-1,"-")</f>
        <v>1</v>
      </c>
      <c r="AM30" s="5"/>
      <c r="AN30" s="42">
        <f t="shared" si="6"/>
        <v>20</v>
      </c>
      <c r="AO30" s="42" t="str">
        <f t="shared" si="7"/>
        <v>秋田</v>
      </c>
      <c r="AP30" s="42">
        <f t="shared" si="8"/>
        <v>1240</v>
      </c>
      <c r="AQ30" s="37">
        <f t="shared" si="9"/>
        <v>2.2000000000000002</v>
      </c>
    </row>
    <row r="31" spans="1:43" ht="10.9" customHeight="1">
      <c r="A31" s="229" t="s">
        <v>225</v>
      </c>
      <c r="B31" s="228">
        <v>19</v>
      </c>
      <c r="C31" s="380">
        <v>54218</v>
      </c>
      <c r="D31" s="381">
        <v>2050</v>
      </c>
      <c r="E31" s="227">
        <v>20919</v>
      </c>
      <c r="F31" s="227">
        <v>1150</v>
      </c>
      <c r="G31" s="227">
        <v>5993</v>
      </c>
      <c r="H31" s="227">
        <v>1070</v>
      </c>
      <c r="I31" s="227">
        <v>14926</v>
      </c>
      <c r="J31" s="227">
        <v>80</v>
      </c>
      <c r="K31" s="227">
        <v>31616</v>
      </c>
      <c r="L31" s="227">
        <v>610</v>
      </c>
      <c r="M31" s="227">
        <v>4508</v>
      </c>
      <c r="N31" s="227">
        <v>370</v>
      </c>
      <c r="O31" s="227">
        <v>27108</v>
      </c>
      <c r="P31" s="227">
        <v>240</v>
      </c>
      <c r="Q31" s="227">
        <v>553</v>
      </c>
      <c r="R31" s="227">
        <v>120</v>
      </c>
      <c r="S31" s="227">
        <v>371</v>
      </c>
      <c r="T31" s="227">
        <v>120</v>
      </c>
      <c r="U31" s="227">
        <v>759</v>
      </c>
      <c r="V31" s="227">
        <v>50</v>
      </c>
      <c r="Y31" s="32">
        <v>21</v>
      </c>
      <c r="Z31" s="5" t="s">
        <v>53</v>
      </c>
      <c r="AA31" s="33">
        <f t="shared" si="0"/>
        <v>45649</v>
      </c>
      <c r="AB31" s="34">
        <f>IFERROR(_xlfn.RANK.EQ(AA31,$AA$11:$AA$57,0)+COUNTIF($AA$11:AA31,AA31)-1,"-")</f>
        <v>20</v>
      </c>
      <c r="AC31" s="5"/>
      <c r="AD31" s="42">
        <f t="shared" si="2"/>
        <v>21</v>
      </c>
      <c r="AE31" s="42" t="str">
        <f t="shared" si="3"/>
        <v>鳥取</v>
      </c>
      <c r="AF31" s="42">
        <f t="shared" si="4"/>
        <v>38274</v>
      </c>
      <c r="AG31" s="37">
        <f t="shared" si="5"/>
        <v>1.7</v>
      </c>
      <c r="AI31" s="32">
        <v>21</v>
      </c>
      <c r="AJ31" s="5" t="s">
        <v>53</v>
      </c>
      <c r="AK31" s="33">
        <f t="shared" si="1"/>
        <v>1290</v>
      </c>
      <c r="AL31" s="34">
        <f>IFERROR(_xlfn.RANK.EQ(AK31,$AK$11:$AK$57,0)+COUNTIF($AK$11:AK31,AK31)-1,"-")</f>
        <v>19</v>
      </c>
      <c r="AM31" s="5"/>
      <c r="AN31" s="42">
        <f t="shared" si="6"/>
        <v>20</v>
      </c>
      <c r="AO31" s="42" t="str">
        <f t="shared" si="7"/>
        <v>和歌山</v>
      </c>
      <c r="AP31" s="42">
        <f t="shared" si="8"/>
        <v>1240</v>
      </c>
      <c r="AQ31" s="37">
        <f t="shared" si="9"/>
        <v>2.2000000000000002</v>
      </c>
    </row>
    <row r="32" spans="1:43" ht="10.9" customHeight="1">
      <c r="A32" s="229" t="s">
        <v>223</v>
      </c>
      <c r="B32" s="228">
        <v>20</v>
      </c>
      <c r="C32" s="380">
        <v>57758</v>
      </c>
      <c r="D32" s="381">
        <v>2260</v>
      </c>
      <c r="E32" s="227">
        <v>12523</v>
      </c>
      <c r="F32" s="227">
        <v>1400</v>
      </c>
      <c r="G32" s="227">
        <v>10534</v>
      </c>
      <c r="H32" s="227">
        <v>1350</v>
      </c>
      <c r="I32" s="227">
        <v>1990</v>
      </c>
      <c r="J32" s="227">
        <v>50</v>
      </c>
      <c r="K32" s="227">
        <v>42767</v>
      </c>
      <c r="L32" s="227">
        <v>610</v>
      </c>
      <c r="M32" s="227">
        <v>4641</v>
      </c>
      <c r="N32" s="227">
        <v>330</v>
      </c>
      <c r="O32" s="227">
        <v>38126</v>
      </c>
      <c r="P32" s="227">
        <v>280</v>
      </c>
      <c r="Q32" s="227">
        <v>1507</v>
      </c>
      <c r="R32" s="227">
        <v>210</v>
      </c>
      <c r="S32" s="227" t="s">
        <v>278</v>
      </c>
      <c r="T32" s="227">
        <v>0</v>
      </c>
      <c r="U32" s="227" t="s">
        <v>278</v>
      </c>
      <c r="V32" s="227">
        <v>30</v>
      </c>
      <c r="Y32" s="32">
        <v>22</v>
      </c>
      <c r="Z32" s="5" t="s">
        <v>54</v>
      </c>
      <c r="AA32" s="33">
        <f t="shared" si="0"/>
        <v>108064</v>
      </c>
      <c r="AB32" s="34">
        <f>IFERROR(_xlfn.RANK.EQ(AA32,$AA$11:$AA$57,0)+COUNTIF($AA$11:AA32,AA32)-1,"-")</f>
        <v>2</v>
      </c>
      <c r="AC32" s="5"/>
      <c r="AD32" s="42">
        <f t="shared" si="2"/>
        <v>22</v>
      </c>
      <c r="AE32" s="42" t="str">
        <f t="shared" si="3"/>
        <v>和歌山</v>
      </c>
      <c r="AF32" s="42">
        <f t="shared" si="4"/>
        <v>38075</v>
      </c>
      <c r="AG32" s="37">
        <f t="shared" si="5"/>
        <v>1.7</v>
      </c>
      <c r="AI32" s="32">
        <v>22</v>
      </c>
      <c r="AJ32" s="5" t="s">
        <v>54</v>
      </c>
      <c r="AK32" s="33">
        <f t="shared" si="1"/>
        <v>2610</v>
      </c>
      <c r="AL32" s="34">
        <f>IFERROR(_xlfn.RANK.EQ(AK32,$AK$11:$AK$57,0)+COUNTIF($AK$11:AK32,AK32)-1,"-")</f>
        <v>3</v>
      </c>
      <c r="AM32" s="5"/>
      <c r="AN32" s="42">
        <f t="shared" si="6"/>
        <v>22</v>
      </c>
      <c r="AO32" s="42" t="str">
        <f t="shared" si="7"/>
        <v>三重</v>
      </c>
      <c r="AP32" s="42">
        <f t="shared" si="8"/>
        <v>1160</v>
      </c>
      <c r="AQ32" s="37">
        <f t="shared" si="9"/>
        <v>2.1</v>
      </c>
    </row>
    <row r="33" spans="1:43" ht="10.9" customHeight="1">
      <c r="A33" s="229" t="s">
        <v>221</v>
      </c>
      <c r="B33" s="228">
        <v>21</v>
      </c>
      <c r="C33" s="380">
        <v>63657</v>
      </c>
      <c r="D33" s="381">
        <v>1390</v>
      </c>
      <c r="E33" s="227">
        <v>25993</v>
      </c>
      <c r="F33" s="227">
        <v>680</v>
      </c>
      <c r="G33" s="227">
        <v>10908</v>
      </c>
      <c r="H33" s="227">
        <v>640</v>
      </c>
      <c r="I33" s="227">
        <v>15085</v>
      </c>
      <c r="J33" s="227">
        <v>40</v>
      </c>
      <c r="K33" s="227">
        <v>34750</v>
      </c>
      <c r="L33" s="227">
        <v>510</v>
      </c>
      <c r="M33" s="227">
        <v>3587</v>
      </c>
      <c r="N33" s="227">
        <v>270</v>
      </c>
      <c r="O33" s="227">
        <v>31163</v>
      </c>
      <c r="P33" s="227">
        <v>240</v>
      </c>
      <c r="Q33" s="227">
        <v>1527</v>
      </c>
      <c r="R33" s="227">
        <v>140</v>
      </c>
      <c r="S33" s="227">
        <v>29</v>
      </c>
      <c r="T33" s="227">
        <v>20</v>
      </c>
      <c r="U33" s="227">
        <v>1358</v>
      </c>
      <c r="V33" s="227">
        <v>40</v>
      </c>
      <c r="Y33" s="32">
        <v>23</v>
      </c>
      <c r="Z33" s="5" t="s">
        <v>55</v>
      </c>
      <c r="AA33" s="33">
        <f t="shared" si="0"/>
        <v>65716</v>
      </c>
      <c r="AB33" s="34">
        <f>IFERROR(_xlfn.RANK.EQ(AA33,$AA$11:$AA$57,0)+COUNTIF($AA$11:AA33,AA33)-1,"-")</f>
        <v>11</v>
      </c>
      <c r="AC33" s="5"/>
      <c r="AD33" s="42">
        <f t="shared" si="2"/>
        <v>23</v>
      </c>
      <c r="AE33" s="42" t="str">
        <f t="shared" si="3"/>
        <v>高知</v>
      </c>
      <c r="AF33" s="42">
        <f t="shared" si="4"/>
        <v>36330</v>
      </c>
      <c r="AG33" s="37">
        <f t="shared" si="5"/>
        <v>1.6</v>
      </c>
      <c r="AI33" s="32">
        <v>23</v>
      </c>
      <c r="AJ33" s="5" t="s">
        <v>55</v>
      </c>
      <c r="AK33" s="33">
        <f t="shared" si="1"/>
        <v>1520</v>
      </c>
      <c r="AL33" s="34">
        <f>IFERROR(_xlfn.RANK.EQ(AK33,$AK$11:$AK$57,0)+COUNTIF($AK$11:AK33,AK33)-1,"-")</f>
        <v>12</v>
      </c>
      <c r="AM33" s="5"/>
      <c r="AN33" s="42">
        <f t="shared" si="6"/>
        <v>23</v>
      </c>
      <c r="AO33" s="42" t="str">
        <f t="shared" si="7"/>
        <v>青森</v>
      </c>
      <c r="AP33" s="42">
        <f t="shared" si="8"/>
        <v>1120</v>
      </c>
      <c r="AQ33" s="37">
        <f t="shared" si="9"/>
        <v>2</v>
      </c>
    </row>
    <row r="34" spans="1:43" ht="10.9" customHeight="1">
      <c r="A34" s="229" t="s">
        <v>219</v>
      </c>
      <c r="B34" s="228">
        <v>22</v>
      </c>
      <c r="C34" s="380">
        <v>63824</v>
      </c>
      <c r="D34" s="381">
        <v>1790</v>
      </c>
      <c r="E34" s="227">
        <v>28564</v>
      </c>
      <c r="F34" s="227">
        <v>640</v>
      </c>
      <c r="G34" s="227">
        <v>7099</v>
      </c>
      <c r="H34" s="227">
        <v>620</v>
      </c>
      <c r="I34" s="227">
        <v>21465</v>
      </c>
      <c r="J34" s="227">
        <v>20</v>
      </c>
      <c r="K34" s="227">
        <v>32473</v>
      </c>
      <c r="L34" s="227">
        <v>850</v>
      </c>
      <c r="M34" s="227">
        <v>5879</v>
      </c>
      <c r="N34" s="227">
        <v>640</v>
      </c>
      <c r="O34" s="227">
        <v>26594</v>
      </c>
      <c r="P34" s="227">
        <v>200</v>
      </c>
      <c r="Q34" s="227">
        <v>1637</v>
      </c>
      <c r="R34" s="227">
        <v>260</v>
      </c>
      <c r="S34" s="227">
        <v>258</v>
      </c>
      <c r="T34" s="227">
        <v>20</v>
      </c>
      <c r="U34" s="227">
        <v>891</v>
      </c>
      <c r="V34" s="227">
        <v>20</v>
      </c>
      <c r="Y34" s="32">
        <v>24</v>
      </c>
      <c r="Z34" s="5" t="s">
        <v>56</v>
      </c>
      <c r="AA34" s="33">
        <f t="shared" si="0"/>
        <v>57158</v>
      </c>
      <c r="AB34" s="34">
        <f>IFERROR(_xlfn.RANK.EQ(AA34,$AA$11:$AA$57,0)+COUNTIF($AA$11:AA34,AA34)-1,"-")</f>
        <v>16</v>
      </c>
      <c r="AC34" s="5"/>
      <c r="AD34" s="42">
        <f t="shared" si="2"/>
        <v>24</v>
      </c>
      <c r="AE34" s="42" t="str">
        <f t="shared" si="3"/>
        <v>兵庫</v>
      </c>
      <c r="AF34" s="42">
        <f t="shared" si="4"/>
        <v>35646</v>
      </c>
      <c r="AG34" s="37">
        <f t="shared" si="5"/>
        <v>1.6</v>
      </c>
      <c r="AI34" s="32">
        <v>24</v>
      </c>
      <c r="AJ34" s="5" t="s">
        <v>56</v>
      </c>
      <c r="AK34" s="33">
        <f t="shared" si="1"/>
        <v>1160</v>
      </c>
      <c r="AL34" s="34">
        <f>IFERROR(_xlfn.RANK.EQ(AK34,$AK$11:$AK$57,0)+COUNTIF($AK$11:AK34,AK34)-1,"-")</f>
        <v>22</v>
      </c>
      <c r="AM34" s="5"/>
      <c r="AN34" s="42">
        <f t="shared" si="6"/>
        <v>23</v>
      </c>
      <c r="AO34" s="42" t="str">
        <f t="shared" si="7"/>
        <v>宮城</v>
      </c>
      <c r="AP34" s="42">
        <f t="shared" si="8"/>
        <v>1120</v>
      </c>
      <c r="AQ34" s="37">
        <f t="shared" si="9"/>
        <v>2</v>
      </c>
    </row>
    <row r="35" spans="1:43" ht="10.9" customHeight="1">
      <c r="A35" s="229" t="s">
        <v>217</v>
      </c>
      <c r="B35" s="228">
        <v>23</v>
      </c>
      <c r="C35" s="380">
        <v>60545</v>
      </c>
      <c r="D35" s="381">
        <v>1650</v>
      </c>
      <c r="E35" s="227">
        <v>7066</v>
      </c>
      <c r="F35" s="227">
        <v>630</v>
      </c>
      <c r="G35" s="227">
        <v>6065</v>
      </c>
      <c r="H35" s="227">
        <v>620</v>
      </c>
      <c r="I35" s="227">
        <v>1000</v>
      </c>
      <c r="J35" s="227">
        <v>10</v>
      </c>
      <c r="K35" s="227">
        <v>50998</v>
      </c>
      <c r="L35" s="227">
        <v>770</v>
      </c>
      <c r="M35" s="227">
        <v>8442</v>
      </c>
      <c r="N35" s="227">
        <v>540</v>
      </c>
      <c r="O35" s="227">
        <v>42555</v>
      </c>
      <c r="P35" s="227">
        <v>220</v>
      </c>
      <c r="Q35" s="227">
        <v>1763</v>
      </c>
      <c r="R35" s="227">
        <v>220</v>
      </c>
      <c r="S35" s="227">
        <v>15</v>
      </c>
      <c r="T35" s="227">
        <v>0</v>
      </c>
      <c r="U35" s="227">
        <v>704</v>
      </c>
      <c r="V35" s="227">
        <v>30</v>
      </c>
      <c r="Y35" s="32">
        <v>25</v>
      </c>
      <c r="Z35" s="5" t="s">
        <v>57</v>
      </c>
      <c r="AA35" s="33">
        <f t="shared" si="0"/>
        <v>15668</v>
      </c>
      <c r="AB35" s="34">
        <f>IFERROR(_xlfn.RANK.EQ(AA35,$AA$11:$AA$57,0)+COUNTIF($AA$11:AA35,AA35)-1,"-")</f>
        <v>44</v>
      </c>
      <c r="AC35" s="5"/>
      <c r="AD35" s="42">
        <f t="shared" si="2"/>
        <v>25</v>
      </c>
      <c r="AE35" s="42" t="str">
        <f t="shared" si="3"/>
        <v>神奈川</v>
      </c>
      <c r="AF35" s="42">
        <f t="shared" si="4"/>
        <v>35642</v>
      </c>
      <c r="AG35" s="37">
        <f t="shared" si="5"/>
        <v>1.6</v>
      </c>
      <c r="AI35" s="32">
        <v>25</v>
      </c>
      <c r="AJ35" s="5" t="s">
        <v>57</v>
      </c>
      <c r="AK35" s="33">
        <f t="shared" si="1"/>
        <v>660</v>
      </c>
      <c r="AL35" s="34">
        <f>IFERROR(_xlfn.RANK.EQ(AK35,$AK$11:$AK$57,0)+COUNTIF($AK$11:AK35,AK35)-1,"-")</f>
        <v>35</v>
      </c>
      <c r="AM35" s="5"/>
      <c r="AN35" s="42">
        <f t="shared" si="6"/>
        <v>25</v>
      </c>
      <c r="AO35" s="42" t="str">
        <f t="shared" si="7"/>
        <v>鹿児島</v>
      </c>
      <c r="AP35" s="42">
        <f t="shared" si="8"/>
        <v>1060</v>
      </c>
      <c r="AQ35" s="37">
        <f t="shared" si="9"/>
        <v>1.9</v>
      </c>
    </row>
    <row r="36" spans="1:43" ht="10.9" customHeight="1">
      <c r="A36" s="229" t="s">
        <v>215</v>
      </c>
      <c r="B36" s="228">
        <v>24</v>
      </c>
      <c r="C36" s="380">
        <v>85247</v>
      </c>
      <c r="D36" s="381">
        <v>2500</v>
      </c>
      <c r="E36" s="227">
        <v>24139</v>
      </c>
      <c r="F36" s="227">
        <v>870</v>
      </c>
      <c r="G36" s="227">
        <v>7987</v>
      </c>
      <c r="H36" s="227">
        <v>850</v>
      </c>
      <c r="I36" s="227">
        <v>16153</v>
      </c>
      <c r="J36" s="227">
        <v>20</v>
      </c>
      <c r="K36" s="227">
        <v>57041</v>
      </c>
      <c r="L36" s="227">
        <v>1240</v>
      </c>
      <c r="M36" s="227">
        <v>10226</v>
      </c>
      <c r="N36" s="227">
        <v>950</v>
      </c>
      <c r="O36" s="227">
        <v>46815</v>
      </c>
      <c r="P36" s="227">
        <v>290</v>
      </c>
      <c r="Q36" s="227">
        <v>2285</v>
      </c>
      <c r="R36" s="227">
        <v>320</v>
      </c>
      <c r="S36" s="227">
        <v>155</v>
      </c>
      <c r="T36" s="227">
        <v>20</v>
      </c>
      <c r="U36" s="227">
        <v>1626</v>
      </c>
      <c r="V36" s="227">
        <v>40</v>
      </c>
      <c r="Y36" s="32">
        <v>26</v>
      </c>
      <c r="Z36" s="5" t="s">
        <v>58</v>
      </c>
      <c r="AA36" s="33">
        <f t="shared" si="0"/>
        <v>19868</v>
      </c>
      <c r="AB36" s="34">
        <f>IFERROR(_xlfn.RANK.EQ(AA36,$AA$11:$AA$57,0)+COUNTIF($AA$11:AA36,AA36)-1,"-")</f>
        <v>41</v>
      </c>
      <c r="AC36" s="5"/>
      <c r="AD36" s="42">
        <f t="shared" si="2"/>
        <v>26</v>
      </c>
      <c r="AE36" s="42" t="str">
        <f t="shared" si="3"/>
        <v>香川</v>
      </c>
      <c r="AF36" s="42">
        <f t="shared" si="4"/>
        <v>35248</v>
      </c>
      <c r="AG36" s="37">
        <f t="shared" si="5"/>
        <v>1.6</v>
      </c>
      <c r="AI36" s="32">
        <v>26</v>
      </c>
      <c r="AJ36" s="5" t="s">
        <v>58</v>
      </c>
      <c r="AK36" s="33">
        <f t="shared" si="1"/>
        <v>870</v>
      </c>
      <c r="AL36" s="34">
        <f>IFERROR(_xlfn.RANK.EQ(AK36,$AK$11:$AK$57,0)+COUNTIF($AK$11:AK36,AK36)-1,"-")</f>
        <v>31</v>
      </c>
      <c r="AM36" s="5"/>
      <c r="AN36" s="42">
        <f t="shared" si="6"/>
        <v>26</v>
      </c>
      <c r="AO36" s="42" t="str">
        <f t="shared" si="7"/>
        <v>広島</v>
      </c>
      <c r="AP36" s="42">
        <f t="shared" si="8"/>
        <v>940</v>
      </c>
      <c r="AQ36" s="37">
        <f t="shared" si="9"/>
        <v>1.7</v>
      </c>
    </row>
    <row r="37" spans="1:43" ht="10.9" customHeight="1">
      <c r="A37" s="229" t="s">
        <v>213</v>
      </c>
      <c r="B37" s="228">
        <v>25</v>
      </c>
      <c r="C37" s="380">
        <v>76706</v>
      </c>
      <c r="D37" s="381">
        <v>920</v>
      </c>
      <c r="E37" s="227">
        <v>57227</v>
      </c>
      <c r="F37" s="227">
        <v>210</v>
      </c>
      <c r="G37" s="227">
        <v>57210</v>
      </c>
      <c r="H37" s="227">
        <v>200</v>
      </c>
      <c r="I37" s="227">
        <v>17</v>
      </c>
      <c r="J37" s="227">
        <v>0</v>
      </c>
      <c r="K37" s="227">
        <v>17733</v>
      </c>
      <c r="L37" s="227">
        <v>560</v>
      </c>
      <c r="M37" s="227">
        <v>3005</v>
      </c>
      <c r="N37" s="227">
        <v>420</v>
      </c>
      <c r="O37" s="227">
        <v>14729</v>
      </c>
      <c r="P37" s="227">
        <v>130</v>
      </c>
      <c r="Q37" s="227">
        <v>431</v>
      </c>
      <c r="R37" s="227">
        <v>130</v>
      </c>
      <c r="S37" s="227">
        <v>69</v>
      </c>
      <c r="T37" s="227">
        <v>0</v>
      </c>
      <c r="U37" s="227">
        <v>1247</v>
      </c>
      <c r="V37" s="227">
        <v>20</v>
      </c>
      <c r="Y37" s="32">
        <v>27</v>
      </c>
      <c r="Z37" s="5" t="s">
        <v>59</v>
      </c>
      <c r="AA37" s="33">
        <f t="shared" si="0"/>
        <v>20851</v>
      </c>
      <c r="AB37" s="34">
        <f>IFERROR(_xlfn.RANK.EQ(AA37,$AA$11:$AA$57,0)+COUNTIF($AA$11:AA37,AA37)-1,"-")</f>
        <v>40</v>
      </c>
      <c r="AC37" s="5"/>
      <c r="AD37" s="42">
        <f t="shared" si="2"/>
        <v>27</v>
      </c>
      <c r="AE37" s="42" t="str">
        <f t="shared" si="3"/>
        <v>大分</v>
      </c>
      <c r="AF37" s="42">
        <f t="shared" si="4"/>
        <v>34913</v>
      </c>
      <c r="AG37" s="37">
        <f t="shared" si="5"/>
        <v>1.6</v>
      </c>
      <c r="AI37" s="32">
        <v>27</v>
      </c>
      <c r="AJ37" s="5" t="s">
        <v>59</v>
      </c>
      <c r="AK37" s="33">
        <f t="shared" si="1"/>
        <v>470</v>
      </c>
      <c r="AL37" s="34">
        <f>IFERROR(_xlfn.RANK.EQ(AK37,$AK$11:$AK$57,0)+COUNTIF($AK$11:AK37,AK37)-1,"-")</f>
        <v>42</v>
      </c>
      <c r="AM37" s="5"/>
      <c r="AN37" s="42">
        <f t="shared" si="6"/>
        <v>27</v>
      </c>
      <c r="AO37" s="42" t="str">
        <f t="shared" si="7"/>
        <v>東京</v>
      </c>
      <c r="AP37" s="42">
        <f t="shared" si="8"/>
        <v>920</v>
      </c>
      <c r="AQ37" s="37">
        <f t="shared" si="9"/>
        <v>1.6</v>
      </c>
    </row>
    <row r="38" spans="1:43" ht="10.9" customHeight="1">
      <c r="A38" s="229" t="s">
        <v>211</v>
      </c>
      <c r="B38" s="228">
        <v>26</v>
      </c>
      <c r="C38" s="380">
        <v>35642</v>
      </c>
      <c r="D38" s="381">
        <v>1470</v>
      </c>
      <c r="E38" s="227">
        <v>5424</v>
      </c>
      <c r="F38" s="227">
        <v>450</v>
      </c>
      <c r="G38" s="227">
        <v>3849</v>
      </c>
      <c r="H38" s="227">
        <v>430</v>
      </c>
      <c r="I38" s="227">
        <v>1575</v>
      </c>
      <c r="J38" s="227">
        <v>20</v>
      </c>
      <c r="K38" s="227">
        <v>28544</v>
      </c>
      <c r="L38" s="227">
        <v>770</v>
      </c>
      <c r="M38" s="227">
        <v>5879</v>
      </c>
      <c r="N38" s="227">
        <v>550</v>
      </c>
      <c r="O38" s="227">
        <v>22665</v>
      </c>
      <c r="P38" s="227">
        <v>230</v>
      </c>
      <c r="Q38" s="227">
        <v>1021</v>
      </c>
      <c r="R38" s="227">
        <v>230</v>
      </c>
      <c r="S38" s="227" t="s">
        <v>278</v>
      </c>
      <c r="T38" s="227">
        <v>0</v>
      </c>
      <c r="U38" s="227" t="s">
        <v>278</v>
      </c>
      <c r="V38" s="227">
        <v>20</v>
      </c>
      <c r="Y38" s="32">
        <v>28</v>
      </c>
      <c r="Z38" s="5" t="s">
        <v>60</v>
      </c>
      <c r="AA38" s="33">
        <f t="shared" si="0"/>
        <v>35646</v>
      </c>
      <c r="AB38" s="34">
        <f>IFERROR(_xlfn.RANK.EQ(AA38,$AA$11:$AA$57,0)+COUNTIF($AA$11:AA38,AA38)-1,"-")</f>
        <v>24</v>
      </c>
      <c r="AC38" s="5"/>
      <c r="AD38" s="42">
        <f t="shared" si="2"/>
        <v>28</v>
      </c>
      <c r="AE38" s="42" t="str">
        <f t="shared" si="3"/>
        <v>新潟</v>
      </c>
      <c r="AF38" s="42">
        <f t="shared" si="4"/>
        <v>34099</v>
      </c>
      <c r="AG38" s="37">
        <f t="shared" si="5"/>
        <v>1.5</v>
      </c>
      <c r="AI38" s="32">
        <v>28</v>
      </c>
      <c r="AJ38" s="5" t="s">
        <v>60</v>
      </c>
      <c r="AK38" s="33">
        <f t="shared" si="1"/>
        <v>1570</v>
      </c>
      <c r="AL38" s="34">
        <f>IFERROR(_xlfn.RANK.EQ(AK38,$AK$11:$AK$57,0)+COUNTIF($AK$11:AK38,AK38)-1,"-")</f>
        <v>10</v>
      </c>
      <c r="AM38" s="5"/>
      <c r="AN38" s="42">
        <f t="shared" si="6"/>
        <v>28</v>
      </c>
      <c r="AO38" s="42" t="str">
        <f t="shared" si="7"/>
        <v>岡山</v>
      </c>
      <c r="AP38" s="42">
        <f t="shared" si="8"/>
        <v>900</v>
      </c>
      <c r="AQ38" s="37">
        <f t="shared" si="9"/>
        <v>1.6</v>
      </c>
    </row>
    <row r="39" spans="1:43" ht="10.9" customHeight="1">
      <c r="A39" s="229" t="s">
        <v>209</v>
      </c>
      <c r="B39" s="228">
        <v>27</v>
      </c>
      <c r="C39" s="380">
        <v>34099</v>
      </c>
      <c r="D39" s="381">
        <v>1440</v>
      </c>
      <c r="E39" s="227">
        <v>11858</v>
      </c>
      <c r="F39" s="227">
        <v>660</v>
      </c>
      <c r="G39" s="227">
        <v>7193</v>
      </c>
      <c r="H39" s="227">
        <v>630</v>
      </c>
      <c r="I39" s="227">
        <v>4665</v>
      </c>
      <c r="J39" s="227">
        <v>40</v>
      </c>
      <c r="K39" s="227">
        <v>20335</v>
      </c>
      <c r="L39" s="227">
        <v>620</v>
      </c>
      <c r="M39" s="227">
        <v>5194</v>
      </c>
      <c r="N39" s="227">
        <v>250</v>
      </c>
      <c r="O39" s="227">
        <v>15140</v>
      </c>
      <c r="P39" s="227">
        <v>370</v>
      </c>
      <c r="Q39" s="227">
        <v>670</v>
      </c>
      <c r="R39" s="227">
        <v>70</v>
      </c>
      <c r="S39" s="227">
        <v>524</v>
      </c>
      <c r="T39" s="227">
        <v>50</v>
      </c>
      <c r="U39" s="227">
        <v>712</v>
      </c>
      <c r="V39" s="227">
        <v>40</v>
      </c>
      <c r="Y39" s="32">
        <v>29</v>
      </c>
      <c r="Z39" s="5" t="s">
        <v>61</v>
      </c>
      <c r="AA39" s="33">
        <f t="shared" si="0"/>
        <v>18928</v>
      </c>
      <c r="AB39" s="34">
        <f>IFERROR(_xlfn.RANK.EQ(AA39,$AA$11:$AA$57,0)+COUNTIF($AA$11:AA39,AA39)-1,"-")</f>
        <v>43</v>
      </c>
      <c r="AC39" s="5"/>
      <c r="AD39" s="42">
        <f t="shared" si="2"/>
        <v>29</v>
      </c>
      <c r="AE39" s="42" t="str">
        <f t="shared" si="3"/>
        <v>佐賀</v>
      </c>
      <c r="AF39" s="42">
        <f t="shared" si="4"/>
        <v>33915</v>
      </c>
      <c r="AG39" s="37">
        <f t="shared" si="5"/>
        <v>1.5</v>
      </c>
      <c r="AI39" s="32">
        <v>29</v>
      </c>
      <c r="AJ39" s="5" t="s">
        <v>61</v>
      </c>
      <c r="AK39" s="33">
        <f t="shared" si="1"/>
        <v>400</v>
      </c>
      <c r="AL39" s="34">
        <f>IFERROR(_xlfn.RANK.EQ(AK39,$AK$11:$AK$57,0)+COUNTIF($AK$11:AK39,AK39)-1,"-")</f>
        <v>45</v>
      </c>
      <c r="AM39" s="5"/>
      <c r="AN39" s="42">
        <f t="shared" si="6"/>
        <v>28</v>
      </c>
      <c r="AO39" s="42" t="str">
        <f t="shared" si="7"/>
        <v>山口</v>
      </c>
      <c r="AP39" s="42">
        <f t="shared" si="8"/>
        <v>900</v>
      </c>
      <c r="AQ39" s="37">
        <f t="shared" si="9"/>
        <v>1.6</v>
      </c>
    </row>
    <row r="40" spans="1:43" ht="10.9" customHeight="1">
      <c r="A40" s="229" t="s">
        <v>207</v>
      </c>
      <c r="B40" s="228">
        <v>28</v>
      </c>
      <c r="C40" s="380">
        <v>8837</v>
      </c>
      <c r="D40" s="381">
        <v>530</v>
      </c>
      <c r="E40" s="227">
        <v>1861</v>
      </c>
      <c r="F40" s="227">
        <v>290</v>
      </c>
      <c r="G40" s="227">
        <v>1634</v>
      </c>
      <c r="H40" s="227">
        <v>270</v>
      </c>
      <c r="I40" s="227">
        <v>228</v>
      </c>
      <c r="J40" s="227">
        <v>20</v>
      </c>
      <c r="K40" s="227">
        <v>6125</v>
      </c>
      <c r="L40" s="227">
        <v>190</v>
      </c>
      <c r="M40" s="227">
        <v>1493</v>
      </c>
      <c r="N40" s="227">
        <v>70</v>
      </c>
      <c r="O40" s="227">
        <v>4632</v>
      </c>
      <c r="P40" s="227">
        <v>120</v>
      </c>
      <c r="Q40" s="227">
        <v>185</v>
      </c>
      <c r="R40" s="227">
        <v>20</v>
      </c>
      <c r="S40" s="227">
        <v>42</v>
      </c>
      <c r="T40" s="227">
        <v>0</v>
      </c>
      <c r="U40" s="227">
        <v>624</v>
      </c>
      <c r="V40" s="227">
        <v>30</v>
      </c>
      <c r="Y40" s="32">
        <v>30</v>
      </c>
      <c r="Z40" s="5" t="s">
        <v>62</v>
      </c>
      <c r="AA40" s="33">
        <f t="shared" si="0"/>
        <v>38075</v>
      </c>
      <c r="AB40" s="34">
        <f>IFERROR(_xlfn.RANK.EQ(AA40,$AA$11:$AA$57,0)+COUNTIF($AA$11:AA40,AA40)-1,"-")</f>
        <v>22</v>
      </c>
      <c r="AC40" s="5"/>
      <c r="AD40" s="42">
        <f t="shared" si="2"/>
        <v>30</v>
      </c>
      <c r="AE40" s="42" t="str">
        <f t="shared" si="3"/>
        <v>山形</v>
      </c>
      <c r="AF40" s="42">
        <f t="shared" si="4"/>
        <v>33698</v>
      </c>
      <c r="AG40" s="37">
        <f t="shared" si="5"/>
        <v>1.5</v>
      </c>
      <c r="AI40" s="32">
        <v>30</v>
      </c>
      <c r="AJ40" s="5" t="s">
        <v>62</v>
      </c>
      <c r="AK40" s="33">
        <f t="shared" si="1"/>
        <v>1240</v>
      </c>
      <c r="AL40" s="34">
        <f>IFERROR(_xlfn.RANK.EQ(AK40,$AK$11:$AK$57,0)+COUNTIF($AK$11:AK40,AK40)-1,"-")</f>
        <v>21</v>
      </c>
      <c r="AM40" s="5"/>
      <c r="AN40" s="42">
        <f t="shared" si="6"/>
        <v>30</v>
      </c>
      <c r="AO40" s="42" t="str">
        <f t="shared" si="7"/>
        <v>宮崎</v>
      </c>
      <c r="AP40" s="42">
        <f t="shared" si="8"/>
        <v>880</v>
      </c>
      <c r="AQ40" s="37">
        <f t="shared" si="9"/>
        <v>1.6</v>
      </c>
    </row>
    <row r="41" spans="1:43" ht="10.9" customHeight="1">
      <c r="A41" s="229" t="s">
        <v>205</v>
      </c>
      <c r="B41" s="228">
        <v>29</v>
      </c>
      <c r="C41" s="380">
        <v>22473</v>
      </c>
      <c r="D41" s="381">
        <v>480</v>
      </c>
      <c r="E41" s="227">
        <v>7183</v>
      </c>
      <c r="F41" s="227">
        <v>280</v>
      </c>
      <c r="G41" s="227">
        <v>3012</v>
      </c>
      <c r="H41" s="227">
        <v>250</v>
      </c>
      <c r="I41" s="227">
        <v>4172</v>
      </c>
      <c r="J41" s="227">
        <v>30</v>
      </c>
      <c r="K41" s="227">
        <v>14048</v>
      </c>
      <c r="L41" s="227">
        <v>150</v>
      </c>
      <c r="M41" s="227">
        <v>2141</v>
      </c>
      <c r="N41" s="227">
        <v>40</v>
      </c>
      <c r="O41" s="227">
        <v>11907</v>
      </c>
      <c r="P41" s="227">
        <v>120</v>
      </c>
      <c r="Q41" s="227">
        <v>289</v>
      </c>
      <c r="R41" s="227">
        <v>20</v>
      </c>
      <c r="S41" s="227">
        <v>60</v>
      </c>
      <c r="T41" s="227">
        <v>20</v>
      </c>
      <c r="U41" s="227">
        <v>894</v>
      </c>
      <c r="V41" s="227">
        <v>10</v>
      </c>
      <c r="Y41" s="32">
        <v>31</v>
      </c>
      <c r="Z41" s="5" t="s">
        <v>63</v>
      </c>
      <c r="AA41" s="33">
        <f t="shared" si="0"/>
        <v>38274</v>
      </c>
      <c r="AB41" s="34">
        <f>IFERROR(_xlfn.RANK.EQ(AA41,$AA$11:$AA$57,0)+COUNTIF($AA$11:AA41,AA41)-1,"-")</f>
        <v>21</v>
      </c>
      <c r="AC41" s="5"/>
      <c r="AD41" s="42">
        <f t="shared" si="2"/>
        <v>31</v>
      </c>
      <c r="AE41" s="42" t="str">
        <f t="shared" si="3"/>
        <v>広島</v>
      </c>
      <c r="AF41" s="42">
        <f t="shared" si="4"/>
        <v>30676</v>
      </c>
      <c r="AG41" s="37">
        <f t="shared" si="5"/>
        <v>1.4</v>
      </c>
      <c r="AI41" s="32">
        <v>31</v>
      </c>
      <c r="AJ41" s="5" t="s">
        <v>63</v>
      </c>
      <c r="AK41" s="33">
        <f t="shared" si="1"/>
        <v>520</v>
      </c>
      <c r="AL41" s="34">
        <f>IFERROR(_xlfn.RANK.EQ(AK41,$AK$11:$AK$57,0)+COUNTIF($AK$11:AK41,AK41)-1,"-")</f>
        <v>39</v>
      </c>
      <c r="AM41" s="5"/>
      <c r="AN41" s="42">
        <f t="shared" si="6"/>
        <v>31</v>
      </c>
      <c r="AO41" s="42" t="str">
        <f t="shared" si="7"/>
        <v>京都</v>
      </c>
      <c r="AP41" s="42">
        <f t="shared" si="8"/>
        <v>870</v>
      </c>
      <c r="AQ41" s="37">
        <f t="shared" si="9"/>
        <v>1.5</v>
      </c>
    </row>
    <row r="42" spans="1:43" ht="10.9" customHeight="1">
      <c r="A42" s="229" t="s">
        <v>203</v>
      </c>
      <c r="B42" s="228">
        <v>30</v>
      </c>
      <c r="C42" s="380">
        <v>13798</v>
      </c>
      <c r="D42" s="381">
        <v>500</v>
      </c>
      <c r="E42" s="227">
        <v>3080</v>
      </c>
      <c r="F42" s="227">
        <v>320</v>
      </c>
      <c r="G42" s="227">
        <v>1965</v>
      </c>
      <c r="H42" s="227">
        <v>290</v>
      </c>
      <c r="I42" s="227">
        <v>1115</v>
      </c>
      <c r="J42" s="227">
        <v>30</v>
      </c>
      <c r="K42" s="227">
        <v>10078</v>
      </c>
      <c r="L42" s="227">
        <v>120</v>
      </c>
      <c r="M42" s="227">
        <v>770</v>
      </c>
      <c r="N42" s="227">
        <v>30</v>
      </c>
      <c r="O42" s="227">
        <v>9307</v>
      </c>
      <c r="P42" s="227">
        <v>90</v>
      </c>
      <c r="Q42" s="227">
        <v>140</v>
      </c>
      <c r="R42" s="227">
        <v>20</v>
      </c>
      <c r="S42" s="227">
        <v>107</v>
      </c>
      <c r="T42" s="227">
        <v>20</v>
      </c>
      <c r="U42" s="227">
        <v>392</v>
      </c>
      <c r="V42" s="227">
        <v>20</v>
      </c>
      <c r="Y42" s="32">
        <v>32</v>
      </c>
      <c r="Z42" s="5" t="s">
        <v>64</v>
      </c>
      <c r="AA42" s="33">
        <f t="shared" si="0"/>
        <v>14569</v>
      </c>
      <c r="AB42" s="34">
        <f>IFERROR(_xlfn.RANK.EQ(AA42,$AA$11:$AA$57,0)+COUNTIF($AA$11:AA42,AA42)-1,"-")</f>
        <v>45</v>
      </c>
      <c r="AC42" s="5"/>
      <c r="AD42" s="42">
        <f t="shared" si="2"/>
        <v>32</v>
      </c>
      <c r="AE42" s="42" t="str">
        <f t="shared" si="3"/>
        <v>岩手</v>
      </c>
      <c r="AF42" s="42">
        <f t="shared" si="4"/>
        <v>29976</v>
      </c>
      <c r="AG42" s="37">
        <f t="shared" si="5"/>
        <v>1.4</v>
      </c>
      <c r="AI42" s="32">
        <v>32</v>
      </c>
      <c r="AJ42" s="5" t="s">
        <v>64</v>
      </c>
      <c r="AK42" s="33">
        <f t="shared" si="1"/>
        <v>770</v>
      </c>
      <c r="AL42" s="34">
        <f>IFERROR(_xlfn.RANK.EQ(AK42,$AK$11:$AK$57,0)+COUNTIF($AK$11:AK42,AK42)-1,"-")</f>
        <v>33</v>
      </c>
      <c r="AM42" s="5"/>
      <c r="AN42" s="42">
        <f t="shared" si="6"/>
        <v>32</v>
      </c>
      <c r="AO42" s="42" t="str">
        <f t="shared" si="7"/>
        <v>大分</v>
      </c>
      <c r="AP42" s="42">
        <f t="shared" si="8"/>
        <v>780</v>
      </c>
      <c r="AQ42" s="37">
        <f t="shared" si="9"/>
        <v>1.4</v>
      </c>
    </row>
    <row r="43" spans="1:43" ht="10.9" customHeight="1">
      <c r="A43" s="229" t="s">
        <v>201</v>
      </c>
      <c r="B43" s="228">
        <v>31</v>
      </c>
      <c r="C43" s="380">
        <v>55112</v>
      </c>
      <c r="D43" s="381">
        <v>1800</v>
      </c>
      <c r="E43" s="227">
        <v>34429</v>
      </c>
      <c r="F43" s="227">
        <v>510</v>
      </c>
      <c r="G43" s="227">
        <v>6814</v>
      </c>
      <c r="H43" s="227">
        <v>500</v>
      </c>
      <c r="I43" s="227">
        <v>27615</v>
      </c>
      <c r="J43" s="227">
        <v>10</v>
      </c>
      <c r="K43" s="227">
        <v>17076</v>
      </c>
      <c r="L43" s="227">
        <v>730</v>
      </c>
      <c r="M43" s="227">
        <v>5383</v>
      </c>
      <c r="N43" s="227">
        <v>630</v>
      </c>
      <c r="O43" s="227">
        <v>11693</v>
      </c>
      <c r="P43" s="227">
        <v>110</v>
      </c>
      <c r="Q43" s="227">
        <v>2892</v>
      </c>
      <c r="R43" s="227">
        <v>530</v>
      </c>
      <c r="S43" s="227">
        <v>82</v>
      </c>
      <c r="T43" s="227">
        <v>10</v>
      </c>
      <c r="U43" s="227">
        <v>633</v>
      </c>
      <c r="V43" s="227">
        <v>20</v>
      </c>
      <c r="Y43" s="32">
        <v>33</v>
      </c>
      <c r="Z43" s="5" t="s">
        <v>65</v>
      </c>
      <c r="AA43" s="33">
        <f t="shared" si="0"/>
        <v>23929</v>
      </c>
      <c r="AB43" s="34">
        <f>IFERROR(_xlfn.RANK.EQ(AA43,$AA$11:$AA$57,0)+COUNTIF($AA$11:AA43,AA43)-1,"-")</f>
        <v>37</v>
      </c>
      <c r="AC43" s="5"/>
      <c r="AD43" s="42">
        <f t="shared" si="2"/>
        <v>33</v>
      </c>
      <c r="AE43" s="42" t="str">
        <f t="shared" si="3"/>
        <v>長崎</v>
      </c>
      <c r="AF43" s="42">
        <f t="shared" si="4"/>
        <v>26687</v>
      </c>
      <c r="AG43" s="37">
        <f t="shared" si="5"/>
        <v>1.2</v>
      </c>
      <c r="AI43" s="32">
        <v>33</v>
      </c>
      <c r="AJ43" s="5" t="s">
        <v>65</v>
      </c>
      <c r="AK43" s="33">
        <f t="shared" si="1"/>
        <v>900</v>
      </c>
      <c r="AL43" s="34">
        <f>IFERROR(_xlfn.RANK.EQ(AK43,$AK$11:$AK$57,0)+COUNTIF($AK$11:AK43,AK43)-1,"-")</f>
        <v>28</v>
      </c>
      <c r="AM43" s="5"/>
      <c r="AN43" s="42">
        <f t="shared" si="6"/>
        <v>33</v>
      </c>
      <c r="AO43" s="42" t="str">
        <f t="shared" si="7"/>
        <v>島根</v>
      </c>
      <c r="AP43" s="42">
        <f t="shared" si="8"/>
        <v>770</v>
      </c>
      <c r="AQ43" s="37">
        <f t="shared" si="9"/>
        <v>1.4</v>
      </c>
    </row>
    <row r="44" spans="1:43" ht="10.9" customHeight="1">
      <c r="A44" s="229" t="s">
        <v>199</v>
      </c>
      <c r="B44" s="228">
        <v>32</v>
      </c>
      <c r="C44" s="380">
        <v>81244</v>
      </c>
      <c r="D44" s="381">
        <v>4110</v>
      </c>
      <c r="E44" s="227">
        <v>37968</v>
      </c>
      <c r="F44" s="227">
        <v>2460</v>
      </c>
      <c r="G44" s="227">
        <v>18606</v>
      </c>
      <c r="H44" s="227">
        <v>2400</v>
      </c>
      <c r="I44" s="227">
        <v>19361</v>
      </c>
      <c r="J44" s="227">
        <v>60</v>
      </c>
      <c r="K44" s="227">
        <v>38504</v>
      </c>
      <c r="L44" s="227">
        <v>930</v>
      </c>
      <c r="M44" s="227">
        <v>6953</v>
      </c>
      <c r="N44" s="227">
        <v>490</v>
      </c>
      <c r="O44" s="227">
        <v>31552</v>
      </c>
      <c r="P44" s="227">
        <v>440</v>
      </c>
      <c r="Q44" s="227">
        <v>2310</v>
      </c>
      <c r="R44" s="227">
        <v>470</v>
      </c>
      <c r="S44" s="227">
        <v>1117</v>
      </c>
      <c r="T44" s="227">
        <v>180</v>
      </c>
      <c r="U44" s="227">
        <v>1345</v>
      </c>
      <c r="V44" s="227">
        <v>70</v>
      </c>
      <c r="Y44" s="32">
        <v>34</v>
      </c>
      <c r="Z44" s="5" t="s">
        <v>66</v>
      </c>
      <c r="AA44" s="33">
        <f t="shared" si="0"/>
        <v>30676</v>
      </c>
      <c r="AB44" s="34">
        <f>IFERROR(_xlfn.RANK.EQ(AA44,$AA$11:$AA$57,0)+COUNTIF($AA$11:AA44,AA44)-1,"-")</f>
        <v>31</v>
      </c>
      <c r="AC44" s="5"/>
      <c r="AD44" s="42">
        <f t="shared" si="2"/>
        <v>34</v>
      </c>
      <c r="AE44" s="42" t="str">
        <f t="shared" si="3"/>
        <v>宮城</v>
      </c>
      <c r="AF44" s="42">
        <f t="shared" si="4"/>
        <v>26545</v>
      </c>
      <c r="AG44" s="37">
        <f t="shared" si="5"/>
        <v>1.2</v>
      </c>
      <c r="AI44" s="32">
        <v>34</v>
      </c>
      <c r="AJ44" s="5" t="s">
        <v>66</v>
      </c>
      <c r="AK44" s="33">
        <f t="shared" si="1"/>
        <v>940</v>
      </c>
      <c r="AL44" s="34">
        <f>IFERROR(_xlfn.RANK.EQ(AK44,$AK$11:$AK$57,0)+COUNTIF($AK$11:AK44,AK44)-1,"-")</f>
        <v>26</v>
      </c>
      <c r="AM44" s="5"/>
      <c r="AN44" s="42">
        <f t="shared" si="6"/>
        <v>33</v>
      </c>
      <c r="AO44" s="42" t="str">
        <f t="shared" si="7"/>
        <v>愛媛</v>
      </c>
      <c r="AP44" s="42">
        <f t="shared" si="8"/>
        <v>770</v>
      </c>
      <c r="AQ44" s="37">
        <f t="shared" si="9"/>
        <v>1.4</v>
      </c>
    </row>
    <row r="45" spans="1:43" ht="10.9" customHeight="1">
      <c r="A45" s="229" t="s">
        <v>197</v>
      </c>
      <c r="B45" s="228">
        <v>33</v>
      </c>
      <c r="C45" s="380">
        <v>45649</v>
      </c>
      <c r="D45" s="381">
        <v>1290</v>
      </c>
      <c r="E45" s="227">
        <v>17080</v>
      </c>
      <c r="F45" s="227">
        <v>730</v>
      </c>
      <c r="G45" s="227">
        <v>9180</v>
      </c>
      <c r="H45" s="227">
        <v>710</v>
      </c>
      <c r="I45" s="227">
        <v>7900</v>
      </c>
      <c r="J45" s="227">
        <v>20</v>
      </c>
      <c r="K45" s="227">
        <v>27418</v>
      </c>
      <c r="L45" s="227">
        <v>480</v>
      </c>
      <c r="M45" s="227">
        <v>3601</v>
      </c>
      <c r="N45" s="227">
        <v>230</v>
      </c>
      <c r="O45" s="227">
        <v>23817</v>
      </c>
      <c r="P45" s="227">
        <v>250</v>
      </c>
      <c r="Q45" s="227">
        <v>705</v>
      </c>
      <c r="R45" s="227">
        <v>50</v>
      </c>
      <c r="S45" s="227">
        <v>188</v>
      </c>
      <c r="T45" s="227">
        <v>20</v>
      </c>
      <c r="U45" s="227">
        <v>260</v>
      </c>
      <c r="V45" s="227">
        <v>30</v>
      </c>
      <c r="Y45" s="32">
        <v>35</v>
      </c>
      <c r="Z45" s="5" t="s">
        <v>67</v>
      </c>
      <c r="AA45" s="33">
        <f t="shared" si="0"/>
        <v>50458</v>
      </c>
      <c r="AB45" s="34">
        <f>IFERROR(_xlfn.RANK.EQ(AA45,$AA$11:$AA$57,0)+COUNTIF($AA$11:AA45,AA45)-1,"-")</f>
        <v>19</v>
      </c>
      <c r="AC45" s="5"/>
      <c r="AD45" s="42">
        <f t="shared" si="2"/>
        <v>35</v>
      </c>
      <c r="AE45" s="42" t="str">
        <f t="shared" si="3"/>
        <v>青森</v>
      </c>
      <c r="AF45" s="42">
        <f t="shared" si="4"/>
        <v>25852</v>
      </c>
      <c r="AG45" s="37">
        <f t="shared" si="5"/>
        <v>1.2</v>
      </c>
      <c r="AI45" s="32">
        <v>35</v>
      </c>
      <c r="AJ45" s="5" t="s">
        <v>67</v>
      </c>
      <c r="AK45" s="33">
        <f t="shared" si="1"/>
        <v>900</v>
      </c>
      <c r="AL45" s="34">
        <f>IFERROR(_xlfn.RANK.EQ(AK45,$AK$11:$AK$57,0)+COUNTIF($AK$11:AK45,AK45)-1,"-")</f>
        <v>29</v>
      </c>
      <c r="AM45" s="5"/>
      <c r="AN45" s="42">
        <f t="shared" si="6"/>
        <v>35</v>
      </c>
      <c r="AO45" s="42" t="str">
        <f t="shared" si="7"/>
        <v>滋賀</v>
      </c>
      <c r="AP45" s="42">
        <f t="shared" si="8"/>
        <v>660</v>
      </c>
      <c r="AQ45" s="37">
        <f t="shared" si="9"/>
        <v>1.2</v>
      </c>
    </row>
    <row r="46" spans="1:43" ht="10.9" customHeight="1">
      <c r="A46" s="229" t="s">
        <v>195</v>
      </c>
      <c r="B46" s="228">
        <v>34</v>
      </c>
      <c r="C46" s="380">
        <v>108064</v>
      </c>
      <c r="D46" s="381">
        <v>2610</v>
      </c>
      <c r="E46" s="227">
        <v>63387</v>
      </c>
      <c r="F46" s="227">
        <v>1370</v>
      </c>
      <c r="G46" s="227">
        <v>19740</v>
      </c>
      <c r="H46" s="227">
        <v>1300</v>
      </c>
      <c r="I46" s="227">
        <v>43646</v>
      </c>
      <c r="J46" s="227">
        <v>70</v>
      </c>
      <c r="K46" s="227">
        <v>42072</v>
      </c>
      <c r="L46" s="227">
        <v>1010</v>
      </c>
      <c r="M46" s="227">
        <v>11101</v>
      </c>
      <c r="N46" s="227">
        <v>610</v>
      </c>
      <c r="O46" s="227">
        <v>30971</v>
      </c>
      <c r="P46" s="227">
        <v>400</v>
      </c>
      <c r="Q46" s="227">
        <v>1748</v>
      </c>
      <c r="R46" s="227">
        <v>170</v>
      </c>
      <c r="S46" s="227">
        <v>69</v>
      </c>
      <c r="T46" s="227">
        <v>20</v>
      </c>
      <c r="U46" s="227">
        <v>788</v>
      </c>
      <c r="V46" s="227">
        <v>50</v>
      </c>
      <c r="Y46" s="32">
        <v>36</v>
      </c>
      <c r="Z46" s="5" t="s">
        <v>68</v>
      </c>
      <c r="AA46" s="33">
        <f t="shared" si="0"/>
        <v>24945</v>
      </c>
      <c r="AB46" s="34">
        <f>IFERROR(_xlfn.RANK.EQ(AA46,$AA$11:$AA$57,0)+COUNTIF($AA$11:AA46,AA46)-1,"-")</f>
        <v>36</v>
      </c>
      <c r="AC46" s="5"/>
      <c r="AD46" s="42">
        <f t="shared" si="2"/>
        <v>36</v>
      </c>
      <c r="AE46" s="42" t="str">
        <f t="shared" si="3"/>
        <v>徳島</v>
      </c>
      <c r="AF46" s="42">
        <f t="shared" si="4"/>
        <v>24945</v>
      </c>
      <c r="AG46" s="37">
        <f t="shared" si="5"/>
        <v>1.1000000000000001</v>
      </c>
      <c r="AI46" s="32">
        <v>36</v>
      </c>
      <c r="AJ46" s="5" t="s">
        <v>68</v>
      </c>
      <c r="AK46" s="33">
        <f t="shared" si="1"/>
        <v>470</v>
      </c>
      <c r="AL46" s="34">
        <f>IFERROR(_xlfn.RANK.EQ(AK46,$AK$11:$AK$57,0)+COUNTIF($AK$11:AK46,AK46)-1,"-")</f>
        <v>43</v>
      </c>
      <c r="AM46" s="5"/>
      <c r="AN46" s="42">
        <f t="shared" si="6"/>
        <v>36</v>
      </c>
      <c r="AO46" s="42" t="str">
        <f t="shared" si="7"/>
        <v>高知</v>
      </c>
      <c r="AP46" s="42">
        <f t="shared" si="8"/>
        <v>600</v>
      </c>
      <c r="AQ46" s="37">
        <f t="shared" si="9"/>
        <v>1.1000000000000001</v>
      </c>
    </row>
    <row r="47" spans="1:43" ht="10.9" customHeight="1">
      <c r="A47" s="229" t="s">
        <v>193</v>
      </c>
      <c r="B47" s="228">
        <v>35</v>
      </c>
      <c r="C47" s="380">
        <v>65716</v>
      </c>
      <c r="D47" s="381">
        <v>1520</v>
      </c>
      <c r="E47" s="227">
        <v>8445</v>
      </c>
      <c r="F47" s="227">
        <v>790</v>
      </c>
      <c r="G47" s="227">
        <v>4838</v>
      </c>
      <c r="H47" s="227">
        <v>770</v>
      </c>
      <c r="I47" s="227">
        <v>3607</v>
      </c>
      <c r="J47" s="227">
        <v>20</v>
      </c>
      <c r="K47" s="227">
        <v>53725</v>
      </c>
      <c r="L47" s="227">
        <v>580</v>
      </c>
      <c r="M47" s="227">
        <v>7945</v>
      </c>
      <c r="N47" s="227">
        <v>300</v>
      </c>
      <c r="O47" s="227">
        <v>45780</v>
      </c>
      <c r="P47" s="227">
        <v>280</v>
      </c>
      <c r="Q47" s="227">
        <v>2084</v>
      </c>
      <c r="R47" s="227">
        <v>100</v>
      </c>
      <c r="S47" s="227">
        <v>24</v>
      </c>
      <c r="T47" s="227">
        <v>10</v>
      </c>
      <c r="U47" s="227">
        <v>1437</v>
      </c>
      <c r="V47" s="227">
        <v>40</v>
      </c>
      <c r="Y47" s="32">
        <v>37</v>
      </c>
      <c r="Z47" s="5" t="s">
        <v>69</v>
      </c>
      <c r="AA47" s="33">
        <f t="shared" si="0"/>
        <v>35248</v>
      </c>
      <c r="AB47" s="34">
        <f>IFERROR(_xlfn.RANK.EQ(AA47,$AA$11:$AA$57,0)+COUNTIF($AA$11:AA47,AA47)-1,"-")</f>
        <v>26</v>
      </c>
      <c r="AC47" s="5"/>
      <c r="AD47" s="42">
        <f t="shared" si="2"/>
        <v>37</v>
      </c>
      <c r="AE47" s="42" t="str">
        <f t="shared" si="3"/>
        <v>岡山</v>
      </c>
      <c r="AF47" s="42">
        <f t="shared" si="4"/>
        <v>23929</v>
      </c>
      <c r="AG47" s="37">
        <f t="shared" si="5"/>
        <v>1.1000000000000001</v>
      </c>
      <c r="AI47" s="32">
        <v>37</v>
      </c>
      <c r="AJ47" s="5" t="s">
        <v>69</v>
      </c>
      <c r="AK47" s="33">
        <f t="shared" si="1"/>
        <v>330</v>
      </c>
      <c r="AL47" s="34">
        <f>IFERROR(_xlfn.RANK.EQ(AK47,$AK$11:$AK$57,0)+COUNTIF($AK$11:AK47,AK47)-1,"-")</f>
        <v>46</v>
      </c>
      <c r="AM47" s="5"/>
      <c r="AN47" s="42">
        <f t="shared" si="6"/>
        <v>37</v>
      </c>
      <c r="AO47" s="42" t="str">
        <f t="shared" si="7"/>
        <v>長崎</v>
      </c>
      <c r="AP47" s="42">
        <f t="shared" si="8"/>
        <v>540</v>
      </c>
      <c r="AQ47" s="37">
        <f t="shared" si="9"/>
        <v>1</v>
      </c>
    </row>
    <row r="48" spans="1:43" ht="10.9" customHeight="1">
      <c r="A48" s="229" t="s">
        <v>191</v>
      </c>
      <c r="B48" s="228">
        <v>36</v>
      </c>
      <c r="C48" s="380">
        <v>57158</v>
      </c>
      <c r="D48" s="381">
        <v>1160</v>
      </c>
      <c r="E48" s="227">
        <v>28544</v>
      </c>
      <c r="F48" s="227">
        <v>720</v>
      </c>
      <c r="G48" s="227">
        <v>12975</v>
      </c>
      <c r="H48" s="227">
        <v>690</v>
      </c>
      <c r="I48" s="227">
        <v>15570</v>
      </c>
      <c r="J48" s="227">
        <v>30</v>
      </c>
      <c r="K48" s="227">
        <v>25277</v>
      </c>
      <c r="L48" s="227">
        <v>350</v>
      </c>
      <c r="M48" s="227">
        <v>10564</v>
      </c>
      <c r="N48" s="227">
        <v>190</v>
      </c>
      <c r="O48" s="227">
        <v>14713</v>
      </c>
      <c r="P48" s="227">
        <v>170</v>
      </c>
      <c r="Q48" s="227">
        <v>1290</v>
      </c>
      <c r="R48" s="227">
        <v>50</v>
      </c>
      <c r="S48" s="227">
        <v>210</v>
      </c>
      <c r="T48" s="227">
        <v>10</v>
      </c>
      <c r="U48" s="227">
        <v>1837</v>
      </c>
      <c r="V48" s="227">
        <v>20</v>
      </c>
      <c r="Y48" s="32">
        <v>38</v>
      </c>
      <c r="Z48" s="5" t="s">
        <v>70</v>
      </c>
      <c r="AA48" s="33">
        <f t="shared" si="0"/>
        <v>83414</v>
      </c>
      <c r="AB48" s="34">
        <f>IFERROR(_xlfn.RANK.EQ(AA48,$AA$11:$AA$57,0)+COUNTIF($AA$11:AA48,AA48)-1,"-")</f>
        <v>5</v>
      </c>
      <c r="AC48" s="5"/>
      <c r="AD48" s="42">
        <f t="shared" si="2"/>
        <v>38</v>
      </c>
      <c r="AE48" s="42" t="str">
        <f t="shared" si="3"/>
        <v>沖縄</v>
      </c>
      <c r="AF48" s="42">
        <f t="shared" si="4"/>
        <v>22553</v>
      </c>
      <c r="AG48" s="37">
        <f t="shared" si="5"/>
        <v>1</v>
      </c>
      <c r="AI48" s="32">
        <v>38</v>
      </c>
      <c r="AJ48" s="5" t="s">
        <v>70</v>
      </c>
      <c r="AK48" s="33">
        <f t="shared" si="1"/>
        <v>770</v>
      </c>
      <c r="AL48" s="34">
        <f>IFERROR(_xlfn.RANK.EQ(AK48,$AK$11:$AK$57,0)+COUNTIF($AK$11:AK48,AK48)-1,"-")</f>
        <v>34</v>
      </c>
      <c r="AM48" s="5"/>
      <c r="AN48" s="42">
        <f t="shared" si="6"/>
        <v>38</v>
      </c>
      <c r="AO48" s="42" t="str">
        <f t="shared" si="7"/>
        <v>富山</v>
      </c>
      <c r="AP48" s="42">
        <f t="shared" si="8"/>
        <v>530</v>
      </c>
      <c r="AQ48" s="37">
        <f t="shared" si="9"/>
        <v>0.9</v>
      </c>
    </row>
    <row r="49" spans="1:43" ht="10.9" customHeight="1">
      <c r="A49" s="229" t="s">
        <v>189</v>
      </c>
      <c r="B49" s="228">
        <v>37</v>
      </c>
      <c r="C49" s="380">
        <v>15668</v>
      </c>
      <c r="D49" s="381">
        <v>660</v>
      </c>
      <c r="E49" s="227">
        <v>3511</v>
      </c>
      <c r="F49" s="227">
        <v>390</v>
      </c>
      <c r="G49" s="227">
        <v>2868</v>
      </c>
      <c r="H49" s="227">
        <v>370</v>
      </c>
      <c r="I49" s="227">
        <v>643</v>
      </c>
      <c r="J49" s="227">
        <v>30</v>
      </c>
      <c r="K49" s="227">
        <v>10940</v>
      </c>
      <c r="L49" s="227">
        <v>180</v>
      </c>
      <c r="M49" s="227">
        <v>1970</v>
      </c>
      <c r="N49" s="227">
        <v>80</v>
      </c>
      <c r="O49" s="227">
        <v>8971</v>
      </c>
      <c r="P49" s="227">
        <v>100</v>
      </c>
      <c r="Q49" s="227">
        <v>239</v>
      </c>
      <c r="R49" s="227">
        <v>50</v>
      </c>
      <c r="S49" s="227">
        <v>145</v>
      </c>
      <c r="T49" s="227">
        <v>20</v>
      </c>
      <c r="U49" s="227">
        <v>833</v>
      </c>
      <c r="V49" s="227">
        <v>20</v>
      </c>
      <c r="Y49" s="32">
        <v>39</v>
      </c>
      <c r="Z49" s="5" t="s">
        <v>71</v>
      </c>
      <c r="AA49" s="33">
        <f t="shared" si="0"/>
        <v>36330</v>
      </c>
      <c r="AB49" s="34">
        <f>IFERROR(_xlfn.RANK.EQ(AA49,$AA$11:$AA$57,0)+COUNTIF($AA$11:AA49,AA49)-1,"-")</f>
        <v>23</v>
      </c>
      <c r="AC49" s="5"/>
      <c r="AD49" s="42">
        <f t="shared" si="2"/>
        <v>39</v>
      </c>
      <c r="AE49" s="42" t="str">
        <f t="shared" si="3"/>
        <v>石川</v>
      </c>
      <c r="AF49" s="42">
        <f t="shared" si="4"/>
        <v>22473</v>
      </c>
      <c r="AG49" s="37">
        <f t="shared" si="5"/>
        <v>1</v>
      </c>
      <c r="AI49" s="32">
        <v>39</v>
      </c>
      <c r="AJ49" s="5" t="s">
        <v>71</v>
      </c>
      <c r="AK49" s="33">
        <f t="shared" si="1"/>
        <v>600</v>
      </c>
      <c r="AL49" s="34">
        <f>IFERROR(_xlfn.RANK.EQ(AK49,$AK$11:$AK$57,0)+COUNTIF($AK$11:AK49,AK49)-1,"-")</f>
        <v>36</v>
      </c>
      <c r="AM49" s="5"/>
      <c r="AN49" s="42">
        <f t="shared" si="6"/>
        <v>39</v>
      </c>
      <c r="AO49" s="42" t="str">
        <f t="shared" si="7"/>
        <v>鳥取</v>
      </c>
      <c r="AP49" s="42">
        <f t="shared" si="8"/>
        <v>520</v>
      </c>
      <c r="AQ49" s="37">
        <f t="shared" si="9"/>
        <v>0.9</v>
      </c>
    </row>
    <row r="50" spans="1:43" ht="10.9" customHeight="1">
      <c r="A50" s="229" t="s">
        <v>187</v>
      </c>
      <c r="B50" s="228">
        <v>38</v>
      </c>
      <c r="C50" s="380">
        <v>19868</v>
      </c>
      <c r="D50" s="381">
        <v>870</v>
      </c>
      <c r="E50" s="227">
        <v>6882</v>
      </c>
      <c r="F50" s="227">
        <v>430</v>
      </c>
      <c r="G50" s="227">
        <v>5913</v>
      </c>
      <c r="H50" s="227">
        <v>390</v>
      </c>
      <c r="I50" s="227">
        <v>969</v>
      </c>
      <c r="J50" s="227">
        <v>40</v>
      </c>
      <c r="K50" s="227">
        <v>12111</v>
      </c>
      <c r="L50" s="227">
        <v>340</v>
      </c>
      <c r="M50" s="227">
        <v>2028</v>
      </c>
      <c r="N50" s="227">
        <v>150</v>
      </c>
      <c r="O50" s="227">
        <v>10083</v>
      </c>
      <c r="P50" s="227">
        <v>200</v>
      </c>
      <c r="Q50" s="227">
        <v>354</v>
      </c>
      <c r="R50" s="227">
        <v>60</v>
      </c>
      <c r="S50" s="227">
        <v>99</v>
      </c>
      <c r="T50" s="227">
        <v>20</v>
      </c>
      <c r="U50" s="227">
        <v>422</v>
      </c>
      <c r="V50" s="227">
        <v>20</v>
      </c>
      <c r="Y50" s="32">
        <v>40</v>
      </c>
      <c r="Z50" s="5" t="s">
        <v>72</v>
      </c>
      <c r="AA50" s="33">
        <f t="shared" si="0"/>
        <v>76529</v>
      </c>
      <c r="AB50" s="34">
        <f>IFERROR(_xlfn.RANK.EQ(AA50,$AA$11:$AA$57,0)+COUNTIF($AA$11:AA50,AA50)-1,"-")</f>
        <v>9</v>
      </c>
      <c r="AC50" s="5"/>
      <c r="AD50" s="42">
        <f t="shared" si="2"/>
        <v>40</v>
      </c>
      <c r="AE50" s="42" t="str">
        <f t="shared" si="3"/>
        <v>大阪</v>
      </c>
      <c r="AF50" s="42">
        <f t="shared" si="4"/>
        <v>20851</v>
      </c>
      <c r="AG50" s="37">
        <f t="shared" si="5"/>
        <v>0.9</v>
      </c>
      <c r="AI50" s="32">
        <v>40</v>
      </c>
      <c r="AJ50" s="5" t="s">
        <v>72</v>
      </c>
      <c r="AK50" s="33">
        <f t="shared" si="1"/>
        <v>1310</v>
      </c>
      <c r="AL50" s="34">
        <f>IFERROR(_xlfn.RANK.EQ(AK50,$AK$11:$AK$57,0)+COUNTIF($AK$11:AK50,AK50)-1,"-")</f>
        <v>17</v>
      </c>
      <c r="AM50" s="5"/>
      <c r="AN50" s="42">
        <f t="shared" si="6"/>
        <v>40</v>
      </c>
      <c r="AO50" s="42" t="str">
        <f t="shared" si="7"/>
        <v>福井</v>
      </c>
      <c r="AP50" s="42">
        <f t="shared" si="8"/>
        <v>500</v>
      </c>
      <c r="AQ50" s="37">
        <f t="shared" si="9"/>
        <v>0.9</v>
      </c>
    </row>
    <row r="51" spans="1:43" ht="10.9" customHeight="1">
      <c r="A51" s="229" t="s">
        <v>185</v>
      </c>
      <c r="B51" s="228">
        <v>39</v>
      </c>
      <c r="C51" s="380">
        <v>20851</v>
      </c>
      <c r="D51" s="381">
        <v>470</v>
      </c>
      <c r="E51" s="227">
        <v>1568</v>
      </c>
      <c r="F51" s="227">
        <v>140</v>
      </c>
      <c r="G51" s="227">
        <v>992</v>
      </c>
      <c r="H51" s="227">
        <v>130</v>
      </c>
      <c r="I51" s="227">
        <v>576</v>
      </c>
      <c r="J51" s="227">
        <v>10</v>
      </c>
      <c r="K51" s="227">
        <v>18230</v>
      </c>
      <c r="L51" s="227">
        <v>250</v>
      </c>
      <c r="M51" s="227">
        <v>1423</v>
      </c>
      <c r="N51" s="227">
        <v>100</v>
      </c>
      <c r="O51" s="227">
        <v>16806</v>
      </c>
      <c r="P51" s="227">
        <v>150</v>
      </c>
      <c r="Q51" s="227">
        <v>603</v>
      </c>
      <c r="R51" s="227">
        <v>60</v>
      </c>
      <c r="S51" s="227">
        <v>72</v>
      </c>
      <c r="T51" s="227">
        <v>0</v>
      </c>
      <c r="U51" s="227">
        <v>380</v>
      </c>
      <c r="V51" s="227">
        <v>20</v>
      </c>
      <c r="Y51" s="32">
        <v>41</v>
      </c>
      <c r="Z51" s="5" t="s">
        <v>73</v>
      </c>
      <c r="AA51" s="33">
        <f t="shared" si="0"/>
        <v>33915</v>
      </c>
      <c r="AB51" s="34">
        <f>IFERROR(_xlfn.RANK.EQ(AA51,$AA$11:$AA$57,0)+COUNTIF($AA$11:AA51,AA51)-1,"-")</f>
        <v>29</v>
      </c>
      <c r="AC51" s="5"/>
      <c r="AD51" s="42">
        <f t="shared" si="2"/>
        <v>41</v>
      </c>
      <c r="AE51" s="42" t="str">
        <f t="shared" si="3"/>
        <v>京都</v>
      </c>
      <c r="AF51" s="42">
        <f t="shared" si="4"/>
        <v>19868</v>
      </c>
      <c r="AG51" s="37">
        <f t="shared" si="5"/>
        <v>0.9</v>
      </c>
      <c r="AI51" s="32">
        <v>41</v>
      </c>
      <c r="AJ51" s="5" t="s">
        <v>73</v>
      </c>
      <c r="AK51" s="33">
        <f t="shared" si="1"/>
        <v>440</v>
      </c>
      <c r="AL51" s="34">
        <f>IFERROR(_xlfn.RANK.EQ(AK51,$AK$11:$AK$57,0)+COUNTIF($AK$11:AK51,AK51)-1,"-")</f>
        <v>44</v>
      </c>
      <c r="AM51" s="5"/>
      <c r="AN51" s="42">
        <f t="shared" si="6"/>
        <v>41</v>
      </c>
      <c r="AO51" s="42" t="str">
        <f t="shared" si="7"/>
        <v>石川</v>
      </c>
      <c r="AP51" s="42">
        <f t="shared" si="8"/>
        <v>480</v>
      </c>
      <c r="AQ51" s="37">
        <f t="shared" si="9"/>
        <v>0.8</v>
      </c>
    </row>
    <row r="52" spans="1:43" ht="10.9" customHeight="1">
      <c r="A52" s="229" t="s">
        <v>183</v>
      </c>
      <c r="B52" s="228">
        <v>40</v>
      </c>
      <c r="C52" s="380">
        <v>35646</v>
      </c>
      <c r="D52" s="381">
        <v>1570</v>
      </c>
      <c r="E52" s="227">
        <v>6740</v>
      </c>
      <c r="F52" s="227">
        <v>720</v>
      </c>
      <c r="G52" s="227">
        <v>6146</v>
      </c>
      <c r="H52" s="227">
        <v>700</v>
      </c>
      <c r="I52" s="227">
        <v>594</v>
      </c>
      <c r="J52" s="227">
        <v>20</v>
      </c>
      <c r="K52" s="227">
        <v>26326</v>
      </c>
      <c r="L52" s="227">
        <v>570</v>
      </c>
      <c r="M52" s="227">
        <v>3540</v>
      </c>
      <c r="N52" s="227">
        <v>170</v>
      </c>
      <c r="O52" s="227">
        <v>22787</v>
      </c>
      <c r="P52" s="227">
        <v>410</v>
      </c>
      <c r="Q52" s="227">
        <v>1140</v>
      </c>
      <c r="R52" s="227">
        <v>180</v>
      </c>
      <c r="S52" s="227">
        <v>295</v>
      </c>
      <c r="T52" s="227">
        <v>40</v>
      </c>
      <c r="U52" s="227">
        <v>1145</v>
      </c>
      <c r="V52" s="227">
        <v>50</v>
      </c>
      <c r="Y52" s="32">
        <v>42</v>
      </c>
      <c r="Z52" s="5" t="s">
        <v>74</v>
      </c>
      <c r="AA52" s="33">
        <f t="shared" si="0"/>
        <v>26687</v>
      </c>
      <c r="AB52" s="34">
        <f>IFERROR(_xlfn.RANK.EQ(AA52,$AA$11:$AA$57,0)+COUNTIF($AA$11:AA52,AA52)-1,"-")</f>
        <v>33</v>
      </c>
      <c r="AC52" s="5"/>
      <c r="AD52" s="42">
        <f t="shared" si="2"/>
        <v>42</v>
      </c>
      <c r="AE52" s="42" t="str">
        <f t="shared" si="3"/>
        <v>秋田</v>
      </c>
      <c r="AF52" s="42">
        <f t="shared" si="4"/>
        <v>18944</v>
      </c>
      <c r="AG52" s="37">
        <f t="shared" si="5"/>
        <v>0.9</v>
      </c>
      <c r="AI52" s="32">
        <v>42</v>
      </c>
      <c r="AJ52" s="5" t="s">
        <v>74</v>
      </c>
      <c r="AK52" s="33">
        <f t="shared" si="1"/>
        <v>540</v>
      </c>
      <c r="AL52" s="34">
        <f>IFERROR(_xlfn.RANK.EQ(AK52,$AK$11:$AK$57,0)+COUNTIF($AK$11:AK52,AK52)-1,"-")</f>
        <v>37</v>
      </c>
      <c r="AM52" s="5"/>
      <c r="AN52" s="42">
        <f t="shared" si="6"/>
        <v>42</v>
      </c>
      <c r="AO52" s="42" t="str">
        <f t="shared" si="7"/>
        <v>大阪</v>
      </c>
      <c r="AP52" s="42">
        <f t="shared" si="8"/>
        <v>470</v>
      </c>
      <c r="AQ52" s="37">
        <f t="shared" si="9"/>
        <v>0.8</v>
      </c>
    </row>
    <row r="53" spans="1:43" ht="10.9" customHeight="1">
      <c r="A53" s="229" t="s">
        <v>181</v>
      </c>
      <c r="B53" s="228">
        <v>41</v>
      </c>
      <c r="C53" s="380">
        <v>18928</v>
      </c>
      <c r="D53" s="381">
        <v>400</v>
      </c>
      <c r="E53" s="227">
        <v>3023</v>
      </c>
      <c r="F53" s="227">
        <v>140</v>
      </c>
      <c r="G53" s="227">
        <v>3007</v>
      </c>
      <c r="H53" s="227">
        <v>130</v>
      </c>
      <c r="I53" s="227">
        <v>16</v>
      </c>
      <c r="J53" s="227">
        <v>10</v>
      </c>
      <c r="K53" s="227">
        <v>15031</v>
      </c>
      <c r="L53" s="227">
        <v>200</v>
      </c>
      <c r="M53" s="227">
        <v>2593</v>
      </c>
      <c r="N53" s="227">
        <v>80</v>
      </c>
      <c r="O53" s="227">
        <v>12439</v>
      </c>
      <c r="P53" s="227">
        <v>120</v>
      </c>
      <c r="Q53" s="227">
        <v>342</v>
      </c>
      <c r="R53" s="227">
        <v>30</v>
      </c>
      <c r="S53" s="227">
        <v>6</v>
      </c>
      <c r="T53" s="227">
        <v>10</v>
      </c>
      <c r="U53" s="227">
        <v>525</v>
      </c>
      <c r="V53" s="227">
        <v>20</v>
      </c>
      <c r="Y53" s="32">
        <v>43</v>
      </c>
      <c r="Z53" s="5" t="s">
        <v>75</v>
      </c>
      <c r="AA53" s="33">
        <f t="shared" si="0"/>
        <v>88904</v>
      </c>
      <c r="AB53" s="34">
        <f>IFERROR(_xlfn.RANK.EQ(AA53,$AA$11:$AA$57,0)+COUNTIF($AA$11:AA53,AA53)-1,"-")</f>
        <v>3</v>
      </c>
      <c r="AC53" s="5"/>
      <c r="AD53" s="42">
        <f t="shared" si="2"/>
        <v>43</v>
      </c>
      <c r="AE53" s="42" t="str">
        <f t="shared" si="3"/>
        <v>奈良</v>
      </c>
      <c r="AF53" s="42">
        <f t="shared" si="4"/>
        <v>18928</v>
      </c>
      <c r="AG53" s="37">
        <f t="shared" si="5"/>
        <v>0.9</v>
      </c>
      <c r="AI53" s="32">
        <v>43</v>
      </c>
      <c r="AJ53" s="5" t="s">
        <v>75</v>
      </c>
      <c r="AK53" s="33">
        <f t="shared" si="1"/>
        <v>1310</v>
      </c>
      <c r="AL53" s="34">
        <f>IFERROR(_xlfn.RANK.EQ(AK53,$AK$11:$AK$57,0)+COUNTIF($AK$11:AK53,AK53)-1,"-")</f>
        <v>18</v>
      </c>
      <c r="AM53" s="5"/>
      <c r="AN53" s="42">
        <f t="shared" si="6"/>
        <v>42</v>
      </c>
      <c r="AO53" s="42" t="str">
        <f t="shared" si="7"/>
        <v>徳島</v>
      </c>
      <c r="AP53" s="42">
        <f t="shared" si="8"/>
        <v>470</v>
      </c>
      <c r="AQ53" s="37">
        <f t="shared" si="9"/>
        <v>0.8</v>
      </c>
    </row>
    <row r="54" spans="1:43" ht="10.9" customHeight="1">
      <c r="A54" s="229" t="s">
        <v>179</v>
      </c>
      <c r="B54" s="228">
        <v>42</v>
      </c>
      <c r="C54" s="380">
        <v>38075</v>
      </c>
      <c r="D54" s="381">
        <v>1240</v>
      </c>
      <c r="E54" s="227">
        <v>20371</v>
      </c>
      <c r="F54" s="227">
        <v>960</v>
      </c>
      <c r="G54" s="227">
        <v>13302</v>
      </c>
      <c r="H54" s="227">
        <v>950</v>
      </c>
      <c r="I54" s="227">
        <v>7068</v>
      </c>
      <c r="J54" s="227">
        <v>20</v>
      </c>
      <c r="K54" s="227">
        <v>17054</v>
      </c>
      <c r="L54" s="227">
        <v>200</v>
      </c>
      <c r="M54" s="227">
        <v>1524</v>
      </c>
      <c r="N54" s="227">
        <v>60</v>
      </c>
      <c r="O54" s="227">
        <v>15529</v>
      </c>
      <c r="P54" s="227">
        <v>140</v>
      </c>
      <c r="Q54" s="227">
        <v>311</v>
      </c>
      <c r="R54" s="227">
        <v>60</v>
      </c>
      <c r="S54" s="227">
        <v>43</v>
      </c>
      <c r="T54" s="227">
        <v>10</v>
      </c>
      <c r="U54" s="227">
        <v>297</v>
      </c>
      <c r="V54" s="227">
        <v>10</v>
      </c>
      <c r="Y54" s="32">
        <v>44</v>
      </c>
      <c r="Z54" s="5" t="s">
        <v>76</v>
      </c>
      <c r="AA54" s="33">
        <f t="shared" si="0"/>
        <v>34913</v>
      </c>
      <c r="AB54" s="34">
        <f>IFERROR(_xlfn.RANK.EQ(AA54,$AA$11:$AA$57,0)+COUNTIF($AA$11:AA54,AA54)-1,"-")</f>
        <v>27</v>
      </c>
      <c r="AC54" s="5"/>
      <c r="AD54" s="42">
        <f t="shared" si="2"/>
        <v>44</v>
      </c>
      <c r="AE54" s="42" t="str">
        <f t="shared" si="3"/>
        <v>滋賀</v>
      </c>
      <c r="AF54" s="42">
        <f t="shared" si="4"/>
        <v>15668</v>
      </c>
      <c r="AG54" s="37">
        <f t="shared" si="5"/>
        <v>0.7</v>
      </c>
      <c r="AI54" s="32">
        <v>44</v>
      </c>
      <c r="AJ54" s="5" t="s">
        <v>76</v>
      </c>
      <c r="AK54" s="33">
        <f t="shared" si="1"/>
        <v>780</v>
      </c>
      <c r="AL54" s="34">
        <f>IFERROR(_xlfn.RANK.EQ(AK54,$AK$11:$AK$57,0)+COUNTIF($AK$11:AK54,AK54)-1,"-")</f>
        <v>32</v>
      </c>
      <c r="AM54" s="5"/>
      <c r="AN54" s="42">
        <f t="shared" si="6"/>
        <v>44</v>
      </c>
      <c r="AO54" s="42" t="str">
        <f t="shared" si="7"/>
        <v>佐賀</v>
      </c>
      <c r="AP54" s="42">
        <f t="shared" si="8"/>
        <v>440</v>
      </c>
      <c r="AQ54" s="37">
        <f t="shared" si="9"/>
        <v>0.8</v>
      </c>
    </row>
    <row r="55" spans="1:43" ht="10.9" customHeight="1">
      <c r="A55" s="229" t="s">
        <v>177</v>
      </c>
      <c r="B55" s="228">
        <v>43</v>
      </c>
      <c r="C55" s="380">
        <v>38274</v>
      </c>
      <c r="D55" s="381">
        <v>520</v>
      </c>
      <c r="E55" s="227">
        <v>23156</v>
      </c>
      <c r="F55" s="227">
        <v>280</v>
      </c>
      <c r="G55" s="227">
        <v>2892</v>
      </c>
      <c r="H55" s="227">
        <v>250</v>
      </c>
      <c r="I55" s="227">
        <v>20264</v>
      </c>
      <c r="J55" s="227">
        <v>20</v>
      </c>
      <c r="K55" s="227">
        <v>14642</v>
      </c>
      <c r="L55" s="227">
        <v>160</v>
      </c>
      <c r="M55" s="227">
        <v>696</v>
      </c>
      <c r="N55" s="227">
        <v>70</v>
      </c>
      <c r="O55" s="227">
        <v>13947</v>
      </c>
      <c r="P55" s="227">
        <v>90</v>
      </c>
      <c r="Q55" s="227">
        <v>217</v>
      </c>
      <c r="R55" s="227">
        <v>50</v>
      </c>
      <c r="S55" s="227">
        <v>5</v>
      </c>
      <c r="T55" s="227">
        <v>20</v>
      </c>
      <c r="U55" s="227">
        <v>254</v>
      </c>
      <c r="V55" s="227">
        <v>10</v>
      </c>
      <c r="Y55" s="32">
        <v>45</v>
      </c>
      <c r="Z55" s="5" t="s">
        <v>77</v>
      </c>
      <c r="AA55" s="33">
        <f t="shared" si="0"/>
        <v>76026</v>
      </c>
      <c r="AB55" s="34">
        <f>IFERROR(_xlfn.RANK.EQ(AA55,$AA$11:$AA$57,0)+COUNTIF($AA$11:AA55,AA55)-1,"-")</f>
        <v>10</v>
      </c>
      <c r="AC55" s="5"/>
      <c r="AD55" s="42">
        <f t="shared" si="2"/>
        <v>45</v>
      </c>
      <c r="AE55" s="42" t="str">
        <f t="shared" si="3"/>
        <v>島根</v>
      </c>
      <c r="AF55" s="42">
        <f t="shared" si="4"/>
        <v>14569</v>
      </c>
      <c r="AG55" s="37">
        <f t="shared" si="5"/>
        <v>0.7</v>
      </c>
      <c r="AI55" s="32">
        <v>45</v>
      </c>
      <c r="AJ55" s="5" t="s">
        <v>77</v>
      </c>
      <c r="AK55" s="33">
        <f t="shared" si="1"/>
        <v>880</v>
      </c>
      <c r="AL55" s="34">
        <f>IFERROR(_xlfn.RANK.EQ(AK55,$AK$11:$AK$57,0)+COUNTIF($AK$11:AK55,AK55)-1,"-")</f>
        <v>30</v>
      </c>
      <c r="AM55" s="5"/>
      <c r="AN55" s="42">
        <f t="shared" si="6"/>
        <v>45</v>
      </c>
      <c r="AO55" s="42" t="str">
        <f t="shared" si="7"/>
        <v>奈良</v>
      </c>
      <c r="AP55" s="42">
        <f t="shared" si="8"/>
        <v>400</v>
      </c>
      <c r="AQ55" s="37">
        <f t="shared" si="9"/>
        <v>0.7</v>
      </c>
    </row>
    <row r="56" spans="1:43" ht="10.9" customHeight="1">
      <c r="A56" s="229" t="s">
        <v>175</v>
      </c>
      <c r="B56" s="228">
        <v>44</v>
      </c>
      <c r="C56" s="380">
        <v>14569</v>
      </c>
      <c r="D56" s="381">
        <v>770</v>
      </c>
      <c r="E56" s="227">
        <v>5228</v>
      </c>
      <c r="F56" s="227">
        <v>450</v>
      </c>
      <c r="G56" s="227">
        <v>3691</v>
      </c>
      <c r="H56" s="227">
        <v>430</v>
      </c>
      <c r="I56" s="227">
        <v>1537</v>
      </c>
      <c r="J56" s="227">
        <v>20</v>
      </c>
      <c r="K56" s="227">
        <v>8688</v>
      </c>
      <c r="L56" s="227">
        <v>260</v>
      </c>
      <c r="M56" s="227">
        <v>1441</v>
      </c>
      <c r="N56" s="227">
        <v>80</v>
      </c>
      <c r="O56" s="227">
        <v>7248</v>
      </c>
      <c r="P56" s="227">
        <v>180</v>
      </c>
      <c r="Q56" s="227">
        <v>294</v>
      </c>
      <c r="R56" s="227">
        <v>40</v>
      </c>
      <c r="S56" s="227">
        <v>29</v>
      </c>
      <c r="T56" s="227">
        <v>10</v>
      </c>
      <c r="U56" s="227">
        <v>330</v>
      </c>
      <c r="V56" s="227">
        <v>20</v>
      </c>
      <c r="Y56" s="32">
        <v>46</v>
      </c>
      <c r="Z56" s="5" t="s">
        <v>78</v>
      </c>
      <c r="AA56" s="33">
        <f t="shared" si="0"/>
        <v>77312</v>
      </c>
      <c r="AB56" s="34">
        <f>IFERROR(_xlfn.RANK.EQ(AA56,$AA$11:$AA$57,0)+COUNTIF($AA$11:AA56,AA56)-1,"-")</f>
        <v>7</v>
      </c>
      <c r="AC56" s="5"/>
      <c r="AD56" s="42">
        <f t="shared" si="2"/>
        <v>46</v>
      </c>
      <c r="AE56" s="42" t="str">
        <f t="shared" si="3"/>
        <v>福井</v>
      </c>
      <c r="AF56" s="42">
        <f t="shared" si="4"/>
        <v>13798</v>
      </c>
      <c r="AG56" s="37">
        <f t="shared" si="5"/>
        <v>0.6</v>
      </c>
      <c r="AI56" s="32">
        <v>46</v>
      </c>
      <c r="AJ56" s="5" t="s">
        <v>78</v>
      </c>
      <c r="AK56" s="33">
        <f t="shared" si="1"/>
        <v>1060</v>
      </c>
      <c r="AL56" s="34">
        <f>IFERROR(_xlfn.RANK.EQ(AK56,$AK$11:$AK$57,0)+COUNTIF($AK$11:AK56,AK56)-1,"-")</f>
        <v>25</v>
      </c>
      <c r="AM56" s="5"/>
      <c r="AN56" s="42">
        <f t="shared" si="6"/>
        <v>46</v>
      </c>
      <c r="AO56" s="42" t="str">
        <f t="shared" si="7"/>
        <v>香川</v>
      </c>
      <c r="AP56" s="42">
        <f t="shared" si="8"/>
        <v>330</v>
      </c>
      <c r="AQ56" s="37">
        <f t="shared" si="9"/>
        <v>0.6</v>
      </c>
    </row>
    <row r="57" spans="1:43" ht="10.9" customHeight="1">
      <c r="A57" s="229" t="s">
        <v>173</v>
      </c>
      <c r="B57" s="228">
        <v>45</v>
      </c>
      <c r="C57" s="380">
        <v>23929</v>
      </c>
      <c r="D57" s="381">
        <v>900</v>
      </c>
      <c r="E57" s="227">
        <v>3708</v>
      </c>
      <c r="F57" s="227">
        <v>540</v>
      </c>
      <c r="G57" s="227">
        <v>1527</v>
      </c>
      <c r="H57" s="227">
        <v>490</v>
      </c>
      <c r="I57" s="227">
        <v>2181</v>
      </c>
      <c r="J57" s="227">
        <v>50</v>
      </c>
      <c r="K57" s="227">
        <v>18933</v>
      </c>
      <c r="L57" s="227">
        <v>270</v>
      </c>
      <c r="M57" s="227">
        <v>4842</v>
      </c>
      <c r="N57" s="227">
        <v>100</v>
      </c>
      <c r="O57" s="227">
        <v>14091</v>
      </c>
      <c r="P57" s="227">
        <v>170</v>
      </c>
      <c r="Q57" s="227">
        <v>823</v>
      </c>
      <c r="R57" s="227">
        <v>50</v>
      </c>
      <c r="S57" s="227">
        <v>30</v>
      </c>
      <c r="T57" s="227">
        <v>10</v>
      </c>
      <c r="U57" s="227">
        <v>435</v>
      </c>
      <c r="V57" s="227">
        <v>20</v>
      </c>
      <c r="Y57" s="32">
        <v>47</v>
      </c>
      <c r="Z57" s="5" t="s">
        <v>44</v>
      </c>
      <c r="AA57" s="33">
        <f t="shared" si="0"/>
        <v>22553</v>
      </c>
      <c r="AB57" s="34">
        <f>IFERROR(_xlfn.RANK.EQ(AA57,$AA$11:$AA$57,0)+COUNTIF($AA$11:AA57,AA57)-1,"-")</f>
        <v>38</v>
      </c>
      <c r="AC57" s="5"/>
      <c r="AD57" s="42">
        <f t="shared" si="2"/>
        <v>47</v>
      </c>
      <c r="AE57" s="42" t="str">
        <f t="shared" si="3"/>
        <v>富山</v>
      </c>
      <c r="AF57" s="42">
        <f t="shared" si="4"/>
        <v>8837</v>
      </c>
      <c r="AG57" s="37">
        <f t="shared" si="5"/>
        <v>0.4</v>
      </c>
      <c r="AI57" s="32">
        <v>47</v>
      </c>
      <c r="AJ57" s="5" t="s">
        <v>44</v>
      </c>
      <c r="AK57" s="33">
        <f t="shared" si="1"/>
        <v>330</v>
      </c>
      <c r="AL57" s="34">
        <f>IFERROR(_xlfn.RANK.EQ(AK57,$AK$11:$AK$57,0)+COUNTIF($AK$11:AK57,AK57)-1,"-")</f>
        <v>47</v>
      </c>
      <c r="AM57" s="5"/>
      <c r="AN57" s="42">
        <f t="shared" si="6"/>
        <v>46</v>
      </c>
      <c r="AO57" s="42" t="str">
        <f t="shared" si="7"/>
        <v>沖縄</v>
      </c>
      <c r="AP57" s="42">
        <f t="shared" si="8"/>
        <v>330</v>
      </c>
      <c r="AQ57" s="37">
        <f t="shared" si="9"/>
        <v>0.6</v>
      </c>
    </row>
    <row r="58" spans="1:43" ht="10.9" customHeight="1">
      <c r="A58" s="229" t="s">
        <v>171</v>
      </c>
      <c r="B58" s="228">
        <v>46</v>
      </c>
      <c r="C58" s="380">
        <v>30676</v>
      </c>
      <c r="D58" s="381">
        <v>940</v>
      </c>
      <c r="E58" s="227">
        <v>12801</v>
      </c>
      <c r="F58" s="227">
        <v>420</v>
      </c>
      <c r="G58" s="227">
        <v>3412</v>
      </c>
      <c r="H58" s="227">
        <v>400</v>
      </c>
      <c r="I58" s="227">
        <v>9389</v>
      </c>
      <c r="J58" s="227">
        <v>20</v>
      </c>
      <c r="K58" s="227">
        <v>16550</v>
      </c>
      <c r="L58" s="227">
        <v>410</v>
      </c>
      <c r="M58" s="227">
        <v>2056</v>
      </c>
      <c r="N58" s="227">
        <v>150</v>
      </c>
      <c r="O58" s="227">
        <v>14494</v>
      </c>
      <c r="P58" s="227">
        <v>260</v>
      </c>
      <c r="Q58" s="227">
        <v>985</v>
      </c>
      <c r="R58" s="227">
        <v>70</v>
      </c>
      <c r="S58" s="227">
        <v>56</v>
      </c>
      <c r="T58" s="227">
        <v>30</v>
      </c>
      <c r="U58" s="227">
        <v>285</v>
      </c>
      <c r="V58" s="227">
        <v>20</v>
      </c>
    </row>
    <row r="59" spans="1:43" ht="10.9" customHeight="1">
      <c r="A59" s="229" t="s">
        <v>169</v>
      </c>
      <c r="B59" s="228">
        <v>47</v>
      </c>
      <c r="C59" s="380">
        <v>50458</v>
      </c>
      <c r="D59" s="381">
        <v>900</v>
      </c>
      <c r="E59" s="227">
        <v>34462</v>
      </c>
      <c r="F59" s="227">
        <v>340</v>
      </c>
      <c r="G59" s="227">
        <v>5364</v>
      </c>
      <c r="H59" s="227">
        <v>280</v>
      </c>
      <c r="I59" s="227">
        <v>29098</v>
      </c>
      <c r="J59" s="227">
        <v>70</v>
      </c>
      <c r="K59" s="227">
        <v>14863</v>
      </c>
      <c r="L59" s="227">
        <v>440</v>
      </c>
      <c r="M59" s="227">
        <v>2879</v>
      </c>
      <c r="N59" s="227">
        <v>190</v>
      </c>
      <c r="O59" s="227">
        <v>11984</v>
      </c>
      <c r="P59" s="227">
        <v>240</v>
      </c>
      <c r="Q59" s="227">
        <v>716</v>
      </c>
      <c r="R59" s="227">
        <v>100</v>
      </c>
      <c r="S59" s="227">
        <v>5</v>
      </c>
      <c r="T59" s="227">
        <v>10</v>
      </c>
      <c r="U59" s="227">
        <v>412</v>
      </c>
      <c r="V59" s="227">
        <v>20</v>
      </c>
    </row>
    <row r="60" spans="1:43" ht="10.9" customHeight="1">
      <c r="A60" s="229" t="s">
        <v>167</v>
      </c>
      <c r="B60" s="228">
        <v>48</v>
      </c>
      <c r="C60" s="380">
        <v>24945</v>
      </c>
      <c r="D60" s="381">
        <v>470</v>
      </c>
      <c r="E60" s="227">
        <v>9819</v>
      </c>
      <c r="F60" s="227">
        <v>260</v>
      </c>
      <c r="G60" s="227">
        <v>8488</v>
      </c>
      <c r="H60" s="227">
        <v>250</v>
      </c>
      <c r="I60" s="227">
        <v>1331</v>
      </c>
      <c r="J60" s="227">
        <v>20</v>
      </c>
      <c r="K60" s="227">
        <v>14700</v>
      </c>
      <c r="L60" s="227">
        <v>150</v>
      </c>
      <c r="M60" s="227">
        <v>997</v>
      </c>
      <c r="N60" s="227">
        <v>50</v>
      </c>
      <c r="O60" s="227">
        <v>13703</v>
      </c>
      <c r="P60" s="227">
        <v>100</v>
      </c>
      <c r="Q60" s="227">
        <v>98</v>
      </c>
      <c r="R60" s="227">
        <v>20</v>
      </c>
      <c r="S60" s="227">
        <v>15</v>
      </c>
      <c r="T60" s="227">
        <v>10</v>
      </c>
      <c r="U60" s="227">
        <v>313</v>
      </c>
      <c r="V60" s="227">
        <v>20</v>
      </c>
    </row>
    <row r="61" spans="1:43" ht="10.9" customHeight="1">
      <c r="A61" s="229" t="s">
        <v>165</v>
      </c>
      <c r="B61" s="228">
        <v>49</v>
      </c>
      <c r="C61" s="380">
        <v>35248</v>
      </c>
      <c r="D61" s="381">
        <v>330</v>
      </c>
      <c r="E61" s="227">
        <v>26171</v>
      </c>
      <c r="F61" s="227">
        <v>190</v>
      </c>
      <c r="G61" s="227">
        <v>19200</v>
      </c>
      <c r="H61" s="227">
        <v>180</v>
      </c>
      <c r="I61" s="227">
        <v>6971</v>
      </c>
      <c r="J61" s="227">
        <v>10</v>
      </c>
      <c r="K61" s="227">
        <v>8740</v>
      </c>
      <c r="L61" s="227">
        <v>120</v>
      </c>
      <c r="M61" s="227">
        <v>1163</v>
      </c>
      <c r="N61" s="227">
        <v>30</v>
      </c>
      <c r="O61" s="227">
        <v>7577</v>
      </c>
      <c r="P61" s="227">
        <v>80</v>
      </c>
      <c r="Q61" s="227">
        <v>71</v>
      </c>
      <c r="R61" s="227">
        <v>10</v>
      </c>
      <c r="S61" s="227">
        <v>6</v>
      </c>
      <c r="T61" s="227">
        <v>10</v>
      </c>
      <c r="U61" s="227">
        <v>260</v>
      </c>
      <c r="V61" s="227">
        <v>10</v>
      </c>
    </row>
    <row r="62" spans="1:43" ht="10.9" customHeight="1">
      <c r="A62" s="229" t="s">
        <v>163</v>
      </c>
      <c r="B62" s="228">
        <v>50</v>
      </c>
      <c r="C62" s="380">
        <v>83414</v>
      </c>
      <c r="D62" s="381">
        <v>770</v>
      </c>
      <c r="E62" s="227">
        <v>55368</v>
      </c>
      <c r="F62" s="227">
        <v>430</v>
      </c>
      <c r="G62" s="227">
        <v>7360</v>
      </c>
      <c r="H62" s="227">
        <v>410</v>
      </c>
      <c r="I62" s="227">
        <v>48008</v>
      </c>
      <c r="J62" s="227">
        <v>20</v>
      </c>
      <c r="K62" s="227">
        <v>27172</v>
      </c>
      <c r="L62" s="227">
        <v>260</v>
      </c>
      <c r="M62" s="227">
        <v>1682</v>
      </c>
      <c r="N62" s="227">
        <v>70</v>
      </c>
      <c r="O62" s="227">
        <v>25490</v>
      </c>
      <c r="P62" s="227">
        <v>190</v>
      </c>
      <c r="Q62" s="227">
        <v>341</v>
      </c>
      <c r="R62" s="227">
        <v>60</v>
      </c>
      <c r="S62" s="227">
        <v>6</v>
      </c>
      <c r="T62" s="227">
        <v>10</v>
      </c>
      <c r="U62" s="227">
        <v>528</v>
      </c>
      <c r="V62" s="227">
        <v>20</v>
      </c>
    </row>
    <row r="63" spans="1:43" ht="10.9" customHeight="1">
      <c r="A63" s="229" t="s">
        <v>161</v>
      </c>
      <c r="B63" s="228">
        <v>51</v>
      </c>
      <c r="C63" s="380">
        <v>36330</v>
      </c>
      <c r="D63" s="381">
        <v>600</v>
      </c>
      <c r="E63" s="227">
        <v>13364</v>
      </c>
      <c r="F63" s="227">
        <v>280</v>
      </c>
      <c r="G63" s="227">
        <v>1670</v>
      </c>
      <c r="H63" s="227">
        <v>220</v>
      </c>
      <c r="I63" s="227">
        <v>11693</v>
      </c>
      <c r="J63" s="227">
        <v>50</v>
      </c>
      <c r="K63" s="227">
        <v>22410</v>
      </c>
      <c r="L63" s="227">
        <v>280</v>
      </c>
      <c r="M63" s="227">
        <v>2749</v>
      </c>
      <c r="N63" s="227">
        <v>70</v>
      </c>
      <c r="O63" s="227">
        <v>19661</v>
      </c>
      <c r="P63" s="227">
        <v>210</v>
      </c>
      <c r="Q63" s="227">
        <v>319</v>
      </c>
      <c r="R63" s="227">
        <v>10</v>
      </c>
      <c r="S63" s="227">
        <v>38</v>
      </c>
      <c r="T63" s="227">
        <v>10</v>
      </c>
      <c r="U63" s="227">
        <v>199</v>
      </c>
      <c r="V63" s="227">
        <v>20</v>
      </c>
    </row>
    <row r="64" spans="1:43" ht="10.9" customHeight="1">
      <c r="A64" s="229" t="s">
        <v>159</v>
      </c>
      <c r="B64" s="228">
        <v>52</v>
      </c>
      <c r="C64" s="380">
        <v>76529</v>
      </c>
      <c r="D64" s="381">
        <v>1310</v>
      </c>
      <c r="E64" s="227">
        <v>30724</v>
      </c>
      <c r="F64" s="227">
        <v>480</v>
      </c>
      <c r="G64" s="227">
        <v>4663</v>
      </c>
      <c r="H64" s="227">
        <v>430</v>
      </c>
      <c r="I64" s="227">
        <v>26061</v>
      </c>
      <c r="J64" s="227">
        <v>50</v>
      </c>
      <c r="K64" s="227">
        <v>43732</v>
      </c>
      <c r="L64" s="227">
        <v>630</v>
      </c>
      <c r="M64" s="227">
        <v>4312</v>
      </c>
      <c r="N64" s="227">
        <v>360</v>
      </c>
      <c r="O64" s="227">
        <v>39420</v>
      </c>
      <c r="P64" s="227">
        <v>270</v>
      </c>
      <c r="Q64" s="227">
        <v>794</v>
      </c>
      <c r="R64" s="227">
        <v>160</v>
      </c>
      <c r="S64" s="227">
        <v>7</v>
      </c>
      <c r="T64" s="227">
        <v>10</v>
      </c>
      <c r="U64" s="227">
        <v>1271</v>
      </c>
      <c r="V64" s="227">
        <v>30</v>
      </c>
    </row>
    <row r="65" spans="1:22" ht="10.9" customHeight="1">
      <c r="A65" s="229" t="s">
        <v>157</v>
      </c>
      <c r="B65" s="228">
        <v>53</v>
      </c>
      <c r="C65" s="380">
        <v>33915</v>
      </c>
      <c r="D65" s="381">
        <v>440</v>
      </c>
      <c r="E65" s="227">
        <v>15047</v>
      </c>
      <c r="F65" s="227">
        <v>200</v>
      </c>
      <c r="G65" s="227">
        <v>3160</v>
      </c>
      <c r="H65" s="227">
        <v>180</v>
      </c>
      <c r="I65" s="227">
        <v>11887</v>
      </c>
      <c r="J65" s="227">
        <v>20</v>
      </c>
      <c r="K65" s="227">
        <v>17541</v>
      </c>
      <c r="L65" s="227">
        <v>180</v>
      </c>
      <c r="M65" s="227">
        <v>1445</v>
      </c>
      <c r="N65" s="227">
        <v>50</v>
      </c>
      <c r="O65" s="227">
        <v>16096</v>
      </c>
      <c r="P65" s="227">
        <v>130</v>
      </c>
      <c r="Q65" s="227">
        <v>224</v>
      </c>
      <c r="R65" s="227">
        <v>40</v>
      </c>
      <c r="S65" s="227">
        <v>31</v>
      </c>
      <c r="T65" s="227">
        <v>10</v>
      </c>
      <c r="U65" s="227">
        <v>1071</v>
      </c>
      <c r="V65" s="227">
        <v>20</v>
      </c>
    </row>
    <row r="66" spans="1:22" ht="10.9" customHeight="1">
      <c r="A66" s="229" t="s">
        <v>155</v>
      </c>
      <c r="B66" s="228">
        <v>54</v>
      </c>
      <c r="C66" s="380">
        <v>26687</v>
      </c>
      <c r="D66" s="381">
        <v>540</v>
      </c>
      <c r="E66" s="227">
        <v>7768</v>
      </c>
      <c r="F66" s="227">
        <v>240</v>
      </c>
      <c r="G66" s="227">
        <v>2567</v>
      </c>
      <c r="H66" s="227">
        <v>220</v>
      </c>
      <c r="I66" s="227">
        <v>5201</v>
      </c>
      <c r="J66" s="227">
        <v>10</v>
      </c>
      <c r="K66" s="227">
        <v>18108</v>
      </c>
      <c r="L66" s="227">
        <v>220</v>
      </c>
      <c r="M66" s="227">
        <v>1310</v>
      </c>
      <c r="N66" s="227">
        <v>70</v>
      </c>
      <c r="O66" s="227">
        <v>16798</v>
      </c>
      <c r="P66" s="227">
        <v>150</v>
      </c>
      <c r="Q66" s="227">
        <v>129</v>
      </c>
      <c r="R66" s="227">
        <v>30</v>
      </c>
      <c r="S66" s="227">
        <v>113</v>
      </c>
      <c r="T66" s="227">
        <v>40</v>
      </c>
      <c r="U66" s="227">
        <v>569</v>
      </c>
      <c r="V66" s="227">
        <v>20</v>
      </c>
    </row>
    <row r="67" spans="1:22" ht="10.9" customHeight="1">
      <c r="A67" s="229" t="s">
        <v>153</v>
      </c>
      <c r="B67" s="228">
        <v>55</v>
      </c>
      <c r="C67" s="380">
        <v>88904</v>
      </c>
      <c r="D67" s="381">
        <v>1310</v>
      </c>
      <c r="E67" s="227">
        <v>43256</v>
      </c>
      <c r="F67" s="227">
        <v>640</v>
      </c>
      <c r="G67" s="227">
        <v>14219</v>
      </c>
      <c r="H67" s="227">
        <v>570</v>
      </c>
      <c r="I67" s="227">
        <v>29037</v>
      </c>
      <c r="J67" s="227">
        <v>70</v>
      </c>
      <c r="K67" s="227">
        <v>43753</v>
      </c>
      <c r="L67" s="227">
        <v>560</v>
      </c>
      <c r="M67" s="227">
        <v>12276</v>
      </c>
      <c r="N67" s="227">
        <v>270</v>
      </c>
      <c r="O67" s="227">
        <v>31477</v>
      </c>
      <c r="P67" s="227">
        <v>290</v>
      </c>
      <c r="Q67" s="227">
        <v>379</v>
      </c>
      <c r="R67" s="227">
        <v>50</v>
      </c>
      <c r="S67" s="227">
        <v>47</v>
      </c>
      <c r="T67" s="227">
        <v>20</v>
      </c>
      <c r="U67" s="227">
        <v>1468</v>
      </c>
      <c r="V67" s="227">
        <v>40</v>
      </c>
    </row>
    <row r="68" spans="1:22" ht="10.9" customHeight="1">
      <c r="A68" s="229" t="s">
        <v>151</v>
      </c>
      <c r="B68" s="228">
        <v>56</v>
      </c>
      <c r="C68" s="380">
        <v>34913</v>
      </c>
      <c r="D68" s="381">
        <v>780</v>
      </c>
      <c r="E68" s="227">
        <v>13135</v>
      </c>
      <c r="F68" s="227">
        <v>330</v>
      </c>
      <c r="G68" s="227">
        <v>5252</v>
      </c>
      <c r="H68" s="227">
        <v>320</v>
      </c>
      <c r="I68" s="227">
        <v>7883</v>
      </c>
      <c r="J68" s="227">
        <v>10</v>
      </c>
      <c r="K68" s="227">
        <v>20580</v>
      </c>
      <c r="L68" s="227">
        <v>330</v>
      </c>
      <c r="M68" s="227">
        <v>1924</v>
      </c>
      <c r="N68" s="227">
        <v>70</v>
      </c>
      <c r="O68" s="227">
        <v>18657</v>
      </c>
      <c r="P68" s="227">
        <v>260</v>
      </c>
      <c r="Q68" s="227">
        <v>209</v>
      </c>
      <c r="R68" s="227">
        <v>40</v>
      </c>
      <c r="S68" s="227">
        <v>132</v>
      </c>
      <c r="T68" s="227">
        <v>50</v>
      </c>
      <c r="U68" s="227">
        <v>858</v>
      </c>
      <c r="V68" s="227">
        <v>20</v>
      </c>
    </row>
    <row r="69" spans="1:22" ht="10.9" customHeight="1">
      <c r="A69" s="229" t="s">
        <v>422</v>
      </c>
      <c r="B69" s="228">
        <v>57</v>
      </c>
      <c r="C69" s="380">
        <v>76026</v>
      </c>
      <c r="D69" s="381">
        <v>880</v>
      </c>
      <c r="E69" s="227">
        <v>50793</v>
      </c>
      <c r="F69" s="227">
        <v>450</v>
      </c>
      <c r="G69" s="227">
        <v>24454</v>
      </c>
      <c r="H69" s="227">
        <v>420</v>
      </c>
      <c r="I69" s="227">
        <v>26339</v>
      </c>
      <c r="J69" s="227">
        <v>20</v>
      </c>
      <c r="K69" s="227">
        <v>23425</v>
      </c>
      <c r="L69" s="227">
        <v>330</v>
      </c>
      <c r="M69" s="227">
        <v>4610</v>
      </c>
      <c r="N69" s="227">
        <v>170</v>
      </c>
      <c r="O69" s="227">
        <v>18815</v>
      </c>
      <c r="P69" s="227">
        <v>160</v>
      </c>
      <c r="Q69" s="227">
        <v>289</v>
      </c>
      <c r="R69" s="227">
        <v>50</v>
      </c>
      <c r="S69" s="227">
        <v>30</v>
      </c>
      <c r="T69" s="227">
        <v>30</v>
      </c>
      <c r="U69" s="227">
        <v>1489</v>
      </c>
      <c r="V69" s="227">
        <v>30</v>
      </c>
    </row>
    <row r="70" spans="1:22" ht="10.9" customHeight="1">
      <c r="A70" s="229" t="s">
        <v>421</v>
      </c>
      <c r="B70" s="228">
        <v>58</v>
      </c>
      <c r="C70" s="380">
        <v>77312</v>
      </c>
      <c r="D70" s="381">
        <v>1060</v>
      </c>
      <c r="E70" s="227">
        <v>43069</v>
      </c>
      <c r="F70" s="227">
        <v>470</v>
      </c>
      <c r="G70" s="227">
        <v>14813</v>
      </c>
      <c r="H70" s="227">
        <v>420</v>
      </c>
      <c r="I70" s="227">
        <v>28256</v>
      </c>
      <c r="J70" s="227">
        <v>50</v>
      </c>
      <c r="K70" s="227">
        <v>32172</v>
      </c>
      <c r="L70" s="227">
        <v>460</v>
      </c>
      <c r="M70" s="227">
        <v>4262</v>
      </c>
      <c r="N70" s="227">
        <v>190</v>
      </c>
      <c r="O70" s="227">
        <v>27911</v>
      </c>
      <c r="P70" s="227">
        <v>270</v>
      </c>
      <c r="Q70" s="227">
        <v>495</v>
      </c>
      <c r="R70" s="227">
        <v>60</v>
      </c>
      <c r="S70" s="227">
        <v>38</v>
      </c>
      <c r="T70" s="227">
        <v>20</v>
      </c>
      <c r="U70" s="227">
        <v>1539</v>
      </c>
      <c r="V70" s="227">
        <v>50</v>
      </c>
    </row>
    <row r="71" spans="1:22" ht="10.9" customHeight="1">
      <c r="A71" s="229" t="s">
        <v>420</v>
      </c>
      <c r="B71" s="228">
        <v>59</v>
      </c>
      <c r="C71" s="380">
        <v>22553</v>
      </c>
      <c r="D71" s="381">
        <v>330</v>
      </c>
      <c r="E71" s="227">
        <v>5453</v>
      </c>
      <c r="F71" s="227">
        <v>170</v>
      </c>
      <c r="G71" s="227">
        <v>3498</v>
      </c>
      <c r="H71" s="227">
        <v>160</v>
      </c>
      <c r="I71" s="227">
        <v>1956</v>
      </c>
      <c r="J71" s="227">
        <v>20</v>
      </c>
      <c r="K71" s="227">
        <v>15497</v>
      </c>
      <c r="L71" s="227">
        <v>100</v>
      </c>
      <c r="M71" s="227">
        <v>1057</v>
      </c>
      <c r="N71" s="227">
        <v>40</v>
      </c>
      <c r="O71" s="227">
        <v>14440</v>
      </c>
      <c r="P71" s="227">
        <v>50</v>
      </c>
      <c r="Q71" s="227">
        <v>421</v>
      </c>
      <c r="R71" s="227">
        <v>20</v>
      </c>
      <c r="S71" s="227">
        <v>100</v>
      </c>
      <c r="T71" s="227">
        <v>30</v>
      </c>
      <c r="U71" s="227">
        <v>1081</v>
      </c>
      <c r="V71" s="227">
        <v>10</v>
      </c>
    </row>
    <row r="72" spans="1:22" ht="10.9" customHeight="1">
      <c r="A72" s="229" t="s">
        <v>79</v>
      </c>
      <c r="B72" s="228">
        <v>60</v>
      </c>
      <c r="C72" s="380">
        <v>687798</v>
      </c>
      <c r="D72" s="381">
        <v>20490</v>
      </c>
      <c r="E72" s="227">
        <v>296720</v>
      </c>
      <c r="F72" s="227">
        <v>9210</v>
      </c>
      <c r="G72" s="227">
        <v>148812</v>
      </c>
      <c r="H72" s="227">
        <v>8900</v>
      </c>
      <c r="I72" s="227">
        <v>147907</v>
      </c>
      <c r="J72" s="227">
        <v>310</v>
      </c>
      <c r="K72" s="227">
        <v>361958</v>
      </c>
      <c r="L72" s="227">
        <v>7970</v>
      </c>
      <c r="M72" s="227">
        <v>65096</v>
      </c>
      <c r="N72" s="227">
        <v>5430</v>
      </c>
      <c r="O72" s="227">
        <v>296862</v>
      </c>
      <c r="P72" s="227">
        <v>2540</v>
      </c>
      <c r="Q72" s="227">
        <v>17120</v>
      </c>
      <c r="R72" s="227">
        <v>2690</v>
      </c>
      <c r="S72" s="227">
        <v>1810</v>
      </c>
      <c r="T72" s="227">
        <v>270</v>
      </c>
      <c r="U72" s="227">
        <v>10190</v>
      </c>
      <c r="V72" s="227">
        <v>340</v>
      </c>
    </row>
    <row r="73" spans="1:22" ht="10.9" customHeight="1">
      <c r="A73" s="229" t="s">
        <v>80</v>
      </c>
      <c r="B73" s="228">
        <v>61</v>
      </c>
      <c r="C73" s="380">
        <v>168524</v>
      </c>
      <c r="D73" s="381">
        <v>3970</v>
      </c>
      <c r="E73" s="227">
        <v>54069</v>
      </c>
      <c r="F73" s="227">
        <v>2250</v>
      </c>
      <c r="G73" s="227">
        <v>26992</v>
      </c>
      <c r="H73" s="227">
        <v>2180</v>
      </c>
      <c r="I73" s="227">
        <v>27077</v>
      </c>
      <c r="J73" s="227">
        <v>70</v>
      </c>
      <c r="K73" s="227">
        <v>106419</v>
      </c>
      <c r="L73" s="227">
        <v>1410</v>
      </c>
      <c r="M73" s="227">
        <v>22110</v>
      </c>
      <c r="N73" s="227">
        <v>720</v>
      </c>
      <c r="O73" s="227">
        <v>84309</v>
      </c>
      <c r="P73" s="227">
        <v>700</v>
      </c>
      <c r="Q73" s="227">
        <v>4079</v>
      </c>
      <c r="R73" s="227">
        <v>200</v>
      </c>
      <c r="S73" s="227">
        <v>422</v>
      </c>
      <c r="T73" s="227">
        <v>30</v>
      </c>
      <c r="U73" s="227">
        <v>3534</v>
      </c>
      <c r="V73" s="227">
        <v>80</v>
      </c>
    </row>
    <row r="74" spans="1:22" ht="10.9" customHeight="1">
      <c r="A74" s="229" t="s">
        <v>419</v>
      </c>
      <c r="B74" s="228">
        <v>62</v>
      </c>
      <c r="C74" s="380">
        <v>337843</v>
      </c>
      <c r="D74" s="381">
        <v>6190</v>
      </c>
      <c r="E74" s="227">
        <v>184076</v>
      </c>
      <c r="F74" s="227">
        <v>3190</v>
      </c>
      <c r="G74" s="227">
        <v>53605</v>
      </c>
      <c r="H74" s="227">
        <v>2910</v>
      </c>
      <c r="I74" s="227">
        <v>130471</v>
      </c>
      <c r="J74" s="227">
        <v>280</v>
      </c>
      <c r="K74" s="227">
        <v>146699</v>
      </c>
      <c r="L74" s="227">
        <v>2340</v>
      </c>
      <c r="M74" s="227">
        <v>18505</v>
      </c>
      <c r="N74" s="227">
        <v>810</v>
      </c>
      <c r="O74" s="227">
        <v>128194</v>
      </c>
      <c r="P74" s="227">
        <v>1530</v>
      </c>
      <c r="Q74" s="227">
        <v>3862</v>
      </c>
      <c r="R74" s="227">
        <v>410</v>
      </c>
      <c r="S74" s="227">
        <v>189</v>
      </c>
      <c r="T74" s="227">
        <v>110</v>
      </c>
      <c r="U74" s="227">
        <v>3017</v>
      </c>
      <c r="V74" s="227">
        <v>150</v>
      </c>
    </row>
    <row r="75" spans="1:22" ht="10.9" customHeight="1">
      <c r="A75" s="226"/>
      <c r="B75" s="225"/>
      <c r="C75" s="224"/>
      <c r="D75" s="223"/>
      <c r="E75" s="223"/>
      <c r="F75" s="223"/>
      <c r="G75" s="223"/>
      <c r="H75" s="223"/>
      <c r="I75" s="223"/>
      <c r="J75" s="223"/>
      <c r="K75" s="223"/>
      <c r="L75" s="223"/>
      <c r="M75" s="223"/>
      <c r="N75" s="223"/>
      <c r="O75" s="223"/>
      <c r="P75" s="223"/>
      <c r="Q75" s="223"/>
      <c r="R75" s="223"/>
      <c r="S75" s="223"/>
      <c r="T75" s="223"/>
      <c r="U75" s="223"/>
      <c r="V75" s="223"/>
    </row>
    <row r="76" spans="1:22" ht="10.9" customHeight="1">
      <c r="A76" s="222"/>
      <c r="B76" s="222"/>
      <c r="C76" s="221"/>
      <c r="D76" s="221"/>
      <c r="E76" s="221"/>
      <c r="F76" s="221"/>
      <c r="G76" s="221"/>
      <c r="H76" s="221"/>
      <c r="I76" s="221"/>
      <c r="J76" s="221"/>
      <c r="K76" s="221"/>
      <c r="L76" s="221"/>
      <c r="M76" s="221"/>
      <c r="N76" s="221"/>
      <c r="O76" s="221"/>
      <c r="P76" s="221"/>
      <c r="Q76" s="221"/>
      <c r="R76" s="221"/>
      <c r="S76" s="221"/>
      <c r="T76" s="221"/>
      <c r="U76" s="221"/>
      <c r="V76" s="221"/>
    </row>
    <row r="77" spans="1:22" ht="10.9" customHeight="1"/>
    <row r="78" spans="1:22" ht="10.9" customHeight="1"/>
    <row r="79" spans="1:22" ht="10.9" customHeight="1"/>
    <row r="80" spans="1:22" ht="10.9" customHeight="1"/>
    <row r="81" ht="10.9" customHeight="1"/>
    <row r="82" ht="10.9" customHeight="1"/>
    <row r="83" ht="10.9" customHeight="1"/>
    <row r="84" ht="10.9" customHeight="1"/>
    <row r="85" ht="10.9" customHeight="1"/>
    <row r="86" ht="10.9" customHeight="1"/>
    <row r="87" ht="10.9" customHeight="1"/>
    <row r="88" ht="10.9" customHeight="1"/>
    <row r="89" ht="10.9" customHeight="1"/>
    <row r="90" ht="10.9" customHeight="1"/>
  </sheetData>
  <mergeCells count="33">
    <mergeCell ref="Y9:AG10"/>
    <mergeCell ref="AI9:AQ10"/>
    <mergeCell ref="S6:S8"/>
    <mergeCell ref="G6:H6"/>
    <mergeCell ref="K6:K8"/>
    <mergeCell ref="A5:B8"/>
    <mergeCell ref="C5:D5"/>
    <mergeCell ref="D6:D8"/>
    <mergeCell ref="C6:C8"/>
    <mergeCell ref="E6:E8"/>
    <mergeCell ref="F6:F8"/>
    <mergeCell ref="K5:P5"/>
    <mergeCell ref="E5:J5"/>
    <mergeCell ref="P7:P8"/>
    <mergeCell ref="L6:L8"/>
    <mergeCell ref="J7:J8"/>
    <mergeCell ref="M6:N6"/>
    <mergeCell ref="N7:N8"/>
    <mergeCell ref="G7:G8"/>
    <mergeCell ref="O6:P6"/>
    <mergeCell ref="I7:I8"/>
    <mergeCell ref="O7:O8"/>
    <mergeCell ref="H7:H8"/>
    <mergeCell ref="I6:J6"/>
    <mergeCell ref="U5:V5"/>
    <mergeCell ref="U6:U8"/>
    <mergeCell ref="V6:V8"/>
    <mergeCell ref="Q6:Q8"/>
    <mergeCell ref="M7:M8"/>
    <mergeCell ref="S5:T5"/>
    <mergeCell ref="Q5:R5"/>
    <mergeCell ref="T6:T8"/>
    <mergeCell ref="R6:R8"/>
  </mergeCells>
  <phoneticPr fontId="4"/>
  <pageMargins left="0.59055118110236227" right="0.59055118110236227" top="0.39370078740157483" bottom="0.39370078740157483" header="0.19685039370078741" footer="0.19685039370078741"/>
  <pageSetup paperSize="9" orientation="portrait" useFirstPageNumber="1"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814549-0A1E-4163-90BE-4D6ADF57FDA4}">
  <sheetPr>
    <tabColor theme="5" tint="0.79998168889431442"/>
  </sheetPr>
  <dimension ref="A1:AQ57"/>
  <sheetViews>
    <sheetView zoomScaleNormal="100" workbookViewId="0">
      <selection activeCell="B5" sqref="B5:D5"/>
    </sheetView>
  </sheetViews>
  <sheetFormatPr defaultColWidth="8.25" defaultRowHeight="15.95" customHeight="1"/>
  <cols>
    <col min="1" max="1" width="11.375" style="220" customWidth="1"/>
    <col min="2" max="2" width="3.25" style="220" customWidth="1"/>
    <col min="3" max="4" width="8.25" style="239"/>
    <col min="5" max="12" width="8.25" style="239" customWidth="1"/>
    <col min="13" max="16384" width="8.25" style="239"/>
  </cols>
  <sheetData>
    <row r="1" spans="1:43" ht="15.95" customHeight="1">
      <c r="A1" s="608" t="s">
        <v>455</v>
      </c>
    </row>
    <row r="2" spans="1:43" ht="15.95" customHeight="1">
      <c r="A2" s="608" t="s">
        <v>465</v>
      </c>
    </row>
    <row r="3" spans="1:43" ht="15.95" customHeight="1">
      <c r="A3" s="240" t="s">
        <v>464</v>
      </c>
    </row>
    <row r="4" spans="1:43" ht="15.75" customHeight="1" thickBot="1">
      <c r="C4" s="248"/>
      <c r="D4" s="248"/>
      <c r="E4" s="248"/>
      <c r="F4" s="248"/>
      <c r="G4" s="248"/>
      <c r="H4" s="248"/>
      <c r="I4" s="248"/>
      <c r="J4" s="248"/>
      <c r="K4" s="248"/>
      <c r="L4" s="248"/>
    </row>
    <row r="5" spans="1:43" ht="15" customHeight="1" thickTop="1">
      <c r="A5" s="1098" t="s">
        <v>452</v>
      </c>
      <c r="B5" s="1099"/>
      <c r="C5" s="1106" t="s">
        <v>463</v>
      </c>
      <c r="D5" s="1107"/>
      <c r="E5" s="1106" t="s">
        <v>462</v>
      </c>
      <c r="F5" s="1107"/>
      <c r="G5" s="1106" t="s">
        <v>461</v>
      </c>
      <c r="H5" s="1108"/>
      <c r="I5" s="1106" t="s">
        <v>460</v>
      </c>
      <c r="J5" s="1107"/>
      <c r="K5" s="1106" t="s">
        <v>459</v>
      </c>
      <c r="L5" s="1108"/>
    </row>
    <row r="6" spans="1:43" ht="15" customHeight="1">
      <c r="A6" s="1100"/>
      <c r="B6" s="1104"/>
      <c r="C6" s="1109" t="s">
        <v>440</v>
      </c>
      <c r="D6" s="1109" t="s">
        <v>442</v>
      </c>
      <c r="E6" s="1109" t="s">
        <v>440</v>
      </c>
      <c r="F6" s="1109" t="s">
        <v>442</v>
      </c>
      <c r="G6" s="1109" t="s">
        <v>440</v>
      </c>
      <c r="H6" s="1112" t="s">
        <v>439</v>
      </c>
      <c r="I6" s="1109" t="s">
        <v>440</v>
      </c>
      <c r="J6" s="1116" t="s">
        <v>458</v>
      </c>
      <c r="K6" s="1109" t="s">
        <v>440</v>
      </c>
      <c r="L6" s="1112" t="s">
        <v>439</v>
      </c>
    </row>
    <row r="7" spans="1:43" ht="15" customHeight="1">
      <c r="A7" s="1100"/>
      <c r="B7" s="1104"/>
      <c r="C7" s="1110"/>
      <c r="D7" s="1110"/>
      <c r="E7" s="1110"/>
      <c r="F7" s="1110"/>
      <c r="G7" s="1110"/>
      <c r="H7" s="1113"/>
      <c r="I7" s="1110"/>
      <c r="J7" s="1110"/>
      <c r="K7" s="1110"/>
      <c r="L7" s="1113"/>
    </row>
    <row r="8" spans="1:43" ht="15" customHeight="1">
      <c r="A8" s="1102"/>
      <c r="B8" s="1105"/>
      <c r="C8" s="1111"/>
      <c r="D8" s="1111"/>
      <c r="E8" s="1111"/>
      <c r="F8" s="1111"/>
      <c r="G8" s="1111"/>
      <c r="H8" s="1114"/>
      <c r="I8" s="1111"/>
      <c r="J8" s="1111"/>
      <c r="K8" s="1111"/>
      <c r="L8" s="1114"/>
    </row>
    <row r="9" spans="1:43" ht="10.9" customHeight="1">
      <c r="B9" s="238"/>
      <c r="C9" s="246" t="s">
        <v>456</v>
      </c>
      <c r="D9" s="246" t="s">
        <v>438</v>
      </c>
      <c r="E9" s="246" t="s">
        <v>456</v>
      </c>
      <c r="F9" s="246" t="s">
        <v>438</v>
      </c>
      <c r="G9" s="246" t="s">
        <v>456</v>
      </c>
      <c r="H9" s="246" t="s">
        <v>438</v>
      </c>
      <c r="I9" s="246" t="s">
        <v>456</v>
      </c>
      <c r="J9" s="246" t="s">
        <v>457</v>
      </c>
      <c r="K9" s="246" t="s">
        <v>456</v>
      </c>
      <c r="L9" s="246" t="s">
        <v>438</v>
      </c>
      <c r="O9" s="779" t="s">
        <v>466</v>
      </c>
      <c r="P9" s="779"/>
      <c r="Q9" s="779"/>
      <c r="R9" s="779"/>
      <c r="S9" s="779"/>
      <c r="T9" s="779"/>
      <c r="U9" s="779"/>
      <c r="V9" s="779"/>
      <c r="W9" s="779"/>
      <c r="Y9" s="779" t="s">
        <v>660</v>
      </c>
      <c r="Z9" s="779"/>
      <c r="AA9" s="779"/>
      <c r="AB9" s="779"/>
      <c r="AC9" s="779"/>
      <c r="AD9" s="779"/>
      <c r="AE9" s="779"/>
      <c r="AF9" s="779"/>
      <c r="AG9" s="779"/>
      <c r="AI9" s="1115"/>
      <c r="AJ9" s="1115"/>
      <c r="AK9" s="1115"/>
      <c r="AL9" s="1115"/>
      <c r="AM9" s="1115"/>
      <c r="AN9" s="1115"/>
      <c r="AO9" s="1115"/>
      <c r="AP9" s="1115"/>
      <c r="AQ9" s="1115"/>
    </row>
    <row r="10" spans="1:43" ht="10.9" customHeight="1">
      <c r="B10" s="235"/>
      <c r="C10" s="247"/>
      <c r="D10" s="246"/>
      <c r="E10" s="246"/>
      <c r="F10" s="246"/>
      <c r="G10" s="246"/>
      <c r="H10" s="246"/>
      <c r="I10" s="246"/>
      <c r="J10" s="246"/>
      <c r="K10" s="246"/>
      <c r="L10" s="246"/>
      <c r="O10" s="779"/>
      <c r="P10" s="779"/>
      <c r="Q10" s="779"/>
      <c r="R10" s="779"/>
      <c r="S10" s="779"/>
      <c r="T10" s="779"/>
      <c r="U10" s="779"/>
      <c r="V10" s="779"/>
      <c r="W10" s="779"/>
      <c r="Y10" s="779"/>
      <c r="Z10" s="779"/>
      <c r="AA10" s="779"/>
      <c r="AB10" s="779"/>
      <c r="AC10" s="779"/>
      <c r="AD10" s="779"/>
      <c r="AE10" s="779"/>
      <c r="AF10" s="779"/>
      <c r="AG10" s="779"/>
      <c r="AI10" s="1115"/>
      <c r="AJ10" s="1115"/>
      <c r="AK10" s="1115"/>
      <c r="AL10" s="1115"/>
      <c r="AM10" s="1115"/>
      <c r="AN10" s="1115"/>
      <c r="AO10" s="1115"/>
      <c r="AP10" s="1115"/>
      <c r="AQ10" s="1115"/>
    </row>
    <row r="11" spans="1:43" ht="10.9" customHeight="1">
      <c r="A11" s="232" t="s">
        <v>437</v>
      </c>
      <c r="B11" s="231">
        <v>1</v>
      </c>
      <c r="C11" s="382">
        <v>232785</v>
      </c>
      <c r="D11" s="383">
        <v>2960</v>
      </c>
      <c r="E11" s="245">
        <v>179159</v>
      </c>
      <c r="F11" s="245">
        <v>1220</v>
      </c>
      <c r="G11" s="245">
        <v>34988</v>
      </c>
      <c r="H11" s="245">
        <v>810</v>
      </c>
      <c r="I11" s="245">
        <v>5389</v>
      </c>
      <c r="J11" s="245">
        <v>540</v>
      </c>
      <c r="K11" s="245">
        <v>13249</v>
      </c>
      <c r="L11" s="245">
        <v>380</v>
      </c>
      <c r="O11" s="32">
        <v>1</v>
      </c>
      <c r="P11" s="5" t="s">
        <v>20</v>
      </c>
      <c r="Q11" s="33">
        <f t="shared" ref="Q11:Q57" si="0">IFERROR(_xlfn.XLOOKUP(P11,$A$12:$A$50,$C$12:$C$50),"-")</f>
        <v>66630</v>
      </c>
      <c r="R11" s="34">
        <f>IFERROR(_xlfn.RANK.EQ(Q11,$Q$11:$Q$57,0)+COUNTIF(Q11:$Q$11,Q11)-1,"-")</f>
        <v>1</v>
      </c>
      <c r="S11" s="32"/>
      <c r="T11" s="35">
        <f>IFERROR(RANK(V11,$V$11:$V$57,0),"-")</f>
        <v>1</v>
      </c>
      <c r="U11" s="35" t="str">
        <f>IFERROR(INDEX($P$11:$P$57,MATCH(O11,$R$11:$R$57,0)),"-")</f>
        <v>北海道</v>
      </c>
      <c r="V11" s="35">
        <f>IFERROR(LARGE($Q$11:$Q$57,O11),"-")</f>
        <v>66630</v>
      </c>
      <c r="W11" s="36">
        <f>IFERROR(ROUND(V11/$C$11*100,1),"-")</f>
        <v>28.6</v>
      </c>
      <c r="Y11" s="32">
        <v>1</v>
      </c>
      <c r="Z11" s="5" t="s">
        <v>20</v>
      </c>
      <c r="AA11" s="33">
        <f t="shared" ref="AA11:AA57" si="1">IFERROR(_xlfn.XLOOKUP(Z11,$A$12:$A$50,$D$12:$D$50),"-")</f>
        <v>330</v>
      </c>
      <c r="AB11" s="34">
        <f>IFERROR(_xlfn.RANK.EQ(AA11,$AA$11:$AA$57,0)+COUNTIF($AA11:AA$11,AA11)-1,"-")</f>
        <v>1</v>
      </c>
      <c r="AC11" s="32"/>
      <c r="AD11" s="35">
        <f>IFERROR(RANK(AF11,$AF$11:$AF$57,0),"-")</f>
        <v>1</v>
      </c>
      <c r="AE11" s="35" t="str">
        <f>IFERROR(INDEX($Z$11:$Z$57,MATCH(Y11,$AB$11:$AB$57,0)),"-")</f>
        <v>北海道</v>
      </c>
      <c r="AF11" s="35">
        <f>IFERROR(LARGE($AA$11:$AA$57,Y11),"-")</f>
        <v>330</v>
      </c>
      <c r="AG11" s="36">
        <f>IFERROR(ROUND(AF11/$D$11*100,1),"-")</f>
        <v>11.1</v>
      </c>
      <c r="AI11" s="32"/>
      <c r="AJ11" s="5"/>
      <c r="AK11" s="42"/>
      <c r="AL11" s="34"/>
      <c r="AM11" s="32"/>
      <c r="AN11" s="42"/>
      <c r="AO11" s="42"/>
      <c r="AP11" s="42"/>
      <c r="AQ11" s="37"/>
    </row>
    <row r="12" spans="1:43" ht="10.9" customHeight="1">
      <c r="A12" s="229" t="s">
        <v>425</v>
      </c>
      <c r="B12" s="228">
        <v>2</v>
      </c>
      <c r="C12" s="384">
        <v>66630</v>
      </c>
      <c r="D12" s="385">
        <v>330</v>
      </c>
      <c r="E12" s="244">
        <v>58443</v>
      </c>
      <c r="F12" s="244">
        <v>200</v>
      </c>
      <c r="G12" s="244">
        <v>6893</v>
      </c>
      <c r="H12" s="244">
        <v>90</v>
      </c>
      <c r="I12" s="244">
        <v>246</v>
      </c>
      <c r="J12" s="244">
        <v>30</v>
      </c>
      <c r="K12" s="244">
        <v>1048</v>
      </c>
      <c r="L12" s="244">
        <v>20</v>
      </c>
      <c r="O12" s="32">
        <v>2</v>
      </c>
      <c r="P12" s="5" t="s">
        <v>21</v>
      </c>
      <c r="Q12" s="33">
        <f t="shared" si="0"/>
        <v>8832</v>
      </c>
      <c r="R12" s="34">
        <f>IFERROR(_xlfn.RANK.EQ(Q12,$Q$11:$Q$57,0)+COUNTIF(Q$11:$Q12,Q12)-1,"-")</f>
        <v>7</v>
      </c>
      <c r="S12" s="5"/>
      <c r="T12" s="35">
        <f t="shared" ref="T12:T57" si="2">IFERROR(RANK(V12,$V$11:$V$57,0),"-")</f>
        <v>2</v>
      </c>
      <c r="U12" s="35" t="str">
        <f t="shared" ref="U12:U57" si="3">IFERROR(INDEX($P$11:$P$57,MATCH(O12,$R$11:$R$57,0)),"-")</f>
        <v>鹿児島</v>
      </c>
      <c r="V12" s="35">
        <f t="shared" ref="V12:V57" si="4">IFERROR(LARGE($Q$11:$Q$57,O12),"-")</f>
        <v>15665</v>
      </c>
      <c r="W12" s="36">
        <f t="shared" ref="W12:W57" si="5">IFERROR(ROUND(V12/$C$11*100,1),"-")</f>
        <v>6.7</v>
      </c>
      <c r="Y12" s="32">
        <v>2</v>
      </c>
      <c r="Z12" s="5" t="s">
        <v>21</v>
      </c>
      <c r="AA12" s="33">
        <f t="shared" si="1"/>
        <v>70</v>
      </c>
      <c r="AB12" s="34">
        <f>IFERROR(_xlfn.RANK.EQ(AA12,$AA$11:$AA$57,0)+COUNTIF($AA$11:AA12,AA12)-1,"-")</f>
        <v>16</v>
      </c>
      <c r="AC12" s="5"/>
      <c r="AD12" s="35">
        <f t="shared" ref="AD12:AD57" si="6">IFERROR(RANK(AF12,$AF$11:$AF$57,0),"-")</f>
        <v>2</v>
      </c>
      <c r="AE12" s="35" t="str">
        <f t="shared" ref="AE12:AE57" si="7">IFERROR(INDEX($Z$11:$Z$57,MATCH(Y12,$AB$11:$AB$57,0)),"-")</f>
        <v>長崎</v>
      </c>
      <c r="AF12" s="35">
        <f t="shared" ref="AF12:AF57" si="8">IFERROR(LARGE($AA$11:$AA$57,Y12),"-")</f>
        <v>250</v>
      </c>
      <c r="AG12" s="36">
        <f t="shared" ref="AG12:AG57" si="9">IFERROR(ROUND(AF12/$D$11*100,1),"-")</f>
        <v>8.4</v>
      </c>
      <c r="AI12" s="32"/>
      <c r="AJ12" s="5"/>
      <c r="AK12" s="42"/>
      <c r="AL12" s="34"/>
      <c r="AM12" s="5"/>
      <c r="AN12" s="42"/>
      <c r="AO12" s="42"/>
      <c r="AP12" s="42"/>
      <c r="AQ12" s="37"/>
    </row>
    <row r="13" spans="1:43" ht="10.9" customHeight="1">
      <c r="A13" s="229" t="s">
        <v>424</v>
      </c>
      <c r="B13" s="228">
        <v>3</v>
      </c>
      <c r="C13" s="384">
        <v>8832</v>
      </c>
      <c r="D13" s="385">
        <v>70</v>
      </c>
      <c r="E13" s="244">
        <v>7277</v>
      </c>
      <c r="F13" s="244">
        <v>30</v>
      </c>
      <c r="G13" s="244">
        <v>1256</v>
      </c>
      <c r="H13" s="244">
        <v>20</v>
      </c>
      <c r="I13" s="244">
        <v>84</v>
      </c>
      <c r="J13" s="244">
        <v>10</v>
      </c>
      <c r="K13" s="244">
        <v>216</v>
      </c>
      <c r="L13" s="244">
        <v>10</v>
      </c>
      <c r="O13" s="32">
        <v>3</v>
      </c>
      <c r="P13" s="5" t="s">
        <v>23</v>
      </c>
      <c r="Q13" s="33">
        <f t="shared" si="0"/>
        <v>3457</v>
      </c>
      <c r="R13" s="34">
        <f>IFERROR(_xlfn.RANK.EQ(Q13,$Q$11:$Q$57,0)+COUNTIF(Q$11:$Q13,Q13)-1,"-")</f>
        <v>22</v>
      </c>
      <c r="S13" s="5"/>
      <c r="T13" s="35">
        <f t="shared" si="2"/>
        <v>3</v>
      </c>
      <c r="U13" s="35" t="str">
        <f t="shared" si="3"/>
        <v>三重</v>
      </c>
      <c r="V13" s="35">
        <f t="shared" si="4"/>
        <v>14557</v>
      </c>
      <c r="W13" s="36">
        <f t="shared" si="5"/>
        <v>6.3</v>
      </c>
      <c r="Y13" s="32">
        <v>3</v>
      </c>
      <c r="Z13" s="5" t="s">
        <v>23</v>
      </c>
      <c r="AA13" s="33">
        <f t="shared" si="1"/>
        <v>50</v>
      </c>
      <c r="AB13" s="34">
        <f>IFERROR(_xlfn.RANK.EQ(AA13,$AA$11:$AA$57,0)+COUNTIF($AA$11:AA13,AA13)-1,"-")</f>
        <v>19</v>
      </c>
      <c r="AC13" s="5"/>
      <c r="AD13" s="35">
        <f t="shared" si="6"/>
        <v>3</v>
      </c>
      <c r="AE13" s="35" t="str">
        <f t="shared" si="7"/>
        <v>鹿児島</v>
      </c>
      <c r="AF13" s="35">
        <f t="shared" si="8"/>
        <v>170</v>
      </c>
      <c r="AG13" s="36">
        <f t="shared" si="9"/>
        <v>5.7</v>
      </c>
      <c r="AI13" s="32"/>
      <c r="AJ13" s="5"/>
      <c r="AK13" s="42"/>
      <c r="AL13" s="34"/>
      <c r="AM13" s="5"/>
      <c r="AN13" s="42"/>
      <c r="AO13" s="42"/>
      <c r="AP13" s="42"/>
      <c r="AQ13" s="37"/>
    </row>
    <row r="14" spans="1:43" ht="10.9" customHeight="1">
      <c r="A14" s="229" t="s">
        <v>423</v>
      </c>
      <c r="B14" s="228">
        <v>4</v>
      </c>
      <c r="C14" s="384">
        <v>3457</v>
      </c>
      <c r="D14" s="385">
        <v>50</v>
      </c>
      <c r="E14" s="244">
        <v>3168</v>
      </c>
      <c r="F14" s="244">
        <v>30</v>
      </c>
      <c r="G14" s="244">
        <v>125</v>
      </c>
      <c r="H14" s="244">
        <v>10</v>
      </c>
      <c r="I14" s="244">
        <v>52</v>
      </c>
      <c r="J14" s="244">
        <v>10</v>
      </c>
      <c r="K14" s="244">
        <v>111</v>
      </c>
      <c r="L14" s="244">
        <v>10</v>
      </c>
      <c r="O14" s="32">
        <v>4</v>
      </c>
      <c r="P14" s="5" t="s">
        <v>24</v>
      </c>
      <c r="Q14" s="33">
        <f t="shared" si="0"/>
        <v>4597</v>
      </c>
      <c r="R14" s="34">
        <f>IFERROR(_xlfn.RANK.EQ(Q14,$Q$11:$Q$57,0)+COUNTIF(Q$11:$Q14,Q14)-1,"-")</f>
        <v>15</v>
      </c>
      <c r="S14" s="5"/>
      <c r="T14" s="35">
        <f t="shared" si="2"/>
        <v>4</v>
      </c>
      <c r="U14" s="35" t="str">
        <f t="shared" si="3"/>
        <v>宮崎</v>
      </c>
      <c r="V14" s="35">
        <f t="shared" si="4"/>
        <v>13710</v>
      </c>
      <c r="W14" s="36">
        <f t="shared" si="5"/>
        <v>5.9</v>
      </c>
      <c r="Y14" s="32">
        <v>4</v>
      </c>
      <c r="Z14" s="5" t="s">
        <v>24</v>
      </c>
      <c r="AA14" s="33">
        <f t="shared" si="1"/>
        <v>80</v>
      </c>
      <c r="AB14" s="34">
        <f>IFERROR(_xlfn.RANK.EQ(AA14,$AA$11:$AA$57,0)+COUNTIF($AA$11:AA14,AA14)-1,"-")</f>
        <v>13</v>
      </c>
      <c r="AC14" s="5"/>
      <c r="AD14" s="35">
        <f t="shared" si="6"/>
        <v>4</v>
      </c>
      <c r="AE14" s="35" t="str">
        <f t="shared" si="7"/>
        <v>静岡</v>
      </c>
      <c r="AF14" s="35">
        <f t="shared" si="8"/>
        <v>160</v>
      </c>
      <c r="AG14" s="36">
        <f t="shared" si="9"/>
        <v>5.4</v>
      </c>
      <c r="AI14" s="32"/>
      <c r="AJ14" s="5"/>
      <c r="AK14" s="42"/>
      <c r="AL14" s="34"/>
      <c r="AM14" s="5"/>
      <c r="AN14" s="42"/>
      <c r="AO14" s="42"/>
      <c r="AP14" s="42"/>
      <c r="AQ14" s="37"/>
    </row>
    <row r="15" spans="1:43" ht="10.9" customHeight="1">
      <c r="A15" s="229" t="s">
        <v>231</v>
      </c>
      <c r="B15" s="228">
        <v>5</v>
      </c>
      <c r="C15" s="384">
        <v>4597</v>
      </c>
      <c r="D15" s="385">
        <v>80</v>
      </c>
      <c r="E15" s="244">
        <v>3767</v>
      </c>
      <c r="F15" s="244">
        <v>30</v>
      </c>
      <c r="G15" s="244">
        <v>574</v>
      </c>
      <c r="H15" s="244">
        <v>30</v>
      </c>
      <c r="I15" s="244">
        <v>225</v>
      </c>
      <c r="J15" s="244">
        <v>20</v>
      </c>
      <c r="K15" s="244">
        <v>31</v>
      </c>
      <c r="L15" s="244">
        <v>10</v>
      </c>
      <c r="O15" s="32">
        <v>5</v>
      </c>
      <c r="P15" s="5" t="s">
        <v>27</v>
      </c>
      <c r="Q15" s="33">
        <f t="shared" si="0"/>
        <v>762</v>
      </c>
      <c r="R15" s="34">
        <f>IFERROR(_xlfn.RANK.EQ(Q15,$Q$11:$Q$57,0)+COUNTIF(Q$11:$Q15,Q15)-1,"-")</f>
        <v>35</v>
      </c>
      <c r="S15" s="5"/>
      <c r="T15" s="35">
        <f t="shared" si="2"/>
        <v>5</v>
      </c>
      <c r="U15" s="35" t="str">
        <f t="shared" si="3"/>
        <v>長崎</v>
      </c>
      <c r="V15" s="35">
        <f t="shared" si="4"/>
        <v>10017</v>
      </c>
      <c r="W15" s="36">
        <f t="shared" si="5"/>
        <v>4.3</v>
      </c>
      <c r="Y15" s="32">
        <v>5</v>
      </c>
      <c r="Z15" s="5" t="s">
        <v>27</v>
      </c>
      <c r="AA15" s="33">
        <f t="shared" si="1"/>
        <v>20</v>
      </c>
      <c r="AB15" s="34">
        <f>IFERROR(_xlfn.RANK.EQ(AA15,$AA$11:$AA$57,0)+COUNTIF($AA$11:AA15,AA15)-1,"-")</f>
        <v>33</v>
      </c>
      <c r="AC15" s="5"/>
      <c r="AD15" s="35">
        <f t="shared" si="6"/>
        <v>5</v>
      </c>
      <c r="AE15" s="35" t="str">
        <f t="shared" si="7"/>
        <v>福井</v>
      </c>
      <c r="AF15" s="35">
        <f t="shared" si="8"/>
        <v>130</v>
      </c>
      <c r="AG15" s="36">
        <f t="shared" si="9"/>
        <v>4.4000000000000004</v>
      </c>
      <c r="AI15" s="32"/>
      <c r="AJ15" s="5"/>
      <c r="AK15" s="42"/>
      <c r="AL15" s="34"/>
      <c r="AM15" s="5"/>
      <c r="AN15" s="42"/>
      <c r="AO15" s="42"/>
      <c r="AP15" s="42"/>
      <c r="AQ15" s="37"/>
    </row>
    <row r="16" spans="1:43" ht="10.9" customHeight="1">
      <c r="A16" s="229" t="s">
        <v>229</v>
      </c>
      <c r="B16" s="228">
        <v>6</v>
      </c>
      <c r="C16" s="384">
        <v>762</v>
      </c>
      <c r="D16" s="385">
        <v>20</v>
      </c>
      <c r="E16" s="244">
        <v>205</v>
      </c>
      <c r="F16" s="244">
        <v>10</v>
      </c>
      <c r="G16" s="244">
        <v>515</v>
      </c>
      <c r="H16" s="244">
        <v>10</v>
      </c>
      <c r="I16" s="244">
        <v>42</v>
      </c>
      <c r="J16" s="244">
        <v>0</v>
      </c>
      <c r="K16" s="244" t="s">
        <v>98</v>
      </c>
      <c r="L16" s="244" t="s">
        <v>98</v>
      </c>
      <c r="O16" s="32">
        <v>6</v>
      </c>
      <c r="P16" s="5" t="s">
        <v>29</v>
      </c>
      <c r="Q16" s="33">
        <f t="shared" si="0"/>
        <v>386</v>
      </c>
      <c r="R16" s="34">
        <f>IFERROR(_xlfn.RANK.EQ(Q16,$Q$11:$Q$57,0)+COUNTIF(Q$11:$Q16,Q16)-1,"-")</f>
        <v>39</v>
      </c>
      <c r="S16" s="5"/>
      <c r="T16" s="42">
        <f t="shared" si="2"/>
        <v>6</v>
      </c>
      <c r="U16" s="42" t="str">
        <f t="shared" si="3"/>
        <v>広島</v>
      </c>
      <c r="V16" s="42">
        <f t="shared" si="4"/>
        <v>9241</v>
      </c>
      <c r="W16" s="37">
        <f t="shared" si="5"/>
        <v>4</v>
      </c>
      <c r="Y16" s="32">
        <v>6</v>
      </c>
      <c r="Z16" s="5" t="s">
        <v>29</v>
      </c>
      <c r="AA16" s="33">
        <f t="shared" si="1"/>
        <v>20</v>
      </c>
      <c r="AB16" s="34">
        <f>IFERROR(_xlfn.RANK.EQ(AA16,$AA$11:$AA$57,0)+COUNTIF($AA$11:AA16,AA16)-1,"-")</f>
        <v>34</v>
      </c>
      <c r="AC16" s="5"/>
      <c r="AD16" s="35">
        <f t="shared" si="6"/>
        <v>5</v>
      </c>
      <c r="AE16" s="35" t="str">
        <f t="shared" si="7"/>
        <v>広島</v>
      </c>
      <c r="AF16" s="35">
        <f t="shared" si="8"/>
        <v>130</v>
      </c>
      <c r="AG16" s="36">
        <f t="shared" si="9"/>
        <v>4.4000000000000004</v>
      </c>
      <c r="AI16" s="32"/>
      <c r="AJ16" s="5"/>
      <c r="AK16" s="42"/>
      <c r="AL16" s="34"/>
      <c r="AM16" s="5"/>
      <c r="AN16" s="42"/>
      <c r="AO16" s="42"/>
      <c r="AP16" s="42"/>
      <c r="AQ16" s="37"/>
    </row>
    <row r="17" spans="1:43" ht="10.9" customHeight="1">
      <c r="A17" s="229" t="s">
        <v>227</v>
      </c>
      <c r="B17" s="228">
        <v>7</v>
      </c>
      <c r="C17" s="384">
        <v>386</v>
      </c>
      <c r="D17" s="385">
        <v>20</v>
      </c>
      <c r="E17" s="244">
        <v>151</v>
      </c>
      <c r="F17" s="244">
        <v>10</v>
      </c>
      <c r="G17" s="244" t="s">
        <v>278</v>
      </c>
      <c r="H17" s="244">
        <v>0</v>
      </c>
      <c r="I17" s="244">
        <v>80</v>
      </c>
      <c r="J17" s="244">
        <v>10</v>
      </c>
      <c r="K17" s="244" t="s">
        <v>278</v>
      </c>
      <c r="L17" s="244">
        <v>0</v>
      </c>
      <c r="O17" s="32">
        <v>7</v>
      </c>
      <c r="P17" s="5" t="s">
        <v>31</v>
      </c>
      <c r="Q17" s="33">
        <f t="shared" si="0"/>
        <v>540</v>
      </c>
      <c r="R17" s="34">
        <f>IFERROR(_xlfn.RANK.EQ(Q17,$Q$11:$Q$57,0)+COUNTIF(Q$11:$Q17,Q17)-1,"-")</f>
        <v>37</v>
      </c>
      <c r="S17" s="5"/>
      <c r="T17" s="42">
        <f t="shared" si="2"/>
        <v>7</v>
      </c>
      <c r="U17" s="42" t="str">
        <f t="shared" si="3"/>
        <v>青森</v>
      </c>
      <c r="V17" s="42">
        <f t="shared" si="4"/>
        <v>8832</v>
      </c>
      <c r="W17" s="37">
        <f t="shared" si="5"/>
        <v>3.8</v>
      </c>
      <c r="Y17" s="32">
        <v>7</v>
      </c>
      <c r="Z17" s="5" t="s">
        <v>31</v>
      </c>
      <c r="AA17" s="33">
        <f t="shared" si="1"/>
        <v>10</v>
      </c>
      <c r="AB17" s="34">
        <f>IFERROR(_xlfn.RANK.EQ(AA17,$AA$11:$AA$57,0)+COUNTIF($AA$11:AA17,AA17)-1,"-")</f>
        <v>38</v>
      </c>
      <c r="AC17" s="5"/>
      <c r="AD17" s="42">
        <f t="shared" si="6"/>
        <v>7</v>
      </c>
      <c r="AE17" s="42" t="str">
        <f t="shared" si="7"/>
        <v>神奈川</v>
      </c>
      <c r="AF17" s="42">
        <f t="shared" si="8"/>
        <v>120</v>
      </c>
      <c r="AG17" s="37">
        <f t="shared" si="9"/>
        <v>4.0999999999999996</v>
      </c>
      <c r="AI17" s="32"/>
      <c r="AJ17" s="5"/>
      <c r="AK17" s="42"/>
      <c r="AL17" s="34"/>
      <c r="AM17" s="5"/>
      <c r="AN17" s="42"/>
      <c r="AO17" s="42"/>
      <c r="AP17" s="42"/>
      <c r="AQ17" s="37"/>
    </row>
    <row r="18" spans="1:43" ht="10.9" customHeight="1">
      <c r="A18" s="229" t="s">
        <v>225</v>
      </c>
      <c r="B18" s="228">
        <v>8</v>
      </c>
      <c r="C18" s="384">
        <v>540</v>
      </c>
      <c r="D18" s="385">
        <v>10</v>
      </c>
      <c r="E18" s="244" t="s">
        <v>278</v>
      </c>
      <c r="F18" s="244">
        <v>0</v>
      </c>
      <c r="G18" s="244" t="s">
        <v>278</v>
      </c>
      <c r="H18" s="244">
        <v>0</v>
      </c>
      <c r="I18" s="244" t="s">
        <v>278</v>
      </c>
      <c r="J18" s="244">
        <v>0</v>
      </c>
      <c r="K18" s="244" t="s">
        <v>278</v>
      </c>
      <c r="L18" s="244">
        <v>0</v>
      </c>
      <c r="O18" s="32">
        <v>8</v>
      </c>
      <c r="P18" s="5" t="s">
        <v>33</v>
      </c>
      <c r="Q18" s="33">
        <f t="shared" si="0"/>
        <v>5718</v>
      </c>
      <c r="R18" s="34">
        <f>IFERROR(_xlfn.RANK.EQ(Q18,$Q$11:$Q$57,0)+COUNTIF(Q$11:$Q18,Q18)-1,"-")</f>
        <v>11</v>
      </c>
      <c r="S18" s="5"/>
      <c r="T18" s="42">
        <f t="shared" si="2"/>
        <v>8</v>
      </c>
      <c r="U18" s="42" t="str">
        <f t="shared" si="3"/>
        <v>和歌山</v>
      </c>
      <c r="V18" s="42">
        <f t="shared" si="4"/>
        <v>6043</v>
      </c>
      <c r="W18" s="37">
        <f t="shared" si="5"/>
        <v>2.6</v>
      </c>
      <c r="Y18" s="32">
        <v>8</v>
      </c>
      <c r="Z18" s="5" t="s">
        <v>33</v>
      </c>
      <c r="AA18" s="33">
        <f t="shared" si="1"/>
        <v>10</v>
      </c>
      <c r="AB18" s="34">
        <f>IFERROR(_xlfn.RANK.EQ(AA18,$AA$11:$AA$57,0)+COUNTIF($AA$11:AA18,AA18)-1,"-")</f>
        <v>39</v>
      </c>
      <c r="AC18" s="5"/>
      <c r="AD18" s="42">
        <f t="shared" si="6"/>
        <v>7</v>
      </c>
      <c r="AE18" s="42" t="str">
        <f t="shared" si="7"/>
        <v>沖縄</v>
      </c>
      <c r="AF18" s="42">
        <f t="shared" si="8"/>
        <v>120</v>
      </c>
      <c r="AG18" s="37">
        <f t="shared" si="9"/>
        <v>4.0999999999999996</v>
      </c>
      <c r="AI18" s="32"/>
      <c r="AJ18" s="5"/>
      <c r="AK18" s="42"/>
      <c r="AL18" s="34"/>
      <c r="AM18" s="5"/>
      <c r="AN18" s="42"/>
      <c r="AO18" s="42"/>
      <c r="AP18" s="42"/>
      <c r="AQ18" s="37"/>
    </row>
    <row r="19" spans="1:43" ht="10.9" customHeight="1">
      <c r="A19" s="229" t="s">
        <v>223</v>
      </c>
      <c r="B19" s="228">
        <v>9</v>
      </c>
      <c r="C19" s="384">
        <v>5718</v>
      </c>
      <c r="D19" s="385">
        <v>10</v>
      </c>
      <c r="E19" s="244" t="s">
        <v>278</v>
      </c>
      <c r="F19" s="244">
        <v>0</v>
      </c>
      <c r="G19" s="244" t="s">
        <v>278</v>
      </c>
      <c r="H19" s="244">
        <v>0</v>
      </c>
      <c r="I19" s="244" t="s">
        <v>278</v>
      </c>
      <c r="J19" s="244">
        <v>0</v>
      </c>
      <c r="K19" s="244" t="s">
        <v>278</v>
      </c>
      <c r="L19" s="244">
        <v>0</v>
      </c>
      <c r="O19" s="32">
        <v>9</v>
      </c>
      <c r="P19" s="5" t="s">
        <v>35</v>
      </c>
      <c r="Q19" s="33" t="str">
        <f t="shared" si="0"/>
        <v>-</v>
      </c>
      <c r="R19" s="34" t="str">
        <f>IFERROR(_xlfn.RANK.EQ(Q19,$Q$11:$Q$57,0)+COUNTIF(Q$11:$Q19,Q19)-1,"-")</f>
        <v>-</v>
      </c>
      <c r="S19" s="5"/>
      <c r="T19" s="42">
        <f t="shared" si="2"/>
        <v>9</v>
      </c>
      <c r="U19" s="42" t="str">
        <f t="shared" si="3"/>
        <v>愛媛</v>
      </c>
      <c r="V19" s="42">
        <f t="shared" si="4"/>
        <v>5812</v>
      </c>
      <c r="W19" s="37">
        <f t="shared" si="5"/>
        <v>2.5</v>
      </c>
      <c r="Y19" s="32">
        <v>9</v>
      </c>
      <c r="Z19" s="5" t="s">
        <v>35</v>
      </c>
      <c r="AA19" s="33" t="str">
        <f t="shared" si="1"/>
        <v>-</v>
      </c>
      <c r="AB19" s="34" t="str">
        <f>IFERROR(_xlfn.RANK.EQ(AA19,$AA$11:$AA$57,0)+COUNTIF($AA$11:AA19,AA19)-1,"-")</f>
        <v>-</v>
      </c>
      <c r="AC19" s="5"/>
      <c r="AD19" s="42">
        <f t="shared" si="6"/>
        <v>9</v>
      </c>
      <c r="AE19" s="42" t="str">
        <f t="shared" si="7"/>
        <v>福岡</v>
      </c>
      <c r="AF19" s="42">
        <f t="shared" si="8"/>
        <v>110</v>
      </c>
      <c r="AG19" s="37">
        <f t="shared" si="9"/>
        <v>3.7</v>
      </c>
      <c r="AI19" s="32"/>
      <c r="AJ19" s="5"/>
      <c r="AK19" s="42"/>
      <c r="AL19" s="34"/>
      <c r="AM19" s="5"/>
      <c r="AN19" s="42"/>
      <c r="AO19" s="42"/>
      <c r="AP19" s="42"/>
      <c r="AQ19" s="37"/>
    </row>
    <row r="20" spans="1:43" ht="10.9" customHeight="1">
      <c r="A20" s="229" t="s">
        <v>215</v>
      </c>
      <c r="B20" s="228">
        <v>10</v>
      </c>
      <c r="C20" s="384">
        <v>3976</v>
      </c>
      <c r="D20" s="385">
        <v>50</v>
      </c>
      <c r="E20" s="244">
        <v>1786</v>
      </c>
      <c r="F20" s="244">
        <v>10</v>
      </c>
      <c r="G20" s="244">
        <v>915</v>
      </c>
      <c r="H20" s="244">
        <v>20</v>
      </c>
      <c r="I20" s="244">
        <v>43</v>
      </c>
      <c r="J20" s="244">
        <v>10</v>
      </c>
      <c r="K20" s="244">
        <v>1232</v>
      </c>
      <c r="L20" s="244">
        <v>10</v>
      </c>
      <c r="O20" s="32">
        <v>10</v>
      </c>
      <c r="P20" s="5" t="s">
        <v>37</v>
      </c>
      <c r="Q20" s="33" t="str">
        <f t="shared" si="0"/>
        <v>-</v>
      </c>
      <c r="R20" s="34" t="str">
        <f>IFERROR(_xlfn.RANK.EQ(Q20,$Q$11:$Q$57,0)+COUNTIF(Q$11:$Q20,Q20)-1,"-")</f>
        <v>-</v>
      </c>
      <c r="S20" s="5"/>
      <c r="T20" s="42">
        <f t="shared" si="2"/>
        <v>10</v>
      </c>
      <c r="U20" s="42" t="str">
        <f t="shared" si="3"/>
        <v>香川</v>
      </c>
      <c r="V20" s="42">
        <f t="shared" si="4"/>
        <v>5762</v>
      </c>
      <c r="W20" s="37">
        <f t="shared" si="5"/>
        <v>2.5</v>
      </c>
      <c r="Y20" s="32">
        <v>10</v>
      </c>
      <c r="Z20" s="5" t="s">
        <v>37</v>
      </c>
      <c r="AA20" s="33" t="str">
        <f t="shared" si="1"/>
        <v>-</v>
      </c>
      <c r="AB20" s="34" t="str">
        <f>IFERROR(_xlfn.RANK.EQ(AA20,$AA$11:$AA$57,0)+COUNTIF($AA$11:AA20,AA20)-1,"-")</f>
        <v>-</v>
      </c>
      <c r="AC20" s="5"/>
      <c r="AD20" s="42">
        <f t="shared" si="6"/>
        <v>10</v>
      </c>
      <c r="AE20" s="42" t="str">
        <f t="shared" si="7"/>
        <v>三重</v>
      </c>
      <c r="AF20" s="42">
        <f t="shared" si="8"/>
        <v>100</v>
      </c>
      <c r="AG20" s="37">
        <f t="shared" si="9"/>
        <v>3.4</v>
      </c>
      <c r="AI20" s="32"/>
      <c r="AJ20" s="5"/>
      <c r="AK20" s="42"/>
      <c r="AL20" s="34"/>
      <c r="AM20" s="5"/>
      <c r="AN20" s="42"/>
      <c r="AO20" s="42"/>
      <c r="AP20" s="42"/>
      <c r="AQ20" s="37"/>
    </row>
    <row r="21" spans="1:43" ht="10.9" customHeight="1">
      <c r="A21" s="229" t="s">
        <v>213</v>
      </c>
      <c r="B21" s="228">
        <v>11</v>
      </c>
      <c r="C21" s="384">
        <v>459</v>
      </c>
      <c r="D21" s="385">
        <v>40</v>
      </c>
      <c r="E21" s="244">
        <v>169</v>
      </c>
      <c r="F21" s="244">
        <v>0</v>
      </c>
      <c r="G21" s="244">
        <v>55</v>
      </c>
      <c r="H21" s="244">
        <v>0</v>
      </c>
      <c r="I21" s="244">
        <v>177</v>
      </c>
      <c r="J21" s="244">
        <v>30</v>
      </c>
      <c r="K21" s="244">
        <v>57</v>
      </c>
      <c r="L21" s="244">
        <v>0</v>
      </c>
      <c r="O21" s="32">
        <v>11</v>
      </c>
      <c r="P21" s="5" t="s">
        <v>39</v>
      </c>
      <c r="Q21" s="33" t="str">
        <f t="shared" si="0"/>
        <v>-</v>
      </c>
      <c r="R21" s="34" t="str">
        <f>IFERROR(_xlfn.RANK.EQ(Q21,$Q$11:$Q$57,0)+COUNTIF(Q$11:$Q21,Q21)-1,"-")</f>
        <v>-</v>
      </c>
      <c r="S21" s="5"/>
      <c r="T21" s="42">
        <f t="shared" si="2"/>
        <v>11</v>
      </c>
      <c r="U21" s="42" t="str">
        <f t="shared" si="3"/>
        <v>茨城</v>
      </c>
      <c r="V21" s="42">
        <f t="shared" si="4"/>
        <v>5718</v>
      </c>
      <c r="W21" s="37">
        <f t="shared" si="5"/>
        <v>2.5</v>
      </c>
      <c r="Y21" s="32">
        <v>11</v>
      </c>
      <c r="Z21" s="5" t="s">
        <v>39</v>
      </c>
      <c r="AA21" s="33" t="str">
        <f t="shared" si="1"/>
        <v>-</v>
      </c>
      <c r="AB21" s="34" t="str">
        <f>IFERROR(_xlfn.RANK.EQ(AA21,$AA$11:$AA$57,0)+COUNTIF($AA$11:AA21,AA21)-1,"-")</f>
        <v>-</v>
      </c>
      <c r="AC21" s="5"/>
      <c r="AD21" s="42">
        <f t="shared" si="6"/>
        <v>10</v>
      </c>
      <c r="AE21" s="42" t="str">
        <f t="shared" si="7"/>
        <v>兵庫</v>
      </c>
      <c r="AF21" s="42">
        <f t="shared" si="8"/>
        <v>100</v>
      </c>
      <c r="AG21" s="37">
        <f t="shared" si="9"/>
        <v>3.4</v>
      </c>
      <c r="AI21" s="32"/>
      <c r="AJ21" s="5"/>
      <c r="AK21" s="42"/>
      <c r="AL21" s="34"/>
      <c r="AM21" s="5"/>
      <c r="AN21" s="42"/>
      <c r="AO21" s="42"/>
      <c r="AP21" s="42"/>
      <c r="AQ21" s="37"/>
    </row>
    <row r="22" spans="1:43" ht="10.9" customHeight="1">
      <c r="A22" s="229" t="s">
        <v>211</v>
      </c>
      <c r="B22" s="228">
        <v>12</v>
      </c>
      <c r="C22" s="384">
        <v>2545</v>
      </c>
      <c r="D22" s="385">
        <v>120</v>
      </c>
      <c r="E22" s="244">
        <v>1012</v>
      </c>
      <c r="F22" s="244">
        <v>50</v>
      </c>
      <c r="G22" s="244">
        <v>845</v>
      </c>
      <c r="H22" s="244">
        <v>50</v>
      </c>
      <c r="I22" s="244">
        <v>25</v>
      </c>
      <c r="J22" s="244">
        <v>0</v>
      </c>
      <c r="K22" s="244">
        <v>662</v>
      </c>
      <c r="L22" s="244">
        <v>20</v>
      </c>
      <c r="O22" s="32">
        <v>12</v>
      </c>
      <c r="P22" s="5" t="s">
        <v>41</v>
      </c>
      <c r="Q22" s="33">
        <f t="shared" si="0"/>
        <v>3976</v>
      </c>
      <c r="R22" s="34">
        <f>IFERROR(_xlfn.RANK.EQ(Q22,$Q$11:$Q$57,0)+COUNTIF(Q$11:$Q22,Q22)-1,"-")</f>
        <v>18</v>
      </c>
      <c r="S22" s="5"/>
      <c r="T22" s="42">
        <f t="shared" si="2"/>
        <v>12</v>
      </c>
      <c r="U22" s="42" t="str">
        <f t="shared" si="3"/>
        <v>大分</v>
      </c>
      <c r="V22" s="42">
        <f t="shared" si="4"/>
        <v>5598</v>
      </c>
      <c r="W22" s="37">
        <f t="shared" si="5"/>
        <v>2.4</v>
      </c>
      <c r="Y22" s="32">
        <v>12</v>
      </c>
      <c r="Z22" s="5" t="s">
        <v>41</v>
      </c>
      <c r="AA22" s="33">
        <f t="shared" si="1"/>
        <v>50</v>
      </c>
      <c r="AB22" s="34">
        <f>IFERROR(_xlfn.RANK.EQ(AA22,$AA$11:$AA$57,0)+COUNTIF($AA$11:AA22,AA22)-1,"-")</f>
        <v>20</v>
      </c>
      <c r="AC22" s="5"/>
      <c r="AD22" s="42">
        <f t="shared" si="6"/>
        <v>12</v>
      </c>
      <c r="AE22" s="42" t="str">
        <f t="shared" si="7"/>
        <v>愛媛</v>
      </c>
      <c r="AF22" s="42">
        <f t="shared" si="8"/>
        <v>90</v>
      </c>
      <c r="AG22" s="37">
        <f t="shared" si="9"/>
        <v>3</v>
      </c>
      <c r="AI22" s="32"/>
      <c r="AJ22" s="5"/>
      <c r="AK22" s="42"/>
      <c r="AL22" s="34"/>
      <c r="AM22" s="5"/>
      <c r="AN22" s="42"/>
      <c r="AO22" s="42"/>
      <c r="AP22" s="42"/>
      <c r="AQ22" s="37"/>
    </row>
    <row r="23" spans="1:43" ht="10.9" customHeight="1">
      <c r="A23" s="229" t="s">
        <v>209</v>
      </c>
      <c r="B23" s="228">
        <v>13</v>
      </c>
      <c r="C23" s="384">
        <v>1331</v>
      </c>
      <c r="D23" s="385">
        <v>60</v>
      </c>
      <c r="E23" s="244">
        <v>392</v>
      </c>
      <c r="F23" s="244">
        <v>10</v>
      </c>
      <c r="G23" s="244">
        <v>647</v>
      </c>
      <c r="H23" s="244">
        <v>20</v>
      </c>
      <c r="I23" s="244">
        <v>131</v>
      </c>
      <c r="J23" s="244">
        <v>20</v>
      </c>
      <c r="K23" s="244">
        <v>161</v>
      </c>
      <c r="L23" s="244">
        <v>10</v>
      </c>
      <c r="O23" s="32">
        <v>13</v>
      </c>
      <c r="P23" s="5" t="s">
        <v>43</v>
      </c>
      <c r="Q23" s="33">
        <f t="shared" si="0"/>
        <v>459</v>
      </c>
      <c r="R23" s="34">
        <f>IFERROR(_xlfn.RANK.EQ(Q23,$Q$11:$Q$57,0)+COUNTIF(Q$11:$Q23,Q23)-1,"-")</f>
        <v>38</v>
      </c>
      <c r="S23" s="5"/>
      <c r="T23" s="42">
        <f t="shared" si="2"/>
        <v>13</v>
      </c>
      <c r="U23" s="42" t="str">
        <f t="shared" si="3"/>
        <v>兵庫</v>
      </c>
      <c r="V23" s="42">
        <f t="shared" si="4"/>
        <v>5482</v>
      </c>
      <c r="W23" s="37">
        <f t="shared" si="5"/>
        <v>2.4</v>
      </c>
      <c r="Y23" s="32">
        <v>13</v>
      </c>
      <c r="Z23" s="5" t="s">
        <v>43</v>
      </c>
      <c r="AA23" s="33">
        <f t="shared" si="1"/>
        <v>40</v>
      </c>
      <c r="AB23" s="34">
        <f>IFERROR(_xlfn.RANK.EQ(AA23,$AA$11:$AA$57,0)+COUNTIF($AA$11:AA23,AA23)-1,"-")</f>
        <v>26</v>
      </c>
      <c r="AC23" s="5"/>
      <c r="AD23" s="42">
        <f t="shared" si="6"/>
        <v>13</v>
      </c>
      <c r="AE23" s="42" t="str">
        <f t="shared" si="7"/>
        <v>宮城</v>
      </c>
      <c r="AF23" s="42">
        <f t="shared" si="8"/>
        <v>80</v>
      </c>
      <c r="AG23" s="37">
        <f t="shared" si="9"/>
        <v>2.7</v>
      </c>
      <c r="AI23" s="32"/>
      <c r="AJ23" s="5"/>
      <c r="AK23" s="42"/>
      <c r="AL23" s="34"/>
      <c r="AM23" s="5"/>
      <c r="AN23" s="42"/>
      <c r="AO23" s="42"/>
      <c r="AP23" s="42"/>
      <c r="AQ23" s="37"/>
    </row>
    <row r="24" spans="1:43" ht="10.9" customHeight="1">
      <c r="A24" s="229" t="s">
        <v>207</v>
      </c>
      <c r="B24" s="228">
        <v>14</v>
      </c>
      <c r="C24" s="384">
        <v>980</v>
      </c>
      <c r="D24" s="385">
        <v>20</v>
      </c>
      <c r="E24" s="244">
        <v>686</v>
      </c>
      <c r="F24" s="244">
        <v>10</v>
      </c>
      <c r="G24" s="244">
        <v>136</v>
      </c>
      <c r="H24" s="244">
        <v>0</v>
      </c>
      <c r="I24" s="244" t="s">
        <v>98</v>
      </c>
      <c r="J24" s="244" t="s">
        <v>98</v>
      </c>
      <c r="K24" s="244">
        <v>158</v>
      </c>
      <c r="L24" s="244">
        <v>10</v>
      </c>
      <c r="O24" s="32">
        <v>14</v>
      </c>
      <c r="P24" s="5" t="s">
        <v>45</v>
      </c>
      <c r="Q24" s="33">
        <f t="shared" si="0"/>
        <v>2545</v>
      </c>
      <c r="R24" s="34">
        <f>IFERROR(_xlfn.RANK.EQ(Q24,$Q$11:$Q$57,0)+COUNTIF(Q$11:$Q24,Q24)-1,"-")</f>
        <v>24</v>
      </c>
      <c r="S24" s="5"/>
      <c r="T24" s="42">
        <f t="shared" si="2"/>
        <v>14</v>
      </c>
      <c r="U24" s="42" t="str">
        <f t="shared" si="3"/>
        <v>沖縄</v>
      </c>
      <c r="V24" s="42">
        <f t="shared" si="4"/>
        <v>4979</v>
      </c>
      <c r="W24" s="37">
        <f t="shared" si="5"/>
        <v>2.1</v>
      </c>
      <c r="Y24" s="32">
        <v>14</v>
      </c>
      <c r="Z24" s="5" t="s">
        <v>45</v>
      </c>
      <c r="AA24" s="33">
        <f t="shared" si="1"/>
        <v>120</v>
      </c>
      <c r="AB24" s="34">
        <f>IFERROR(_xlfn.RANK.EQ(AA24,$AA$11:$AA$57,0)+COUNTIF($AA$11:AA24,AA24)-1,"-")</f>
        <v>7</v>
      </c>
      <c r="AC24" s="5"/>
      <c r="AD24" s="42">
        <f t="shared" si="6"/>
        <v>13</v>
      </c>
      <c r="AE24" s="42" t="str">
        <f t="shared" si="7"/>
        <v>山口</v>
      </c>
      <c r="AF24" s="42">
        <f t="shared" si="8"/>
        <v>80</v>
      </c>
      <c r="AG24" s="37">
        <f t="shared" si="9"/>
        <v>2.7</v>
      </c>
      <c r="AI24" s="32"/>
      <c r="AJ24" s="5"/>
      <c r="AK24" s="42"/>
      <c r="AL24" s="34"/>
      <c r="AM24" s="5"/>
      <c r="AN24" s="42"/>
      <c r="AO24" s="42"/>
      <c r="AP24" s="42"/>
      <c r="AQ24" s="37"/>
    </row>
    <row r="25" spans="1:43" ht="10.9" customHeight="1">
      <c r="A25" s="229" t="s">
        <v>205</v>
      </c>
      <c r="B25" s="228">
        <v>15</v>
      </c>
      <c r="C25" s="384">
        <v>2023</v>
      </c>
      <c r="D25" s="385">
        <v>60</v>
      </c>
      <c r="E25" s="244">
        <v>842</v>
      </c>
      <c r="F25" s="244">
        <v>20</v>
      </c>
      <c r="G25" s="244">
        <v>744</v>
      </c>
      <c r="H25" s="244">
        <v>20</v>
      </c>
      <c r="I25" s="244">
        <v>148</v>
      </c>
      <c r="J25" s="244">
        <v>10</v>
      </c>
      <c r="K25" s="244">
        <v>289</v>
      </c>
      <c r="L25" s="244">
        <v>10</v>
      </c>
      <c r="O25" s="32">
        <v>15</v>
      </c>
      <c r="P25" s="5" t="s">
        <v>46</v>
      </c>
      <c r="Q25" s="33">
        <f t="shared" si="0"/>
        <v>1331</v>
      </c>
      <c r="R25" s="34">
        <f>IFERROR(_xlfn.RANK.EQ(Q25,$Q$11:$Q$57,0)+COUNTIF(Q$11:$Q25,Q25)-1,"-")</f>
        <v>30</v>
      </c>
      <c r="S25" s="5"/>
      <c r="T25" s="42">
        <f t="shared" si="2"/>
        <v>15</v>
      </c>
      <c r="U25" s="42" t="str">
        <f t="shared" si="3"/>
        <v>宮城</v>
      </c>
      <c r="V25" s="42">
        <f t="shared" si="4"/>
        <v>4597</v>
      </c>
      <c r="W25" s="37">
        <f t="shared" si="5"/>
        <v>2</v>
      </c>
      <c r="Y25" s="32">
        <v>15</v>
      </c>
      <c r="Z25" s="5" t="s">
        <v>46</v>
      </c>
      <c r="AA25" s="33">
        <f t="shared" si="1"/>
        <v>60</v>
      </c>
      <c r="AB25" s="34">
        <f>IFERROR(_xlfn.RANK.EQ(AA25,$AA$11:$AA$57,0)+COUNTIF($AA$11:AA25,AA25)-1,"-")</f>
        <v>17</v>
      </c>
      <c r="AC25" s="5"/>
      <c r="AD25" s="42">
        <f t="shared" si="6"/>
        <v>13</v>
      </c>
      <c r="AE25" s="42" t="str">
        <f t="shared" si="7"/>
        <v>熊本</v>
      </c>
      <c r="AF25" s="42">
        <f t="shared" si="8"/>
        <v>80</v>
      </c>
      <c r="AG25" s="37">
        <f t="shared" si="9"/>
        <v>2.7</v>
      </c>
      <c r="AI25" s="32"/>
      <c r="AJ25" s="5"/>
      <c r="AK25" s="42"/>
      <c r="AL25" s="34"/>
      <c r="AM25" s="5"/>
      <c r="AN25" s="42"/>
      <c r="AO25" s="42"/>
      <c r="AP25" s="42"/>
      <c r="AQ25" s="37"/>
    </row>
    <row r="26" spans="1:43" ht="10.9" customHeight="1">
      <c r="A26" s="229" t="s">
        <v>203</v>
      </c>
      <c r="B26" s="228">
        <v>16</v>
      </c>
      <c r="C26" s="384">
        <v>2029</v>
      </c>
      <c r="D26" s="385">
        <v>130</v>
      </c>
      <c r="E26" s="244">
        <v>127</v>
      </c>
      <c r="F26" s="244">
        <v>20</v>
      </c>
      <c r="G26" s="244">
        <v>278</v>
      </c>
      <c r="H26" s="244">
        <v>10</v>
      </c>
      <c r="I26" s="244">
        <v>1386</v>
      </c>
      <c r="J26" s="244">
        <v>100</v>
      </c>
      <c r="K26" s="244">
        <v>238</v>
      </c>
      <c r="L26" s="244">
        <v>10</v>
      </c>
      <c r="O26" s="32">
        <v>16</v>
      </c>
      <c r="P26" s="5" t="s">
        <v>48</v>
      </c>
      <c r="Q26" s="33">
        <f t="shared" si="0"/>
        <v>980</v>
      </c>
      <c r="R26" s="34">
        <f>IFERROR(_xlfn.RANK.EQ(Q26,$Q$11:$Q$57,0)+COUNTIF(Q$11:$Q26,Q26)-1,"-")</f>
        <v>33</v>
      </c>
      <c r="S26" s="5"/>
      <c r="T26" s="42">
        <f t="shared" si="2"/>
        <v>16</v>
      </c>
      <c r="U26" s="42" t="str">
        <f t="shared" si="3"/>
        <v>熊本</v>
      </c>
      <c r="V26" s="42">
        <f t="shared" si="4"/>
        <v>4226</v>
      </c>
      <c r="W26" s="37">
        <f t="shared" si="5"/>
        <v>1.8</v>
      </c>
      <c r="Y26" s="32">
        <v>16</v>
      </c>
      <c r="Z26" s="5" t="s">
        <v>48</v>
      </c>
      <c r="AA26" s="33">
        <f t="shared" si="1"/>
        <v>20</v>
      </c>
      <c r="AB26" s="34">
        <f>IFERROR(_xlfn.RANK.EQ(AA26,$AA$11:$AA$57,0)+COUNTIF($AA$11:AA26,AA26)-1,"-")</f>
        <v>35</v>
      </c>
      <c r="AC26" s="5"/>
      <c r="AD26" s="42">
        <f t="shared" si="6"/>
        <v>16</v>
      </c>
      <c r="AE26" s="42" t="str">
        <f t="shared" si="7"/>
        <v>青森</v>
      </c>
      <c r="AF26" s="42">
        <f t="shared" si="8"/>
        <v>70</v>
      </c>
      <c r="AG26" s="37">
        <f t="shared" si="9"/>
        <v>2.4</v>
      </c>
      <c r="AI26" s="32"/>
      <c r="AJ26" s="5"/>
      <c r="AK26" s="42"/>
      <c r="AL26" s="34"/>
      <c r="AM26" s="5"/>
      <c r="AN26" s="42"/>
      <c r="AO26" s="42"/>
      <c r="AP26" s="42"/>
      <c r="AQ26" s="37"/>
    </row>
    <row r="27" spans="1:43" ht="10.9" customHeight="1">
      <c r="A27" s="229" t="s">
        <v>195</v>
      </c>
      <c r="B27" s="228">
        <v>17</v>
      </c>
      <c r="C27" s="384">
        <v>3776</v>
      </c>
      <c r="D27" s="385">
        <v>160</v>
      </c>
      <c r="E27" s="244">
        <v>1156</v>
      </c>
      <c r="F27" s="244">
        <v>40</v>
      </c>
      <c r="G27" s="244">
        <v>1515</v>
      </c>
      <c r="H27" s="244">
        <v>40</v>
      </c>
      <c r="I27" s="244">
        <v>422</v>
      </c>
      <c r="J27" s="244">
        <v>50</v>
      </c>
      <c r="K27" s="244">
        <v>683</v>
      </c>
      <c r="L27" s="244">
        <v>30</v>
      </c>
      <c r="O27" s="32">
        <v>17</v>
      </c>
      <c r="P27" s="5" t="s">
        <v>49</v>
      </c>
      <c r="Q27" s="33">
        <f t="shared" si="0"/>
        <v>2023</v>
      </c>
      <c r="R27" s="34">
        <f>IFERROR(_xlfn.RANK.EQ(Q27,$Q$11:$Q$57,0)+COUNTIF(Q$11:$Q27,Q27)-1,"-")</f>
        <v>27</v>
      </c>
      <c r="S27" s="5"/>
      <c r="T27" s="42">
        <f t="shared" si="2"/>
        <v>17</v>
      </c>
      <c r="U27" s="42" t="str">
        <f t="shared" si="3"/>
        <v>鳥取</v>
      </c>
      <c r="V27" s="42">
        <f t="shared" si="4"/>
        <v>4018</v>
      </c>
      <c r="W27" s="37">
        <f t="shared" si="5"/>
        <v>1.7</v>
      </c>
      <c r="Y27" s="32">
        <v>17</v>
      </c>
      <c r="Z27" s="5" t="s">
        <v>49</v>
      </c>
      <c r="AA27" s="33">
        <f t="shared" si="1"/>
        <v>60</v>
      </c>
      <c r="AB27" s="34">
        <f>IFERROR(_xlfn.RANK.EQ(AA27,$AA$11:$AA$57,0)+COUNTIF($AA$11:AA27,AA27)-1,"-")</f>
        <v>18</v>
      </c>
      <c r="AC27" s="5"/>
      <c r="AD27" s="42">
        <f t="shared" si="6"/>
        <v>17</v>
      </c>
      <c r="AE27" s="42" t="str">
        <f t="shared" si="7"/>
        <v>新潟</v>
      </c>
      <c r="AF27" s="42">
        <f t="shared" si="8"/>
        <v>60</v>
      </c>
      <c r="AG27" s="37">
        <f t="shared" si="9"/>
        <v>2</v>
      </c>
      <c r="AI27" s="32"/>
      <c r="AJ27" s="5"/>
      <c r="AK27" s="42"/>
      <c r="AL27" s="34"/>
      <c r="AM27" s="5"/>
      <c r="AN27" s="42"/>
      <c r="AO27" s="42"/>
      <c r="AP27" s="42"/>
      <c r="AQ27" s="37"/>
    </row>
    <row r="28" spans="1:43" ht="10.9" customHeight="1">
      <c r="A28" s="229" t="s">
        <v>193</v>
      </c>
      <c r="B28" s="228">
        <v>18</v>
      </c>
      <c r="C28" s="384">
        <v>858</v>
      </c>
      <c r="D28" s="385">
        <v>40</v>
      </c>
      <c r="E28" s="244">
        <v>376</v>
      </c>
      <c r="F28" s="244">
        <v>10</v>
      </c>
      <c r="G28" s="244">
        <v>92</v>
      </c>
      <c r="H28" s="244">
        <v>0</v>
      </c>
      <c r="I28" s="244">
        <v>345</v>
      </c>
      <c r="J28" s="244">
        <v>20</v>
      </c>
      <c r="K28" s="244">
        <v>46</v>
      </c>
      <c r="L28" s="244">
        <v>10</v>
      </c>
      <c r="O28" s="32">
        <v>18</v>
      </c>
      <c r="P28" s="5" t="s">
        <v>50</v>
      </c>
      <c r="Q28" s="33">
        <f t="shared" si="0"/>
        <v>2029</v>
      </c>
      <c r="R28" s="34">
        <f>IFERROR(_xlfn.RANK.EQ(Q28,$Q$11:$Q$57,0)+COUNTIF(Q$11:$Q28,Q28)-1,"-")</f>
        <v>26</v>
      </c>
      <c r="S28" s="5"/>
      <c r="T28" s="42">
        <f t="shared" si="2"/>
        <v>18</v>
      </c>
      <c r="U28" s="42" t="str">
        <f t="shared" si="3"/>
        <v>千葉</v>
      </c>
      <c r="V28" s="42">
        <f t="shared" si="4"/>
        <v>3976</v>
      </c>
      <c r="W28" s="37">
        <f t="shared" si="5"/>
        <v>1.7</v>
      </c>
      <c r="Y28" s="32">
        <v>18</v>
      </c>
      <c r="Z28" s="5" t="s">
        <v>50</v>
      </c>
      <c r="AA28" s="33">
        <f t="shared" si="1"/>
        <v>130</v>
      </c>
      <c r="AB28" s="34">
        <f>IFERROR(_xlfn.RANK.EQ(AA28,$AA$11:$AA$57,0)+COUNTIF($AA$11:AA28,AA28)-1,"-")</f>
        <v>5</v>
      </c>
      <c r="AC28" s="5"/>
      <c r="AD28" s="42">
        <f t="shared" si="6"/>
        <v>17</v>
      </c>
      <c r="AE28" s="42" t="str">
        <f t="shared" si="7"/>
        <v>石川</v>
      </c>
      <c r="AF28" s="42">
        <f t="shared" si="8"/>
        <v>60</v>
      </c>
      <c r="AG28" s="37">
        <f t="shared" si="9"/>
        <v>2</v>
      </c>
      <c r="AI28" s="32"/>
      <c r="AJ28" s="5"/>
      <c r="AK28" s="42"/>
      <c r="AL28" s="34"/>
      <c r="AM28" s="5"/>
      <c r="AN28" s="42"/>
      <c r="AO28" s="42"/>
      <c r="AP28" s="42"/>
      <c r="AQ28" s="37"/>
    </row>
    <row r="29" spans="1:43" ht="10.9" customHeight="1">
      <c r="A29" s="229" t="s">
        <v>191</v>
      </c>
      <c r="B29" s="228">
        <v>19</v>
      </c>
      <c r="C29" s="384">
        <v>14557</v>
      </c>
      <c r="D29" s="385">
        <v>100</v>
      </c>
      <c r="E29" s="244">
        <v>12428</v>
      </c>
      <c r="F29" s="244">
        <v>30</v>
      </c>
      <c r="G29" s="244">
        <v>1284</v>
      </c>
      <c r="H29" s="244">
        <v>10</v>
      </c>
      <c r="I29" s="244">
        <v>419</v>
      </c>
      <c r="J29" s="244">
        <v>30</v>
      </c>
      <c r="K29" s="244">
        <v>426</v>
      </c>
      <c r="L29" s="244">
        <v>20</v>
      </c>
      <c r="O29" s="32">
        <v>19</v>
      </c>
      <c r="P29" s="5" t="s">
        <v>51</v>
      </c>
      <c r="Q29" s="33" t="str">
        <f t="shared" si="0"/>
        <v>-</v>
      </c>
      <c r="R29" s="34" t="str">
        <f>IFERROR(_xlfn.RANK.EQ(Q29,$Q$11:$Q$57,0)+COUNTIF(Q$11:$Q29,Q29)-1,"-")</f>
        <v>-</v>
      </c>
      <c r="S29" s="5"/>
      <c r="T29" s="42">
        <f t="shared" si="2"/>
        <v>19</v>
      </c>
      <c r="U29" s="42" t="str">
        <f t="shared" si="3"/>
        <v>佐賀</v>
      </c>
      <c r="V29" s="42">
        <f t="shared" si="4"/>
        <v>3925</v>
      </c>
      <c r="W29" s="37">
        <f t="shared" si="5"/>
        <v>1.7</v>
      </c>
      <c r="Y29" s="32">
        <v>19</v>
      </c>
      <c r="Z29" s="5" t="s">
        <v>51</v>
      </c>
      <c r="AA29" s="33" t="str">
        <f t="shared" si="1"/>
        <v>-</v>
      </c>
      <c r="AB29" s="34" t="str">
        <f>IFERROR(_xlfn.RANK.EQ(AA29,$AA$11:$AA$57,0)+COUNTIF($AA$11:AA29,AA29)-1,"-")</f>
        <v>-</v>
      </c>
      <c r="AC29" s="5"/>
      <c r="AD29" s="42">
        <f t="shared" si="6"/>
        <v>19</v>
      </c>
      <c r="AE29" s="42" t="str">
        <f t="shared" si="7"/>
        <v>岩手</v>
      </c>
      <c r="AF29" s="42">
        <f t="shared" si="8"/>
        <v>50</v>
      </c>
      <c r="AG29" s="37">
        <f t="shared" si="9"/>
        <v>1.7</v>
      </c>
      <c r="AI29" s="32"/>
      <c r="AJ29" s="5"/>
      <c r="AK29" s="42"/>
      <c r="AL29" s="34"/>
      <c r="AM29" s="5"/>
      <c r="AN29" s="42"/>
      <c r="AO29" s="42"/>
      <c r="AP29" s="42"/>
      <c r="AQ29" s="37"/>
    </row>
    <row r="30" spans="1:43" ht="10.9" customHeight="1">
      <c r="A30" s="229" t="s">
        <v>187</v>
      </c>
      <c r="B30" s="228">
        <v>20</v>
      </c>
      <c r="C30" s="384">
        <v>2239</v>
      </c>
      <c r="D30" s="385">
        <v>50</v>
      </c>
      <c r="E30" s="244">
        <v>1783</v>
      </c>
      <c r="F30" s="244">
        <v>10</v>
      </c>
      <c r="G30" s="244">
        <v>99</v>
      </c>
      <c r="H30" s="244">
        <v>10</v>
      </c>
      <c r="I30" s="244">
        <v>243</v>
      </c>
      <c r="J30" s="244">
        <v>20</v>
      </c>
      <c r="K30" s="244">
        <v>113</v>
      </c>
      <c r="L30" s="244">
        <v>10</v>
      </c>
      <c r="O30" s="32">
        <v>20</v>
      </c>
      <c r="P30" s="5" t="s">
        <v>52</v>
      </c>
      <c r="Q30" s="33" t="str">
        <f t="shared" si="0"/>
        <v>-</v>
      </c>
      <c r="R30" s="34" t="str">
        <f>IFERROR(_xlfn.RANK.EQ(Q30,$Q$11:$Q$57,0)+COUNTIF(Q$11:$Q30,Q30)-1,"-")</f>
        <v>-</v>
      </c>
      <c r="S30" s="5"/>
      <c r="T30" s="42">
        <f t="shared" si="2"/>
        <v>20</v>
      </c>
      <c r="U30" s="42" t="str">
        <f t="shared" si="3"/>
        <v>徳島</v>
      </c>
      <c r="V30" s="42">
        <f t="shared" si="4"/>
        <v>3830</v>
      </c>
      <c r="W30" s="37">
        <f t="shared" si="5"/>
        <v>1.6</v>
      </c>
      <c r="Y30" s="32">
        <v>20</v>
      </c>
      <c r="Z30" s="5" t="s">
        <v>52</v>
      </c>
      <c r="AA30" s="33" t="str">
        <f t="shared" si="1"/>
        <v>-</v>
      </c>
      <c r="AB30" s="34" t="str">
        <f>IFERROR(_xlfn.RANK.EQ(AA30,$AA$11:$AA$57,0)+COUNTIF($AA$11:AA30,AA30)-1,"-")</f>
        <v>-</v>
      </c>
      <c r="AC30" s="5"/>
      <c r="AD30" s="42">
        <f t="shared" si="6"/>
        <v>19</v>
      </c>
      <c r="AE30" s="42" t="str">
        <f t="shared" si="7"/>
        <v>千葉</v>
      </c>
      <c r="AF30" s="42">
        <f t="shared" si="8"/>
        <v>50</v>
      </c>
      <c r="AG30" s="37">
        <f t="shared" si="9"/>
        <v>1.7</v>
      </c>
      <c r="AI30" s="32"/>
      <c r="AJ30" s="5"/>
      <c r="AK30" s="42"/>
      <c r="AL30" s="34"/>
      <c r="AM30" s="5"/>
      <c r="AN30" s="42"/>
      <c r="AO30" s="42"/>
      <c r="AP30" s="42"/>
      <c r="AQ30" s="37"/>
    </row>
    <row r="31" spans="1:43" ht="10.9" customHeight="1">
      <c r="A31" s="229" t="s">
        <v>185</v>
      </c>
      <c r="B31" s="228">
        <v>21</v>
      </c>
      <c r="C31" s="384">
        <v>1062</v>
      </c>
      <c r="D31" s="385">
        <v>20</v>
      </c>
      <c r="E31" s="244">
        <v>372</v>
      </c>
      <c r="F31" s="244">
        <v>10</v>
      </c>
      <c r="G31" s="244">
        <v>514</v>
      </c>
      <c r="H31" s="244">
        <v>10</v>
      </c>
      <c r="I31" s="244" t="s">
        <v>98</v>
      </c>
      <c r="J31" s="244" t="s">
        <v>98</v>
      </c>
      <c r="K31" s="244">
        <v>176</v>
      </c>
      <c r="L31" s="244">
        <v>10</v>
      </c>
      <c r="O31" s="32">
        <v>21</v>
      </c>
      <c r="P31" s="5" t="s">
        <v>53</v>
      </c>
      <c r="Q31" s="33" t="str">
        <f t="shared" si="0"/>
        <v>-</v>
      </c>
      <c r="R31" s="34" t="str">
        <f>IFERROR(_xlfn.RANK.EQ(Q31,$Q$11:$Q$57,0)+COUNTIF(Q$11:$Q31,Q31)-1,"-")</f>
        <v>-</v>
      </c>
      <c r="S31" s="5"/>
      <c r="T31" s="42">
        <f t="shared" si="2"/>
        <v>21</v>
      </c>
      <c r="U31" s="42" t="str">
        <f t="shared" si="3"/>
        <v>静岡</v>
      </c>
      <c r="V31" s="42">
        <f t="shared" si="4"/>
        <v>3776</v>
      </c>
      <c r="W31" s="37">
        <f t="shared" si="5"/>
        <v>1.6</v>
      </c>
      <c r="Y31" s="32">
        <v>21</v>
      </c>
      <c r="Z31" s="5" t="s">
        <v>53</v>
      </c>
      <c r="AA31" s="33" t="str">
        <f t="shared" si="1"/>
        <v>-</v>
      </c>
      <c r="AB31" s="34" t="str">
        <f>IFERROR(_xlfn.RANK.EQ(AA31,$AA$11:$AA$57,0)+COUNTIF($AA$11:AA31,AA31)-1,"-")</f>
        <v>-</v>
      </c>
      <c r="AC31" s="5"/>
      <c r="AD31" s="42">
        <f t="shared" si="6"/>
        <v>19</v>
      </c>
      <c r="AE31" s="42" t="str">
        <f t="shared" si="7"/>
        <v>京都</v>
      </c>
      <c r="AF31" s="42">
        <f t="shared" si="8"/>
        <v>50</v>
      </c>
      <c r="AG31" s="37">
        <f t="shared" si="9"/>
        <v>1.7</v>
      </c>
      <c r="AI31" s="32"/>
      <c r="AJ31" s="5"/>
      <c r="AK31" s="42"/>
      <c r="AL31" s="34"/>
      <c r="AM31" s="5"/>
      <c r="AN31" s="42"/>
      <c r="AO31" s="42"/>
      <c r="AP31" s="42"/>
      <c r="AQ31" s="37"/>
    </row>
    <row r="32" spans="1:43" ht="10.9" customHeight="1">
      <c r="A32" s="229" t="s">
        <v>183</v>
      </c>
      <c r="B32" s="228">
        <v>22</v>
      </c>
      <c r="C32" s="384">
        <v>5482</v>
      </c>
      <c r="D32" s="385">
        <v>100</v>
      </c>
      <c r="E32" s="244">
        <v>2757</v>
      </c>
      <c r="F32" s="244">
        <v>20</v>
      </c>
      <c r="G32" s="244">
        <v>1986</v>
      </c>
      <c r="H32" s="244">
        <v>50</v>
      </c>
      <c r="I32" s="244">
        <v>265</v>
      </c>
      <c r="J32" s="244">
        <v>10</v>
      </c>
      <c r="K32" s="244">
        <v>474</v>
      </c>
      <c r="L32" s="244">
        <v>10</v>
      </c>
      <c r="O32" s="32">
        <v>22</v>
      </c>
      <c r="P32" s="5" t="s">
        <v>54</v>
      </c>
      <c r="Q32" s="33">
        <f t="shared" si="0"/>
        <v>3776</v>
      </c>
      <c r="R32" s="34">
        <f>IFERROR(_xlfn.RANK.EQ(Q32,$Q$11:$Q$57,0)+COUNTIF(Q$11:$Q32,Q32)-1,"-")</f>
        <v>21</v>
      </c>
      <c r="S32" s="5"/>
      <c r="T32" s="42">
        <f t="shared" si="2"/>
        <v>22</v>
      </c>
      <c r="U32" s="42" t="str">
        <f t="shared" si="3"/>
        <v>岩手</v>
      </c>
      <c r="V32" s="42">
        <f t="shared" si="4"/>
        <v>3457</v>
      </c>
      <c r="W32" s="37">
        <f t="shared" si="5"/>
        <v>1.5</v>
      </c>
      <c r="Y32" s="32">
        <v>22</v>
      </c>
      <c r="Z32" s="5" t="s">
        <v>54</v>
      </c>
      <c r="AA32" s="33">
        <f t="shared" si="1"/>
        <v>160</v>
      </c>
      <c r="AB32" s="34">
        <f>IFERROR(_xlfn.RANK.EQ(AA32,$AA$11:$AA$57,0)+COUNTIF($AA$11:AA32,AA32)-1,"-")</f>
        <v>4</v>
      </c>
      <c r="AC32" s="5"/>
      <c r="AD32" s="42">
        <f t="shared" si="6"/>
        <v>19</v>
      </c>
      <c r="AE32" s="42" t="str">
        <f t="shared" si="7"/>
        <v>徳島</v>
      </c>
      <c r="AF32" s="42">
        <f t="shared" si="8"/>
        <v>50</v>
      </c>
      <c r="AG32" s="37">
        <f t="shared" si="9"/>
        <v>1.7</v>
      </c>
      <c r="AI32" s="32"/>
      <c r="AJ32" s="5"/>
      <c r="AK32" s="42"/>
      <c r="AL32" s="34"/>
      <c r="AM32" s="5"/>
      <c r="AN32" s="42"/>
      <c r="AO32" s="42"/>
      <c r="AP32" s="42"/>
      <c r="AQ32" s="37"/>
    </row>
    <row r="33" spans="1:43" ht="10.9" customHeight="1">
      <c r="A33" s="229" t="s">
        <v>179</v>
      </c>
      <c r="B33" s="228">
        <v>23</v>
      </c>
      <c r="C33" s="384">
        <v>6043</v>
      </c>
      <c r="D33" s="385">
        <v>40</v>
      </c>
      <c r="E33" s="244">
        <v>2565</v>
      </c>
      <c r="F33" s="244">
        <v>10</v>
      </c>
      <c r="G33" s="244">
        <v>2348</v>
      </c>
      <c r="H33" s="244">
        <v>10</v>
      </c>
      <c r="I33" s="244">
        <v>84</v>
      </c>
      <c r="J33" s="244">
        <v>10</v>
      </c>
      <c r="K33" s="244">
        <v>1046</v>
      </c>
      <c r="L33" s="244">
        <v>10</v>
      </c>
      <c r="O33" s="32">
        <v>23</v>
      </c>
      <c r="P33" s="5" t="s">
        <v>55</v>
      </c>
      <c r="Q33" s="33">
        <f t="shared" si="0"/>
        <v>858</v>
      </c>
      <c r="R33" s="34">
        <f>IFERROR(_xlfn.RANK.EQ(Q33,$Q$11:$Q$57,0)+COUNTIF(Q$11:$Q33,Q33)-1,"-")</f>
        <v>34</v>
      </c>
      <c r="S33" s="5"/>
      <c r="T33" s="42">
        <f t="shared" si="2"/>
        <v>23</v>
      </c>
      <c r="U33" s="42" t="str">
        <f t="shared" si="3"/>
        <v>福岡</v>
      </c>
      <c r="V33" s="42">
        <f t="shared" si="4"/>
        <v>2954</v>
      </c>
      <c r="W33" s="37">
        <f t="shared" si="5"/>
        <v>1.3</v>
      </c>
      <c r="Y33" s="32">
        <v>23</v>
      </c>
      <c r="Z33" s="5" t="s">
        <v>55</v>
      </c>
      <c r="AA33" s="33">
        <f t="shared" si="1"/>
        <v>40</v>
      </c>
      <c r="AB33" s="34">
        <f>IFERROR(_xlfn.RANK.EQ(AA33,$AA$11:$AA$57,0)+COUNTIF($AA$11:AA33,AA33)-1,"-")</f>
        <v>27</v>
      </c>
      <c r="AC33" s="5"/>
      <c r="AD33" s="42">
        <f t="shared" si="6"/>
        <v>19</v>
      </c>
      <c r="AE33" s="42" t="str">
        <f t="shared" si="7"/>
        <v>香川</v>
      </c>
      <c r="AF33" s="42">
        <f t="shared" si="8"/>
        <v>50</v>
      </c>
      <c r="AG33" s="37">
        <f t="shared" si="9"/>
        <v>1.7</v>
      </c>
      <c r="AI33" s="32"/>
      <c r="AJ33" s="5"/>
      <c r="AK33" s="42"/>
      <c r="AL33" s="34"/>
      <c r="AM33" s="5"/>
      <c r="AN33" s="42"/>
      <c r="AO33" s="42"/>
      <c r="AP33" s="42"/>
      <c r="AQ33" s="37"/>
    </row>
    <row r="34" spans="1:43" ht="10.9" customHeight="1">
      <c r="A34" s="229" t="s">
        <v>177</v>
      </c>
      <c r="B34" s="228">
        <v>24</v>
      </c>
      <c r="C34" s="384">
        <v>4018</v>
      </c>
      <c r="D34" s="385">
        <v>20</v>
      </c>
      <c r="E34" s="244">
        <v>3165</v>
      </c>
      <c r="F34" s="244">
        <v>10</v>
      </c>
      <c r="G34" s="244">
        <v>790</v>
      </c>
      <c r="H34" s="244">
        <v>10</v>
      </c>
      <c r="I34" s="244" t="s">
        <v>278</v>
      </c>
      <c r="J34" s="244">
        <v>0</v>
      </c>
      <c r="K34" s="244" t="s">
        <v>278</v>
      </c>
      <c r="L34" s="244">
        <v>0</v>
      </c>
      <c r="O34" s="32">
        <v>24</v>
      </c>
      <c r="P34" s="5" t="s">
        <v>56</v>
      </c>
      <c r="Q34" s="33">
        <f t="shared" si="0"/>
        <v>14557</v>
      </c>
      <c r="R34" s="34">
        <f>IFERROR(_xlfn.RANK.EQ(Q34,$Q$11:$Q$57,0)+COUNTIF(Q$11:$Q34,Q34)-1,"-")</f>
        <v>3</v>
      </c>
      <c r="S34" s="5"/>
      <c r="T34" s="42">
        <f t="shared" si="2"/>
        <v>24</v>
      </c>
      <c r="U34" s="42" t="str">
        <f t="shared" si="3"/>
        <v>神奈川</v>
      </c>
      <c r="V34" s="42">
        <f t="shared" si="4"/>
        <v>2545</v>
      </c>
      <c r="W34" s="37">
        <f t="shared" si="5"/>
        <v>1.1000000000000001</v>
      </c>
      <c r="Y34" s="32">
        <v>24</v>
      </c>
      <c r="Z34" s="5" t="s">
        <v>56</v>
      </c>
      <c r="AA34" s="33">
        <f t="shared" si="1"/>
        <v>100</v>
      </c>
      <c r="AB34" s="34">
        <f>IFERROR(_xlfn.RANK.EQ(AA34,$AA$11:$AA$57,0)+COUNTIF($AA$11:AA34,AA34)-1,"-")</f>
        <v>10</v>
      </c>
      <c r="AC34" s="5"/>
      <c r="AD34" s="42">
        <f t="shared" si="6"/>
        <v>19</v>
      </c>
      <c r="AE34" s="42" t="str">
        <f t="shared" si="7"/>
        <v>大分</v>
      </c>
      <c r="AF34" s="42">
        <f t="shared" si="8"/>
        <v>50</v>
      </c>
      <c r="AG34" s="37">
        <f t="shared" si="9"/>
        <v>1.7</v>
      </c>
      <c r="AI34" s="32"/>
      <c r="AJ34" s="5"/>
      <c r="AK34" s="42"/>
      <c r="AL34" s="34"/>
      <c r="AM34" s="5"/>
      <c r="AN34" s="42"/>
      <c r="AO34" s="42"/>
      <c r="AP34" s="42"/>
      <c r="AQ34" s="37"/>
    </row>
    <row r="35" spans="1:43" ht="10.9" customHeight="1">
      <c r="A35" s="229" t="s">
        <v>175</v>
      </c>
      <c r="B35" s="228">
        <v>25</v>
      </c>
      <c r="C35" s="384">
        <v>579</v>
      </c>
      <c r="D35" s="385">
        <v>30</v>
      </c>
      <c r="E35" s="244">
        <v>438</v>
      </c>
      <c r="F35" s="244">
        <v>20</v>
      </c>
      <c r="G35" s="244">
        <v>87</v>
      </c>
      <c r="H35" s="244">
        <v>10</v>
      </c>
      <c r="I35" s="244">
        <v>54</v>
      </c>
      <c r="J35" s="244">
        <v>10</v>
      </c>
      <c r="K35" s="244" t="s">
        <v>98</v>
      </c>
      <c r="L35" s="244" t="s">
        <v>98</v>
      </c>
      <c r="O35" s="32">
        <v>25</v>
      </c>
      <c r="P35" s="5" t="s">
        <v>57</v>
      </c>
      <c r="Q35" s="33" t="str">
        <f t="shared" si="0"/>
        <v>-</v>
      </c>
      <c r="R35" s="34" t="str">
        <f>IFERROR(_xlfn.RANK.EQ(Q35,$Q$11:$Q$57,0)+COUNTIF(Q$11:$Q35,Q35)-1,"-")</f>
        <v>-</v>
      </c>
      <c r="S35" s="5"/>
      <c r="T35" s="42">
        <f t="shared" si="2"/>
        <v>25</v>
      </c>
      <c r="U35" s="42" t="str">
        <f t="shared" si="3"/>
        <v>京都</v>
      </c>
      <c r="V35" s="42">
        <f t="shared" si="4"/>
        <v>2239</v>
      </c>
      <c r="W35" s="37">
        <f t="shared" si="5"/>
        <v>1</v>
      </c>
      <c r="Y35" s="32">
        <v>25</v>
      </c>
      <c r="Z35" s="5" t="s">
        <v>57</v>
      </c>
      <c r="AA35" s="33" t="str">
        <f t="shared" si="1"/>
        <v>-</v>
      </c>
      <c r="AB35" s="34" t="str">
        <f>IFERROR(_xlfn.RANK.EQ(AA35,$AA$11:$AA$57,0)+COUNTIF($AA$11:AA35,AA35)-1,"-")</f>
        <v>-</v>
      </c>
      <c r="AC35" s="5"/>
      <c r="AD35" s="42">
        <f t="shared" si="6"/>
        <v>19</v>
      </c>
      <c r="AE35" s="42" t="str">
        <f t="shared" si="7"/>
        <v>宮崎</v>
      </c>
      <c r="AF35" s="42">
        <f t="shared" si="8"/>
        <v>50</v>
      </c>
      <c r="AG35" s="37">
        <f t="shared" si="9"/>
        <v>1.7</v>
      </c>
      <c r="AI35" s="32"/>
      <c r="AJ35" s="5"/>
      <c r="AK35" s="42"/>
      <c r="AL35" s="34"/>
      <c r="AM35" s="5"/>
      <c r="AN35" s="42"/>
      <c r="AO35" s="42"/>
      <c r="AP35" s="42"/>
      <c r="AQ35" s="37"/>
    </row>
    <row r="36" spans="1:43" ht="10.9" customHeight="1">
      <c r="A36" s="229" t="s">
        <v>173</v>
      </c>
      <c r="B36" s="228">
        <v>26</v>
      </c>
      <c r="C36" s="384">
        <v>1578</v>
      </c>
      <c r="D36" s="385">
        <v>40</v>
      </c>
      <c r="E36" s="244">
        <v>760</v>
      </c>
      <c r="F36" s="244">
        <v>10</v>
      </c>
      <c r="G36" s="244">
        <v>742</v>
      </c>
      <c r="H36" s="244">
        <v>20</v>
      </c>
      <c r="I36" s="244">
        <v>34</v>
      </c>
      <c r="J36" s="244">
        <v>0</v>
      </c>
      <c r="K36" s="244">
        <v>41</v>
      </c>
      <c r="L36" s="244">
        <v>10</v>
      </c>
      <c r="O36" s="32">
        <v>26</v>
      </c>
      <c r="P36" s="5" t="s">
        <v>58</v>
      </c>
      <c r="Q36" s="33">
        <f t="shared" si="0"/>
        <v>2239</v>
      </c>
      <c r="R36" s="34">
        <f>IFERROR(_xlfn.RANK.EQ(Q36,$Q$11:$Q$57,0)+COUNTIF(Q$11:$Q36,Q36)-1,"-")</f>
        <v>25</v>
      </c>
      <c r="S36" s="5"/>
      <c r="T36" s="42">
        <f t="shared" si="2"/>
        <v>26</v>
      </c>
      <c r="U36" s="42" t="str">
        <f t="shared" si="3"/>
        <v>福井</v>
      </c>
      <c r="V36" s="42">
        <f t="shared" si="4"/>
        <v>2029</v>
      </c>
      <c r="W36" s="37">
        <f t="shared" si="5"/>
        <v>0.9</v>
      </c>
      <c r="Y36" s="32">
        <v>26</v>
      </c>
      <c r="Z36" s="5" t="s">
        <v>58</v>
      </c>
      <c r="AA36" s="33">
        <f t="shared" si="1"/>
        <v>50</v>
      </c>
      <c r="AB36" s="34">
        <f>IFERROR(_xlfn.RANK.EQ(AA36,$AA$11:$AA$57,0)+COUNTIF($AA$11:AA36,AA36)-1,"-")</f>
        <v>21</v>
      </c>
      <c r="AC36" s="5"/>
      <c r="AD36" s="42">
        <f t="shared" si="6"/>
        <v>26</v>
      </c>
      <c r="AE36" s="42" t="str">
        <f t="shared" si="7"/>
        <v>東京</v>
      </c>
      <c r="AF36" s="42">
        <f t="shared" si="8"/>
        <v>40</v>
      </c>
      <c r="AG36" s="37">
        <f t="shared" si="9"/>
        <v>1.4</v>
      </c>
      <c r="AI36" s="32"/>
      <c r="AJ36" s="5"/>
      <c r="AK36" s="42"/>
      <c r="AL36" s="34"/>
      <c r="AM36" s="5"/>
      <c r="AN36" s="42"/>
      <c r="AO36" s="42"/>
      <c r="AP36" s="42"/>
      <c r="AQ36" s="37"/>
    </row>
    <row r="37" spans="1:43" ht="10.9" customHeight="1">
      <c r="A37" s="229" t="s">
        <v>171</v>
      </c>
      <c r="B37" s="228">
        <v>27</v>
      </c>
      <c r="C37" s="384">
        <v>9241</v>
      </c>
      <c r="D37" s="385">
        <v>130</v>
      </c>
      <c r="E37" s="244">
        <v>7070</v>
      </c>
      <c r="F37" s="244">
        <v>40</v>
      </c>
      <c r="G37" s="244">
        <v>1884</v>
      </c>
      <c r="H37" s="244">
        <v>80</v>
      </c>
      <c r="I37" s="244" t="s">
        <v>278</v>
      </c>
      <c r="J37" s="244">
        <v>0</v>
      </c>
      <c r="K37" s="244" t="s">
        <v>278</v>
      </c>
      <c r="L37" s="244">
        <v>10</v>
      </c>
      <c r="O37" s="32">
        <v>27</v>
      </c>
      <c r="P37" s="5" t="s">
        <v>59</v>
      </c>
      <c r="Q37" s="33">
        <f t="shared" si="0"/>
        <v>1062</v>
      </c>
      <c r="R37" s="34">
        <f>IFERROR(_xlfn.RANK.EQ(Q37,$Q$11:$Q$57,0)+COUNTIF(Q$11:$Q37,Q37)-1,"-")</f>
        <v>31</v>
      </c>
      <c r="S37" s="5"/>
      <c r="T37" s="42">
        <f t="shared" si="2"/>
        <v>27</v>
      </c>
      <c r="U37" s="42" t="str">
        <f t="shared" si="3"/>
        <v>石川</v>
      </c>
      <c r="V37" s="42">
        <f t="shared" si="4"/>
        <v>2023</v>
      </c>
      <c r="W37" s="37">
        <f t="shared" si="5"/>
        <v>0.9</v>
      </c>
      <c r="Y37" s="32">
        <v>27</v>
      </c>
      <c r="Z37" s="5" t="s">
        <v>59</v>
      </c>
      <c r="AA37" s="33">
        <f t="shared" si="1"/>
        <v>20</v>
      </c>
      <c r="AB37" s="34">
        <f>IFERROR(_xlfn.RANK.EQ(AA37,$AA$11:$AA$57,0)+COUNTIF($AA$11:AA37,AA37)-1,"-")</f>
        <v>36</v>
      </c>
      <c r="AC37" s="5"/>
      <c r="AD37" s="42">
        <f t="shared" si="6"/>
        <v>26</v>
      </c>
      <c r="AE37" s="42" t="str">
        <f t="shared" si="7"/>
        <v>愛知</v>
      </c>
      <c r="AF37" s="42">
        <f t="shared" si="8"/>
        <v>40</v>
      </c>
      <c r="AG37" s="37">
        <f t="shared" si="9"/>
        <v>1.4</v>
      </c>
      <c r="AI37" s="32"/>
      <c r="AJ37" s="5"/>
      <c r="AK37" s="42"/>
      <c r="AL37" s="34"/>
      <c r="AM37" s="5"/>
      <c r="AN37" s="42"/>
      <c r="AO37" s="42"/>
      <c r="AP37" s="42"/>
      <c r="AQ37" s="37"/>
    </row>
    <row r="38" spans="1:43" ht="10.9" customHeight="1">
      <c r="A38" s="229" t="s">
        <v>169</v>
      </c>
      <c r="B38" s="228">
        <v>28</v>
      </c>
      <c r="C38" s="384">
        <v>1560</v>
      </c>
      <c r="D38" s="385">
        <v>80</v>
      </c>
      <c r="E38" s="244">
        <v>1129</v>
      </c>
      <c r="F38" s="244">
        <v>40</v>
      </c>
      <c r="G38" s="244">
        <v>280</v>
      </c>
      <c r="H38" s="244">
        <v>20</v>
      </c>
      <c r="I38" s="244">
        <v>58</v>
      </c>
      <c r="J38" s="244">
        <v>10</v>
      </c>
      <c r="K38" s="244">
        <v>93</v>
      </c>
      <c r="L38" s="244">
        <v>10</v>
      </c>
      <c r="O38" s="32">
        <v>28</v>
      </c>
      <c r="P38" s="5" t="s">
        <v>60</v>
      </c>
      <c r="Q38" s="33">
        <f t="shared" si="0"/>
        <v>5482</v>
      </c>
      <c r="R38" s="34">
        <f>IFERROR(_xlfn.RANK.EQ(Q38,$Q$11:$Q$57,0)+COUNTIF(Q$11:$Q38,Q38)-1,"-")</f>
        <v>13</v>
      </c>
      <c r="S38" s="5"/>
      <c r="T38" s="42">
        <f t="shared" si="2"/>
        <v>28</v>
      </c>
      <c r="U38" s="42" t="str">
        <f t="shared" si="3"/>
        <v>岡山</v>
      </c>
      <c r="V38" s="42">
        <f t="shared" si="4"/>
        <v>1578</v>
      </c>
      <c r="W38" s="37">
        <f t="shared" si="5"/>
        <v>0.7</v>
      </c>
      <c r="Y38" s="32">
        <v>28</v>
      </c>
      <c r="Z38" s="5" t="s">
        <v>60</v>
      </c>
      <c r="AA38" s="33">
        <f t="shared" si="1"/>
        <v>100</v>
      </c>
      <c r="AB38" s="34">
        <f>IFERROR(_xlfn.RANK.EQ(AA38,$AA$11:$AA$57,0)+COUNTIF($AA$11:AA38,AA38)-1,"-")</f>
        <v>11</v>
      </c>
      <c r="AC38" s="5"/>
      <c r="AD38" s="42">
        <f t="shared" si="6"/>
        <v>26</v>
      </c>
      <c r="AE38" s="42" t="str">
        <f t="shared" si="7"/>
        <v>和歌山</v>
      </c>
      <c r="AF38" s="42">
        <f t="shared" si="8"/>
        <v>40</v>
      </c>
      <c r="AG38" s="37">
        <f t="shared" si="9"/>
        <v>1.4</v>
      </c>
      <c r="AI38" s="32"/>
      <c r="AJ38" s="5"/>
      <c r="AK38" s="42"/>
      <c r="AL38" s="34"/>
      <c r="AM38" s="5"/>
      <c r="AN38" s="42"/>
      <c r="AO38" s="42"/>
      <c r="AP38" s="42"/>
      <c r="AQ38" s="37"/>
    </row>
    <row r="39" spans="1:43" ht="10.9" customHeight="1">
      <c r="A39" s="229" t="s">
        <v>167</v>
      </c>
      <c r="B39" s="228">
        <v>29</v>
      </c>
      <c r="C39" s="384">
        <v>3830</v>
      </c>
      <c r="D39" s="385">
        <v>50</v>
      </c>
      <c r="E39" s="244">
        <v>3484</v>
      </c>
      <c r="F39" s="244">
        <v>30</v>
      </c>
      <c r="G39" s="244">
        <v>306</v>
      </c>
      <c r="H39" s="244">
        <v>10</v>
      </c>
      <c r="I39" s="244" t="s">
        <v>278</v>
      </c>
      <c r="J39" s="244">
        <v>0</v>
      </c>
      <c r="K39" s="244" t="s">
        <v>278</v>
      </c>
      <c r="L39" s="244">
        <v>10</v>
      </c>
      <c r="O39" s="32">
        <v>29</v>
      </c>
      <c r="P39" s="5" t="s">
        <v>61</v>
      </c>
      <c r="Q39" s="33" t="str">
        <f t="shared" si="0"/>
        <v>-</v>
      </c>
      <c r="R39" s="34" t="str">
        <f>IFERROR(_xlfn.RANK.EQ(Q39,$Q$11:$Q$57,0)+COUNTIF(Q$11:$Q39,Q39)-1,"-")</f>
        <v>-</v>
      </c>
      <c r="S39" s="5"/>
      <c r="T39" s="42">
        <f t="shared" si="2"/>
        <v>29</v>
      </c>
      <c r="U39" s="42" t="str">
        <f t="shared" si="3"/>
        <v>山口</v>
      </c>
      <c r="V39" s="42">
        <f t="shared" si="4"/>
        <v>1560</v>
      </c>
      <c r="W39" s="37">
        <f t="shared" si="5"/>
        <v>0.7</v>
      </c>
      <c r="Y39" s="32">
        <v>29</v>
      </c>
      <c r="Z39" s="5" t="s">
        <v>61</v>
      </c>
      <c r="AA39" s="33" t="str">
        <f t="shared" si="1"/>
        <v>-</v>
      </c>
      <c r="AB39" s="34" t="str">
        <f>IFERROR(_xlfn.RANK.EQ(AA39,$AA$11:$AA$57,0)+COUNTIF($AA$11:AA39,AA39)-1,"-")</f>
        <v>-</v>
      </c>
      <c r="AC39" s="5"/>
      <c r="AD39" s="42">
        <f t="shared" si="6"/>
        <v>26</v>
      </c>
      <c r="AE39" s="42" t="str">
        <f t="shared" si="7"/>
        <v>岡山</v>
      </c>
      <c r="AF39" s="42">
        <f t="shared" si="8"/>
        <v>40</v>
      </c>
      <c r="AG39" s="37">
        <f t="shared" si="9"/>
        <v>1.4</v>
      </c>
      <c r="AI39" s="32"/>
      <c r="AJ39" s="5"/>
      <c r="AK39" s="42"/>
      <c r="AL39" s="34"/>
      <c r="AM39" s="5"/>
      <c r="AN39" s="42"/>
      <c r="AO39" s="42"/>
      <c r="AP39" s="42"/>
      <c r="AQ39" s="37"/>
    </row>
    <row r="40" spans="1:43" ht="10.9" customHeight="1">
      <c r="A40" s="229" t="s">
        <v>165</v>
      </c>
      <c r="B40" s="228">
        <v>30</v>
      </c>
      <c r="C40" s="384">
        <v>5762</v>
      </c>
      <c r="D40" s="385">
        <v>50</v>
      </c>
      <c r="E40" s="244">
        <v>5494</v>
      </c>
      <c r="F40" s="244">
        <v>30</v>
      </c>
      <c r="G40" s="244">
        <v>145</v>
      </c>
      <c r="H40" s="244">
        <v>10</v>
      </c>
      <c r="I40" s="244">
        <v>22</v>
      </c>
      <c r="J40" s="244">
        <v>10</v>
      </c>
      <c r="K40" s="244">
        <v>101</v>
      </c>
      <c r="L40" s="244">
        <v>10</v>
      </c>
      <c r="O40" s="32">
        <v>30</v>
      </c>
      <c r="P40" s="5" t="s">
        <v>62</v>
      </c>
      <c r="Q40" s="33">
        <f t="shared" si="0"/>
        <v>6043</v>
      </c>
      <c r="R40" s="34">
        <f>IFERROR(_xlfn.RANK.EQ(Q40,$Q$11:$Q$57,0)+COUNTIF(Q$11:$Q40,Q40)-1,"-")</f>
        <v>8</v>
      </c>
      <c r="S40" s="5"/>
      <c r="T40" s="42">
        <f t="shared" si="2"/>
        <v>30</v>
      </c>
      <c r="U40" s="42" t="str">
        <f t="shared" si="3"/>
        <v>新潟</v>
      </c>
      <c r="V40" s="42">
        <f t="shared" si="4"/>
        <v>1331</v>
      </c>
      <c r="W40" s="37">
        <f t="shared" si="5"/>
        <v>0.6</v>
      </c>
      <c r="Y40" s="32">
        <v>30</v>
      </c>
      <c r="Z40" s="5" t="s">
        <v>62</v>
      </c>
      <c r="AA40" s="33">
        <f t="shared" si="1"/>
        <v>40</v>
      </c>
      <c r="AB40" s="34">
        <f>IFERROR(_xlfn.RANK.EQ(AA40,$AA$11:$AA$57,0)+COUNTIF($AA$11:AA40,AA40)-1,"-")</f>
        <v>28</v>
      </c>
      <c r="AC40" s="5"/>
      <c r="AD40" s="42">
        <f t="shared" si="6"/>
        <v>26</v>
      </c>
      <c r="AE40" s="42" t="str">
        <f t="shared" si="7"/>
        <v>佐賀</v>
      </c>
      <c r="AF40" s="42">
        <f t="shared" si="8"/>
        <v>40</v>
      </c>
      <c r="AG40" s="37">
        <f t="shared" si="9"/>
        <v>1.4</v>
      </c>
      <c r="AI40" s="32"/>
      <c r="AJ40" s="5"/>
      <c r="AK40" s="42"/>
      <c r="AL40" s="34"/>
      <c r="AM40" s="5"/>
      <c r="AN40" s="42"/>
      <c r="AO40" s="42"/>
      <c r="AP40" s="42"/>
      <c r="AQ40" s="37"/>
    </row>
    <row r="41" spans="1:43" ht="10.9" customHeight="1">
      <c r="A41" s="229" t="s">
        <v>163</v>
      </c>
      <c r="B41" s="228">
        <v>31</v>
      </c>
      <c r="C41" s="384">
        <v>5812</v>
      </c>
      <c r="D41" s="385">
        <v>90</v>
      </c>
      <c r="E41" s="244">
        <v>5067</v>
      </c>
      <c r="F41" s="244">
        <v>60</v>
      </c>
      <c r="G41" s="244">
        <v>462</v>
      </c>
      <c r="H41" s="244">
        <v>20</v>
      </c>
      <c r="I41" s="244">
        <v>198</v>
      </c>
      <c r="J41" s="244">
        <v>10</v>
      </c>
      <c r="K41" s="244">
        <v>85</v>
      </c>
      <c r="L41" s="244">
        <v>10</v>
      </c>
      <c r="O41" s="32">
        <v>31</v>
      </c>
      <c r="P41" s="5" t="s">
        <v>63</v>
      </c>
      <c r="Q41" s="33">
        <f t="shared" si="0"/>
        <v>4018</v>
      </c>
      <c r="R41" s="34">
        <f>IFERROR(_xlfn.RANK.EQ(Q41,$Q$11:$Q$57,0)+COUNTIF(Q$11:$Q41,Q41)-1,"-")</f>
        <v>17</v>
      </c>
      <c r="S41" s="5"/>
      <c r="T41" s="42">
        <f t="shared" si="2"/>
        <v>31</v>
      </c>
      <c r="U41" s="42" t="str">
        <f t="shared" si="3"/>
        <v>大阪</v>
      </c>
      <c r="V41" s="42">
        <f t="shared" si="4"/>
        <v>1062</v>
      </c>
      <c r="W41" s="37">
        <f t="shared" si="5"/>
        <v>0.5</v>
      </c>
      <c r="Y41" s="32">
        <v>31</v>
      </c>
      <c r="Z41" s="5" t="s">
        <v>63</v>
      </c>
      <c r="AA41" s="33">
        <f t="shared" si="1"/>
        <v>20</v>
      </c>
      <c r="AB41" s="34">
        <f>IFERROR(_xlfn.RANK.EQ(AA41,$AA$11:$AA$57,0)+COUNTIF($AA$11:AA41,AA41)-1,"-")</f>
        <v>37</v>
      </c>
      <c r="AC41" s="5"/>
      <c r="AD41" s="42">
        <f t="shared" si="6"/>
        <v>31</v>
      </c>
      <c r="AE41" s="42" t="str">
        <f t="shared" si="7"/>
        <v>島根</v>
      </c>
      <c r="AF41" s="42">
        <f t="shared" si="8"/>
        <v>30</v>
      </c>
      <c r="AG41" s="37">
        <f t="shared" si="9"/>
        <v>1</v>
      </c>
      <c r="AI41" s="32"/>
      <c r="AJ41" s="5"/>
      <c r="AK41" s="42"/>
      <c r="AL41" s="34"/>
      <c r="AM41" s="5"/>
      <c r="AN41" s="42"/>
      <c r="AO41" s="42"/>
      <c r="AP41" s="42"/>
      <c r="AQ41" s="37"/>
    </row>
    <row r="42" spans="1:43" ht="10.9" customHeight="1">
      <c r="A42" s="229" t="s">
        <v>161</v>
      </c>
      <c r="B42" s="228">
        <v>32</v>
      </c>
      <c r="C42" s="384">
        <v>1052</v>
      </c>
      <c r="D42" s="385">
        <v>30</v>
      </c>
      <c r="E42" s="244">
        <v>807</v>
      </c>
      <c r="F42" s="244">
        <v>10</v>
      </c>
      <c r="G42" s="244">
        <v>26</v>
      </c>
      <c r="H42" s="244">
        <v>0</v>
      </c>
      <c r="I42" s="244">
        <v>7</v>
      </c>
      <c r="J42" s="244">
        <v>10</v>
      </c>
      <c r="K42" s="244">
        <v>211</v>
      </c>
      <c r="L42" s="244">
        <v>10</v>
      </c>
      <c r="O42" s="32">
        <v>32</v>
      </c>
      <c r="P42" s="5" t="s">
        <v>64</v>
      </c>
      <c r="Q42" s="33">
        <f t="shared" si="0"/>
        <v>579</v>
      </c>
      <c r="R42" s="34">
        <f>IFERROR(_xlfn.RANK.EQ(Q42,$Q$11:$Q$57,0)+COUNTIF(Q$11:$Q42,Q42)-1,"-")</f>
        <v>36</v>
      </c>
      <c r="S42" s="5"/>
      <c r="T42" s="42">
        <f t="shared" si="2"/>
        <v>32</v>
      </c>
      <c r="U42" s="42" t="str">
        <f t="shared" si="3"/>
        <v>高知</v>
      </c>
      <c r="V42" s="42">
        <f t="shared" si="4"/>
        <v>1052</v>
      </c>
      <c r="W42" s="37">
        <f t="shared" si="5"/>
        <v>0.5</v>
      </c>
      <c r="Y42" s="32">
        <v>32</v>
      </c>
      <c r="Z42" s="5" t="s">
        <v>64</v>
      </c>
      <c r="AA42" s="33">
        <f t="shared" si="1"/>
        <v>30</v>
      </c>
      <c r="AB42" s="34">
        <f>IFERROR(_xlfn.RANK.EQ(AA42,$AA$11:$AA$57,0)+COUNTIF($AA$11:AA42,AA42)-1,"-")</f>
        <v>31</v>
      </c>
      <c r="AC42" s="5"/>
      <c r="AD42" s="42">
        <f t="shared" si="6"/>
        <v>31</v>
      </c>
      <c r="AE42" s="42" t="str">
        <f t="shared" si="7"/>
        <v>高知</v>
      </c>
      <c r="AF42" s="42">
        <f t="shared" si="8"/>
        <v>30</v>
      </c>
      <c r="AG42" s="37">
        <f t="shared" si="9"/>
        <v>1</v>
      </c>
      <c r="AI42" s="32"/>
      <c r="AJ42" s="5"/>
      <c r="AK42" s="42"/>
      <c r="AL42" s="34"/>
      <c r="AM42" s="5"/>
      <c r="AN42" s="42"/>
      <c r="AO42" s="42"/>
      <c r="AP42" s="42"/>
      <c r="AQ42" s="37"/>
    </row>
    <row r="43" spans="1:43" ht="10.9" customHeight="1">
      <c r="A43" s="229" t="s">
        <v>159</v>
      </c>
      <c r="B43" s="228">
        <v>33</v>
      </c>
      <c r="C43" s="384">
        <v>2954</v>
      </c>
      <c r="D43" s="385">
        <v>110</v>
      </c>
      <c r="E43" s="244">
        <v>388</v>
      </c>
      <c r="F43" s="244">
        <v>30</v>
      </c>
      <c r="G43" s="244">
        <v>1215</v>
      </c>
      <c r="H43" s="244">
        <v>40</v>
      </c>
      <c r="I43" s="244">
        <v>32</v>
      </c>
      <c r="J43" s="244">
        <v>0</v>
      </c>
      <c r="K43" s="244">
        <v>1318</v>
      </c>
      <c r="L43" s="244">
        <v>30</v>
      </c>
      <c r="O43" s="32">
        <v>33</v>
      </c>
      <c r="P43" s="5" t="s">
        <v>65</v>
      </c>
      <c r="Q43" s="33">
        <f t="shared" si="0"/>
        <v>1578</v>
      </c>
      <c r="R43" s="34">
        <f>IFERROR(_xlfn.RANK.EQ(Q43,$Q$11:$Q$57,0)+COUNTIF(Q$11:$Q43,Q43)-1,"-")</f>
        <v>28</v>
      </c>
      <c r="S43" s="5"/>
      <c r="T43" s="42">
        <f t="shared" si="2"/>
        <v>33</v>
      </c>
      <c r="U43" s="42" t="str">
        <f t="shared" si="3"/>
        <v>富山</v>
      </c>
      <c r="V43" s="42">
        <f t="shared" si="4"/>
        <v>980</v>
      </c>
      <c r="W43" s="37">
        <f t="shared" si="5"/>
        <v>0.4</v>
      </c>
      <c r="Y43" s="32">
        <v>33</v>
      </c>
      <c r="Z43" s="5" t="s">
        <v>65</v>
      </c>
      <c r="AA43" s="33">
        <f t="shared" si="1"/>
        <v>40</v>
      </c>
      <c r="AB43" s="34">
        <f>IFERROR(_xlfn.RANK.EQ(AA43,$AA$11:$AA$57,0)+COUNTIF($AA$11:AA43,AA43)-1,"-")</f>
        <v>29</v>
      </c>
      <c r="AC43" s="5"/>
      <c r="AD43" s="42">
        <f t="shared" si="6"/>
        <v>33</v>
      </c>
      <c r="AE43" s="42" t="str">
        <f t="shared" si="7"/>
        <v>秋田</v>
      </c>
      <c r="AF43" s="42">
        <f t="shared" si="8"/>
        <v>20</v>
      </c>
      <c r="AG43" s="37">
        <f t="shared" si="9"/>
        <v>0.7</v>
      </c>
      <c r="AI43" s="32"/>
      <c r="AJ43" s="5"/>
      <c r="AK43" s="42"/>
      <c r="AL43" s="34"/>
      <c r="AM43" s="5"/>
      <c r="AN43" s="42"/>
      <c r="AO43" s="42"/>
      <c r="AP43" s="42"/>
      <c r="AQ43" s="37"/>
    </row>
    <row r="44" spans="1:43" ht="10.9" customHeight="1">
      <c r="A44" s="229" t="s">
        <v>157</v>
      </c>
      <c r="B44" s="228">
        <v>34</v>
      </c>
      <c r="C44" s="384">
        <v>3925</v>
      </c>
      <c r="D44" s="385">
        <v>40</v>
      </c>
      <c r="E44" s="244">
        <v>3242</v>
      </c>
      <c r="F44" s="244">
        <v>20</v>
      </c>
      <c r="G44" s="244">
        <v>571</v>
      </c>
      <c r="H44" s="244">
        <v>10</v>
      </c>
      <c r="I44" s="244">
        <v>50</v>
      </c>
      <c r="J44" s="244">
        <v>10</v>
      </c>
      <c r="K44" s="244">
        <v>63</v>
      </c>
      <c r="L44" s="244">
        <v>10</v>
      </c>
      <c r="O44" s="32">
        <v>34</v>
      </c>
      <c r="P44" s="5" t="s">
        <v>66</v>
      </c>
      <c r="Q44" s="33">
        <f t="shared" si="0"/>
        <v>9241</v>
      </c>
      <c r="R44" s="34">
        <f>IFERROR(_xlfn.RANK.EQ(Q44,$Q$11:$Q$57,0)+COUNTIF(Q$11:$Q44,Q44)-1,"-")</f>
        <v>6</v>
      </c>
      <c r="S44" s="5"/>
      <c r="T44" s="42">
        <f t="shared" si="2"/>
        <v>34</v>
      </c>
      <c r="U44" s="42" t="str">
        <f t="shared" si="3"/>
        <v>愛知</v>
      </c>
      <c r="V44" s="42">
        <f t="shared" si="4"/>
        <v>858</v>
      </c>
      <c r="W44" s="37">
        <f t="shared" si="5"/>
        <v>0.4</v>
      </c>
      <c r="Y44" s="32">
        <v>34</v>
      </c>
      <c r="Z44" s="5" t="s">
        <v>66</v>
      </c>
      <c r="AA44" s="33">
        <f t="shared" si="1"/>
        <v>130</v>
      </c>
      <c r="AB44" s="34">
        <f>IFERROR(_xlfn.RANK.EQ(AA44,$AA$11:$AA$57,0)+COUNTIF($AA$11:AA44,AA44)-1,"-")</f>
        <v>6</v>
      </c>
      <c r="AC44" s="5"/>
      <c r="AD44" s="42">
        <f t="shared" si="6"/>
        <v>33</v>
      </c>
      <c r="AE44" s="42" t="str">
        <f t="shared" si="7"/>
        <v>山形</v>
      </c>
      <c r="AF44" s="42">
        <f t="shared" si="8"/>
        <v>20</v>
      </c>
      <c r="AG44" s="37">
        <f t="shared" si="9"/>
        <v>0.7</v>
      </c>
      <c r="AI44" s="32"/>
      <c r="AJ44" s="5"/>
      <c r="AK44" s="42"/>
      <c r="AL44" s="34"/>
      <c r="AM44" s="5"/>
      <c r="AN44" s="42"/>
      <c r="AO44" s="42"/>
      <c r="AP44" s="42"/>
      <c r="AQ44" s="37"/>
    </row>
    <row r="45" spans="1:43" ht="10.9" customHeight="1">
      <c r="A45" s="229" t="s">
        <v>155</v>
      </c>
      <c r="B45" s="228">
        <v>35</v>
      </c>
      <c r="C45" s="384">
        <v>10017</v>
      </c>
      <c r="D45" s="385">
        <v>250</v>
      </c>
      <c r="E45" s="244">
        <v>7635</v>
      </c>
      <c r="F45" s="244">
        <v>170</v>
      </c>
      <c r="G45" s="244">
        <v>2000</v>
      </c>
      <c r="H45" s="244">
        <v>40</v>
      </c>
      <c r="I45" s="244">
        <v>90</v>
      </c>
      <c r="J45" s="244">
        <v>30</v>
      </c>
      <c r="K45" s="244">
        <v>292</v>
      </c>
      <c r="L45" s="244">
        <v>10</v>
      </c>
      <c r="O45" s="32">
        <v>35</v>
      </c>
      <c r="P45" s="5" t="s">
        <v>67</v>
      </c>
      <c r="Q45" s="33">
        <f t="shared" si="0"/>
        <v>1560</v>
      </c>
      <c r="R45" s="34">
        <f>IFERROR(_xlfn.RANK.EQ(Q45,$Q$11:$Q$57,0)+COUNTIF(Q$11:$Q45,Q45)-1,"-")</f>
        <v>29</v>
      </c>
      <c r="S45" s="5"/>
      <c r="T45" s="42">
        <f t="shared" si="2"/>
        <v>35</v>
      </c>
      <c r="U45" s="42" t="str">
        <f t="shared" si="3"/>
        <v>秋田</v>
      </c>
      <c r="V45" s="42">
        <f t="shared" si="4"/>
        <v>762</v>
      </c>
      <c r="W45" s="37">
        <f t="shared" si="5"/>
        <v>0.3</v>
      </c>
      <c r="Y45" s="32">
        <v>35</v>
      </c>
      <c r="Z45" s="5" t="s">
        <v>67</v>
      </c>
      <c r="AA45" s="33">
        <f t="shared" si="1"/>
        <v>80</v>
      </c>
      <c r="AB45" s="34">
        <f>IFERROR(_xlfn.RANK.EQ(AA45,$AA$11:$AA$57,0)+COUNTIF($AA$11:AA45,AA45)-1,"-")</f>
        <v>14</v>
      </c>
      <c r="AC45" s="5"/>
      <c r="AD45" s="42">
        <f t="shared" si="6"/>
        <v>33</v>
      </c>
      <c r="AE45" s="42" t="str">
        <f t="shared" si="7"/>
        <v>富山</v>
      </c>
      <c r="AF45" s="42">
        <f t="shared" si="8"/>
        <v>20</v>
      </c>
      <c r="AG45" s="37">
        <f t="shared" si="9"/>
        <v>0.7</v>
      </c>
      <c r="AI45" s="32"/>
      <c r="AJ45" s="5"/>
      <c r="AK45" s="42"/>
      <c r="AL45" s="34"/>
      <c r="AM45" s="5"/>
      <c r="AN45" s="42"/>
      <c r="AO45" s="42"/>
      <c r="AP45" s="42"/>
      <c r="AQ45" s="37"/>
    </row>
    <row r="46" spans="1:43" ht="10.9" customHeight="1">
      <c r="A46" s="229" t="s">
        <v>153</v>
      </c>
      <c r="B46" s="228">
        <v>36</v>
      </c>
      <c r="C46" s="384">
        <v>4226</v>
      </c>
      <c r="D46" s="385">
        <v>80</v>
      </c>
      <c r="E46" s="244">
        <v>3400</v>
      </c>
      <c r="F46" s="244">
        <v>50</v>
      </c>
      <c r="G46" s="244">
        <v>402</v>
      </c>
      <c r="H46" s="244">
        <v>20</v>
      </c>
      <c r="I46" s="244">
        <v>42</v>
      </c>
      <c r="J46" s="244">
        <v>10</v>
      </c>
      <c r="K46" s="244">
        <v>382</v>
      </c>
      <c r="L46" s="244">
        <v>10</v>
      </c>
      <c r="O46" s="32">
        <v>36</v>
      </c>
      <c r="P46" s="5" t="s">
        <v>68</v>
      </c>
      <c r="Q46" s="33">
        <f t="shared" si="0"/>
        <v>3830</v>
      </c>
      <c r="R46" s="34">
        <f>IFERROR(_xlfn.RANK.EQ(Q46,$Q$11:$Q$57,0)+COUNTIF(Q$11:$Q46,Q46)-1,"-")</f>
        <v>20</v>
      </c>
      <c r="S46" s="5"/>
      <c r="T46" s="42">
        <f t="shared" si="2"/>
        <v>36</v>
      </c>
      <c r="U46" s="42" t="str">
        <f t="shared" si="3"/>
        <v>島根</v>
      </c>
      <c r="V46" s="42">
        <f t="shared" si="4"/>
        <v>579</v>
      </c>
      <c r="W46" s="37">
        <f t="shared" si="5"/>
        <v>0.2</v>
      </c>
      <c r="Y46" s="32">
        <v>36</v>
      </c>
      <c r="Z46" s="5" t="s">
        <v>68</v>
      </c>
      <c r="AA46" s="33">
        <f t="shared" si="1"/>
        <v>50</v>
      </c>
      <c r="AB46" s="34">
        <f>IFERROR(_xlfn.RANK.EQ(AA46,$AA$11:$AA$57,0)+COUNTIF($AA$11:AA46,AA46)-1,"-")</f>
        <v>22</v>
      </c>
      <c r="AC46" s="5"/>
      <c r="AD46" s="42">
        <f t="shared" si="6"/>
        <v>33</v>
      </c>
      <c r="AE46" s="42" t="str">
        <f t="shared" si="7"/>
        <v>大阪</v>
      </c>
      <c r="AF46" s="42">
        <f t="shared" si="8"/>
        <v>20</v>
      </c>
      <c r="AG46" s="37">
        <f t="shared" si="9"/>
        <v>0.7</v>
      </c>
      <c r="AI46" s="32"/>
      <c r="AJ46" s="5"/>
      <c r="AK46" s="42"/>
      <c r="AL46" s="34"/>
      <c r="AM46" s="5"/>
      <c r="AN46" s="42"/>
      <c r="AO46" s="42"/>
      <c r="AP46" s="42"/>
      <c r="AQ46" s="37"/>
    </row>
    <row r="47" spans="1:43" ht="10.9" customHeight="1">
      <c r="A47" s="229" t="s">
        <v>151</v>
      </c>
      <c r="B47" s="228">
        <v>37</v>
      </c>
      <c r="C47" s="384">
        <v>5598</v>
      </c>
      <c r="D47" s="385">
        <v>50</v>
      </c>
      <c r="E47" s="244">
        <v>4900</v>
      </c>
      <c r="F47" s="244">
        <v>20</v>
      </c>
      <c r="G47" s="244">
        <v>449</v>
      </c>
      <c r="H47" s="244">
        <v>10</v>
      </c>
      <c r="I47" s="244">
        <v>21</v>
      </c>
      <c r="J47" s="244">
        <v>10</v>
      </c>
      <c r="K47" s="244">
        <v>228</v>
      </c>
      <c r="L47" s="244">
        <v>10</v>
      </c>
      <c r="O47" s="32">
        <v>37</v>
      </c>
      <c r="P47" s="5" t="s">
        <v>69</v>
      </c>
      <c r="Q47" s="33">
        <f t="shared" si="0"/>
        <v>5762</v>
      </c>
      <c r="R47" s="34">
        <f>IFERROR(_xlfn.RANK.EQ(Q47,$Q$11:$Q$57,0)+COUNTIF(Q$11:$Q47,Q47)-1,"-")</f>
        <v>10</v>
      </c>
      <c r="S47" s="5"/>
      <c r="T47" s="42">
        <f t="shared" si="2"/>
        <v>37</v>
      </c>
      <c r="U47" s="42" t="str">
        <f t="shared" si="3"/>
        <v>福島</v>
      </c>
      <c r="V47" s="42">
        <f t="shared" si="4"/>
        <v>540</v>
      </c>
      <c r="W47" s="37">
        <f t="shared" si="5"/>
        <v>0.2</v>
      </c>
      <c r="Y47" s="32">
        <v>37</v>
      </c>
      <c r="Z47" s="5" t="s">
        <v>69</v>
      </c>
      <c r="AA47" s="33">
        <f t="shared" si="1"/>
        <v>50</v>
      </c>
      <c r="AB47" s="34">
        <f>IFERROR(_xlfn.RANK.EQ(AA47,$AA$11:$AA$57,0)+COUNTIF($AA$11:AA47,AA47)-1,"-")</f>
        <v>23</v>
      </c>
      <c r="AC47" s="5"/>
      <c r="AD47" s="42">
        <f t="shared" si="6"/>
        <v>33</v>
      </c>
      <c r="AE47" s="42" t="str">
        <f t="shared" si="7"/>
        <v>鳥取</v>
      </c>
      <c r="AF47" s="42">
        <f t="shared" si="8"/>
        <v>20</v>
      </c>
      <c r="AG47" s="37">
        <f t="shared" si="9"/>
        <v>0.7</v>
      </c>
      <c r="AI47" s="32"/>
      <c r="AJ47" s="5"/>
      <c r="AK47" s="42"/>
      <c r="AL47" s="34"/>
      <c r="AM47" s="5"/>
      <c r="AN47" s="42"/>
      <c r="AO47" s="42"/>
      <c r="AP47" s="42"/>
      <c r="AQ47" s="37"/>
    </row>
    <row r="48" spans="1:43" ht="10.9" customHeight="1">
      <c r="A48" s="229" t="s">
        <v>422</v>
      </c>
      <c r="B48" s="228">
        <v>38</v>
      </c>
      <c r="C48" s="384">
        <v>13710</v>
      </c>
      <c r="D48" s="385">
        <v>50</v>
      </c>
      <c r="E48" s="244">
        <v>11886</v>
      </c>
      <c r="F48" s="244">
        <v>20</v>
      </c>
      <c r="G48" s="244">
        <v>789</v>
      </c>
      <c r="H48" s="244">
        <v>20</v>
      </c>
      <c r="I48" s="244">
        <v>27</v>
      </c>
      <c r="J48" s="244">
        <v>10</v>
      </c>
      <c r="K48" s="244">
        <v>1008</v>
      </c>
      <c r="L48" s="244">
        <v>10</v>
      </c>
      <c r="O48" s="32">
        <v>38</v>
      </c>
      <c r="P48" s="5" t="s">
        <v>70</v>
      </c>
      <c r="Q48" s="33">
        <f t="shared" si="0"/>
        <v>5812</v>
      </c>
      <c r="R48" s="34">
        <f>IFERROR(_xlfn.RANK.EQ(Q48,$Q$11:$Q$57,0)+COUNTIF(Q$11:$Q48,Q48)-1,"-")</f>
        <v>9</v>
      </c>
      <c r="S48" s="5"/>
      <c r="T48" s="42">
        <f t="shared" si="2"/>
        <v>38</v>
      </c>
      <c r="U48" s="42" t="str">
        <f t="shared" si="3"/>
        <v>東京</v>
      </c>
      <c r="V48" s="42">
        <f t="shared" si="4"/>
        <v>459</v>
      </c>
      <c r="W48" s="37">
        <f t="shared" si="5"/>
        <v>0.2</v>
      </c>
      <c r="Y48" s="32">
        <v>38</v>
      </c>
      <c r="Z48" s="5" t="s">
        <v>70</v>
      </c>
      <c r="AA48" s="33">
        <f t="shared" si="1"/>
        <v>90</v>
      </c>
      <c r="AB48" s="34">
        <f>IFERROR(_xlfn.RANK.EQ(AA48,$AA$11:$AA$57,0)+COUNTIF($AA$11:AA48,AA48)-1,"-")</f>
        <v>12</v>
      </c>
      <c r="AC48" s="5"/>
      <c r="AD48" s="42">
        <f t="shared" si="6"/>
        <v>38</v>
      </c>
      <c r="AE48" s="42" t="str">
        <f t="shared" si="7"/>
        <v>福島</v>
      </c>
      <c r="AF48" s="42">
        <f t="shared" si="8"/>
        <v>10</v>
      </c>
      <c r="AG48" s="37">
        <f t="shared" si="9"/>
        <v>0.3</v>
      </c>
      <c r="AI48" s="32"/>
      <c r="AJ48" s="5"/>
      <c r="AK48" s="42"/>
      <c r="AL48" s="34"/>
      <c r="AM48" s="5"/>
      <c r="AN48" s="42"/>
      <c r="AO48" s="42"/>
      <c r="AP48" s="42"/>
      <c r="AQ48" s="37"/>
    </row>
    <row r="49" spans="1:43" ht="10.9" customHeight="1">
      <c r="A49" s="229" t="s">
        <v>421</v>
      </c>
      <c r="B49" s="228">
        <v>39</v>
      </c>
      <c r="C49" s="384">
        <v>15665</v>
      </c>
      <c r="D49" s="385">
        <v>170</v>
      </c>
      <c r="E49" s="244">
        <v>12218</v>
      </c>
      <c r="F49" s="244">
        <v>80</v>
      </c>
      <c r="G49" s="244">
        <v>2509</v>
      </c>
      <c r="H49" s="244">
        <v>50</v>
      </c>
      <c r="I49" s="244">
        <v>101</v>
      </c>
      <c r="J49" s="244">
        <v>20</v>
      </c>
      <c r="K49" s="244">
        <v>837</v>
      </c>
      <c r="L49" s="244">
        <v>20</v>
      </c>
      <c r="O49" s="32">
        <v>39</v>
      </c>
      <c r="P49" s="5" t="s">
        <v>71</v>
      </c>
      <c r="Q49" s="33">
        <f t="shared" si="0"/>
        <v>1052</v>
      </c>
      <c r="R49" s="34">
        <f>IFERROR(_xlfn.RANK.EQ(Q49,$Q$11:$Q$57,0)+COUNTIF(Q$11:$Q49,Q49)-1,"-")</f>
        <v>32</v>
      </c>
      <c r="S49" s="5"/>
      <c r="T49" s="42">
        <f t="shared" si="2"/>
        <v>39</v>
      </c>
      <c r="U49" s="42" t="str">
        <f t="shared" si="3"/>
        <v>山形</v>
      </c>
      <c r="V49" s="42">
        <f t="shared" si="4"/>
        <v>386</v>
      </c>
      <c r="W49" s="37">
        <f t="shared" si="5"/>
        <v>0.2</v>
      </c>
      <c r="Y49" s="32">
        <v>39</v>
      </c>
      <c r="Z49" s="5" t="s">
        <v>71</v>
      </c>
      <c r="AA49" s="33">
        <f t="shared" si="1"/>
        <v>30</v>
      </c>
      <c r="AB49" s="34">
        <f>IFERROR(_xlfn.RANK.EQ(AA49,$AA$11:$AA$57,0)+COUNTIF($AA$11:AA49,AA49)-1,"-")</f>
        <v>32</v>
      </c>
      <c r="AC49" s="5"/>
      <c r="AD49" s="42">
        <f t="shared" si="6"/>
        <v>38</v>
      </c>
      <c r="AE49" s="42" t="str">
        <f t="shared" si="7"/>
        <v>茨城</v>
      </c>
      <c r="AF49" s="42">
        <f t="shared" si="8"/>
        <v>10</v>
      </c>
      <c r="AG49" s="37">
        <f t="shared" si="9"/>
        <v>0.3</v>
      </c>
      <c r="AI49" s="32"/>
      <c r="AJ49" s="5"/>
      <c r="AK49" s="42"/>
      <c r="AL49" s="34"/>
      <c r="AM49" s="5"/>
      <c r="AN49" s="42"/>
      <c r="AO49" s="42"/>
      <c r="AP49" s="42"/>
      <c r="AQ49" s="37"/>
    </row>
    <row r="50" spans="1:43" ht="10.9" customHeight="1">
      <c r="A50" s="229" t="s">
        <v>420</v>
      </c>
      <c r="B50" s="228">
        <v>40</v>
      </c>
      <c r="C50" s="384">
        <v>4979</v>
      </c>
      <c r="D50" s="385">
        <v>120</v>
      </c>
      <c r="E50" s="244">
        <v>2724</v>
      </c>
      <c r="F50" s="244">
        <v>30</v>
      </c>
      <c r="G50" s="244">
        <v>1239</v>
      </c>
      <c r="H50" s="244">
        <v>40</v>
      </c>
      <c r="I50" s="244">
        <v>164</v>
      </c>
      <c r="J50" s="244">
        <v>30</v>
      </c>
      <c r="K50" s="244">
        <v>851</v>
      </c>
      <c r="L50" s="244">
        <v>30</v>
      </c>
      <c r="O50" s="32">
        <v>40</v>
      </c>
      <c r="P50" s="5" t="s">
        <v>72</v>
      </c>
      <c r="Q50" s="33">
        <f t="shared" si="0"/>
        <v>2954</v>
      </c>
      <c r="R50" s="34">
        <f>IFERROR(_xlfn.RANK.EQ(Q50,$Q$11:$Q$57,0)+COUNTIF(Q$11:$Q50,Q50)-1,"-")</f>
        <v>23</v>
      </c>
      <c r="S50" s="5"/>
      <c r="T50" s="42" t="str">
        <f t="shared" si="2"/>
        <v>-</v>
      </c>
      <c r="U50" s="42" t="str">
        <f t="shared" si="3"/>
        <v>-</v>
      </c>
      <c r="V50" s="42" t="str">
        <f t="shared" si="4"/>
        <v>-</v>
      </c>
      <c r="W50" s="37" t="str">
        <f t="shared" si="5"/>
        <v>-</v>
      </c>
      <c r="Y50" s="32">
        <v>40</v>
      </c>
      <c r="Z50" s="5" t="s">
        <v>72</v>
      </c>
      <c r="AA50" s="33">
        <f t="shared" si="1"/>
        <v>110</v>
      </c>
      <c r="AB50" s="34">
        <f>IFERROR(_xlfn.RANK.EQ(AA50,$AA$11:$AA$57,0)+COUNTIF($AA$11:AA50,AA50)-1,"-")</f>
        <v>9</v>
      </c>
      <c r="AC50" s="5"/>
      <c r="AD50" s="42" t="str">
        <f t="shared" si="6"/>
        <v>-</v>
      </c>
      <c r="AE50" s="42" t="str">
        <f t="shared" si="7"/>
        <v>-</v>
      </c>
      <c r="AF50" s="42" t="str">
        <f t="shared" si="8"/>
        <v>-</v>
      </c>
      <c r="AG50" s="37" t="str">
        <f t="shared" si="9"/>
        <v>-</v>
      </c>
      <c r="AI50" s="32"/>
      <c r="AJ50" s="5"/>
      <c r="AK50" s="42"/>
      <c r="AL50" s="34"/>
      <c r="AM50" s="5"/>
      <c r="AN50" s="42"/>
      <c r="AO50" s="42"/>
      <c r="AP50" s="42"/>
      <c r="AQ50" s="37"/>
    </row>
    <row r="51" spans="1:43" ht="10.9" customHeight="1">
      <c r="A51" s="226"/>
      <c r="B51" s="225"/>
      <c r="C51" s="243"/>
      <c r="D51" s="242"/>
      <c r="E51" s="242"/>
      <c r="F51" s="242"/>
      <c r="G51" s="242"/>
      <c r="H51" s="242"/>
      <c r="I51" s="242"/>
      <c r="J51" s="242"/>
      <c r="K51" s="242"/>
      <c r="L51" s="242"/>
      <c r="O51" s="32">
        <v>41</v>
      </c>
      <c r="P51" s="5" t="s">
        <v>73</v>
      </c>
      <c r="Q51" s="33">
        <f t="shared" si="0"/>
        <v>3925</v>
      </c>
      <c r="R51" s="34">
        <f>IFERROR(_xlfn.RANK.EQ(Q51,$Q$11:$Q$57,0)+COUNTIF(Q$11:$Q51,Q51)-1,"-")</f>
        <v>19</v>
      </c>
      <c r="S51" s="5"/>
      <c r="T51" s="42" t="str">
        <f t="shared" si="2"/>
        <v>-</v>
      </c>
      <c r="U51" s="42" t="str">
        <f t="shared" si="3"/>
        <v>-</v>
      </c>
      <c r="V51" s="42" t="str">
        <f t="shared" si="4"/>
        <v>-</v>
      </c>
      <c r="W51" s="37" t="str">
        <f t="shared" si="5"/>
        <v>-</v>
      </c>
      <c r="Y51" s="32">
        <v>41</v>
      </c>
      <c r="Z51" s="5" t="s">
        <v>73</v>
      </c>
      <c r="AA51" s="33">
        <f t="shared" si="1"/>
        <v>40</v>
      </c>
      <c r="AB51" s="34">
        <f>IFERROR(_xlfn.RANK.EQ(AA51,$AA$11:$AA$57,0)+COUNTIF($AA$11:AA51,AA51)-1,"-")</f>
        <v>30</v>
      </c>
      <c r="AC51" s="5"/>
      <c r="AD51" s="42" t="str">
        <f t="shared" si="6"/>
        <v>-</v>
      </c>
      <c r="AE51" s="42" t="str">
        <f t="shared" si="7"/>
        <v>-</v>
      </c>
      <c r="AF51" s="42" t="str">
        <f t="shared" si="8"/>
        <v>-</v>
      </c>
      <c r="AG51" s="37" t="str">
        <f t="shared" si="9"/>
        <v>-</v>
      </c>
      <c r="AI51" s="32"/>
      <c r="AJ51" s="5"/>
      <c r="AK51" s="42"/>
      <c r="AL51" s="34"/>
      <c r="AM51" s="5"/>
      <c r="AN51" s="42"/>
      <c r="AO51" s="42"/>
      <c r="AP51" s="42"/>
      <c r="AQ51" s="37"/>
    </row>
    <row r="52" spans="1:43" ht="10.9" customHeight="1">
      <c r="A52" s="222"/>
      <c r="B52" s="222"/>
      <c r="C52" s="241"/>
      <c r="D52" s="241"/>
      <c r="E52" s="241"/>
      <c r="F52" s="241"/>
      <c r="G52" s="241"/>
      <c r="H52" s="241"/>
      <c r="I52" s="241"/>
      <c r="J52" s="241"/>
      <c r="K52" s="241"/>
      <c r="L52" s="241"/>
      <c r="O52" s="32">
        <v>42</v>
      </c>
      <c r="P52" s="5" t="s">
        <v>74</v>
      </c>
      <c r="Q52" s="33">
        <f t="shared" si="0"/>
        <v>10017</v>
      </c>
      <c r="R52" s="34">
        <f>IFERROR(_xlfn.RANK.EQ(Q52,$Q$11:$Q$57,0)+COUNTIF(Q$11:$Q52,Q52)-1,"-")</f>
        <v>5</v>
      </c>
      <c r="S52" s="5"/>
      <c r="T52" s="42" t="str">
        <f t="shared" si="2"/>
        <v>-</v>
      </c>
      <c r="U52" s="42" t="str">
        <f t="shared" si="3"/>
        <v>-</v>
      </c>
      <c r="V52" s="42" t="str">
        <f t="shared" si="4"/>
        <v>-</v>
      </c>
      <c r="W52" s="37" t="str">
        <f t="shared" si="5"/>
        <v>-</v>
      </c>
      <c r="Y52" s="32">
        <v>42</v>
      </c>
      <c r="Z52" s="5" t="s">
        <v>74</v>
      </c>
      <c r="AA52" s="33">
        <f t="shared" si="1"/>
        <v>250</v>
      </c>
      <c r="AB52" s="34">
        <f>IFERROR(_xlfn.RANK.EQ(AA52,$AA$11:$AA$57,0)+COUNTIF($AA$11:AA52,AA52)-1,"-")</f>
        <v>2</v>
      </c>
      <c r="AC52" s="5"/>
      <c r="AD52" s="42" t="str">
        <f t="shared" si="6"/>
        <v>-</v>
      </c>
      <c r="AE52" s="42" t="str">
        <f t="shared" si="7"/>
        <v>-</v>
      </c>
      <c r="AF52" s="42" t="str">
        <f t="shared" si="8"/>
        <v>-</v>
      </c>
      <c r="AG52" s="37" t="str">
        <f t="shared" si="9"/>
        <v>-</v>
      </c>
      <c r="AI52" s="32"/>
      <c r="AJ52" s="5"/>
      <c r="AK52" s="42"/>
      <c r="AL52" s="34"/>
      <c r="AM52" s="5"/>
      <c r="AN52" s="42"/>
      <c r="AO52" s="42"/>
      <c r="AP52" s="42"/>
      <c r="AQ52" s="37"/>
    </row>
    <row r="53" spans="1:43" ht="10.9" customHeight="1">
      <c r="O53" s="32">
        <v>43</v>
      </c>
      <c r="P53" s="5" t="s">
        <v>75</v>
      </c>
      <c r="Q53" s="33">
        <f t="shared" si="0"/>
        <v>4226</v>
      </c>
      <c r="R53" s="34">
        <f>IFERROR(_xlfn.RANK.EQ(Q53,$Q$11:$Q$57,0)+COUNTIF(Q$11:$Q53,Q53)-1,"-")</f>
        <v>16</v>
      </c>
      <c r="S53" s="5"/>
      <c r="T53" s="42" t="str">
        <f t="shared" si="2"/>
        <v>-</v>
      </c>
      <c r="U53" s="42" t="str">
        <f t="shared" si="3"/>
        <v>-</v>
      </c>
      <c r="V53" s="42" t="str">
        <f t="shared" si="4"/>
        <v>-</v>
      </c>
      <c r="W53" s="37" t="str">
        <f t="shared" si="5"/>
        <v>-</v>
      </c>
      <c r="Y53" s="32">
        <v>43</v>
      </c>
      <c r="Z53" s="5" t="s">
        <v>75</v>
      </c>
      <c r="AA53" s="33">
        <f t="shared" si="1"/>
        <v>80</v>
      </c>
      <c r="AB53" s="34">
        <f>IFERROR(_xlfn.RANK.EQ(AA53,$AA$11:$AA$57,0)+COUNTIF($AA$11:AA53,AA53)-1,"-")</f>
        <v>15</v>
      </c>
      <c r="AC53" s="5"/>
      <c r="AD53" s="42" t="str">
        <f t="shared" si="6"/>
        <v>-</v>
      </c>
      <c r="AE53" s="42" t="str">
        <f t="shared" si="7"/>
        <v>-</v>
      </c>
      <c r="AF53" s="42" t="str">
        <f t="shared" si="8"/>
        <v>-</v>
      </c>
      <c r="AG53" s="37" t="str">
        <f t="shared" si="9"/>
        <v>-</v>
      </c>
      <c r="AI53" s="32"/>
      <c r="AJ53" s="5"/>
      <c r="AK53" s="42"/>
      <c r="AL53" s="34"/>
      <c r="AM53" s="5"/>
      <c r="AN53" s="42"/>
      <c r="AO53" s="42"/>
      <c r="AP53" s="42"/>
      <c r="AQ53" s="37"/>
    </row>
    <row r="54" spans="1:43" ht="10.9" customHeight="1">
      <c r="O54" s="32">
        <v>44</v>
      </c>
      <c r="P54" s="5" t="s">
        <v>76</v>
      </c>
      <c r="Q54" s="33">
        <f t="shared" si="0"/>
        <v>5598</v>
      </c>
      <c r="R54" s="34">
        <f>IFERROR(_xlfn.RANK.EQ(Q54,$Q$11:$Q$57,0)+COUNTIF(Q$11:$Q54,Q54)-1,"-")</f>
        <v>12</v>
      </c>
      <c r="S54" s="5"/>
      <c r="T54" s="42" t="str">
        <f t="shared" si="2"/>
        <v>-</v>
      </c>
      <c r="U54" s="42" t="str">
        <f t="shared" si="3"/>
        <v>-</v>
      </c>
      <c r="V54" s="42" t="str">
        <f t="shared" si="4"/>
        <v>-</v>
      </c>
      <c r="W54" s="37" t="str">
        <f t="shared" si="5"/>
        <v>-</v>
      </c>
      <c r="Y54" s="32">
        <v>44</v>
      </c>
      <c r="Z54" s="5" t="s">
        <v>76</v>
      </c>
      <c r="AA54" s="33">
        <f t="shared" si="1"/>
        <v>50</v>
      </c>
      <c r="AB54" s="34">
        <f>IFERROR(_xlfn.RANK.EQ(AA54,$AA$11:$AA$57,0)+COUNTIF($AA$11:AA54,AA54)-1,"-")</f>
        <v>24</v>
      </c>
      <c r="AC54" s="5"/>
      <c r="AD54" s="42" t="str">
        <f t="shared" si="6"/>
        <v>-</v>
      </c>
      <c r="AE54" s="42" t="str">
        <f t="shared" si="7"/>
        <v>-</v>
      </c>
      <c r="AF54" s="42" t="str">
        <f t="shared" si="8"/>
        <v>-</v>
      </c>
      <c r="AG54" s="37" t="str">
        <f t="shared" si="9"/>
        <v>-</v>
      </c>
      <c r="AI54" s="32"/>
      <c r="AJ54" s="5"/>
      <c r="AK54" s="42"/>
      <c r="AL54" s="34"/>
      <c r="AM54" s="5"/>
      <c r="AN54" s="42"/>
      <c r="AO54" s="42"/>
      <c r="AP54" s="42"/>
      <c r="AQ54" s="37"/>
    </row>
    <row r="55" spans="1:43" ht="10.9" customHeight="1">
      <c r="O55" s="32">
        <v>45</v>
      </c>
      <c r="P55" s="5" t="s">
        <v>77</v>
      </c>
      <c r="Q55" s="33">
        <f t="shared" si="0"/>
        <v>13710</v>
      </c>
      <c r="R55" s="34">
        <f>IFERROR(_xlfn.RANK.EQ(Q55,$Q$11:$Q$57,0)+COUNTIF(Q$11:$Q55,Q55)-1,"-")</f>
        <v>4</v>
      </c>
      <c r="S55" s="5"/>
      <c r="T55" s="42" t="str">
        <f t="shared" si="2"/>
        <v>-</v>
      </c>
      <c r="U55" s="42" t="str">
        <f t="shared" si="3"/>
        <v>-</v>
      </c>
      <c r="V55" s="42" t="str">
        <f t="shared" si="4"/>
        <v>-</v>
      </c>
      <c r="W55" s="37" t="str">
        <f t="shared" si="5"/>
        <v>-</v>
      </c>
      <c r="Y55" s="32">
        <v>45</v>
      </c>
      <c r="Z55" s="5" t="s">
        <v>77</v>
      </c>
      <c r="AA55" s="33">
        <f t="shared" si="1"/>
        <v>50</v>
      </c>
      <c r="AB55" s="34">
        <f>IFERROR(_xlfn.RANK.EQ(AA55,$AA$11:$AA$57,0)+COUNTIF($AA$11:AA55,AA55)-1,"-")</f>
        <v>25</v>
      </c>
      <c r="AC55" s="5"/>
      <c r="AD55" s="42" t="str">
        <f t="shared" si="6"/>
        <v>-</v>
      </c>
      <c r="AE55" s="42" t="str">
        <f t="shared" si="7"/>
        <v>-</v>
      </c>
      <c r="AF55" s="42" t="str">
        <f t="shared" si="8"/>
        <v>-</v>
      </c>
      <c r="AG55" s="37" t="str">
        <f t="shared" si="9"/>
        <v>-</v>
      </c>
      <c r="AI55" s="32"/>
      <c r="AJ55" s="5"/>
      <c r="AK55" s="42"/>
      <c r="AL55" s="34"/>
      <c r="AM55" s="5"/>
      <c r="AN55" s="42"/>
      <c r="AO55" s="42"/>
      <c r="AP55" s="42"/>
      <c r="AQ55" s="37"/>
    </row>
    <row r="56" spans="1:43" ht="10.9" customHeight="1">
      <c r="O56" s="32">
        <v>46</v>
      </c>
      <c r="P56" s="5" t="s">
        <v>78</v>
      </c>
      <c r="Q56" s="33">
        <f t="shared" si="0"/>
        <v>15665</v>
      </c>
      <c r="R56" s="34">
        <f>IFERROR(_xlfn.RANK.EQ(Q56,$Q$11:$Q$57,0)+COUNTIF(Q$11:$Q56,Q56)-1,"-")</f>
        <v>2</v>
      </c>
      <c r="S56" s="5"/>
      <c r="T56" s="42" t="str">
        <f t="shared" si="2"/>
        <v>-</v>
      </c>
      <c r="U56" s="42" t="str">
        <f t="shared" si="3"/>
        <v>-</v>
      </c>
      <c r="V56" s="42" t="str">
        <f t="shared" si="4"/>
        <v>-</v>
      </c>
      <c r="W56" s="37" t="str">
        <f t="shared" si="5"/>
        <v>-</v>
      </c>
      <c r="Y56" s="32">
        <v>46</v>
      </c>
      <c r="Z56" s="5" t="s">
        <v>78</v>
      </c>
      <c r="AA56" s="33">
        <f t="shared" si="1"/>
        <v>170</v>
      </c>
      <c r="AB56" s="34">
        <f>IFERROR(_xlfn.RANK.EQ(AA56,$AA$11:$AA$57,0)+COUNTIF($AA$11:AA56,AA56)-1,"-")</f>
        <v>3</v>
      </c>
      <c r="AC56" s="5"/>
      <c r="AD56" s="42" t="str">
        <f t="shared" si="6"/>
        <v>-</v>
      </c>
      <c r="AE56" s="42" t="str">
        <f t="shared" si="7"/>
        <v>-</v>
      </c>
      <c r="AF56" s="42" t="str">
        <f t="shared" si="8"/>
        <v>-</v>
      </c>
      <c r="AG56" s="37" t="str">
        <f t="shared" si="9"/>
        <v>-</v>
      </c>
      <c r="AI56" s="32"/>
      <c r="AJ56" s="5"/>
      <c r="AK56" s="42"/>
      <c r="AL56" s="34"/>
      <c r="AM56" s="5"/>
      <c r="AN56" s="42"/>
      <c r="AO56" s="42"/>
      <c r="AP56" s="42"/>
      <c r="AQ56" s="37"/>
    </row>
    <row r="57" spans="1:43" ht="10.9" customHeight="1">
      <c r="O57" s="32">
        <v>47</v>
      </c>
      <c r="P57" s="5" t="s">
        <v>44</v>
      </c>
      <c r="Q57" s="33">
        <f t="shared" si="0"/>
        <v>4979</v>
      </c>
      <c r="R57" s="34">
        <f>IFERROR(_xlfn.RANK.EQ(Q57,$Q$11:$Q$57,0)+COUNTIF(Q$11:$Q57,Q57)-1,"-")</f>
        <v>14</v>
      </c>
      <c r="S57" s="5"/>
      <c r="T57" s="42" t="str">
        <f t="shared" si="2"/>
        <v>-</v>
      </c>
      <c r="U57" s="42" t="str">
        <f t="shared" si="3"/>
        <v>-</v>
      </c>
      <c r="V57" s="42" t="str">
        <f t="shared" si="4"/>
        <v>-</v>
      </c>
      <c r="W57" s="37" t="str">
        <f t="shared" si="5"/>
        <v>-</v>
      </c>
      <c r="Y57" s="32">
        <v>47</v>
      </c>
      <c r="Z57" s="5" t="s">
        <v>44</v>
      </c>
      <c r="AA57" s="33">
        <f t="shared" si="1"/>
        <v>120</v>
      </c>
      <c r="AB57" s="34">
        <f>IFERROR(_xlfn.RANK.EQ(AA57,$AA$11:$AA$57,0)+COUNTIF($AA$11:AA57,AA57)-1,"-")</f>
        <v>8</v>
      </c>
      <c r="AC57" s="5"/>
      <c r="AD57" s="42" t="str">
        <f t="shared" si="6"/>
        <v>-</v>
      </c>
      <c r="AE57" s="42" t="str">
        <f t="shared" si="7"/>
        <v>-</v>
      </c>
      <c r="AF57" s="42" t="str">
        <f t="shared" si="8"/>
        <v>-</v>
      </c>
      <c r="AG57" s="37" t="str">
        <f t="shared" si="9"/>
        <v>-</v>
      </c>
      <c r="AI57" s="32"/>
      <c r="AJ57" s="5"/>
      <c r="AK57" s="42"/>
      <c r="AL57" s="34"/>
      <c r="AM57" s="5"/>
      <c r="AN57" s="42"/>
      <c r="AO57" s="42"/>
      <c r="AP57" s="42"/>
      <c r="AQ57" s="37"/>
    </row>
  </sheetData>
  <mergeCells count="19">
    <mergeCell ref="O9:W10"/>
    <mergeCell ref="Y9:AG10"/>
    <mergeCell ref="AI9:AQ10"/>
    <mergeCell ref="I5:J5"/>
    <mergeCell ref="I6:I8"/>
    <mergeCell ref="J6:J8"/>
    <mergeCell ref="K5:L5"/>
    <mergeCell ref="K6:K8"/>
    <mergeCell ref="L6:L8"/>
    <mergeCell ref="A5:B8"/>
    <mergeCell ref="C5:D5"/>
    <mergeCell ref="E5:F5"/>
    <mergeCell ref="G5:H5"/>
    <mergeCell ref="C6:C8"/>
    <mergeCell ref="D6:D8"/>
    <mergeCell ref="E6:E8"/>
    <mergeCell ref="F6:F8"/>
    <mergeCell ref="G6:G8"/>
    <mergeCell ref="H6:H8"/>
  </mergeCells>
  <phoneticPr fontId="4"/>
  <pageMargins left="0.59055118110236227" right="0.59055118110236227" top="0.39370078740157483" bottom="0.39370078740157483" header="0.19685039370078741" footer="0.19685039370078741"/>
  <pageSetup paperSize="9" orientation="portrait" useFirstPageNumber="1"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A64DF-371F-4142-8511-FC5072D76D75}">
  <sheetPr>
    <tabColor theme="5" tint="0.79998168889431442"/>
  </sheetPr>
  <dimension ref="A1:BH65"/>
  <sheetViews>
    <sheetView zoomScaleNormal="100" workbookViewId="0">
      <selection activeCell="B5" sqref="B5:D5"/>
    </sheetView>
  </sheetViews>
  <sheetFormatPr defaultColWidth="7.625" defaultRowHeight="11.25"/>
  <cols>
    <col min="1" max="1" width="12.5" style="249" customWidth="1"/>
    <col min="2" max="2" width="4.25" style="249" customWidth="1"/>
    <col min="3" max="3" width="10.25" style="249" customWidth="1"/>
    <col min="4" max="4" width="5" style="249" customWidth="1"/>
    <col min="5" max="5" width="8.5" style="249" customWidth="1"/>
    <col min="6" max="6" width="5" style="249" customWidth="1"/>
    <col min="7" max="12" width="8.5" style="249" customWidth="1"/>
    <col min="13" max="13" width="7.625" style="249" customWidth="1"/>
    <col min="14" max="14" width="8.5" style="249" customWidth="1"/>
    <col min="15" max="15" width="5" style="249" customWidth="1"/>
    <col min="16" max="23" width="6.75" style="249" customWidth="1"/>
    <col min="24" max="24" width="6.875" style="249" customWidth="1"/>
    <col min="25" max="25" width="5.25" style="249" customWidth="1"/>
    <col min="26" max="26" width="6.875" style="249" customWidth="1"/>
    <col min="27" max="27" width="5.25" style="249" customWidth="1"/>
    <col min="28" max="28" width="7" style="249" customWidth="1"/>
    <col min="29" max="29" width="4.25" style="249" customWidth="1"/>
    <col min="30" max="254" width="7.625" style="249"/>
    <col min="255" max="255" width="12.5" style="249" customWidth="1"/>
    <col min="256" max="256" width="4.25" style="249" customWidth="1"/>
    <col min="257" max="257" width="10.25" style="249" customWidth="1"/>
    <col min="258" max="258" width="5" style="249" customWidth="1"/>
    <col min="259" max="259" width="8.5" style="249" customWidth="1"/>
    <col min="260" max="260" width="5" style="249" customWidth="1"/>
    <col min="261" max="266" width="8.5" style="249" customWidth="1"/>
    <col min="267" max="267" width="7.625" style="249"/>
    <col min="268" max="269" width="0.25" style="249" customWidth="1"/>
    <col min="270" max="270" width="8.5" style="249" customWidth="1"/>
    <col min="271" max="271" width="5" style="249" customWidth="1"/>
    <col min="272" max="279" width="6.75" style="249" customWidth="1"/>
    <col min="280" max="280" width="6.875" style="249" customWidth="1"/>
    <col min="281" max="281" width="5.25" style="249" customWidth="1"/>
    <col min="282" max="282" width="6.875" style="249" customWidth="1"/>
    <col min="283" max="283" width="5.25" style="249" customWidth="1"/>
    <col min="284" max="284" width="7" style="249" customWidth="1"/>
    <col min="285" max="285" width="4.25" style="249" customWidth="1"/>
    <col min="286" max="510" width="7.625" style="249"/>
    <col min="511" max="511" width="12.5" style="249" customWidth="1"/>
    <col min="512" max="512" width="4.25" style="249" customWidth="1"/>
    <col min="513" max="513" width="10.25" style="249" customWidth="1"/>
    <col min="514" max="514" width="5" style="249" customWidth="1"/>
    <col min="515" max="515" width="8.5" style="249" customWidth="1"/>
    <col min="516" max="516" width="5" style="249" customWidth="1"/>
    <col min="517" max="522" width="8.5" style="249" customWidth="1"/>
    <col min="523" max="523" width="7.625" style="249"/>
    <col min="524" max="525" width="0.25" style="249" customWidth="1"/>
    <col min="526" max="526" width="8.5" style="249" customWidth="1"/>
    <col min="527" max="527" width="5" style="249" customWidth="1"/>
    <col min="528" max="535" width="6.75" style="249" customWidth="1"/>
    <col min="536" max="536" width="6.875" style="249" customWidth="1"/>
    <col min="537" max="537" width="5.25" style="249" customWidth="1"/>
    <col min="538" max="538" width="6.875" style="249" customWidth="1"/>
    <col min="539" max="539" width="5.25" style="249" customWidth="1"/>
    <col min="540" max="540" width="7" style="249" customWidth="1"/>
    <col min="541" max="541" width="4.25" style="249" customWidth="1"/>
    <col min="542" max="766" width="7.625" style="249"/>
    <col min="767" max="767" width="12.5" style="249" customWidth="1"/>
    <col min="768" max="768" width="4.25" style="249" customWidth="1"/>
    <col min="769" max="769" width="10.25" style="249" customWidth="1"/>
    <col min="770" max="770" width="5" style="249" customWidth="1"/>
    <col min="771" max="771" width="8.5" style="249" customWidth="1"/>
    <col min="772" max="772" width="5" style="249" customWidth="1"/>
    <col min="773" max="778" width="8.5" style="249" customWidth="1"/>
    <col min="779" max="779" width="7.625" style="249"/>
    <col min="780" max="781" width="0.25" style="249" customWidth="1"/>
    <col min="782" max="782" width="8.5" style="249" customWidth="1"/>
    <col min="783" max="783" width="5" style="249" customWidth="1"/>
    <col min="784" max="791" width="6.75" style="249" customWidth="1"/>
    <col min="792" max="792" width="6.875" style="249" customWidth="1"/>
    <col min="793" max="793" width="5.25" style="249" customWidth="1"/>
    <col min="794" max="794" width="6.875" style="249" customWidth="1"/>
    <col min="795" max="795" width="5.25" style="249" customWidth="1"/>
    <col min="796" max="796" width="7" style="249" customWidth="1"/>
    <col min="797" max="797" width="4.25" style="249" customWidth="1"/>
    <col min="798" max="1022" width="7.625" style="249"/>
    <col min="1023" max="1023" width="12.5" style="249" customWidth="1"/>
    <col min="1024" max="1024" width="4.25" style="249" customWidth="1"/>
    <col min="1025" max="1025" width="10.25" style="249" customWidth="1"/>
    <col min="1026" max="1026" width="5" style="249" customWidth="1"/>
    <col min="1027" max="1027" width="8.5" style="249" customWidth="1"/>
    <col min="1028" max="1028" width="5" style="249" customWidth="1"/>
    <col min="1029" max="1034" width="8.5" style="249" customWidth="1"/>
    <col min="1035" max="1035" width="7.625" style="249"/>
    <col min="1036" max="1037" width="0.25" style="249" customWidth="1"/>
    <col min="1038" max="1038" width="8.5" style="249" customWidth="1"/>
    <col min="1039" max="1039" width="5" style="249" customWidth="1"/>
    <col min="1040" max="1047" width="6.75" style="249" customWidth="1"/>
    <col min="1048" max="1048" width="6.875" style="249" customWidth="1"/>
    <col min="1049" max="1049" width="5.25" style="249" customWidth="1"/>
    <col min="1050" max="1050" width="6.875" style="249" customWidth="1"/>
    <col min="1051" max="1051" width="5.25" style="249" customWidth="1"/>
    <col min="1052" max="1052" width="7" style="249" customWidth="1"/>
    <col min="1053" max="1053" width="4.25" style="249" customWidth="1"/>
    <col min="1054" max="1278" width="7.625" style="249"/>
    <col min="1279" max="1279" width="12.5" style="249" customWidth="1"/>
    <col min="1280" max="1280" width="4.25" style="249" customWidth="1"/>
    <col min="1281" max="1281" width="10.25" style="249" customWidth="1"/>
    <col min="1282" max="1282" width="5" style="249" customWidth="1"/>
    <col min="1283" max="1283" width="8.5" style="249" customWidth="1"/>
    <col min="1284" max="1284" width="5" style="249" customWidth="1"/>
    <col min="1285" max="1290" width="8.5" style="249" customWidth="1"/>
    <col min="1291" max="1291" width="7.625" style="249"/>
    <col min="1292" max="1293" width="0.25" style="249" customWidth="1"/>
    <col min="1294" max="1294" width="8.5" style="249" customWidth="1"/>
    <col min="1295" max="1295" width="5" style="249" customWidth="1"/>
    <col min="1296" max="1303" width="6.75" style="249" customWidth="1"/>
    <col min="1304" max="1304" width="6.875" style="249" customWidth="1"/>
    <col min="1305" max="1305" width="5.25" style="249" customWidth="1"/>
    <col min="1306" max="1306" width="6.875" style="249" customWidth="1"/>
    <col min="1307" max="1307" width="5.25" style="249" customWidth="1"/>
    <col min="1308" max="1308" width="7" style="249" customWidth="1"/>
    <col min="1309" max="1309" width="4.25" style="249" customWidth="1"/>
    <col min="1310" max="1534" width="7.625" style="249"/>
    <col min="1535" max="1535" width="12.5" style="249" customWidth="1"/>
    <col min="1536" max="1536" width="4.25" style="249" customWidth="1"/>
    <col min="1537" max="1537" width="10.25" style="249" customWidth="1"/>
    <col min="1538" max="1538" width="5" style="249" customWidth="1"/>
    <col min="1539" max="1539" width="8.5" style="249" customWidth="1"/>
    <col min="1540" max="1540" width="5" style="249" customWidth="1"/>
    <col min="1541" max="1546" width="8.5" style="249" customWidth="1"/>
    <col min="1547" max="1547" width="7.625" style="249"/>
    <col min="1548" max="1549" width="0.25" style="249" customWidth="1"/>
    <col min="1550" max="1550" width="8.5" style="249" customWidth="1"/>
    <col min="1551" max="1551" width="5" style="249" customWidth="1"/>
    <col min="1552" max="1559" width="6.75" style="249" customWidth="1"/>
    <col min="1560" max="1560" width="6.875" style="249" customWidth="1"/>
    <col min="1561" max="1561" width="5.25" style="249" customWidth="1"/>
    <col min="1562" max="1562" width="6.875" style="249" customWidth="1"/>
    <col min="1563" max="1563" width="5.25" style="249" customWidth="1"/>
    <col min="1564" max="1564" width="7" style="249" customWidth="1"/>
    <col min="1565" max="1565" width="4.25" style="249" customWidth="1"/>
    <col min="1566" max="1790" width="7.625" style="249"/>
    <col min="1791" max="1791" width="12.5" style="249" customWidth="1"/>
    <col min="1792" max="1792" width="4.25" style="249" customWidth="1"/>
    <col min="1793" max="1793" width="10.25" style="249" customWidth="1"/>
    <col min="1794" max="1794" width="5" style="249" customWidth="1"/>
    <col min="1795" max="1795" width="8.5" style="249" customWidth="1"/>
    <col min="1796" max="1796" width="5" style="249" customWidth="1"/>
    <col min="1797" max="1802" width="8.5" style="249" customWidth="1"/>
    <col min="1803" max="1803" width="7.625" style="249"/>
    <col min="1804" max="1805" width="0.25" style="249" customWidth="1"/>
    <col min="1806" max="1806" width="8.5" style="249" customWidth="1"/>
    <col min="1807" max="1807" width="5" style="249" customWidth="1"/>
    <col min="1808" max="1815" width="6.75" style="249" customWidth="1"/>
    <col min="1816" max="1816" width="6.875" style="249" customWidth="1"/>
    <col min="1817" max="1817" width="5.25" style="249" customWidth="1"/>
    <col min="1818" max="1818" width="6.875" style="249" customWidth="1"/>
    <col min="1819" max="1819" width="5.25" style="249" customWidth="1"/>
    <col min="1820" max="1820" width="7" style="249" customWidth="1"/>
    <col min="1821" max="1821" width="4.25" style="249" customWidth="1"/>
    <col min="1822" max="2046" width="7.625" style="249"/>
    <col min="2047" max="2047" width="12.5" style="249" customWidth="1"/>
    <col min="2048" max="2048" width="4.25" style="249" customWidth="1"/>
    <col min="2049" max="2049" width="10.25" style="249" customWidth="1"/>
    <col min="2050" max="2050" width="5" style="249" customWidth="1"/>
    <col min="2051" max="2051" width="8.5" style="249" customWidth="1"/>
    <col min="2052" max="2052" width="5" style="249" customWidth="1"/>
    <col min="2053" max="2058" width="8.5" style="249" customWidth="1"/>
    <col min="2059" max="2059" width="7.625" style="249"/>
    <col min="2060" max="2061" width="0.25" style="249" customWidth="1"/>
    <col min="2062" max="2062" width="8.5" style="249" customWidth="1"/>
    <col min="2063" max="2063" width="5" style="249" customWidth="1"/>
    <col min="2064" max="2071" width="6.75" style="249" customWidth="1"/>
    <col min="2072" max="2072" width="6.875" style="249" customWidth="1"/>
    <col min="2073" max="2073" width="5.25" style="249" customWidth="1"/>
    <col min="2074" max="2074" width="6.875" style="249" customWidth="1"/>
    <col min="2075" max="2075" width="5.25" style="249" customWidth="1"/>
    <col min="2076" max="2076" width="7" style="249" customWidth="1"/>
    <col min="2077" max="2077" width="4.25" style="249" customWidth="1"/>
    <col min="2078" max="2302" width="7.625" style="249"/>
    <col min="2303" max="2303" width="12.5" style="249" customWidth="1"/>
    <col min="2304" max="2304" width="4.25" style="249" customWidth="1"/>
    <col min="2305" max="2305" width="10.25" style="249" customWidth="1"/>
    <col min="2306" max="2306" width="5" style="249" customWidth="1"/>
    <col min="2307" max="2307" width="8.5" style="249" customWidth="1"/>
    <col min="2308" max="2308" width="5" style="249" customWidth="1"/>
    <col min="2309" max="2314" width="8.5" style="249" customWidth="1"/>
    <col min="2315" max="2315" width="7.625" style="249"/>
    <col min="2316" max="2317" width="0.25" style="249" customWidth="1"/>
    <col min="2318" max="2318" width="8.5" style="249" customWidth="1"/>
    <col min="2319" max="2319" width="5" style="249" customWidth="1"/>
    <col min="2320" max="2327" width="6.75" style="249" customWidth="1"/>
    <col min="2328" max="2328" width="6.875" style="249" customWidth="1"/>
    <col min="2329" max="2329" width="5.25" style="249" customWidth="1"/>
    <col min="2330" max="2330" width="6.875" style="249" customWidth="1"/>
    <col min="2331" max="2331" width="5.25" style="249" customWidth="1"/>
    <col min="2332" max="2332" width="7" style="249" customWidth="1"/>
    <col min="2333" max="2333" width="4.25" style="249" customWidth="1"/>
    <col min="2334" max="2558" width="7.625" style="249"/>
    <col min="2559" max="2559" width="12.5" style="249" customWidth="1"/>
    <col min="2560" max="2560" width="4.25" style="249" customWidth="1"/>
    <col min="2561" max="2561" width="10.25" style="249" customWidth="1"/>
    <col min="2562" max="2562" width="5" style="249" customWidth="1"/>
    <col min="2563" max="2563" width="8.5" style="249" customWidth="1"/>
    <col min="2564" max="2564" width="5" style="249" customWidth="1"/>
    <col min="2565" max="2570" width="8.5" style="249" customWidth="1"/>
    <col min="2571" max="2571" width="7.625" style="249"/>
    <col min="2572" max="2573" width="0.25" style="249" customWidth="1"/>
    <col min="2574" max="2574" width="8.5" style="249" customWidth="1"/>
    <col min="2575" max="2575" width="5" style="249" customWidth="1"/>
    <col min="2576" max="2583" width="6.75" style="249" customWidth="1"/>
    <col min="2584" max="2584" width="6.875" style="249" customWidth="1"/>
    <col min="2585" max="2585" width="5.25" style="249" customWidth="1"/>
    <col min="2586" max="2586" width="6.875" style="249" customWidth="1"/>
    <col min="2587" max="2587" width="5.25" style="249" customWidth="1"/>
    <col min="2588" max="2588" width="7" style="249" customWidth="1"/>
    <col min="2589" max="2589" width="4.25" style="249" customWidth="1"/>
    <col min="2590" max="2814" width="7.625" style="249"/>
    <col min="2815" max="2815" width="12.5" style="249" customWidth="1"/>
    <col min="2816" max="2816" width="4.25" style="249" customWidth="1"/>
    <col min="2817" max="2817" width="10.25" style="249" customWidth="1"/>
    <col min="2818" max="2818" width="5" style="249" customWidth="1"/>
    <col min="2819" max="2819" width="8.5" style="249" customWidth="1"/>
    <col min="2820" max="2820" width="5" style="249" customWidth="1"/>
    <col min="2821" max="2826" width="8.5" style="249" customWidth="1"/>
    <col min="2827" max="2827" width="7.625" style="249"/>
    <col min="2828" max="2829" width="0.25" style="249" customWidth="1"/>
    <col min="2830" max="2830" width="8.5" style="249" customWidth="1"/>
    <col min="2831" max="2831" width="5" style="249" customWidth="1"/>
    <col min="2832" max="2839" width="6.75" style="249" customWidth="1"/>
    <col min="2840" max="2840" width="6.875" style="249" customWidth="1"/>
    <col min="2841" max="2841" width="5.25" style="249" customWidth="1"/>
    <col min="2842" max="2842" width="6.875" style="249" customWidth="1"/>
    <col min="2843" max="2843" width="5.25" style="249" customWidth="1"/>
    <col min="2844" max="2844" width="7" style="249" customWidth="1"/>
    <col min="2845" max="2845" width="4.25" style="249" customWidth="1"/>
    <col min="2846" max="3070" width="7.625" style="249"/>
    <col min="3071" max="3071" width="12.5" style="249" customWidth="1"/>
    <col min="3072" max="3072" width="4.25" style="249" customWidth="1"/>
    <col min="3073" max="3073" width="10.25" style="249" customWidth="1"/>
    <col min="3074" max="3074" width="5" style="249" customWidth="1"/>
    <col min="3075" max="3075" width="8.5" style="249" customWidth="1"/>
    <col min="3076" max="3076" width="5" style="249" customWidth="1"/>
    <col min="3077" max="3082" width="8.5" style="249" customWidth="1"/>
    <col min="3083" max="3083" width="7.625" style="249"/>
    <col min="3084" max="3085" width="0.25" style="249" customWidth="1"/>
    <col min="3086" max="3086" width="8.5" style="249" customWidth="1"/>
    <col min="3087" max="3087" width="5" style="249" customWidth="1"/>
    <col min="3088" max="3095" width="6.75" style="249" customWidth="1"/>
    <col min="3096" max="3096" width="6.875" style="249" customWidth="1"/>
    <col min="3097" max="3097" width="5.25" style="249" customWidth="1"/>
    <col min="3098" max="3098" width="6.875" style="249" customWidth="1"/>
    <col min="3099" max="3099" width="5.25" style="249" customWidth="1"/>
    <col min="3100" max="3100" width="7" style="249" customWidth="1"/>
    <col min="3101" max="3101" width="4.25" style="249" customWidth="1"/>
    <col min="3102" max="3326" width="7.625" style="249"/>
    <col min="3327" max="3327" width="12.5" style="249" customWidth="1"/>
    <col min="3328" max="3328" width="4.25" style="249" customWidth="1"/>
    <col min="3329" max="3329" width="10.25" style="249" customWidth="1"/>
    <col min="3330" max="3330" width="5" style="249" customWidth="1"/>
    <col min="3331" max="3331" width="8.5" style="249" customWidth="1"/>
    <col min="3332" max="3332" width="5" style="249" customWidth="1"/>
    <col min="3333" max="3338" width="8.5" style="249" customWidth="1"/>
    <col min="3339" max="3339" width="7.625" style="249"/>
    <col min="3340" max="3341" width="0.25" style="249" customWidth="1"/>
    <col min="3342" max="3342" width="8.5" style="249" customWidth="1"/>
    <col min="3343" max="3343" width="5" style="249" customWidth="1"/>
    <col min="3344" max="3351" width="6.75" style="249" customWidth="1"/>
    <col min="3352" max="3352" width="6.875" style="249" customWidth="1"/>
    <col min="3353" max="3353" width="5.25" style="249" customWidth="1"/>
    <col min="3354" max="3354" width="6.875" style="249" customWidth="1"/>
    <col min="3355" max="3355" width="5.25" style="249" customWidth="1"/>
    <col min="3356" max="3356" width="7" style="249" customWidth="1"/>
    <col min="3357" max="3357" width="4.25" style="249" customWidth="1"/>
    <col min="3358" max="3582" width="7.625" style="249"/>
    <col min="3583" max="3583" width="12.5" style="249" customWidth="1"/>
    <col min="3584" max="3584" width="4.25" style="249" customWidth="1"/>
    <col min="3585" max="3585" width="10.25" style="249" customWidth="1"/>
    <col min="3586" max="3586" width="5" style="249" customWidth="1"/>
    <col min="3587" max="3587" width="8.5" style="249" customWidth="1"/>
    <col min="3588" max="3588" width="5" style="249" customWidth="1"/>
    <col min="3589" max="3594" width="8.5" style="249" customWidth="1"/>
    <col min="3595" max="3595" width="7.625" style="249"/>
    <col min="3596" max="3597" width="0.25" style="249" customWidth="1"/>
    <col min="3598" max="3598" width="8.5" style="249" customWidth="1"/>
    <col min="3599" max="3599" width="5" style="249" customWidth="1"/>
    <col min="3600" max="3607" width="6.75" style="249" customWidth="1"/>
    <col min="3608" max="3608" width="6.875" style="249" customWidth="1"/>
    <col min="3609" max="3609" width="5.25" style="249" customWidth="1"/>
    <col min="3610" max="3610" width="6.875" style="249" customWidth="1"/>
    <col min="3611" max="3611" width="5.25" style="249" customWidth="1"/>
    <col min="3612" max="3612" width="7" style="249" customWidth="1"/>
    <col min="3613" max="3613" width="4.25" style="249" customWidth="1"/>
    <col min="3614" max="3838" width="7.625" style="249"/>
    <col min="3839" max="3839" width="12.5" style="249" customWidth="1"/>
    <col min="3840" max="3840" width="4.25" style="249" customWidth="1"/>
    <col min="3841" max="3841" width="10.25" style="249" customWidth="1"/>
    <col min="3842" max="3842" width="5" style="249" customWidth="1"/>
    <col min="3843" max="3843" width="8.5" style="249" customWidth="1"/>
    <col min="3844" max="3844" width="5" style="249" customWidth="1"/>
    <col min="3845" max="3850" width="8.5" style="249" customWidth="1"/>
    <col min="3851" max="3851" width="7.625" style="249"/>
    <col min="3852" max="3853" width="0.25" style="249" customWidth="1"/>
    <col min="3854" max="3854" width="8.5" style="249" customWidth="1"/>
    <col min="3855" max="3855" width="5" style="249" customWidth="1"/>
    <col min="3856" max="3863" width="6.75" style="249" customWidth="1"/>
    <col min="3864" max="3864" width="6.875" style="249" customWidth="1"/>
    <col min="3865" max="3865" width="5.25" style="249" customWidth="1"/>
    <col min="3866" max="3866" width="6.875" style="249" customWidth="1"/>
    <col min="3867" max="3867" width="5.25" style="249" customWidth="1"/>
    <col min="3868" max="3868" width="7" style="249" customWidth="1"/>
    <col min="3869" max="3869" width="4.25" style="249" customWidth="1"/>
    <col min="3870" max="4094" width="7.625" style="249"/>
    <col min="4095" max="4095" width="12.5" style="249" customWidth="1"/>
    <col min="4096" max="4096" width="4.25" style="249" customWidth="1"/>
    <col min="4097" max="4097" width="10.25" style="249" customWidth="1"/>
    <col min="4098" max="4098" width="5" style="249" customWidth="1"/>
    <col min="4099" max="4099" width="8.5" style="249" customWidth="1"/>
    <col min="4100" max="4100" width="5" style="249" customWidth="1"/>
    <col min="4101" max="4106" width="8.5" style="249" customWidth="1"/>
    <col min="4107" max="4107" width="7.625" style="249"/>
    <col min="4108" max="4109" width="0.25" style="249" customWidth="1"/>
    <col min="4110" max="4110" width="8.5" style="249" customWidth="1"/>
    <col min="4111" max="4111" width="5" style="249" customWidth="1"/>
    <col min="4112" max="4119" width="6.75" style="249" customWidth="1"/>
    <col min="4120" max="4120" width="6.875" style="249" customWidth="1"/>
    <col min="4121" max="4121" width="5.25" style="249" customWidth="1"/>
    <col min="4122" max="4122" width="6.875" style="249" customWidth="1"/>
    <col min="4123" max="4123" width="5.25" style="249" customWidth="1"/>
    <col min="4124" max="4124" width="7" style="249" customWidth="1"/>
    <col min="4125" max="4125" width="4.25" style="249" customWidth="1"/>
    <col min="4126" max="4350" width="7.625" style="249"/>
    <col min="4351" max="4351" width="12.5" style="249" customWidth="1"/>
    <col min="4352" max="4352" width="4.25" style="249" customWidth="1"/>
    <col min="4353" max="4353" width="10.25" style="249" customWidth="1"/>
    <col min="4354" max="4354" width="5" style="249" customWidth="1"/>
    <col min="4355" max="4355" width="8.5" style="249" customWidth="1"/>
    <col min="4356" max="4356" width="5" style="249" customWidth="1"/>
    <col min="4357" max="4362" width="8.5" style="249" customWidth="1"/>
    <col min="4363" max="4363" width="7.625" style="249"/>
    <col min="4364" max="4365" width="0.25" style="249" customWidth="1"/>
    <col min="4366" max="4366" width="8.5" style="249" customWidth="1"/>
    <col min="4367" max="4367" width="5" style="249" customWidth="1"/>
    <col min="4368" max="4375" width="6.75" style="249" customWidth="1"/>
    <col min="4376" max="4376" width="6.875" style="249" customWidth="1"/>
    <col min="4377" max="4377" width="5.25" style="249" customWidth="1"/>
    <col min="4378" max="4378" width="6.875" style="249" customWidth="1"/>
    <col min="4379" max="4379" width="5.25" style="249" customWidth="1"/>
    <col min="4380" max="4380" width="7" style="249" customWidth="1"/>
    <col min="4381" max="4381" width="4.25" style="249" customWidth="1"/>
    <col min="4382" max="4606" width="7.625" style="249"/>
    <col min="4607" max="4607" width="12.5" style="249" customWidth="1"/>
    <col min="4608" max="4608" width="4.25" style="249" customWidth="1"/>
    <col min="4609" max="4609" width="10.25" style="249" customWidth="1"/>
    <col min="4610" max="4610" width="5" style="249" customWidth="1"/>
    <col min="4611" max="4611" width="8.5" style="249" customWidth="1"/>
    <col min="4612" max="4612" width="5" style="249" customWidth="1"/>
    <col min="4613" max="4618" width="8.5" style="249" customWidth="1"/>
    <col min="4619" max="4619" width="7.625" style="249"/>
    <col min="4620" max="4621" width="0.25" style="249" customWidth="1"/>
    <col min="4622" max="4622" width="8.5" style="249" customWidth="1"/>
    <col min="4623" max="4623" width="5" style="249" customWidth="1"/>
    <col min="4624" max="4631" width="6.75" style="249" customWidth="1"/>
    <col min="4632" max="4632" width="6.875" style="249" customWidth="1"/>
    <col min="4633" max="4633" width="5.25" style="249" customWidth="1"/>
    <col min="4634" max="4634" width="6.875" style="249" customWidth="1"/>
    <col min="4635" max="4635" width="5.25" style="249" customWidth="1"/>
    <col min="4636" max="4636" width="7" style="249" customWidth="1"/>
    <col min="4637" max="4637" width="4.25" style="249" customWidth="1"/>
    <col min="4638" max="4862" width="7.625" style="249"/>
    <col min="4863" max="4863" width="12.5" style="249" customWidth="1"/>
    <col min="4864" max="4864" width="4.25" style="249" customWidth="1"/>
    <col min="4865" max="4865" width="10.25" style="249" customWidth="1"/>
    <col min="4866" max="4866" width="5" style="249" customWidth="1"/>
    <col min="4867" max="4867" width="8.5" style="249" customWidth="1"/>
    <col min="4868" max="4868" width="5" style="249" customWidth="1"/>
    <col min="4869" max="4874" width="8.5" style="249" customWidth="1"/>
    <col min="4875" max="4875" width="7.625" style="249"/>
    <col min="4876" max="4877" width="0.25" style="249" customWidth="1"/>
    <col min="4878" max="4878" width="8.5" style="249" customWidth="1"/>
    <col min="4879" max="4879" width="5" style="249" customWidth="1"/>
    <col min="4880" max="4887" width="6.75" style="249" customWidth="1"/>
    <col min="4888" max="4888" width="6.875" style="249" customWidth="1"/>
    <col min="4889" max="4889" width="5.25" style="249" customWidth="1"/>
    <col min="4890" max="4890" width="6.875" style="249" customWidth="1"/>
    <col min="4891" max="4891" width="5.25" style="249" customWidth="1"/>
    <col min="4892" max="4892" width="7" style="249" customWidth="1"/>
    <col min="4893" max="4893" width="4.25" style="249" customWidth="1"/>
    <col min="4894" max="5118" width="7.625" style="249"/>
    <col min="5119" max="5119" width="12.5" style="249" customWidth="1"/>
    <col min="5120" max="5120" width="4.25" style="249" customWidth="1"/>
    <col min="5121" max="5121" width="10.25" style="249" customWidth="1"/>
    <col min="5122" max="5122" width="5" style="249" customWidth="1"/>
    <col min="5123" max="5123" width="8.5" style="249" customWidth="1"/>
    <col min="5124" max="5124" width="5" style="249" customWidth="1"/>
    <col min="5125" max="5130" width="8.5" style="249" customWidth="1"/>
    <col min="5131" max="5131" width="7.625" style="249"/>
    <col min="5132" max="5133" width="0.25" style="249" customWidth="1"/>
    <col min="5134" max="5134" width="8.5" style="249" customWidth="1"/>
    <col min="5135" max="5135" width="5" style="249" customWidth="1"/>
    <col min="5136" max="5143" width="6.75" style="249" customWidth="1"/>
    <col min="5144" max="5144" width="6.875" style="249" customWidth="1"/>
    <col min="5145" max="5145" width="5.25" style="249" customWidth="1"/>
    <col min="5146" max="5146" width="6.875" style="249" customWidth="1"/>
    <col min="5147" max="5147" width="5.25" style="249" customWidth="1"/>
    <col min="5148" max="5148" width="7" style="249" customWidth="1"/>
    <col min="5149" max="5149" width="4.25" style="249" customWidth="1"/>
    <col min="5150" max="5374" width="7.625" style="249"/>
    <col min="5375" max="5375" width="12.5" style="249" customWidth="1"/>
    <col min="5376" max="5376" width="4.25" style="249" customWidth="1"/>
    <col min="5377" max="5377" width="10.25" style="249" customWidth="1"/>
    <col min="5378" max="5378" width="5" style="249" customWidth="1"/>
    <col min="5379" max="5379" width="8.5" style="249" customWidth="1"/>
    <col min="5380" max="5380" width="5" style="249" customWidth="1"/>
    <col min="5381" max="5386" width="8.5" style="249" customWidth="1"/>
    <col min="5387" max="5387" width="7.625" style="249"/>
    <col min="5388" max="5389" width="0.25" style="249" customWidth="1"/>
    <col min="5390" max="5390" width="8.5" style="249" customWidth="1"/>
    <col min="5391" max="5391" width="5" style="249" customWidth="1"/>
    <col min="5392" max="5399" width="6.75" style="249" customWidth="1"/>
    <col min="5400" max="5400" width="6.875" style="249" customWidth="1"/>
    <col min="5401" max="5401" width="5.25" style="249" customWidth="1"/>
    <col min="5402" max="5402" width="6.875" style="249" customWidth="1"/>
    <col min="5403" max="5403" width="5.25" style="249" customWidth="1"/>
    <col min="5404" max="5404" width="7" style="249" customWidth="1"/>
    <col min="5405" max="5405" width="4.25" style="249" customWidth="1"/>
    <col min="5406" max="5630" width="7.625" style="249"/>
    <col min="5631" max="5631" width="12.5" style="249" customWidth="1"/>
    <col min="5632" max="5632" width="4.25" style="249" customWidth="1"/>
    <col min="5633" max="5633" width="10.25" style="249" customWidth="1"/>
    <col min="5634" max="5634" width="5" style="249" customWidth="1"/>
    <col min="5635" max="5635" width="8.5" style="249" customWidth="1"/>
    <col min="5636" max="5636" width="5" style="249" customWidth="1"/>
    <col min="5637" max="5642" width="8.5" style="249" customWidth="1"/>
    <col min="5643" max="5643" width="7.625" style="249"/>
    <col min="5644" max="5645" width="0.25" style="249" customWidth="1"/>
    <col min="5646" max="5646" width="8.5" style="249" customWidth="1"/>
    <col min="5647" max="5647" width="5" style="249" customWidth="1"/>
    <col min="5648" max="5655" width="6.75" style="249" customWidth="1"/>
    <col min="5656" max="5656" width="6.875" style="249" customWidth="1"/>
    <col min="5657" max="5657" width="5.25" style="249" customWidth="1"/>
    <col min="5658" max="5658" width="6.875" style="249" customWidth="1"/>
    <col min="5659" max="5659" width="5.25" style="249" customWidth="1"/>
    <col min="5660" max="5660" width="7" style="249" customWidth="1"/>
    <col min="5661" max="5661" width="4.25" style="249" customWidth="1"/>
    <col min="5662" max="5886" width="7.625" style="249"/>
    <col min="5887" max="5887" width="12.5" style="249" customWidth="1"/>
    <col min="5888" max="5888" width="4.25" style="249" customWidth="1"/>
    <col min="5889" max="5889" width="10.25" style="249" customWidth="1"/>
    <col min="5890" max="5890" width="5" style="249" customWidth="1"/>
    <col min="5891" max="5891" width="8.5" style="249" customWidth="1"/>
    <col min="5892" max="5892" width="5" style="249" customWidth="1"/>
    <col min="5893" max="5898" width="8.5" style="249" customWidth="1"/>
    <col min="5899" max="5899" width="7.625" style="249"/>
    <col min="5900" max="5901" width="0.25" style="249" customWidth="1"/>
    <col min="5902" max="5902" width="8.5" style="249" customWidth="1"/>
    <col min="5903" max="5903" width="5" style="249" customWidth="1"/>
    <col min="5904" max="5911" width="6.75" style="249" customWidth="1"/>
    <col min="5912" max="5912" width="6.875" style="249" customWidth="1"/>
    <col min="5913" max="5913" width="5.25" style="249" customWidth="1"/>
    <col min="5914" max="5914" width="6.875" style="249" customWidth="1"/>
    <col min="5915" max="5915" width="5.25" style="249" customWidth="1"/>
    <col min="5916" max="5916" width="7" style="249" customWidth="1"/>
    <col min="5917" max="5917" width="4.25" style="249" customWidth="1"/>
    <col min="5918" max="6142" width="7.625" style="249"/>
    <col min="6143" max="6143" width="12.5" style="249" customWidth="1"/>
    <col min="6144" max="6144" width="4.25" style="249" customWidth="1"/>
    <col min="6145" max="6145" width="10.25" style="249" customWidth="1"/>
    <col min="6146" max="6146" width="5" style="249" customWidth="1"/>
    <col min="6147" max="6147" width="8.5" style="249" customWidth="1"/>
    <col min="6148" max="6148" width="5" style="249" customWidth="1"/>
    <col min="6149" max="6154" width="8.5" style="249" customWidth="1"/>
    <col min="6155" max="6155" width="7.625" style="249"/>
    <col min="6156" max="6157" width="0.25" style="249" customWidth="1"/>
    <col min="6158" max="6158" width="8.5" style="249" customWidth="1"/>
    <col min="6159" max="6159" width="5" style="249" customWidth="1"/>
    <col min="6160" max="6167" width="6.75" style="249" customWidth="1"/>
    <col min="6168" max="6168" width="6.875" style="249" customWidth="1"/>
    <col min="6169" max="6169" width="5.25" style="249" customWidth="1"/>
    <col min="6170" max="6170" width="6.875" style="249" customWidth="1"/>
    <col min="6171" max="6171" width="5.25" style="249" customWidth="1"/>
    <col min="6172" max="6172" width="7" style="249" customWidth="1"/>
    <col min="6173" max="6173" width="4.25" style="249" customWidth="1"/>
    <col min="6174" max="6398" width="7.625" style="249"/>
    <col min="6399" max="6399" width="12.5" style="249" customWidth="1"/>
    <col min="6400" max="6400" width="4.25" style="249" customWidth="1"/>
    <col min="6401" max="6401" width="10.25" style="249" customWidth="1"/>
    <col min="6402" max="6402" width="5" style="249" customWidth="1"/>
    <col min="6403" max="6403" width="8.5" style="249" customWidth="1"/>
    <col min="6404" max="6404" width="5" style="249" customWidth="1"/>
    <col min="6405" max="6410" width="8.5" style="249" customWidth="1"/>
    <col min="6411" max="6411" width="7.625" style="249"/>
    <col min="6412" max="6413" width="0.25" style="249" customWidth="1"/>
    <col min="6414" max="6414" width="8.5" style="249" customWidth="1"/>
    <col min="6415" max="6415" width="5" style="249" customWidth="1"/>
    <col min="6416" max="6423" width="6.75" style="249" customWidth="1"/>
    <col min="6424" max="6424" width="6.875" style="249" customWidth="1"/>
    <col min="6425" max="6425" width="5.25" style="249" customWidth="1"/>
    <col min="6426" max="6426" width="6.875" style="249" customWidth="1"/>
    <col min="6427" max="6427" width="5.25" style="249" customWidth="1"/>
    <col min="6428" max="6428" width="7" style="249" customWidth="1"/>
    <col min="6429" max="6429" width="4.25" style="249" customWidth="1"/>
    <col min="6430" max="6654" width="7.625" style="249"/>
    <col min="6655" max="6655" width="12.5" style="249" customWidth="1"/>
    <col min="6656" max="6656" width="4.25" style="249" customWidth="1"/>
    <col min="6657" max="6657" width="10.25" style="249" customWidth="1"/>
    <col min="6658" max="6658" width="5" style="249" customWidth="1"/>
    <col min="6659" max="6659" width="8.5" style="249" customWidth="1"/>
    <col min="6660" max="6660" width="5" style="249" customWidth="1"/>
    <col min="6661" max="6666" width="8.5" style="249" customWidth="1"/>
    <col min="6667" max="6667" width="7.625" style="249"/>
    <col min="6668" max="6669" width="0.25" style="249" customWidth="1"/>
    <col min="6670" max="6670" width="8.5" style="249" customWidth="1"/>
    <col min="6671" max="6671" width="5" style="249" customWidth="1"/>
    <col min="6672" max="6679" width="6.75" style="249" customWidth="1"/>
    <col min="6680" max="6680" width="6.875" style="249" customWidth="1"/>
    <col min="6681" max="6681" width="5.25" style="249" customWidth="1"/>
    <col min="6682" max="6682" width="6.875" style="249" customWidth="1"/>
    <col min="6683" max="6683" width="5.25" style="249" customWidth="1"/>
    <col min="6684" max="6684" width="7" style="249" customWidth="1"/>
    <col min="6685" max="6685" width="4.25" style="249" customWidth="1"/>
    <col min="6686" max="6910" width="7.625" style="249"/>
    <col min="6911" max="6911" width="12.5" style="249" customWidth="1"/>
    <col min="6912" max="6912" width="4.25" style="249" customWidth="1"/>
    <col min="6913" max="6913" width="10.25" style="249" customWidth="1"/>
    <col min="6914" max="6914" width="5" style="249" customWidth="1"/>
    <col min="6915" max="6915" width="8.5" style="249" customWidth="1"/>
    <col min="6916" max="6916" width="5" style="249" customWidth="1"/>
    <col min="6917" max="6922" width="8.5" style="249" customWidth="1"/>
    <col min="6923" max="6923" width="7.625" style="249"/>
    <col min="6924" max="6925" width="0.25" style="249" customWidth="1"/>
    <col min="6926" max="6926" width="8.5" style="249" customWidth="1"/>
    <col min="6927" max="6927" width="5" style="249" customWidth="1"/>
    <col min="6928" max="6935" width="6.75" style="249" customWidth="1"/>
    <col min="6936" max="6936" width="6.875" style="249" customWidth="1"/>
    <col min="6937" max="6937" width="5.25" style="249" customWidth="1"/>
    <col min="6938" max="6938" width="6.875" style="249" customWidth="1"/>
    <col min="6939" max="6939" width="5.25" style="249" customWidth="1"/>
    <col min="6940" max="6940" width="7" style="249" customWidth="1"/>
    <col min="6941" max="6941" width="4.25" style="249" customWidth="1"/>
    <col min="6942" max="7166" width="7.625" style="249"/>
    <col min="7167" max="7167" width="12.5" style="249" customWidth="1"/>
    <col min="7168" max="7168" width="4.25" style="249" customWidth="1"/>
    <col min="7169" max="7169" width="10.25" style="249" customWidth="1"/>
    <col min="7170" max="7170" width="5" style="249" customWidth="1"/>
    <col min="7171" max="7171" width="8.5" style="249" customWidth="1"/>
    <col min="7172" max="7172" width="5" style="249" customWidth="1"/>
    <col min="7173" max="7178" width="8.5" style="249" customWidth="1"/>
    <col min="7179" max="7179" width="7.625" style="249"/>
    <col min="7180" max="7181" width="0.25" style="249" customWidth="1"/>
    <col min="7182" max="7182" width="8.5" style="249" customWidth="1"/>
    <col min="7183" max="7183" width="5" style="249" customWidth="1"/>
    <col min="7184" max="7191" width="6.75" style="249" customWidth="1"/>
    <col min="7192" max="7192" width="6.875" style="249" customWidth="1"/>
    <col min="7193" max="7193" width="5.25" style="249" customWidth="1"/>
    <col min="7194" max="7194" width="6.875" style="249" customWidth="1"/>
    <col min="7195" max="7195" width="5.25" style="249" customWidth="1"/>
    <col min="7196" max="7196" width="7" style="249" customWidth="1"/>
    <col min="7197" max="7197" width="4.25" style="249" customWidth="1"/>
    <col min="7198" max="7422" width="7.625" style="249"/>
    <col min="7423" max="7423" width="12.5" style="249" customWidth="1"/>
    <col min="7424" max="7424" width="4.25" style="249" customWidth="1"/>
    <col min="7425" max="7425" width="10.25" style="249" customWidth="1"/>
    <col min="7426" max="7426" width="5" style="249" customWidth="1"/>
    <col min="7427" max="7427" width="8.5" style="249" customWidth="1"/>
    <col min="7428" max="7428" width="5" style="249" customWidth="1"/>
    <col min="7429" max="7434" width="8.5" style="249" customWidth="1"/>
    <col min="7435" max="7435" width="7.625" style="249"/>
    <col min="7436" max="7437" width="0.25" style="249" customWidth="1"/>
    <col min="7438" max="7438" width="8.5" style="249" customWidth="1"/>
    <col min="7439" max="7439" width="5" style="249" customWidth="1"/>
    <col min="7440" max="7447" width="6.75" style="249" customWidth="1"/>
    <col min="7448" max="7448" width="6.875" style="249" customWidth="1"/>
    <col min="7449" max="7449" width="5.25" style="249" customWidth="1"/>
    <col min="7450" max="7450" width="6.875" style="249" customWidth="1"/>
    <col min="7451" max="7451" width="5.25" style="249" customWidth="1"/>
    <col min="7452" max="7452" width="7" style="249" customWidth="1"/>
    <col min="7453" max="7453" width="4.25" style="249" customWidth="1"/>
    <col min="7454" max="7678" width="7.625" style="249"/>
    <col min="7679" max="7679" width="12.5" style="249" customWidth="1"/>
    <col min="7680" max="7680" width="4.25" style="249" customWidth="1"/>
    <col min="7681" max="7681" width="10.25" style="249" customWidth="1"/>
    <col min="7682" max="7682" width="5" style="249" customWidth="1"/>
    <col min="7683" max="7683" width="8.5" style="249" customWidth="1"/>
    <col min="7684" max="7684" width="5" style="249" customWidth="1"/>
    <col min="7685" max="7690" width="8.5" style="249" customWidth="1"/>
    <col min="7691" max="7691" width="7.625" style="249"/>
    <col min="7692" max="7693" width="0.25" style="249" customWidth="1"/>
    <col min="7694" max="7694" width="8.5" style="249" customWidth="1"/>
    <col min="7695" max="7695" width="5" style="249" customWidth="1"/>
    <col min="7696" max="7703" width="6.75" style="249" customWidth="1"/>
    <col min="7704" max="7704" width="6.875" style="249" customWidth="1"/>
    <col min="7705" max="7705" width="5.25" style="249" customWidth="1"/>
    <col min="7706" max="7706" width="6.875" style="249" customWidth="1"/>
    <col min="7707" max="7707" width="5.25" style="249" customWidth="1"/>
    <col min="7708" max="7708" width="7" style="249" customWidth="1"/>
    <col min="7709" max="7709" width="4.25" style="249" customWidth="1"/>
    <col min="7710" max="7934" width="7.625" style="249"/>
    <col min="7935" max="7935" width="12.5" style="249" customWidth="1"/>
    <col min="7936" max="7936" width="4.25" style="249" customWidth="1"/>
    <col min="7937" max="7937" width="10.25" style="249" customWidth="1"/>
    <col min="7938" max="7938" width="5" style="249" customWidth="1"/>
    <col min="7939" max="7939" width="8.5" style="249" customWidth="1"/>
    <col min="7940" max="7940" width="5" style="249" customWidth="1"/>
    <col min="7941" max="7946" width="8.5" style="249" customWidth="1"/>
    <col min="7947" max="7947" width="7.625" style="249"/>
    <col min="7948" max="7949" width="0.25" style="249" customWidth="1"/>
    <col min="7950" max="7950" width="8.5" style="249" customWidth="1"/>
    <col min="7951" max="7951" width="5" style="249" customWidth="1"/>
    <col min="7952" max="7959" width="6.75" style="249" customWidth="1"/>
    <col min="7960" max="7960" width="6.875" style="249" customWidth="1"/>
    <col min="7961" max="7961" width="5.25" style="249" customWidth="1"/>
    <col min="7962" max="7962" width="6.875" style="249" customWidth="1"/>
    <col min="7963" max="7963" width="5.25" style="249" customWidth="1"/>
    <col min="7964" max="7964" width="7" style="249" customWidth="1"/>
    <col min="7965" max="7965" width="4.25" style="249" customWidth="1"/>
    <col min="7966" max="8190" width="7.625" style="249"/>
    <col min="8191" max="8191" width="12.5" style="249" customWidth="1"/>
    <col min="8192" max="8192" width="4.25" style="249" customWidth="1"/>
    <col min="8193" max="8193" width="10.25" style="249" customWidth="1"/>
    <col min="8194" max="8194" width="5" style="249" customWidth="1"/>
    <col min="8195" max="8195" width="8.5" style="249" customWidth="1"/>
    <col min="8196" max="8196" width="5" style="249" customWidth="1"/>
    <col min="8197" max="8202" width="8.5" style="249" customWidth="1"/>
    <col min="8203" max="8203" width="7.625" style="249"/>
    <col min="8204" max="8205" width="0.25" style="249" customWidth="1"/>
    <col min="8206" max="8206" width="8.5" style="249" customWidth="1"/>
    <col min="8207" max="8207" width="5" style="249" customWidth="1"/>
    <col min="8208" max="8215" width="6.75" style="249" customWidth="1"/>
    <col min="8216" max="8216" width="6.875" style="249" customWidth="1"/>
    <col min="8217" max="8217" width="5.25" style="249" customWidth="1"/>
    <col min="8218" max="8218" width="6.875" style="249" customWidth="1"/>
    <col min="8219" max="8219" width="5.25" style="249" customWidth="1"/>
    <col min="8220" max="8220" width="7" style="249" customWidth="1"/>
    <col min="8221" max="8221" width="4.25" style="249" customWidth="1"/>
    <col min="8222" max="8446" width="7.625" style="249"/>
    <col min="8447" max="8447" width="12.5" style="249" customWidth="1"/>
    <col min="8448" max="8448" width="4.25" style="249" customWidth="1"/>
    <col min="8449" max="8449" width="10.25" style="249" customWidth="1"/>
    <col min="8450" max="8450" width="5" style="249" customWidth="1"/>
    <col min="8451" max="8451" width="8.5" style="249" customWidth="1"/>
    <col min="8452" max="8452" width="5" style="249" customWidth="1"/>
    <col min="8453" max="8458" width="8.5" style="249" customWidth="1"/>
    <col min="8459" max="8459" width="7.625" style="249"/>
    <col min="8460" max="8461" width="0.25" style="249" customWidth="1"/>
    <col min="8462" max="8462" width="8.5" style="249" customWidth="1"/>
    <col min="8463" max="8463" width="5" style="249" customWidth="1"/>
    <col min="8464" max="8471" width="6.75" style="249" customWidth="1"/>
    <col min="8472" max="8472" width="6.875" style="249" customWidth="1"/>
    <col min="8473" max="8473" width="5.25" style="249" customWidth="1"/>
    <col min="8474" max="8474" width="6.875" style="249" customWidth="1"/>
    <col min="8475" max="8475" width="5.25" style="249" customWidth="1"/>
    <col min="8476" max="8476" width="7" style="249" customWidth="1"/>
    <col min="8477" max="8477" width="4.25" style="249" customWidth="1"/>
    <col min="8478" max="8702" width="7.625" style="249"/>
    <col min="8703" max="8703" width="12.5" style="249" customWidth="1"/>
    <col min="8704" max="8704" width="4.25" style="249" customWidth="1"/>
    <col min="8705" max="8705" width="10.25" style="249" customWidth="1"/>
    <col min="8706" max="8706" width="5" style="249" customWidth="1"/>
    <col min="8707" max="8707" width="8.5" style="249" customWidth="1"/>
    <col min="8708" max="8708" width="5" style="249" customWidth="1"/>
    <col min="8709" max="8714" width="8.5" style="249" customWidth="1"/>
    <col min="8715" max="8715" width="7.625" style="249"/>
    <col min="8716" max="8717" width="0.25" style="249" customWidth="1"/>
    <col min="8718" max="8718" width="8.5" style="249" customWidth="1"/>
    <col min="8719" max="8719" width="5" style="249" customWidth="1"/>
    <col min="8720" max="8727" width="6.75" style="249" customWidth="1"/>
    <col min="8728" max="8728" width="6.875" style="249" customWidth="1"/>
    <col min="8729" max="8729" width="5.25" style="249" customWidth="1"/>
    <col min="8730" max="8730" width="6.875" style="249" customWidth="1"/>
    <col min="8731" max="8731" width="5.25" style="249" customWidth="1"/>
    <col min="8732" max="8732" width="7" style="249" customWidth="1"/>
    <col min="8733" max="8733" width="4.25" style="249" customWidth="1"/>
    <col min="8734" max="8958" width="7.625" style="249"/>
    <col min="8959" max="8959" width="12.5" style="249" customWidth="1"/>
    <col min="8960" max="8960" width="4.25" style="249" customWidth="1"/>
    <col min="8961" max="8961" width="10.25" style="249" customWidth="1"/>
    <col min="8962" max="8962" width="5" style="249" customWidth="1"/>
    <col min="8963" max="8963" width="8.5" style="249" customWidth="1"/>
    <col min="8964" max="8964" width="5" style="249" customWidth="1"/>
    <col min="8965" max="8970" width="8.5" style="249" customWidth="1"/>
    <col min="8971" max="8971" width="7.625" style="249"/>
    <col min="8972" max="8973" width="0.25" style="249" customWidth="1"/>
    <col min="8974" max="8974" width="8.5" style="249" customWidth="1"/>
    <col min="8975" max="8975" width="5" style="249" customWidth="1"/>
    <col min="8976" max="8983" width="6.75" style="249" customWidth="1"/>
    <col min="8984" max="8984" width="6.875" style="249" customWidth="1"/>
    <col min="8985" max="8985" width="5.25" style="249" customWidth="1"/>
    <col min="8986" max="8986" width="6.875" style="249" customWidth="1"/>
    <col min="8987" max="8987" width="5.25" style="249" customWidth="1"/>
    <col min="8988" max="8988" width="7" style="249" customWidth="1"/>
    <col min="8989" max="8989" width="4.25" style="249" customWidth="1"/>
    <col min="8990" max="9214" width="7.625" style="249"/>
    <col min="9215" max="9215" width="12.5" style="249" customWidth="1"/>
    <col min="9216" max="9216" width="4.25" style="249" customWidth="1"/>
    <col min="9217" max="9217" width="10.25" style="249" customWidth="1"/>
    <col min="9218" max="9218" width="5" style="249" customWidth="1"/>
    <col min="9219" max="9219" width="8.5" style="249" customWidth="1"/>
    <col min="9220" max="9220" width="5" style="249" customWidth="1"/>
    <col min="9221" max="9226" width="8.5" style="249" customWidth="1"/>
    <col min="9227" max="9227" width="7.625" style="249"/>
    <col min="9228" max="9229" width="0.25" style="249" customWidth="1"/>
    <col min="9230" max="9230" width="8.5" style="249" customWidth="1"/>
    <col min="9231" max="9231" width="5" style="249" customWidth="1"/>
    <col min="9232" max="9239" width="6.75" style="249" customWidth="1"/>
    <col min="9240" max="9240" width="6.875" style="249" customWidth="1"/>
    <col min="9241" max="9241" width="5.25" style="249" customWidth="1"/>
    <col min="9242" max="9242" width="6.875" style="249" customWidth="1"/>
    <col min="9243" max="9243" width="5.25" style="249" customWidth="1"/>
    <col min="9244" max="9244" width="7" style="249" customWidth="1"/>
    <col min="9245" max="9245" width="4.25" style="249" customWidth="1"/>
    <col min="9246" max="9470" width="7.625" style="249"/>
    <col min="9471" max="9471" width="12.5" style="249" customWidth="1"/>
    <col min="9472" max="9472" width="4.25" style="249" customWidth="1"/>
    <col min="9473" max="9473" width="10.25" style="249" customWidth="1"/>
    <col min="9474" max="9474" width="5" style="249" customWidth="1"/>
    <col min="9475" max="9475" width="8.5" style="249" customWidth="1"/>
    <col min="9476" max="9476" width="5" style="249" customWidth="1"/>
    <col min="9477" max="9482" width="8.5" style="249" customWidth="1"/>
    <col min="9483" max="9483" width="7.625" style="249"/>
    <col min="9484" max="9485" width="0.25" style="249" customWidth="1"/>
    <col min="9486" max="9486" width="8.5" style="249" customWidth="1"/>
    <col min="9487" max="9487" width="5" style="249" customWidth="1"/>
    <col min="9488" max="9495" width="6.75" style="249" customWidth="1"/>
    <col min="9496" max="9496" width="6.875" style="249" customWidth="1"/>
    <col min="9497" max="9497" width="5.25" style="249" customWidth="1"/>
    <col min="9498" max="9498" width="6.875" style="249" customWidth="1"/>
    <col min="9499" max="9499" width="5.25" style="249" customWidth="1"/>
    <col min="9500" max="9500" width="7" style="249" customWidth="1"/>
    <col min="9501" max="9501" width="4.25" style="249" customWidth="1"/>
    <col min="9502" max="9726" width="7.625" style="249"/>
    <col min="9727" max="9727" width="12.5" style="249" customWidth="1"/>
    <col min="9728" max="9728" width="4.25" style="249" customWidth="1"/>
    <col min="9729" max="9729" width="10.25" style="249" customWidth="1"/>
    <col min="9730" max="9730" width="5" style="249" customWidth="1"/>
    <col min="9731" max="9731" width="8.5" style="249" customWidth="1"/>
    <col min="9732" max="9732" width="5" style="249" customWidth="1"/>
    <col min="9733" max="9738" width="8.5" style="249" customWidth="1"/>
    <col min="9739" max="9739" width="7.625" style="249"/>
    <col min="9740" max="9741" width="0.25" style="249" customWidth="1"/>
    <col min="9742" max="9742" width="8.5" style="249" customWidth="1"/>
    <col min="9743" max="9743" width="5" style="249" customWidth="1"/>
    <col min="9744" max="9751" width="6.75" style="249" customWidth="1"/>
    <col min="9752" max="9752" width="6.875" style="249" customWidth="1"/>
    <col min="9753" max="9753" width="5.25" style="249" customWidth="1"/>
    <col min="9754" max="9754" width="6.875" style="249" customWidth="1"/>
    <col min="9755" max="9755" width="5.25" style="249" customWidth="1"/>
    <col min="9756" max="9756" width="7" style="249" customWidth="1"/>
    <col min="9757" max="9757" width="4.25" style="249" customWidth="1"/>
    <col min="9758" max="9982" width="7.625" style="249"/>
    <col min="9983" max="9983" width="12.5" style="249" customWidth="1"/>
    <col min="9984" max="9984" width="4.25" style="249" customWidth="1"/>
    <col min="9985" max="9985" width="10.25" style="249" customWidth="1"/>
    <col min="9986" max="9986" width="5" style="249" customWidth="1"/>
    <col min="9987" max="9987" width="8.5" style="249" customWidth="1"/>
    <col min="9988" max="9988" width="5" style="249" customWidth="1"/>
    <col min="9989" max="9994" width="8.5" style="249" customWidth="1"/>
    <col min="9995" max="9995" width="7.625" style="249"/>
    <col min="9996" max="9997" width="0.25" style="249" customWidth="1"/>
    <col min="9998" max="9998" width="8.5" style="249" customWidth="1"/>
    <col min="9999" max="9999" width="5" style="249" customWidth="1"/>
    <col min="10000" max="10007" width="6.75" style="249" customWidth="1"/>
    <col min="10008" max="10008" width="6.875" style="249" customWidth="1"/>
    <col min="10009" max="10009" width="5.25" style="249" customWidth="1"/>
    <col min="10010" max="10010" width="6.875" style="249" customWidth="1"/>
    <col min="10011" max="10011" width="5.25" style="249" customWidth="1"/>
    <col min="10012" max="10012" width="7" style="249" customWidth="1"/>
    <col min="10013" max="10013" width="4.25" style="249" customWidth="1"/>
    <col min="10014" max="10238" width="7.625" style="249"/>
    <col min="10239" max="10239" width="12.5" style="249" customWidth="1"/>
    <col min="10240" max="10240" width="4.25" style="249" customWidth="1"/>
    <col min="10241" max="10241" width="10.25" style="249" customWidth="1"/>
    <col min="10242" max="10242" width="5" style="249" customWidth="1"/>
    <col min="10243" max="10243" width="8.5" style="249" customWidth="1"/>
    <col min="10244" max="10244" width="5" style="249" customWidth="1"/>
    <col min="10245" max="10250" width="8.5" style="249" customWidth="1"/>
    <col min="10251" max="10251" width="7.625" style="249"/>
    <col min="10252" max="10253" width="0.25" style="249" customWidth="1"/>
    <col min="10254" max="10254" width="8.5" style="249" customWidth="1"/>
    <col min="10255" max="10255" width="5" style="249" customWidth="1"/>
    <col min="10256" max="10263" width="6.75" style="249" customWidth="1"/>
    <col min="10264" max="10264" width="6.875" style="249" customWidth="1"/>
    <col min="10265" max="10265" width="5.25" style="249" customWidth="1"/>
    <col min="10266" max="10266" width="6.875" style="249" customWidth="1"/>
    <col min="10267" max="10267" width="5.25" style="249" customWidth="1"/>
    <col min="10268" max="10268" width="7" style="249" customWidth="1"/>
    <col min="10269" max="10269" width="4.25" style="249" customWidth="1"/>
    <col min="10270" max="10494" width="7.625" style="249"/>
    <col min="10495" max="10495" width="12.5" style="249" customWidth="1"/>
    <col min="10496" max="10496" width="4.25" style="249" customWidth="1"/>
    <col min="10497" max="10497" width="10.25" style="249" customWidth="1"/>
    <col min="10498" max="10498" width="5" style="249" customWidth="1"/>
    <col min="10499" max="10499" width="8.5" style="249" customWidth="1"/>
    <col min="10500" max="10500" width="5" style="249" customWidth="1"/>
    <col min="10501" max="10506" width="8.5" style="249" customWidth="1"/>
    <col min="10507" max="10507" width="7.625" style="249"/>
    <col min="10508" max="10509" width="0.25" style="249" customWidth="1"/>
    <col min="10510" max="10510" width="8.5" style="249" customWidth="1"/>
    <col min="10511" max="10511" width="5" style="249" customWidth="1"/>
    <col min="10512" max="10519" width="6.75" style="249" customWidth="1"/>
    <col min="10520" max="10520" width="6.875" style="249" customWidth="1"/>
    <col min="10521" max="10521" width="5.25" style="249" customWidth="1"/>
    <col min="10522" max="10522" width="6.875" style="249" customWidth="1"/>
    <col min="10523" max="10523" width="5.25" style="249" customWidth="1"/>
    <col min="10524" max="10524" width="7" style="249" customWidth="1"/>
    <col min="10525" max="10525" width="4.25" style="249" customWidth="1"/>
    <col min="10526" max="10750" width="7.625" style="249"/>
    <col min="10751" max="10751" width="12.5" style="249" customWidth="1"/>
    <col min="10752" max="10752" width="4.25" style="249" customWidth="1"/>
    <col min="10753" max="10753" width="10.25" style="249" customWidth="1"/>
    <col min="10754" max="10754" width="5" style="249" customWidth="1"/>
    <col min="10755" max="10755" width="8.5" style="249" customWidth="1"/>
    <col min="10756" max="10756" width="5" style="249" customWidth="1"/>
    <col min="10757" max="10762" width="8.5" style="249" customWidth="1"/>
    <col min="10763" max="10763" width="7.625" style="249"/>
    <col min="10764" max="10765" width="0.25" style="249" customWidth="1"/>
    <col min="10766" max="10766" width="8.5" style="249" customWidth="1"/>
    <col min="10767" max="10767" width="5" style="249" customWidth="1"/>
    <col min="10768" max="10775" width="6.75" style="249" customWidth="1"/>
    <col min="10776" max="10776" width="6.875" style="249" customWidth="1"/>
    <col min="10777" max="10777" width="5.25" style="249" customWidth="1"/>
    <col min="10778" max="10778" width="6.875" style="249" customWidth="1"/>
    <col min="10779" max="10779" width="5.25" style="249" customWidth="1"/>
    <col min="10780" max="10780" width="7" style="249" customWidth="1"/>
    <col min="10781" max="10781" width="4.25" style="249" customWidth="1"/>
    <col min="10782" max="11006" width="7.625" style="249"/>
    <col min="11007" max="11007" width="12.5" style="249" customWidth="1"/>
    <col min="11008" max="11008" width="4.25" style="249" customWidth="1"/>
    <col min="11009" max="11009" width="10.25" style="249" customWidth="1"/>
    <col min="11010" max="11010" width="5" style="249" customWidth="1"/>
    <col min="11011" max="11011" width="8.5" style="249" customWidth="1"/>
    <col min="11012" max="11012" width="5" style="249" customWidth="1"/>
    <col min="11013" max="11018" width="8.5" style="249" customWidth="1"/>
    <col min="11019" max="11019" width="7.625" style="249"/>
    <col min="11020" max="11021" width="0.25" style="249" customWidth="1"/>
    <col min="11022" max="11022" width="8.5" style="249" customWidth="1"/>
    <col min="11023" max="11023" width="5" style="249" customWidth="1"/>
    <col min="11024" max="11031" width="6.75" style="249" customWidth="1"/>
    <col min="11032" max="11032" width="6.875" style="249" customWidth="1"/>
    <col min="11033" max="11033" width="5.25" style="249" customWidth="1"/>
    <col min="11034" max="11034" width="6.875" style="249" customWidth="1"/>
    <col min="11035" max="11035" width="5.25" style="249" customWidth="1"/>
    <col min="11036" max="11036" width="7" style="249" customWidth="1"/>
    <col min="11037" max="11037" width="4.25" style="249" customWidth="1"/>
    <col min="11038" max="11262" width="7.625" style="249"/>
    <col min="11263" max="11263" width="12.5" style="249" customWidth="1"/>
    <col min="11264" max="11264" width="4.25" style="249" customWidth="1"/>
    <col min="11265" max="11265" width="10.25" style="249" customWidth="1"/>
    <col min="11266" max="11266" width="5" style="249" customWidth="1"/>
    <col min="11267" max="11267" width="8.5" style="249" customWidth="1"/>
    <col min="11268" max="11268" width="5" style="249" customWidth="1"/>
    <col min="11269" max="11274" width="8.5" style="249" customWidth="1"/>
    <col min="11275" max="11275" width="7.625" style="249"/>
    <col min="11276" max="11277" width="0.25" style="249" customWidth="1"/>
    <col min="11278" max="11278" width="8.5" style="249" customWidth="1"/>
    <col min="11279" max="11279" width="5" style="249" customWidth="1"/>
    <col min="11280" max="11287" width="6.75" style="249" customWidth="1"/>
    <col min="11288" max="11288" width="6.875" style="249" customWidth="1"/>
    <col min="11289" max="11289" width="5.25" style="249" customWidth="1"/>
    <col min="11290" max="11290" width="6.875" style="249" customWidth="1"/>
    <col min="11291" max="11291" width="5.25" style="249" customWidth="1"/>
    <col min="11292" max="11292" width="7" style="249" customWidth="1"/>
    <col min="11293" max="11293" width="4.25" style="249" customWidth="1"/>
    <col min="11294" max="11518" width="7.625" style="249"/>
    <col min="11519" max="11519" width="12.5" style="249" customWidth="1"/>
    <col min="11520" max="11520" width="4.25" style="249" customWidth="1"/>
    <col min="11521" max="11521" width="10.25" style="249" customWidth="1"/>
    <col min="11522" max="11522" width="5" style="249" customWidth="1"/>
    <col min="11523" max="11523" width="8.5" style="249" customWidth="1"/>
    <col min="11524" max="11524" width="5" style="249" customWidth="1"/>
    <col min="11525" max="11530" width="8.5" style="249" customWidth="1"/>
    <col min="11531" max="11531" width="7.625" style="249"/>
    <col min="11532" max="11533" width="0.25" style="249" customWidth="1"/>
    <col min="11534" max="11534" width="8.5" style="249" customWidth="1"/>
    <col min="11535" max="11535" width="5" style="249" customWidth="1"/>
    <col min="11536" max="11543" width="6.75" style="249" customWidth="1"/>
    <col min="11544" max="11544" width="6.875" style="249" customWidth="1"/>
    <col min="11545" max="11545" width="5.25" style="249" customWidth="1"/>
    <col min="11546" max="11546" width="6.875" style="249" customWidth="1"/>
    <col min="11547" max="11547" width="5.25" style="249" customWidth="1"/>
    <col min="11548" max="11548" width="7" style="249" customWidth="1"/>
    <col min="11549" max="11549" width="4.25" style="249" customWidth="1"/>
    <col min="11550" max="11774" width="7.625" style="249"/>
    <col min="11775" max="11775" width="12.5" style="249" customWidth="1"/>
    <col min="11776" max="11776" width="4.25" style="249" customWidth="1"/>
    <col min="11777" max="11777" width="10.25" style="249" customWidth="1"/>
    <col min="11778" max="11778" width="5" style="249" customWidth="1"/>
    <col min="11779" max="11779" width="8.5" style="249" customWidth="1"/>
    <col min="11780" max="11780" width="5" style="249" customWidth="1"/>
    <col min="11781" max="11786" width="8.5" style="249" customWidth="1"/>
    <col min="11787" max="11787" width="7.625" style="249"/>
    <col min="11788" max="11789" width="0.25" style="249" customWidth="1"/>
    <col min="11790" max="11790" width="8.5" style="249" customWidth="1"/>
    <col min="11791" max="11791" width="5" style="249" customWidth="1"/>
    <col min="11792" max="11799" width="6.75" style="249" customWidth="1"/>
    <col min="11800" max="11800" width="6.875" style="249" customWidth="1"/>
    <col min="11801" max="11801" width="5.25" style="249" customWidth="1"/>
    <col min="11802" max="11802" width="6.875" style="249" customWidth="1"/>
    <col min="11803" max="11803" width="5.25" style="249" customWidth="1"/>
    <col min="11804" max="11804" width="7" style="249" customWidth="1"/>
    <col min="11805" max="11805" width="4.25" style="249" customWidth="1"/>
    <col min="11806" max="12030" width="7.625" style="249"/>
    <col min="12031" max="12031" width="12.5" style="249" customWidth="1"/>
    <col min="12032" max="12032" width="4.25" style="249" customWidth="1"/>
    <col min="12033" max="12033" width="10.25" style="249" customWidth="1"/>
    <col min="12034" max="12034" width="5" style="249" customWidth="1"/>
    <col min="12035" max="12035" width="8.5" style="249" customWidth="1"/>
    <col min="12036" max="12036" width="5" style="249" customWidth="1"/>
    <col min="12037" max="12042" width="8.5" style="249" customWidth="1"/>
    <col min="12043" max="12043" width="7.625" style="249"/>
    <col min="12044" max="12045" width="0.25" style="249" customWidth="1"/>
    <col min="12046" max="12046" width="8.5" style="249" customWidth="1"/>
    <col min="12047" max="12047" width="5" style="249" customWidth="1"/>
    <col min="12048" max="12055" width="6.75" style="249" customWidth="1"/>
    <col min="12056" max="12056" width="6.875" style="249" customWidth="1"/>
    <col min="12057" max="12057" width="5.25" style="249" customWidth="1"/>
    <col min="12058" max="12058" width="6.875" style="249" customWidth="1"/>
    <col min="12059" max="12059" width="5.25" style="249" customWidth="1"/>
    <col min="12060" max="12060" width="7" style="249" customWidth="1"/>
    <col min="12061" max="12061" width="4.25" style="249" customWidth="1"/>
    <col min="12062" max="12286" width="7.625" style="249"/>
    <col min="12287" max="12287" width="12.5" style="249" customWidth="1"/>
    <col min="12288" max="12288" width="4.25" style="249" customWidth="1"/>
    <col min="12289" max="12289" width="10.25" style="249" customWidth="1"/>
    <col min="12290" max="12290" width="5" style="249" customWidth="1"/>
    <col min="12291" max="12291" width="8.5" style="249" customWidth="1"/>
    <col min="12292" max="12292" width="5" style="249" customWidth="1"/>
    <col min="12293" max="12298" width="8.5" style="249" customWidth="1"/>
    <col min="12299" max="12299" width="7.625" style="249"/>
    <col min="12300" max="12301" width="0.25" style="249" customWidth="1"/>
    <col min="12302" max="12302" width="8.5" style="249" customWidth="1"/>
    <col min="12303" max="12303" width="5" style="249" customWidth="1"/>
    <col min="12304" max="12311" width="6.75" style="249" customWidth="1"/>
    <col min="12312" max="12312" width="6.875" style="249" customWidth="1"/>
    <col min="12313" max="12313" width="5.25" style="249" customWidth="1"/>
    <col min="12314" max="12314" width="6.875" style="249" customWidth="1"/>
    <col min="12315" max="12315" width="5.25" style="249" customWidth="1"/>
    <col min="12316" max="12316" width="7" style="249" customWidth="1"/>
    <col min="12317" max="12317" width="4.25" style="249" customWidth="1"/>
    <col min="12318" max="12542" width="7.625" style="249"/>
    <col min="12543" max="12543" width="12.5" style="249" customWidth="1"/>
    <col min="12544" max="12544" width="4.25" style="249" customWidth="1"/>
    <col min="12545" max="12545" width="10.25" style="249" customWidth="1"/>
    <col min="12546" max="12546" width="5" style="249" customWidth="1"/>
    <col min="12547" max="12547" width="8.5" style="249" customWidth="1"/>
    <col min="12548" max="12548" width="5" style="249" customWidth="1"/>
    <col min="12549" max="12554" width="8.5" style="249" customWidth="1"/>
    <col min="12555" max="12555" width="7.625" style="249"/>
    <col min="12556" max="12557" width="0.25" style="249" customWidth="1"/>
    <col min="12558" max="12558" width="8.5" style="249" customWidth="1"/>
    <col min="12559" max="12559" width="5" style="249" customWidth="1"/>
    <col min="12560" max="12567" width="6.75" style="249" customWidth="1"/>
    <col min="12568" max="12568" width="6.875" style="249" customWidth="1"/>
    <col min="12569" max="12569" width="5.25" style="249" customWidth="1"/>
    <col min="12570" max="12570" width="6.875" style="249" customWidth="1"/>
    <col min="12571" max="12571" width="5.25" style="249" customWidth="1"/>
    <col min="12572" max="12572" width="7" style="249" customWidth="1"/>
    <col min="12573" max="12573" width="4.25" style="249" customWidth="1"/>
    <col min="12574" max="12798" width="7.625" style="249"/>
    <col min="12799" max="12799" width="12.5" style="249" customWidth="1"/>
    <col min="12800" max="12800" width="4.25" style="249" customWidth="1"/>
    <col min="12801" max="12801" width="10.25" style="249" customWidth="1"/>
    <col min="12802" max="12802" width="5" style="249" customWidth="1"/>
    <col min="12803" max="12803" width="8.5" style="249" customWidth="1"/>
    <col min="12804" max="12804" width="5" style="249" customWidth="1"/>
    <col min="12805" max="12810" width="8.5" style="249" customWidth="1"/>
    <col min="12811" max="12811" width="7.625" style="249"/>
    <col min="12812" max="12813" width="0.25" style="249" customWidth="1"/>
    <col min="12814" max="12814" width="8.5" style="249" customWidth="1"/>
    <col min="12815" max="12815" width="5" style="249" customWidth="1"/>
    <col min="12816" max="12823" width="6.75" style="249" customWidth="1"/>
    <col min="12824" max="12824" width="6.875" style="249" customWidth="1"/>
    <col min="12825" max="12825" width="5.25" style="249" customWidth="1"/>
    <col min="12826" max="12826" width="6.875" style="249" customWidth="1"/>
    <col min="12827" max="12827" width="5.25" style="249" customWidth="1"/>
    <col min="12828" max="12828" width="7" style="249" customWidth="1"/>
    <col min="12829" max="12829" width="4.25" style="249" customWidth="1"/>
    <col min="12830" max="13054" width="7.625" style="249"/>
    <col min="13055" max="13055" width="12.5" style="249" customWidth="1"/>
    <col min="13056" max="13056" width="4.25" style="249" customWidth="1"/>
    <col min="13057" max="13057" width="10.25" style="249" customWidth="1"/>
    <col min="13058" max="13058" width="5" style="249" customWidth="1"/>
    <col min="13059" max="13059" width="8.5" style="249" customWidth="1"/>
    <col min="13060" max="13060" width="5" style="249" customWidth="1"/>
    <col min="13061" max="13066" width="8.5" style="249" customWidth="1"/>
    <col min="13067" max="13067" width="7.625" style="249"/>
    <col min="13068" max="13069" width="0.25" style="249" customWidth="1"/>
    <col min="13070" max="13070" width="8.5" style="249" customWidth="1"/>
    <col min="13071" max="13071" width="5" style="249" customWidth="1"/>
    <col min="13072" max="13079" width="6.75" style="249" customWidth="1"/>
    <col min="13080" max="13080" width="6.875" style="249" customWidth="1"/>
    <col min="13081" max="13081" width="5.25" style="249" customWidth="1"/>
    <col min="13082" max="13082" width="6.875" style="249" customWidth="1"/>
    <col min="13083" max="13083" width="5.25" style="249" customWidth="1"/>
    <col min="13084" max="13084" width="7" style="249" customWidth="1"/>
    <col min="13085" max="13085" width="4.25" style="249" customWidth="1"/>
    <col min="13086" max="13310" width="7.625" style="249"/>
    <col min="13311" max="13311" width="12.5" style="249" customWidth="1"/>
    <col min="13312" max="13312" width="4.25" style="249" customWidth="1"/>
    <col min="13313" max="13313" width="10.25" style="249" customWidth="1"/>
    <col min="13314" max="13314" width="5" style="249" customWidth="1"/>
    <col min="13315" max="13315" width="8.5" style="249" customWidth="1"/>
    <col min="13316" max="13316" width="5" style="249" customWidth="1"/>
    <col min="13317" max="13322" width="8.5" style="249" customWidth="1"/>
    <col min="13323" max="13323" width="7.625" style="249"/>
    <col min="13324" max="13325" width="0.25" style="249" customWidth="1"/>
    <col min="13326" max="13326" width="8.5" style="249" customWidth="1"/>
    <col min="13327" max="13327" width="5" style="249" customWidth="1"/>
    <col min="13328" max="13335" width="6.75" style="249" customWidth="1"/>
    <col min="13336" max="13336" width="6.875" style="249" customWidth="1"/>
    <col min="13337" max="13337" width="5.25" style="249" customWidth="1"/>
    <col min="13338" max="13338" width="6.875" style="249" customWidth="1"/>
    <col min="13339" max="13339" width="5.25" style="249" customWidth="1"/>
    <col min="13340" max="13340" width="7" style="249" customWidth="1"/>
    <col min="13341" max="13341" width="4.25" style="249" customWidth="1"/>
    <col min="13342" max="13566" width="7.625" style="249"/>
    <col min="13567" max="13567" width="12.5" style="249" customWidth="1"/>
    <col min="13568" max="13568" width="4.25" style="249" customWidth="1"/>
    <col min="13569" max="13569" width="10.25" style="249" customWidth="1"/>
    <col min="13570" max="13570" width="5" style="249" customWidth="1"/>
    <col min="13571" max="13571" width="8.5" style="249" customWidth="1"/>
    <col min="13572" max="13572" width="5" style="249" customWidth="1"/>
    <col min="13573" max="13578" width="8.5" style="249" customWidth="1"/>
    <col min="13579" max="13579" width="7.625" style="249"/>
    <col min="13580" max="13581" width="0.25" style="249" customWidth="1"/>
    <col min="13582" max="13582" width="8.5" style="249" customWidth="1"/>
    <col min="13583" max="13583" width="5" style="249" customWidth="1"/>
    <col min="13584" max="13591" width="6.75" style="249" customWidth="1"/>
    <col min="13592" max="13592" width="6.875" style="249" customWidth="1"/>
    <col min="13593" max="13593" width="5.25" style="249" customWidth="1"/>
    <col min="13594" max="13594" width="6.875" style="249" customWidth="1"/>
    <col min="13595" max="13595" width="5.25" style="249" customWidth="1"/>
    <col min="13596" max="13596" width="7" style="249" customWidth="1"/>
    <col min="13597" max="13597" width="4.25" style="249" customWidth="1"/>
    <col min="13598" max="13822" width="7.625" style="249"/>
    <col min="13823" max="13823" width="12.5" style="249" customWidth="1"/>
    <col min="13824" max="13824" width="4.25" style="249" customWidth="1"/>
    <col min="13825" max="13825" width="10.25" style="249" customWidth="1"/>
    <col min="13826" max="13826" width="5" style="249" customWidth="1"/>
    <col min="13827" max="13827" width="8.5" style="249" customWidth="1"/>
    <col min="13828" max="13828" width="5" style="249" customWidth="1"/>
    <col min="13829" max="13834" width="8.5" style="249" customWidth="1"/>
    <col min="13835" max="13835" width="7.625" style="249"/>
    <col min="13836" max="13837" width="0.25" style="249" customWidth="1"/>
    <col min="13838" max="13838" width="8.5" style="249" customWidth="1"/>
    <col min="13839" max="13839" width="5" style="249" customWidth="1"/>
    <col min="13840" max="13847" width="6.75" style="249" customWidth="1"/>
    <col min="13848" max="13848" width="6.875" style="249" customWidth="1"/>
    <col min="13849" max="13849" width="5.25" style="249" customWidth="1"/>
    <col min="13850" max="13850" width="6.875" style="249" customWidth="1"/>
    <col min="13851" max="13851" width="5.25" style="249" customWidth="1"/>
    <col min="13852" max="13852" width="7" style="249" customWidth="1"/>
    <col min="13853" max="13853" width="4.25" style="249" customWidth="1"/>
    <col min="13854" max="14078" width="7.625" style="249"/>
    <col min="14079" max="14079" width="12.5" style="249" customWidth="1"/>
    <col min="14080" max="14080" width="4.25" style="249" customWidth="1"/>
    <col min="14081" max="14081" width="10.25" style="249" customWidth="1"/>
    <col min="14082" max="14082" width="5" style="249" customWidth="1"/>
    <col min="14083" max="14083" width="8.5" style="249" customWidth="1"/>
    <col min="14084" max="14084" width="5" style="249" customWidth="1"/>
    <col min="14085" max="14090" width="8.5" style="249" customWidth="1"/>
    <col min="14091" max="14091" width="7.625" style="249"/>
    <col min="14092" max="14093" width="0.25" style="249" customWidth="1"/>
    <col min="14094" max="14094" width="8.5" style="249" customWidth="1"/>
    <col min="14095" max="14095" width="5" style="249" customWidth="1"/>
    <col min="14096" max="14103" width="6.75" style="249" customWidth="1"/>
    <col min="14104" max="14104" width="6.875" style="249" customWidth="1"/>
    <col min="14105" max="14105" width="5.25" style="249" customWidth="1"/>
    <col min="14106" max="14106" width="6.875" style="249" customWidth="1"/>
    <col min="14107" max="14107" width="5.25" style="249" customWidth="1"/>
    <col min="14108" max="14108" width="7" style="249" customWidth="1"/>
    <col min="14109" max="14109" width="4.25" style="249" customWidth="1"/>
    <col min="14110" max="14334" width="7.625" style="249"/>
    <col min="14335" max="14335" width="12.5" style="249" customWidth="1"/>
    <col min="14336" max="14336" width="4.25" style="249" customWidth="1"/>
    <col min="14337" max="14337" width="10.25" style="249" customWidth="1"/>
    <col min="14338" max="14338" width="5" style="249" customWidth="1"/>
    <col min="14339" max="14339" width="8.5" style="249" customWidth="1"/>
    <col min="14340" max="14340" width="5" style="249" customWidth="1"/>
    <col min="14341" max="14346" width="8.5" style="249" customWidth="1"/>
    <col min="14347" max="14347" width="7.625" style="249"/>
    <col min="14348" max="14349" width="0.25" style="249" customWidth="1"/>
    <col min="14350" max="14350" width="8.5" style="249" customWidth="1"/>
    <col min="14351" max="14351" width="5" style="249" customWidth="1"/>
    <col min="14352" max="14359" width="6.75" style="249" customWidth="1"/>
    <col min="14360" max="14360" width="6.875" style="249" customWidth="1"/>
    <col min="14361" max="14361" width="5.25" style="249" customWidth="1"/>
    <col min="14362" max="14362" width="6.875" style="249" customWidth="1"/>
    <col min="14363" max="14363" width="5.25" style="249" customWidth="1"/>
    <col min="14364" max="14364" width="7" style="249" customWidth="1"/>
    <col min="14365" max="14365" width="4.25" style="249" customWidth="1"/>
    <col min="14366" max="14590" width="7.625" style="249"/>
    <col min="14591" max="14591" width="12.5" style="249" customWidth="1"/>
    <col min="14592" max="14592" width="4.25" style="249" customWidth="1"/>
    <col min="14593" max="14593" width="10.25" style="249" customWidth="1"/>
    <col min="14594" max="14594" width="5" style="249" customWidth="1"/>
    <col min="14595" max="14595" width="8.5" style="249" customWidth="1"/>
    <col min="14596" max="14596" width="5" style="249" customWidth="1"/>
    <col min="14597" max="14602" width="8.5" style="249" customWidth="1"/>
    <col min="14603" max="14603" width="7.625" style="249"/>
    <col min="14604" max="14605" width="0.25" style="249" customWidth="1"/>
    <col min="14606" max="14606" width="8.5" style="249" customWidth="1"/>
    <col min="14607" max="14607" width="5" style="249" customWidth="1"/>
    <col min="14608" max="14615" width="6.75" style="249" customWidth="1"/>
    <col min="14616" max="14616" width="6.875" style="249" customWidth="1"/>
    <col min="14617" max="14617" width="5.25" style="249" customWidth="1"/>
    <col min="14618" max="14618" width="6.875" style="249" customWidth="1"/>
    <col min="14619" max="14619" width="5.25" style="249" customWidth="1"/>
    <col min="14620" max="14620" width="7" style="249" customWidth="1"/>
    <col min="14621" max="14621" width="4.25" style="249" customWidth="1"/>
    <col min="14622" max="14846" width="7.625" style="249"/>
    <col min="14847" max="14847" width="12.5" style="249" customWidth="1"/>
    <col min="14848" max="14848" width="4.25" style="249" customWidth="1"/>
    <col min="14849" max="14849" width="10.25" style="249" customWidth="1"/>
    <col min="14850" max="14850" width="5" style="249" customWidth="1"/>
    <col min="14851" max="14851" width="8.5" style="249" customWidth="1"/>
    <col min="14852" max="14852" width="5" style="249" customWidth="1"/>
    <col min="14853" max="14858" width="8.5" style="249" customWidth="1"/>
    <col min="14859" max="14859" width="7.625" style="249"/>
    <col min="14860" max="14861" width="0.25" style="249" customWidth="1"/>
    <col min="14862" max="14862" width="8.5" style="249" customWidth="1"/>
    <col min="14863" max="14863" width="5" style="249" customWidth="1"/>
    <col min="14864" max="14871" width="6.75" style="249" customWidth="1"/>
    <col min="14872" max="14872" width="6.875" style="249" customWidth="1"/>
    <col min="14873" max="14873" width="5.25" style="249" customWidth="1"/>
    <col min="14874" max="14874" width="6.875" style="249" customWidth="1"/>
    <col min="14875" max="14875" width="5.25" style="249" customWidth="1"/>
    <col min="14876" max="14876" width="7" style="249" customWidth="1"/>
    <col min="14877" max="14877" width="4.25" style="249" customWidth="1"/>
    <col min="14878" max="15102" width="7.625" style="249"/>
    <col min="15103" max="15103" width="12.5" style="249" customWidth="1"/>
    <col min="15104" max="15104" width="4.25" style="249" customWidth="1"/>
    <col min="15105" max="15105" width="10.25" style="249" customWidth="1"/>
    <col min="15106" max="15106" width="5" style="249" customWidth="1"/>
    <col min="15107" max="15107" width="8.5" style="249" customWidth="1"/>
    <col min="15108" max="15108" width="5" style="249" customWidth="1"/>
    <col min="15109" max="15114" width="8.5" style="249" customWidth="1"/>
    <col min="15115" max="15115" width="7.625" style="249"/>
    <col min="15116" max="15117" width="0.25" style="249" customWidth="1"/>
    <col min="15118" max="15118" width="8.5" style="249" customWidth="1"/>
    <col min="15119" max="15119" width="5" style="249" customWidth="1"/>
    <col min="15120" max="15127" width="6.75" style="249" customWidth="1"/>
    <col min="15128" max="15128" width="6.875" style="249" customWidth="1"/>
    <col min="15129" max="15129" width="5.25" style="249" customWidth="1"/>
    <col min="15130" max="15130" width="6.875" style="249" customWidth="1"/>
    <col min="15131" max="15131" width="5.25" style="249" customWidth="1"/>
    <col min="15132" max="15132" width="7" style="249" customWidth="1"/>
    <col min="15133" max="15133" width="4.25" style="249" customWidth="1"/>
    <col min="15134" max="15358" width="7.625" style="249"/>
    <col min="15359" max="15359" width="12.5" style="249" customWidth="1"/>
    <col min="15360" max="15360" width="4.25" style="249" customWidth="1"/>
    <col min="15361" max="15361" width="10.25" style="249" customWidth="1"/>
    <col min="15362" max="15362" width="5" style="249" customWidth="1"/>
    <col min="15363" max="15363" width="8.5" style="249" customWidth="1"/>
    <col min="15364" max="15364" width="5" style="249" customWidth="1"/>
    <col min="15365" max="15370" width="8.5" style="249" customWidth="1"/>
    <col min="15371" max="15371" width="7.625" style="249"/>
    <col min="15372" max="15373" width="0.25" style="249" customWidth="1"/>
    <col min="15374" max="15374" width="8.5" style="249" customWidth="1"/>
    <col min="15375" max="15375" width="5" style="249" customWidth="1"/>
    <col min="15376" max="15383" width="6.75" style="249" customWidth="1"/>
    <col min="15384" max="15384" width="6.875" style="249" customWidth="1"/>
    <col min="15385" max="15385" width="5.25" style="249" customWidth="1"/>
    <col min="15386" max="15386" width="6.875" style="249" customWidth="1"/>
    <col min="15387" max="15387" width="5.25" style="249" customWidth="1"/>
    <col min="15388" max="15388" width="7" style="249" customWidth="1"/>
    <col min="15389" max="15389" width="4.25" style="249" customWidth="1"/>
    <col min="15390" max="15614" width="7.625" style="249"/>
    <col min="15615" max="15615" width="12.5" style="249" customWidth="1"/>
    <col min="15616" max="15616" width="4.25" style="249" customWidth="1"/>
    <col min="15617" max="15617" width="10.25" style="249" customWidth="1"/>
    <col min="15618" max="15618" width="5" style="249" customWidth="1"/>
    <col min="15619" max="15619" width="8.5" style="249" customWidth="1"/>
    <col min="15620" max="15620" width="5" style="249" customWidth="1"/>
    <col min="15621" max="15626" width="8.5" style="249" customWidth="1"/>
    <col min="15627" max="15627" width="7.625" style="249"/>
    <col min="15628" max="15629" width="0.25" style="249" customWidth="1"/>
    <col min="15630" max="15630" width="8.5" style="249" customWidth="1"/>
    <col min="15631" max="15631" width="5" style="249" customWidth="1"/>
    <col min="15632" max="15639" width="6.75" style="249" customWidth="1"/>
    <col min="15640" max="15640" width="6.875" style="249" customWidth="1"/>
    <col min="15641" max="15641" width="5.25" style="249" customWidth="1"/>
    <col min="15642" max="15642" width="6.875" style="249" customWidth="1"/>
    <col min="15643" max="15643" width="5.25" style="249" customWidth="1"/>
    <col min="15644" max="15644" width="7" style="249" customWidth="1"/>
    <col min="15645" max="15645" width="4.25" style="249" customWidth="1"/>
    <col min="15646" max="15870" width="7.625" style="249"/>
    <col min="15871" max="15871" width="12.5" style="249" customWidth="1"/>
    <col min="15872" max="15872" width="4.25" style="249" customWidth="1"/>
    <col min="15873" max="15873" width="10.25" style="249" customWidth="1"/>
    <col min="15874" max="15874" width="5" style="249" customWidth="1"/>
    <col min="15875" max="15875" width="8.5" style="249" customWidth="1"/>
    <col min="15876" max="15876" width="5" style="249" customWidth="1"/>
    <col min="15877" max="15882" width="8.5" style="249" customWidth="1"/>
    <col min="15883" max="15883" width="7.625" style="249"/>
    <col min="15884" max="15885" width="0.25" style="249" customWidth="1"/>
    <col min="15886" max="15886" width="8.5" style="249" customWidth="1"/>
    <col min="15887" max="15887" width="5" style="249" customWidth="1"/>
    <col min="15888" max="15895" width="6.75" style="249" customWidth="1"/>
    <col min="15896" max="15896" width="6.875" style="249" customWidth="1"/>
    <col min="15897" max="15897" width="5.25" style="249" customWidth="1"/>
    <col min="15898" max="15898" width="6.875" style="249" customWidth="1"/>
    <col min="15899" max="15899" width="5.25" style="249" customWidth="1"/>
    <col min="15900" max="15900" width="7" style="249" customWidth="1"/>
    <col min="15901" max="15901" width="4.25" style="249" customWidth="1"/>
    <col min="15902" max="16126" width="7.625" style="249"/>
    <col min="16127" max="16127" width="12.5" style="249" customWidth="1"/>
    <col min="16128" max="16128" width="4.25" style="249" customWidth="1"/>
    <col min="16129" max="16129" width="10.25" style="249" customWidth="1"/>
    <col min="16130" max="16130" width="5" style="249" customWidth="1"/>
    <col min="16131" max="16131" width="8.5" style="249" customWidth="1"/>
    <col min="16132" max="16132" width="5" style="249" customWidth="1"/>
    <col min="16133" max="16138" width="8.5" style="249" customWidth="1"/>
    <col min="16139" max="16139" width="7.625" style="249"/>
    <col min="16140" max="16141" width="0.25" style="249" customWidth="1"/>
    <col min="16142" max="16142" width="8.5" style="249" customWidth="1"/>
    <col min="16143" max="16143" width="5" style="249" customWidth="1"/>
    <col min="16144" max="16151" width="6.75" style="249" customWidth="1"/>
    <col min="16152" max="16152" width="6.875" style="249" customWidth="1"/>
    <col min="16153" max="16153" width="5.25" style="249" customWidth="1"/>
    <col min="16154" max="16154" width="6.875" style="249" customWidth="1"/>
    <col min="16155" max="16155" width="5.25" style="249" customWidth="1"/>
    <col min="16156" max="16156" width="7" style="249" customWidth="1"/>
    <col min="16157" max="16157" width="4.25" style="249" customWidth="1"/>
    <col min="16158" max="16384" width="7.625" style="249"/>
  </cols>
  <sheetData>
    <row r="1" spans="1:60" ht="19.5" customHeight="1">
      <c r="A1" s="610" t="s">
        <v>961</v>
      </c>
      <c r="B1" s="293"/>
      <c r="C1" s="293"/>
      <c r="D1" s="293"/>
      <c r="E1" s="293"/>
      <c r="F1" s="293"/>
      <c r="G1" s="293"/>
    </row>
    <row r="2" spans="1:60" ht="14.25" customHeight="1" thickBot="1">
      <c r="M2" s="292"/>
      <c r="X2" s="292"/>
      <c r="Y2" s="292"/>
      <c r="Z2" s="1117" t="s">
        <v>540</v>
      </c>
      <c r="AA2" s="1117"/>
      <c r="AB2" s="1117"/>
    </row>
    <row r="3" spans="1:60" s="256" customFormat="1" ht="13.5" customHeight="1" thickTop="1">
      <c r="A3" s="1118" t="s">
        <v>400</v>
      </c>
      <c r="B3" s="1119"/>
      <c r="C3" s="1124" t="s">
        <v>539</v>
      </c>
      <c r="D3" s="1125"/>
      <c r="E3" s="1128" t="s">
        <v>538</v>
      </c>
      <c r="F3" s="1129"/>
      <c r="G3" s="290"/>
      <c r="H3" s="290"/>
      <c r="I3" s="290"/>
      <c r="J3" s="290"/>
      <c r="K3" s="290"/>
      <c r="L3" s="290"/>
      <c r="M3" s="291"/>
      <c r="N3" s="1125" t="s">
        <v>537</v>
      </c>
      <c r="O3" s="1125"/>
      <c r="P3" s="290"/>
      <c r="Q3" s="290"/>
      <c r="R3" s="290"/>
      <c r="S3" s="290"/>
      <c r="T3" s="290"/>
      <c r="U3" s="290"/>
      <c r="V3" s="290"/>
      <c r="W3" s="291"/>
      <c r="X3" s="1124" t="s">
        <v>536</v>
      </c>
      <c r="Y3" s="1134"/>
      <c r="Z3" s="1124" t="s">
        <v>535</v>
      </c>
      <c r="AA3" s="1125"/>
      <c r="AB3" s="290"/>
      <c r="AC3" s="289"/>
    </row>
    <row r="4" spans="1:60" s="256" customFormat="1" ht="13.5" customHeight="1">
      <c r="A4" s="1120"/>
      <c r="B4" s="1121"/>
      <c r="C4" s="1126"/>
      <c r="D4" s="1127"/>
      <c r="E4" s="1130"/>
      <c r="F4" s="1131"/>
      <c r="G4" s="1136" t="s">
        <v>534</v>
      </c>
      <c r="H4" s="288"/>
      <c r="I4" s="288"/>
      <c r="J4" s="288"/>
      <c r="K4" s="287"/>
      <c r="L4" s="1136" t="s">
        <v>533</v>
      </c>
      <c r="M4" s="1139" t="s">
        <v>532</v>
      </c>
      <c r="N4" s="1127"/>
      <c r="O4" s="1127"/>
      <c r="P4" s="1147" t="s">
        <v>531</v>
      </c>
      <c r="Q4" s="1148"/>
      <c r="R4" s="1145" t="s">
        <v>530</v>
      </c>
      <c r="S4" s="1144" t="s">
        <v>529</v>
      </c>
      <c r="T4" s="1144" t="s">
        <v>528</v>
      </c>
      <c r="U4" s="1144" t="s">
        <v>527</v>
      </c>
      <c r="V4" s="1144" t="s">
        <v>526</v>
      </c>
      <c r="W4" s="1144" t="s">
        <v>525</v>
      </c>
      <c r="X4" s="1126"/>
      <c r="Y4" s="1135"/>
      <c r="Z4" s="1126"/>
      <c r="AA4" s="1127"/>
      <c r="AB4" s="1136" t="s">
        <v>524</v>
      </c>
      <c r="AC4" s="286"/>
    </row>
    <row r="5" spans="1:60" s="256" customFormat="1" ht="27" customHeight="1">
      <c r="A5" s="1120"/>
      <c r="B5" s="1121"/>
      <c r="C5" s="1126"/>
      <c r="D5" s="1127"/>
      <c r="E5" s="1132"/>
      <c r="F5" s="1133"/>
      <c r="G5" s="1137"/>
      <c r="H5" s="1126" t="s">
        <v>523</v>
      </c>
      <c r="I5" s="1126" t="s">
        <v>522</v>
      </c>
      <c r="J5" s="1142" t="s">
        <v>521</v>
      </c>
      <c r="K5" s="1142" t="s">
        <v>520</v>
      </c>
      <c r="L5" s="1137"/>
      <c r="M5" s="1140"/>
      <c r="N5" s="1127"/>
      <c r="O5" s="1127"/>
      <c r="P5" s="1144" t="s">
        <v>519</v>
      </c>
      <c r="Q5" s="1144" t="s">
        <v>518</v>
      </c>
      <c r="R5" s="1149"/>
      <c r="S5" s="1144"/>
      <c r="T5" s="1145"/>
      <c r="U5" s="1144"/>
      <c r="V5" s="1145"/>
      <c r="W5" s="1145"/>
      <c r="X5" s="1126"/>
      <c r="Y5" s="1135"/>
      <c r="Z5" s="1126"/>
      <c r="AA5" s="1127"/>
      <c r="AB5" s="1130"/>
      <c r="AC5" s="286"/>
    </row>
    <row r="6" spans="1:60" s="273" customFormat="1" ht="12.6" customHeight="1">
      <c r="A6" s="1122"/>
      <c r="B6" s="1123"/>
      <c r="C6" s="285" t="s">
        <v>517</v>
      </c>
      <c r="D6" s="285" t="s">
        <v>516</v>
      </c>
      <c r="E6" s="282" t="s">
        <v>517</v>
      </c>
      <c r="F6" s="284" t="s">
        <v>516</v>
      </c>
      <c r="G6" s="1138"/>
      <c r="H6" s="1138"/>
      <c r="I6" s="1138"/>
      <c r="J6" s="1143"/>
      <c r="K6" s="1143"/>
      <c r="L6" s="1138"/>
      <c r="M6" s="1141"/>
      <c r="N6" s="283" t="s">
        <v>517</v>
      </c>
      <c r="O6" s="282" t="s">
        <v>516</v>
      </c>
      <c r="P6" s="1144"/>
      <c r="Q6" s="1144"/>
      <c r="R6" s="1149"/>
      <c r="S6" s="1144"/>
      <c r="T6" s="1145"/>
      <c r="U6" s="1144"/>
      <c r="V6" s="1145"/>
      <c r="W6" s="1145"/>
      <c r="X6" s="282" t="s">
        <v>517</v>
      </c>
      <c r="Y6" s="282" t="s">
        <v>516</v>
      </c>
      <c r="Z6" s="282" t="s">
        <v>517</v>
      </c>
      <c r="AA6" s="282" t="s">
        <v>516</v>
      </c>
      <c r="AB6" s="1132"/>
      <c r="AC6" s="281"/>
    </row>
    <row r="7" spans="1:60" s="273" customFormat="1" ht="13.5">
      <c r="A7" s="280"/>
      <c r="B7" s="280"/>
      <c r="C7" s="279"/>
      <c r="D7" s="278"/>
      <c r="E7" s="275"/>
      <c r="F7" s="277"/>
      <c r="G7" s="275"/>
      <c r="H7" s="275"/>
      <c r="I7" s="275"/>
      <c r="J7" s="275"/>
      <c r="K7" s="275"/>
      <c r="L7" s="275"/>
      <c r="M7" s="275"/>
      <c r="N7" s="276"/>
      <c r="O7" s="276"/>
      <c r="R7" s="276"/>
      <c r="W7" s="276"/>
      <c r="X7" s="275"/>
      <c r="Y7" s="275"/>
      <c r="AB7" s="256"/>
      <c r="AC7" s="274"/>
      <c r="AF7" s="779" t="s">
        <v>118</v>
      </c>
      <c r="AG7" s="779"/>
      <c r="AH7" s="779"/>
      <c r="AI7" s="779"/>
      <c r="AJ7" s="779"/>
      <c r="AK7" s="779"/>
      <c r="AL7" s="779"/>
      <c r="AM7" s="779"/>
      <c r="AN7" s="779"/>
      <c r="AP7" s="779" t="s">
        <v>119</v>
      </c>
      <c r="AQ7" s="779"/>
      <c r="AR7" s="779"/>
      <c r="AS7" s="779"/>
      <c r="AT7" s="779"/>
      <c r="AU7" s="779"/>
      <c r="AV7" s="779"/>
      <c r="AW7" s="779"/>
      <c r="AX7" s="779"/>
      <c r="AZ7" s="1146" t="s">
        <v>692</v>
      </c>
      <c r="BA7" s="779"/>
      <c r="BB7" s="779"/>
      <c r="BC7" s="779"/>
      <c r="BD7" s="779"/>
      <c r="BE7" s="779"/>
      <c r="BF7" s="779"/>
      <c r="BG7" s="779"/>
      <c r="BH7" s="779"/>
    </row>
    <row r="8" spans="1:60" s="254" customFormat="1" ht="15.75" customHeight="1">
      <c r="A8" s="255" t="s">
        <v>515</v>
      </c>
      <c r="B8" s="272" t="s">
        <v>275</v>
      </c>
      <c r="C8" s="386">
        <v>4340</v>
      </c>
      <c r="D8" s="387">
        <v>3</v>
      </c>
      <c r="E8" s="388">
        <v>3495</v>
      </c>
      <c r="F8" s="387">
        <v>1</v>
      </c>
      <c r="G8" s="388">
        <v>3076</v>
      </c>
      <c r="H8" s="388">
        <v>70</v>
      </c>
      <c r="I8" s="388" t="s">
        <v>98</v>
      </c>
      <c r="J8" s="388" t="s">
        <v>98</v>
      </c>
      <c r="K8" s="388">
        <v>2973</v>
      </c>
      <c r="L8" s="388">
        <v>420</v>
      </c>
      <c r="M8" s="388" t="s">
        <v>98</v>
      </c>
      <c r="N8" s="388">
        <v>767</v>
      </c>
      <c r="O8" s="387">
        <v>4</v>
      </c>
      <c r="P8" s="478">
        <v>242</v>
      </c>
      <c r="Q8" s="478">
        <v>10</v>
      </c>
      <c r="R8" s="478">
        <v>41</v>
      </c>
      <c r="S8" s="478" t="s">
        <v>278</v>
      </c>
      <c r="T8" s="478" t="s">
        <v>278</v>
      </c>
      <c r="U8" s="478" t="s">
        <v>278</v>
      </c>
      <c r="V8" s="478">
        <v>140</v>
      </c>
      <c r="W8" s="478" t="s">
        <v>278</v>
      </c>
      <c r="X8" s="478">
        <v>11</v>
      </c>
      <c r="Y8" s="387">
        <v>7</v>
      </c>
      <c r="Z8" s="388">
        <v>66</v>
      </c>
      <c r="AA8" s="387">
        <v>1</v>
      </c>
      <c r="AB8" s="388">
        <v>6</v>
      </c>
      <c r="AC8" s="271" t="s">
        <v>275</v>
      </c>
      <c r="AF8" s="779"/>
      <c r="AG8" s="779"/>
      <c r="AH8" s="779"/>
      <c r="AI8" s="779"/>
      <c r="AJ8" s="779"/>
      <c r="AK8" s="779"/>
      <c r="AL8" s="779"/>
      <c r="AM8" s="779"/>
      <c r="AN8" s="779"/>
      <c r="AP8" s="779"/>
      <c r="AQ8" s="779"/>
      <c r="AR8" s="779"/>
      <c r="AS8" s="779"/>
      <c r="AT8" s="779"/>
      <c r="AU8" s="779"/>
      <c r="AV8" s="779"/>
      <c r="AW8" s="779"/>
      <c r="AX8" s="779"/>
      <c r="AZ8" s="779"/>
      <c r="BA8" s="779"/>
      <c r="BB8" s="779"/>
      <c r="BC8" s="779"/>
      <c r="BD8" s="779"/>
      <c r="BE8" s="779"/>
      <c r="BF8" s="779"/>
      <c r="BG8" s="779"/>
      <c r="BH8" s="779"/>
    </row>
    <row r="9" spans="1:60" s="254" customFormat="1" ht="15.75" customHeight="1">
      <c r="A9" s="270" t="s">
        <v>514</v>
      </c>
      <c r="B9" s="269" t="s">
        <v>274</v>
      </c>
      <c r="C9" s="389">
        <v>751</v>
      </c>
      <c r="D9" s="390">
        <v>23</v>
      </c>
      <c r="E9" s="388">
        <v>708</v>
      </c>
      <c r="F9" s="390">
        <v>12</v>
      </c>
      <c r="G9" s="388">
        <v>657</v>
      </c>
      <c r="H9" s="388">
        <v>525</v>
      </c>
      <c r="I9" s="388">
        <v>0</v>
      </c>
      <c r="J9" s="388">
        <v>39</v>
      </c>
      <c r="K9" s="388">
        <v>62</v>
      </c>
      <c r="L9" s="388">
        <v>50</v>
      </c>
      <c r="M9" s="388" t="s">
        <v>98</v>
      </c>
      <c r="N9" s="388">
        <v>32</v>
      </c>
      <c r="O9" s="387">
        <v>43</v>
      </c>
      <c r="P9" s="478">
        <v>16</v>
      </c>
      <c r="Q9" s="478">
        <v>2</v>
      </c>
      <c r="R9" s="478">
        <v>9</v>
      </c>
      <c r="S9" s="478" t="s">
        <v>98</v>
      </c>
      <c r="T9" s="478" t="s">
        <v>98</v>
      </c>
      <c r="U9" s="478" t="s">
        <v>98</v>
      </c>
      <c r="V9" s="478" t="s">
        <v>278</v>
      </c>
      <c r="W9" s="478" t="s">
        <v>98</v>
      </c>
      <c r="X9" s="478">
        <v>0</v>
      </c>
      <c r="Y9" s="387">
        <v>38</v>
      </c>
      <c r="Z9" s="388">
        <v>10</v>
      </c>
      <c r="AA9" s="387">
        <v>7</v>
      </c>
      <c r="AB9" s="388" t="s">
        <v>278</v>
      </c>
      <c r="AC9" s="268" t="s">
        <v>274</v>
      </c>
      <c r="AF9" s="32">
        <v>1</v>
      </c>
      <c r="AG9" s="5" t="s">
        <v>20</v>
      </c>
      <c r="AH9" s="33">
        <f>IFERROR(_xlfn.XLOOKUP(AG9,$A$8:$A$54,$C$8:$C$54),"-")</f>
        <v>4340</v>
      </c>
      <c r="AI9" s="34">
        <f>IFERROR(_xlfn.RANK.EQ(AH9,$AH$9:$AH$55,0)+COUNTIF($AH9:AH$9,AH9)-1,"-")</f>
        <v>3</v>
      </c>
      <c r="AJ9" s="32"/>
      <c r="AK9" s="35">
        <f>IFERROR(RANK(AM9,$AM$9:$AM$55,0),"-")</f>
        <v>1</v>
      </c>
      <c r="AL9" s="35" t="str">
        <f>IFERROR(INDEX($AG$9:$AG$55,MATCH(AF9,$AI$9:$AI$55,0)),"-")</f>
        <v>長野</v>
      </c>
      <c r="AM9" s="35">
        <f>IFERROR(LARGE($AH$9:$AH$55,AF9),"-")</f>
        <v>6075</v>
      </c>
      <c r="AN9" s="36">
        <f>IFERROR(ROUND(AM9/$C$55*100,1),"-")</f>
        <v>12.8</v>
      </c>
      <c r="AP9" s="32">
        <v>1</v>
      </c>
      <c r="AQ9" s="5" t="s">
        <v>20</v>
      </c>
      <c r="AR9" s="33">
        <f>IFERROR(_xlfn.XLOOKUP(AQ9,$A$8:$A$54,$E$8:$E$54),"-")</f>
        <v>3495</v>
      </c>
      <c r="AS9" s="34">
        <f>IFERROR(_xlfn.RANK.EQ(AR9,$AR$9:$AR$55,0)+COUNTIF($AR9:AR$9,AR9)-1,"-")</f>
        <v>1</v>
      </c>
      <c r="AT9" s="32"/>
      <c r="AU9" s="35">
        <f>IFERROR(RANK(AW9,$AW$9:$AW$55,0),"-")</f>
        <v>1</v>
      </c>
      <c r="AV9" s="35" t="str">
        <f>IFERROR(INDEX($AQ$9:$AQ$55,MATCH(AP9,$AS$9:$AS$55,0)),"-")</f>
        <v>北海道</v>
      </c>
      <c r="AW9" s="35">
        <f>IFERROR(LARGE($AR$9:$AR$55,AP9),"-")</f>
        <v>3495</v>
      </c>
      <c r="AX9" s="36">
        <f>IFERROR(ROUND(AW9/$E$55*100,1),"-")</f>
        <v>14.1</v>
      </c>
      <c r="AZ9" s="32">
        <v>1</v>
      </c>
      <c r="BA9" s="5" t="s">
        <v>20</v>
      </c>
      <c r="BB9" s="33">
        <f t="shared" ref="BB9:BB55" si="0">IFERROR(_xlfn.XLOOKUP(BA9,$A$8:$A$54,$N$8:$N$54),"-")</f>
        <v>767</v>
      </c>
      <c r="BC9" s="34">
        <f>IFERROR(_xlfn.RANK.EQ(BB9,$BB$9:$BB$55,0)+COUNTIF($BB9:BB$9,BB9)-1,"-")</f>
        <v>4</v>
      </c>
      <c r="BD9" s="32"/>
      <c r="BE9" s="35">
        <f>IFERROR(RANK(BG9,$BG$9:$BG$55,0),"-")</f>
        <v>1</v>
      </c>
      <c r="BF9" s="35" t="str">
        <f>IFERROR(INDEX($BA$9:$BA$55,MATCH(AZ9,$BC$9:$BC$55,0)),"-")</f>
        <v>長野</v>
      </c>
      <c r="BG9" s="35">
        <f>IFERROR(LARGE($BB$9:$BB$55,AZ9),"-")</f>
        <v>5408</v>
      </c>
      <c r="BH9" s="36">
        <f>IFERROR(ROUND(BG9/$N$55*100,1),"-")</f>
        <v>24.6</v>
      </c>
    </row>
    <row r="10" spans="1:60" s="254" customFormat="1" ht="15.75" customHeight="1">
      <c r="A10" s="255" t="s">
        <v>513</v>
      </c>
      <c r="B10" s="272" t="s">
        <v>255</v>
      </c>
      <c r="C10" s="391">
        <v>1923</v>
      </c>
      <c r="D10" s="392">
        <v>5</v>
      </c>
      <c r="E10" s="388">
        <v>1486</v>
      </c>
      <c r="F10" s="392">
        <v>3</v>
      </c>
      <c r="G10" s="388">
        <v>1241</v>
      </c>
      <c r="H10" s="388">
        <v>626</v>
      </c>
      <c r="I10" s="388">
        <v>2</v>
      </c>
      <c r="J10" s="388">
        <v>160</v>
      </c>
      <c r="K10" s="388">
        <v>449</v>
      </c>
      <c r="L10" s="388">
        <v>237</v>
      </c>
      <c r="M10" s="388" t="s">
        <v>98</v>
      </c>
      <c r="N10" s="388">
        <v>376</v>
      </c>
      <c r="O10" s="387">
        <v>17</v>
      </c>
      <c r="P10" s="478">
        <v>338</v>
      </c>
      <c r="Q10" s="478">
        <v>31</v>
      </c>
      <c r="R10" s="478">
        <v>0</v>
      </c>
      <c r="S10" s="478" t="s">
        <v>278</v>
      </c>
      <c r="T10" s="478">
        <v>0</v>
      </c>
      <c r="U10" s="478" t="s">
        <v>278</v>
      </c>
      <c r="V10" s="478">
        <v>3</v>
      </c>
      <c r="W10" s="478" t="s">
        <v>278</v>
      </c>
      <c r="X10" s="478">
        <v>31</v>
      </c>
      <c r="Y10" s="387">
        <v>3</v>
      </c>
      <c r="Z10" s="388">
        <v>29</v>
      </c>
      <c r="AA10" s="387">
        <v>2</v>
      </c>
      <c r="AB10" s="388">
        <v>26</v>
      </c>
      <c r="AC10" s="271" t="s">
        <v>255</v>
      </c>
      <c r="AF10" s="32">
        <v>2</v>
      </c>
      <c r="AG10" s="5" t="s">
        <v>21</v>
      </c>
      <c r="AH10" s="33">
        <f t="shared" ref="AH10:AH55" si="1">IFERROR(_xlfn.XLOOKUP(AG10,$A$8:$A$54,$C$8:$C$54),"-")</f>
        <v>751</v>
      </c>
      <c r="AI10" s="34">
        <f>IFERROR(_xlfn.RANK.EQ(AH10,$AH$9:$AH$55,0)+COUNTIF($AH$9:AH10,AH10)-1,"-")</f>
        <v>23</v>
      </c>
      <c r="AJ10" s="5"/>
      <c r="AK10" s="35">
        <f t="shared" ref="AK10:AK55" si="2">IFERROR(RANK(AM10,$AM$9:$AM$55,0),"-")</f>
        <v>2</v>
      </c>
      <c r="AL10" s="35" t="str">
        <f t="shared" ref="AL10:AL55" si="3">IFERROR(INDEX($AG$9:$AG$55,MATCH(AF10,$AI$9:$AI$55,0)),"-")</f>
        <v>新潟</v>
      </c>
      <c r="AM10" s="35">
        <f t="shared" ref="AM10:AM55" si="4">IFERROR(LARGE($AH$9:$AH$55,AF10),"-")</f>
        <v>4723</v>
      </c>
      <c r="AN10" s="36">
        <f t="shared" ref="AN10:AN55" si="5">IFERROR(ROUND(AM10/$C$55*100,1),"-")</f>
        <v>9.9</v>
      </c>
      <c r="AP10" s="32">
        <v>2</v>
      </c>
      <c r="AQ10" s="5" t="s">
        <v>21</v>
      </c>
      <c r="AR10" s="33">
        <f t="shared" ref="AR10:AR55" si="6">IFERROR(_xlfn.XLOOKUP(AQ10,$A$8:$A$54,$E$8:$E$54),"-")</f>
        <v>708</v>
      </c>
      <c r="AS10" s="34">
        <f>IFERROR(_xlfn.RANK.EQ(AR10,$AR$9:$AR$55,0)+COUNTIF($AR$9:AR10,AR10)-1,"-")</f>
        <v>12</v>
      </c>
      <c r="AT10" s="5"/>
      <c r="AU10" s="35">
        <f t="shared" ref="AU10:AU55" si="7">IFERROR(RANK(AW10,$AW$9:$AW$55,0),"-")</f>
        <v>2</v>
      </c>
      <c r="AV10" s="35" t="str">
        <f t="shared" ref="AV10:AV55" si="8">IFERROR(INDEX($AQ$9:$AQ$55,MATCH(AP10,$AS$9:$AS$55,0)),"-")</f>
        <v>宮崎</v>
      </c>
      <c r="AW10" s="35">
        <f t="shared" ref="AW10:AW55" si="9">IFERROR(LARGE($AR$9:$AR$55,AP10),"-")</f>
        <v>2439</v>
      </c>
      <c r="AX10" s="36">
        <f t="shared" ref="AX10:AX55" si="10">IFERROR(ROUND(AW10/$E$55*100,1),"-")</f>
        <v>9.8000000000000007</v>
      </c>
      <c r="AZ10" s="32">
        <v>2</v>
      </c>
      <c r="BA10" s="5" t="s">
        <v>21</v>
      </c>
      <c r="BB10" s="33">
        <f t="shared" si="0"/>
        <v>32</v>
      </c>
      <c r="BC10" s="34">
        <f>IFERROR(_xlfn.RANK.EQ(BB10,$BB$9:$BB$55,0)+COUNTIF($BB$9:BB10,BB10)-1,"-")</f>
        <v>43</v>
      </c>
      <c r="BD10" s="5"/>
      <c r="BE10" s="35">
        <f t="shared" ref="BE10:BE55" si="11">IFERROR(RANK(BG10,$BG$9:$BG$55,0),"-")</f>
        <v>2</v>
      </c>
      <c r="BF10" s="35" t="str">
        <f t="shared" ref="BF10:BF55" si="12">IFERROR(INDEX($BA$9:$BA$55,MATCH(AZ10,$BC$9:$BC$55,0)),"-")</f>
        <v>新潟</v>
      </c>
      <c r="BG10" s="35">
        <f t="shared" ref="BG10:BG55" si="13">IFERROR(LARGE($BB$9:$BB$55,AZ10),"-")</f>
        <v>4573</v>
      </c>
      <c r="BH10" s="36">
        <f t="shared" ref="BH10:BH55" si="14">IFERROR(ROUND(BG10/$N$55*100,1),"-")</f>
        <v>20.8</v>
      </c>
    </row>
    <row r="11" spans="1:60" s="254" customFormat="1" ht="15.75" customHeight="1">
      <c r="A11" s="270" t="s">
        <v>512</v>
      </c>
      <c r="B11" s="269" t="s">
        <v>253</v>
      </c>
      <c r="C11" s="389">
        <v>973</v>
      </c>
      <c r="D11" s="390">
        <v>16</v>
      </c>
      <c r="E11" s="388">
        <v>591</v>
      </c>
      <c r="F11" s="390">
        <v>15</v>
      </c>
      <c r="G11" s="388">
        <v>555</v>
      </c>
      <c r="H11" s="388">
        <v>520</v>
      </c>
      <c r="I11" s="388">
        <v>5</v>
      </c>
      <c r="J11" s="388">
        <v>20</v>
      </c>
      <c r="K11" s="388">
        <v>8</v>
      </c>
      <c r="L11" s="388">
        <v>35</v>
      </c>
      <c r="M11" s="388">
        <v>1</v>
      </c>
      <c r="N11" s="388">
        <v>372</v>
      </c>
      <c r="O11" s="387">
        <v>18</v>
      </c>
      <c r="P11" s="478">
        <v>80</v>
      </c>
      <c r="Q11" s="478">
        <v>2</v>
      </c>
      <c r="R11" s="478">
        <v>48</v>
      </c>
      <c r="S11" s="478">
        <v>34</v>
      </c>
      <c r="T11" s="478">
        <v>1</v>
      </c>
      <c r="U11" s="478">
        <v>202</v>
      </c>
      <c r="V11" s="478">
        <v>2</v>
      </c>
      <c r="W11" s="478" t="s">
        <v>278</v>
      </c>
      <c r="X11" s="478">
        <v>1</v>
      </c>
      <c r="Y11" s="387">
        <v>27</v>
      </c>
      <c r="Z11" s="388">
        <v>8</v>
      </c>
      <c r="AA11" s="387">
        <v>11</v>
      </c>
      <c r="AB11" s="388">
        <v>4</v>
      </c>
      <c r="AC11" s="268" t="s">
        <v>253</v>
      </c>
      <c r="AF11" s="32">
        <v>3</v>
      </c>
      <c r="AG11" s="5" t="s">
        <v>23</v>
      </c>
      <c r="AH11" s="33">
        <f t="shared" si="1"/>
        <v>1923</v>
      </c>
      <c r="AI11" s="34">
        <f>IFERROR(_xlfn.RANK.EQ(AH11,$AH$9:$AH$55,0)+COUNTIF($AH$9:AH11,AH11)-1,"-")</f>
        <v>5</v>
      </c>
      <c r="AJ11" s="5"/>
      <c r="AK11" s="35">
        <f t="shared" si="2"/>
        <v>3</v>
      </c>
      <c r="AL11" s="35" t="str">
        <f t="shared" si="3"/>
        <v>北海道</v>
      </c>
      <c r="AM11" s="35">
        <f t="shared" si="4"/>
        <v>4340</v>
      </c>
      <c r="AN11" s="36">
        <f t="shared" si="5"/>
        <v>9.1</v>
      </c>
      <c r="AP11" s="32">
        <v>3</v>
      </c>
      <c r="AQ11" s="5" t="s">
        <v>23</v>
      </c>
      <c r="AR11" s="33">
        <f t="shared" si="6"/>
        <v>1486</v>
      </c>
      <c r="AS11" s="34">
        <f>IFERROR(_xlfn.RANK.EQ(AR11,$AR$9:$AR$55,0)+COUNTIF($AR$9:AR11,AR11)-1,"-")</f>
        <v>3</v>
      </c>
      <c r="AT11" s="5"/>
      <c r="AU11" s="35">
        <f t="shared" si="7"/>
        <v>3</v>
      </c>
      <c r="AV11" s="35" t="str">
        <f t="shared" si="8"/>
        <v>岩手</v>
      </c>
      <c r="AW11" s="35">
        <f t="shared" si="9"/>
        <v>1486</v>
      </c>
      <c r="AX11" s="36">
        <f t="shared" si="10"/>
        <v>6</v>
      </c>
      <c r="AZ11" s="32">
        <v>3</v>
      </c>
      <c r="BA11" s="5" t="s">
        <v>23</v>
      </c>
      <c r="BB11" s="33">
        <f t="shared" si="0"/>
        <v>376</v>
      </c>
      <c r="BC11" s="34">
        <f>IFERROR(_xlfn.RANK.EQ(BB11,$BB$9:$BB$55,0)+COUNTIF($BB$9:BB11,BB11)-1,"-")</f>
        <v>17</v>
      </c>
      <c r="BD11" s="5"/>
      <c r="BE11" s="35">
        <f t="shared" si="11"/>
        <v>3</v>
      </c>
      <c r="BF11" s="35" t="str">
        <f t="shared" si="12"/>
        <v>福岡</v>
      </c>
      <c r="BG11" s="35">
        <f t="shared" si="13"/>
        <v>1293</v>
      </c>
      <c r="BH11" s="36">
        <f t="shared" si="14"/>
        <v>5.9</v>
      </c>
    </row>
    <row r="12" spans="1:60" s="254" customFormat="1" ht="15.75" customHeight="1">
      <c r="A12" s="255" t="s">
        <v>511</v>
      </c>
      <c r="B12" s="272" t="s">
        <v>251</v>
      </c>
      <c r="C12" s="391">
        <v>1464</v>
      </c>
      <c r="D12" s="392">
        <v>9</v>
      </c>
      <c r="E12" s="388">
        <v>1069</v>
      </c>
      <c r="F12" s="392">
        <v>6</v>
      </c>
      <c r="G12" s="388">
        <v>1002</v>
      </c>
      <c r="H12" s="388">
        <v>953</v>
      </c>
      <c r="I12" s="388">
        <v>0</v>
      </c>
      <c r="J12" s="388">
        <v>3</v>
      </c>
      <c r="K12" s="388">
        <v>39</v>
      </c>
      <c r="L12" s="388">
        <v>66</v>
      </c>
      <c r="M12" s="388" t="s">
        <v>98</v>
      </c>
      <c r="N12" s="388">
        <v>388</v>
      </c>
      <c r="O12" s="387">
        <v>14</v>
      </c>
      <c r="P12" s="478">
        <v>363</v>
      </c>
      <c r="Q12" s="478">
        <v>1</v>
      </c>
      <c r="R12" s="478">
        <v>12</v>
      </c>
      <c r="S12" s="478" t="s">
        <v>278</v>
      </c>
      <c r="T12" s="478">
        <v>0</v>
      </c>
      <c r="U12" s="478">
        <v>5</v>
      </c>
      <c r="V12" s="478">
        <v>6</v>
      </c>
      <c r="W12" s="478">
        <v>0</v>
      </c>
      <c r="X12" s="478">
        <v>1</v>
      </c>
      <c r="Y12" s="387">
        <v>34</v>
      </c>
      <c r="Z12" s="388">
        <v>5</v>
      </c>
      <c r="AA12" s="387">
        <v>18</v>
      </c>
      <c r="AB12" s="388" t="s">
        <v>278</v>
      </c>
      <c r="AC12" s="271" t="s">
        <v>251</v>
      </c>
      <c r="AF12" s="32">
        <v>4</v>
      </c>
      <c r="AG12" s="5" t="s">
        <v>24</v>
      </c>
      <c r="AH12" s="33">
        <f t="shared" si="1"/>
        <v>973</v>
      </c>
      <c r="AI12" s="34">
        <f>IFERROR(_xlfn.RANK.EQ(AH12,$AH$9:$AH$55,0)+COUNTIF($AH$9:AH12,AH12)-1,"-")</f>
        <v>15</v>
      </c>
      <c r="AJ12" s="5"/>
      <c r="AK12" s="35">
        <f t="shared" si="2"/>
        <v>4</v>
      </c>
      <c r="AL12" s="35" t="str">
        <f t="shared" si="3"/>
        <v>宮崎</v>
      </c>
      <c r="AM12" s="35">
        <f t="shared" si="4"/>
        <v>2945</v>
      </c>
      <c r="AN12" s="36">
        <f t="shared" si="5"/>
        <v>6.2</v>
      </c>
      <c r="AP12" s="32">
        <v>4</v>
      </c>
      <c r="AQ12" s="5" t="s">
        <v>24</v>
      </c>
      <c r="AR12" s="33">
        <f t="shared" si="6"/>
        <v>591</v>
      </c>
      <c r="AS12" s="34">
        <f>IFERROR(_xlfn.RANK.EQ(AR12,$AR$9:$AR$55,0)+COUNTIF($AR$9:AR12,AR12)-1,"-")</f>
        <v>15</v>
      </c>
      <c r="AT12" s="5"/>
      <c r="AU12" s="35">
        <f t="shared" si="7"/>
        <v>4</v>
      </c>
      <c r="AV12" s="35" t="str">
        <f t="shared" si="8"/>
        <v>熊本</v>
      </c>
      <c r="AW12" s="35">
        <f t="shared" si="9"/>
        <v>1441</v>
      </c>
      <c r="AX12" s="36">
        <f t="shared" si="10"/>
        <v>5.8</v>
      </c>
      <c r="AZ12" s="32">
        <v>4</v>
      </c>
      <c r="BA12" s="5" t="s">
        <v>24</v>
      </c>
      <c r="BB12" s="33">
        <f t="shared" si="0"/>
        <v>372</v>
      </c>
      <c r="BC12" s="34">
        <f>IFERROR(_xlfn.RANK.EQ(BB12,$BB$9:$BB$55,0)+COUNTIF($BB$9:BB12,BB12)-1,"-")</f>
        <v>18</v>
      </c>
      <c r="BD12" s="5"/>
      <c r="BE12" s="35">
        <f t="shared" si="11"/>
        <v>4</v>
      </c>
      <c r="BF12" s="35" t="str">
        <f t="shared" si="12"/>
        <v>北海道</v>
      </c>
      <c r="BG12" s="35">
        <f t="shared" si="13"/>
        <v>767</v>
      </c>
      <c r="BH12" s="36">
        <f t="shared" si="14"/>
        <v>3.5</v>
      </c>
    </row>
    <row r="13" spans="1:60" s="254" customFormat="1" ht="15.75" customHeight="1">
      <c r="A13" s="270" t="s">
        <v>510</v>
      </c>
      <c r="B13" s="269" t="s">
        <v>249</v>
      </c>
      <c r="C13" s="389">
        <v>823</v>
      </c>
      <c r="D13" s="390">
        <v>21</v>
      </c>
      <c r="E13" s="388">
        <v>421</v>
      </c>
      <c r="F13" s="390">
        <v>22</v>
      </c>
      <c r="G13" s="388">
        <v>404</v>
      </c>
      <c r="H13" s="388">
        <v>387</v>
      </c>
      <c r="I13" s="388">
        <v>0</v>
      </c>
      <c r="J13" s="388">
        <v>2</v>
      </c>
      <c r="K13" s="388">
        <v>15</v>
      </c>
      <c r="L13" s="388">
        <v>17</v>
      </c>
      <c r="M13" s="388" t="s">
        <v>98</v>
      </c>
      <c r="N13" s="388">
        <v>388</v>
      </c>
      <c r="O13" s="387">
        <v>15</v>
      </c>
      <c r="P13" s="478">
        <v>106</v>
      </c>
      <c r="Q13" s="478">
        <v>2</v>
      </c>
      <c r="R13" s="478">
        <v>216</v>
      </c>
      <c r="S13" s="478">
        <v>17</v>
      </c>
      <c r="T13" s="478">
        <v>1</v>
      </c>
      <c r="U13" s="478">
        <v>27</v>
      </c>
      <c r="V13" s="478">
        <v>11</v>
      </c>
      <c r="W13" s="478">
        <v>0</v>
      </c>
      <c r="X13" s="478">
        <v>1</v>
      </c>
      <c r="Y13" s="387">
        <v>36</v>
      </c>
      <c r="Z13" s="388">
        <v>13</v>
      </c>
      <c r="AA13" s="387">
        <v>5</v>
      </c>
      <c r="AB13" s="388">
        <v>1</v>
      </c>
      <c r="AC13" s="268" t="s">
        <v>249</v>
      </c>
      <c r="AF13" s="32">
        <v>5</v>
      </c>
      <c r="AG13" s="5" t="s">
        <v>27</v>
      </c>
      <c r="AH13" s="33">
        <f t="shared" si="1"/>
        <v>1464</v>
      </c>
      <c r="AI13" s="34">
        <f>IFERROR(_xlfn.RANK.EQ(AH13,$AH$9:$AH$55,0)+COUNTIF($AH$9:AH13,AH13)-1,"-")</f>
        <v>9</v>
      </c>
      <c r="AJ13" s="5"/>
      <c r="AK13" s="35">
        <f t="shared" si="2"/>
        <v>5</v>
      </c>
      <c r="AL13" s="35" t="str">
        <f t="shared" si="3"/>
        <v>岩手</v>
      </c>
      <c r="AM13" s="35">
        <f t="shared" si="4"/>
        <v>1923</v>
      </c>
      <c r="AN13" s="36">
        <f t="shared" si="5"/>
        <v>4</v>
      </c>
      <c r="AP13" s="32">
        <v>5</v>
      </c>
      <c r="AQ13" s="5" t="s">
        <v>27</v>
      </c>
      <c r="AR13" s="33">
        <f t="shared" si="6"/>
        <v>1069</v>
      </c>
      <c r="AS13" s="34">
        <f>IFERROR(_xlfn.RANK.EQ(AR13,$AR$9:$AR$55,0)+COUNTIF($AR$9:AR13,AR13)-1,"-")</f>
        <v>6</v>
      </c>
      <c r="AT13" s="5"/>
      <c r="AU13" s="35">
        <f t="shared" si="7"/>
        <v>5</v>
      </c>
      <c r="AV13" s="35" t="str">
        <f t="shared" si="8"/>
        <v>大分</v>
      </c>
      <c r="AW13" s="35">
        <f t="shared" si="9"/>
        <v>1356</v>
      </c>
      <c r="AX13" s="36">
        <f t="shared" si="10"/>
        <v>5.5</v>
      </c>
      <c r="AZ13" s="32">
        <v>5</v>
      </c>
      <c r="BA13" s="5" t="s">
        <v>27</v>
      </c>
      <c r="BB13" s="33">
        <f t="shared" si="0"/>
        <v>388</v>
      </c>
      <c r="BC13" s="34">
        <f>IFERROR(_xlfn.RANK.EQ(BB13,$BB$9:$BB$55,0)+COUNTIF($BB$9:BB13,BB13)-1,"-")</f>
        <v>14</v>
      </c>
      <c r="BD13" s="5"/>
      <c r="BE13" s="35">
        <f t="shared" si="11"/>
        <v>5</v>
      </c>
      <c r="BF13" s="35" t="str">
        <f t="shared" si="12"/>
        <v>静岡</v>
      </c>
      <c r="BG13" s="35">
        <f t="shared" si="13"/>
        <v>722</v>
      </c>
      <c r="BH13" s="36">
        <f t="shared" si="14"/>
        <v>3.3</v>
      </c>
    </row>
    <row r="14" spans="1:60" s="254" customFormat="1" ht="15.75" customHeight="1">
      <c r="A14" s="255" t="s">
        <v>509</v>
      </c>
      <c r="B14" s="272" t="s">
        <v>247</v>
      </c>
      <c r="C14" s="391">
        <v>1335</v>
      </c>
      <c r="D14" s="392">
        <v>10</v>
      </c>
      <c r="E14" s="388">
        <v>943</v>
      </c>
      <c r="F14" s="392">
        <v>7</v>
      </c>
      <c r="G14" s="388">
        <v>848</v>
      </c>
      <c r="H14" s="388">
        <v>579</v>
      </c>
      <c r="I14" s="388">
        <v>161</v>
      </c>
      <c r="J14" s="388">
        <v>22</v>
      </c>
      <c r="K14" s="388">
        <v>82</v>
      </c>
      <c r="L14" s="388">
        <v>94</v>
      </c>
      <c r="M14" s="388">
        <v>0</v>
      </c>
      <c r="N14" s="388">
        <v>386</v>
      </c>
      <c r="O14" s="387">
        <v>16</v>
      </c>
      <c r="P14" s="478">
        <v>281</v>
      </c>
      <c r="Q14" s="478">
        <v>3</v>
      </c>
      <c r="R14" s="478">
        <v>83</v>
      </c>
      <c r="S14" s="478" t="s">
        <v>278</v>
      </c>
      <c r="T14" s="478">
        <v>1</v>
      </c>
      <c r="U14" s="478" t="s">
        <v>278</v>
      </c>
      <c r="V14" s="478">
        <v>1</v>
      </c>
      <c r="W14" s="478">
        <v>5</v>
      </c>
      <c r="X14" s="478">
        <v>1</v>
      </c>
      <c r="Y14" s="387">
        <v>25</v>
      </c>
      <c r="Z14" s="388">
        <v>4</v>
      </c>
      <c r="AA14" s="387">
        <v>25</v>
      </c>
      <c r="AB14" s="388">
        <v>1</v>
      </c>
      <c r="AC14" s="271" t="s">
        <v>247</v>
      </c>
      <c r="AF14" s="32">
        <v>6</v>
      </c>
      <c r="AG14" s="5" t="s">
        <v>29</v>
      </c>
      <c r="AH14" s="33">
        <f t="shared" si="1"/>
        <v>823</v>
      </c>
      <c r="AI14" s="34">
        <f>IFERROR(_xlfn.RANK.EQ(AH14,$AH$9:$AH$55,0)+COUNTIF($AH$9:AH14,AH14)-1,"-")</f>
        <v>21</v>
      </c>
      <c r="AJ14" s="5"/>
      <c r="AK14" s="42">
        <f t="shared" si="2"/>
        <v>6</v>
      </c>
      <c r="AL14" s="42" t="str">
        <f t="shared" si="3"/>
        <v>大分</v>
      </c>
      <c r="AM14" s="42">
        <f t="shared" si="4"/>
        <v>1875</v>
      </c>
      <c r="AN14" s="37">
        <f t="shared" si="5"/>
        <v>3.9</v>
      </c>
      <c r="AP14" s="32">
        <v>6</v>
      </c>
      <c r="AQ14" s="5" t="s">
        <v>29</v>
      </c>
      <c r="AR14" s="33">
        <f t="shared" si="6"/>
        <v>421</v>
      </c>
      <c r="AS14" s="34">
        <f>IFERROR(_xlfn.RANK.EQ(AR14,$AR$9:$AR$55,0)+COUNTIF($AR$9:AR14,AR14)-1,"-")</f>
        <v>22</v>
      </c>
      <c r="AT14" s="5"/>
      <c r="AU14" s="42">
        <f t="shared" si="7"/>
        <v>6</v>
      </c>
      <c r="AV14" s="42" t="str">
        <f t="shared" si="8"/>
        <v>秋田</v>
      </c>
      <c r="AW14" s="42">
        <f t="shared" si="9"/>
        <v>1069</v>
      </c>
      <c r="AX14" s="37">
        <f t="shared" si="10"/>
        <v>4.3</v>
      </c>
      <c r="AZ14" s="32">
        <v>6</v>
      </c>
      <c r="BA14" s="5" t="s">
        <v>29</v>
      </c>
      <c r="BB14" s="33">
        <f t="shared" si="0"/>
        <v>388</v>
      </c>
      <c r="BC14" s="34">
        <f>IFERROR(_xlfn.RANK.EQ(BB14,$BB$9:$BB$55,0)+COUNTIF($BB$9:BB14,BB14)-1,"-")</f>
        <v>15</v>
      </c>
      <c r="BD14" s="5"/>
      <c r="BE14" s="42">
        <f t="shared" si="11"/>
        <v>6</v>
      </c>
      <c r="BF14" s="42" t="str">
        <f t="shared" si="12"/>
        <v>徳島</v>
      </c>
      <c r="BG14" s="42">
        <f t="shared" si="13"/>
        <v>688</v>
      </c>
      <c r="BH14" s="37">
        <f t="shared" si="14"/>
        <v>3.1</v>
      </c>
    </row>
    <row r="15" spans="1:60" s="254" customFormat="1" ht="15.75" customHeight="1">
      <c r="A15" s="270" t="s">
        <v>508</v>
      </c>
      <c r="B15" s="269" t="s">
        <v>245</v>
      </c>
      <c r="C15" s="389">
        <v>802</v>
      </c>
      <c r="D15" s="390">
        <v>22</v>
      </c>
      <c r="E15" s="388">
        <v>522</v>
      </c>
      <c r="F15" s="390">
        <v>17</v>
      </c>
      <c r="G15" s="388">
        <v>470</v>
      </c>
      <c r="H15" s="388">
        <v>301</v>
      </c>
      <c r="I15" s="388">
        <v>165</v>
      </c>
      <c r="J15" s="388">
        <v>3</v>
      </c>
      <c r="K15" s="388">
        <v>0</v>
      </c>
      <c r="L15" s="388">
        <v>50</v>
      </c>
      <c r="M15" s="388">
        <v>2</v>
      </c>
      <c r="N15" s="388">
        <v>278</v>
      </c>
      <c r="O15" s="387">
        <v>21</v>
      </c>
      <c r="P15" s="478">
        <v>52</v>
      </c>
      <c r="Q15" s="478">
        <v>3</v>
      </c>
      <c r="R15" s="478">
        <v>7</v>
      </c>
      <c r="S15" s="478" t="s">
        <v>98</v>
      </c>
      <c r="T15" s="478">
        <v>17</v>
      </c>
      <c r="U15" s="478">
        <v>136</v>
      </c>
      <c r="V15" s="478">
        <v>11</v>
      </c>
      <c r="W15" s="478" t="s">
        <v>98</v>
      </c>
      <c r="X15" s="478">
        <v>0</v>
      </c>
      <c r="Y15" s="387">
        <v>41</v>
      </c>
      <c r="Z15" s="388">
        <v>3</v>
      </c>
      <c r="AA15" s="387">
        <v>28</v>
      </c>
      <c r="AB15" s="388" t="s">
        <v>98</v>
      </c>
      <c r="AC15" s="268" t="s">
        <v>245</v>
      </c>
      <c r="AF15" s="32">
        <v>7</v>
      </c>
      <c r="AG15" s="5" t="s">
        <v>31</v>
      </c>
      <c r="AH15" s="33">
        <f t="shared" si="1"/>
        <v>1335</v>
      </c>
      <c r="AI15" s="34">
        <f>IFERROR(_xlfn.RANK.EQ(AH15,$AH$9:$AH$55,0)+COUNTIF($AH$9:AH15,AH15)-1,"-")</f>
        <v>10</v>
      </c>
      <c r="AJ15" s="5"/>
      <c r="AK15" s="42">
        <f t="shared" si="2"/>
        <v>7</v>
      </c>
      <c r="AL15" s="42" t="str">
        <f t="shared" si="3"/>
        <v>熊本</v>
      </c>
      <c r="AM15" s="42">
        <f t="shared" si="4"/>
        <v>1648</v>
      </c>
      <c r="AN15" s="37">
        <f t="shared" si="5"/>
        <v>3.5</v>
      </c>
      <c r="AP15" s="32">
        <v>7</v>
      </c>
      <c r="AQ15" s="5" t="s">
        <v>31</v>
      </c>
      <c r="AR15" s="33">
        <f t="shared" si="6"/>
        <v>943</v>
      </c>
      <c r="AS15" s="34">
        <f>IFERROR(_xlfn.RANK.EQ(AR15,$AR$9:$AR$55,0)+COUNTIF($AR$9:AR15,AR15)-1,"-")</f>
        <v>7</v>
      </c>
      <c r="AT15" s="5"/>
      <c r="AU15" s="42">
        <f t="shared" si="7"/>
        <v>7</v>
      </c>
      <c r="AV15" s="42" t="str">
        <f t="shared" si="8"/>
        <v>福島</v>
      </c>
      <c r="AW15" s="42">
        <f t="shared" si="9"/>
        <v>943</v>
      </c>
      <c r="AX15" s="37">
        <f t="shared" si="10"/>
        <v>3.8</v>
      </c>
      <c r="AZ15" s="32">
        <v>7</v>
      </c>
      <c r="BA15" s="5" t="s">
        <v>31</v>
      </c>
      <c r="BB15" s="33">
        <f t="shared" si="0"/>
        <v>386</v>
      </c>
      <c r="BC15" s="34">
        <f>IFERROR(_xlfn.RANK.EQ(BB15,$BB$9:$BB$55,0)+COUNTIF($BB$9:BB15,BB15)-1,"-")</f>
        <v>16</v>
      </c>
      <c r="BD15" s="5"/>
      <c r="BE15" s="42">
        <f t="shared" si="11"/>
        <v>7</v>
      </c>
      <c r="BF15" s="42" t="str">
        <f t="shared" si="12"/>
        <v>三重</v>
      </c>
      <c r="BG15" s="42">
        <f t="shared" si="13"/>
        <v>528</v>
      </c>
      <c r="BH15" s="37">
        <f t="shared" si="14"/>
        <v>2.4</v>
      </c>
    </row>
    <row r="16" spans="1:60" s="254" customFormat="1" ht="15.75" customHeight="1">
      <c r="A16" s="255" t="s">
        <v>507</v>
      </c>
      <c r="B16" s="272" t="s">
        <v>243</v>
      </c>
      <c r="C16" s="391">
        <v>1138</v>
      </c>
      <c r="D16" s="392">
        <v>12</v>
      </c>
      <c r="E16" s="388">
        <v>816</v>
      </c>
      <c r="F16" s="392">
        <v>9</v>
      </c>
      <c r="G16" s="388">
        <v>750</v>
      </c>
      <c r="H16" s="388">
        <v>446</v>
      </c>
      <c r="I16" s="388">
        <v>290</v>
      </c>
      <c r="J16" s="388">
        <v>3</v>
      </c>
      <c r="K16" s="388">
        <v>6</v>
      </c>
      <c r="L16" s="388">
        <v>61</v>
      </c>
      <c r="M16" s="388">
        <v>0</v>
      </c>
      <c r="N16" s="388">
        <v>318</v>
      </c>
      <c r="O16" s="387">
        <v>20</v>
      </c>
      <c r="P16" s="478">
        <v>268</v>
      </c>
      <c r="Q16" s="478">
        <v>9</v>
      </c>
      <c r="R16" s="478">
        <v>5</v>
      </c>
      <c r="S16" s="478" t="s">
        <v>98</v>
      </c>
      <c r="T16" s="478">
        <v>1</v>
      </c>
      <c r="U16" s="478" t="s">
        <v>278</v>
      </c>
      <c r="V16" s="478">
        <v>13</v>
      </c>
      <c r="W16" s="478" t="s">
        <v>98</v>
      </c>
      <c r="X16" s="478">
        <v>3</v>
      </c>
      <c r="Y16" s="387">
        <v>17</v>
      </c>
      <c r="Z16" s="388">
        <v>1</v>
      </c>
      <c r="AA16" s="387">
        <v>36</v>
      </c>
      <c r="AB16" s="388" t="s">
        <v>98</v>
      </c>
      <c r="AC16" s="271" t="s">
        <v>243</v>
      </c>
      <c r="AF16" s="32">
        <v>8</v>
      </c>
      <c r="AG16" s="5" t="s">
        <v>33</v>
      </c>
      <c r="AH16" s="33">
        <f t="shared" si="1"/>
        <v>802</v>
      </c>
      <c r="AI16" s="34">
        <f>IFERROR(_xlfn.RANK.EQ(AH16,$AH$9:$AH$55,0)+COUNTIF($AH$9:AH16,AH16)-1,"-")</f>
        <v>22</v>
      </c>
      <c r="AJ16" s="5"/>
      <c r="AK16" s="42">
        <f t="shared" si="2"/>
        <v>8</v>
      </c>
      <c r="AL16" s="42" t="str">
        <f t="shared" si="3"/>
        <v>福岡</v>
      </c>
      <c r="AM16" s="42">
        <f t="shared" si="4"/>
        <v>1529</v>
      </c>
      <c r="AN16" s="37">
        <f t="shared" si="5"/>
        <v>3.2</v>
      </c>
      <c r="AP16" s="32">
        <v>8</v>
      </c>
      <c r="AQ16" s="5" t="s">
        <v>33</v>
      </c>
      <c r="AR16" s="33">
        <f t="shared" si="6"/>
        <v>522</v>
      </c>
      <c r="AS16" s="34">
        <f>IFERROR(_xlfn.RANK.EQ(AR16,$AR$9:$AR$55,0)+COUNTIF($AR$9:AR16,AR16)-1,"-")</f>
        <v>17</v>
      </c>
      <c r="AT16" s="5"/>
      <c r="AU16" s="42">
        <f t="shared" si="7"/>
        <v>8</v>
      </c>
      <c r="AV16" s="42" t="str">
        <f t="shared" si="8"/>
        <v>鹿児島</v>
      </c>
      <c r="AW16" s="42">
        <f t="shared" si="9"/>
        <v>852</v>
      </c>
      <c r="AX16" s="37">
        <f t="shared" si="10"/>
        <v>3.4</v>
      </c>
      <c r="AZ16" s="32">
        <v>8</v>
      </c>
      <c r="BA16" s="5" t="s">
        <v>33</v>
      </c>
      <c r="BB16" s="33">
        <f t="shared" si="0"/>
        <v>278</v>
      </c>
      <c r="BC16" s="34">
        <f>IFERROR(_xlfn.RANK.EQ(BB16,$BB$9:$BB$55,0)+COUNTIF($BB$9:BB16,BB16)-1,"-")</f>
        <v>21</v>
      </c>
      <c r="BD16" s="5"/>
      <c r="BE16" s="42">
        <f t="shared" si="11"/>
        <v>8</v>
      </c>
      <c r="BF16" s="42" t="str">
        <f t="shared" si="12"/>
        <v>大分</v>
      </c>
      <c r="BG16" s="42">
        <f t="shared" si="13"/>
        <v>506</v>
      </c>
      <c r="BH16" s="37">
        <f t="shared" si="14"/>
        <v>2.2999999999999998</v>
      </c>
    </row>
    <row r="17" spans="1:60" s="254" customFormat="1" ht="15.75" customHeight="1">
      <c r="A17" s="270" t="s">
        <v>506</v>
      </c>
      <c r="B17" s="269" t="s">
        <v>241</v>
      </c>
      <c r="C17" s="389">
        <v>682</v>
      </c>
      <c r="D17" s="390">
        <v>25</v>
      </c>
      <c r="E17" s="388">
        <v>239</v>
      </c>
      <c r="F17" s="390">
        <v>27</v>
      </c>
      <c r="G17" s="388">
        <v>214</v>
      </c>
      <c r="H17" s="388">
        <v>147</v>
      </c>
      <c r="I17" s="388">
        <v>41</v>
      </c>
      <c r="J17" s="388">
        <v>2</v>
      </c>
      <c r="K17" s="388">
        <v>23</v>
      </c>
      <c r="L17" s="388">
        <v>25</v>
      </c>
      <c r="M17" s="388" t="s">
        <v>98</v>
      </c>
      <c r="N17" s="388">
        <v>442</v>
      </c>
      <c r="O17" s="387">
        <v>12</v>
      </c>
      <c r="P17" s="478">
        <v>290</v>
      </c>
      <c r="Q17" s="478">
        <v>7</v>
      </c>
      <c r="R17" s="478">
        <v>28</v>
      </c>
      <c r="S17" s="478">
        <v>4</v>
      </c>
      <c r="T17" s="478">
        <v>1</v>
      </c>
      <c r="U17" s="478">
        <v>7</v>
      </c>
      <c r="V17" s="478">
        <v>69</v>
      </c>
      <c r="W17" s="478">
        <v>2</v>
      </c>
      <c r="X17" s="478">
        <v>1</v>
      </c>
      <c r="Y17" s="387">
        <v>24</v>
      </c>
      <c r="Z17" s="388">
        <v>0</v>
      </c>
      <c r="AA17" s="387">
        <v>43</v>
      </c>
      <c r="AB17" s="388" t="s">
        <v>98</v>
      </c>
      <c r="AC17" s="268" t="s">
        <v>241</v>
      </c>
      <c r="AF17" s="32">
        <v>9</v>
      </c>
      <c r="AG17" s="5" t="s">
        <v>35</v>
      </c>
      <c r="AH17" s="33">
        <f t="shared" si="1"/>
        <v>1138</v>
      </c>
      <c r="AI17" s="34">
        <f>IFERROR(_xlfn.RANK.EQ(AH17,$AH$9:$AH$55,0)+COUNTIF($AH$9:AH17,AH17)-1,"-")</f>
        <v>12</v>
      </c>
      <c r="AJ17" s="5"/>
      <c r="AK17" s="42">
        <f t="shared" si="2"/>
        <v>9</v>
      </c>
      <c r="AL17" s="42" t="str">
        <f t="shared" si="3"/>
        <v>秋田</v>
      </c>
      <c r="AM17" s="42">
        <f t="shared" si="4"/>
        <v>1464</v>
      </c>
      <c r="AN17" s="37">
        <f t="shared" si="5"/>
        <v>3.1</v>
      </c>
      <c r="AP17" s="32">
        <v>9</v>
      </c>
      <c r="AQ17" s="5" t="s">
        <v>35</v>
      </c>
      <c r="AR17" s="33">
        <f t="shared" si="6"/>
        <v>816</v>
      </c>
      <c r="AS17" s="34">
        <f>IFERROR(_xlfn.RANK.EQ(AR17,$AR$9:$AR$55,0)+COUNTIF($AR$9:AR17,AR17)-1,"-")</f>
        <v>9</v>
      </c>
      <c r="AT17" s="5"/>
      <c r="AU17" s="42">
        <f t="shared" si="7"/>
        <v>9</v>
      </c>
      <c r="AV17" s="42" t="str">
        <f t="shared" si="8"/>
        <v>栃木</v>
      </c>
      <c r="AW17" s="42">
        <f t="shared" si="9"/>
        <v>816</v>
      </c>
      <c r="AX17" s="37">
        <f t="shared" si="10"/>
        <v>3.3</v>
      </c>
      <c r="AZ17" s="32">
        <v>9</v>
      </c>
      <c r="BA17" s="5" t="s">
        <v>35</v>
      </c>
      <c r="BB17" s="33">
        <f t="shared" si="0"/>
        <v>318</v>
      </c>
      <c r="BC17" s="34">
        <f>IFERROR(_xlfn.RANK.EQ(BB17,$BB$9:$BB$55,0)+COUNTIF($BB$9:BB17,BB17)-1,"-")</f>
        <v>20</v>
      </c>
      <c r="BD17" s="5"/>
      <c r="BE17" s="42">
        <f t="shared" si="11"/>
        <v>9</v>
      </c>
      <c r="BF17" s="42" t="str">
        <f t="shared" si="12"/>
        <v>宮崎</v>
      </c>
      <c r="BG17" s="42">
        <f t="shared" si="13"/>
        <v>487</v>
      </c>
      <c r="BH17" s="37">
        <f t="shared" si="14"/>
        <v>2.2000000000000002</v>
      </c>
    </row>
    <row r="18" spans="1:60" s="254" customFormat="1" ht="15.75" customHeight="1">
      <c r="A18" s="255" t="s">
        <v>505</v>
      </c>
      <c r="B18" s="272" t="s">
        <v>239</v>
      </c>
      <c r="C18" s="389">
        <v>172</v>
      </c>
      <c r="D18" s="390">
        <v>42</v>
      </c>
      <c r="E18" s="388">
        <v>72</v>
      </c>
      <c r="F18" s="390">
        <v>41</v>
      </c>
      <c r="G18" s="388">
        <v>48</v>
      </c>
      <c r="H18" s="388">
        <v>33</v>
      </c>
      <c r="I18" s="388">
        <v>14</v>
      </c>
      <c r="J18" s="388">
        <v>0</v>
      </c>
      <c r="K18" s="388">
        <v>1</v>
      </c>
      <c r="L18" s="388">
        <v>21</v>
      </c>
      <c r="M18" s="388" t="s">
        <v>98</v>
      </c>
      <c r="N18" s="388">
        <v>99</v>
      </c>
      <c r="O18" s="387">
        <v>32</v>
      </c>
      <c r="P18" s="478">
        <v>55</v>
      </c>
      <c r="Q18" s="478">
        <v>2</v>
      </c>
      <c r="R18" s="478">
        <v>8</v>
      </c>
      <c r="S18" s="478" t="s">
        <v>278</v>
      </c>
      <c r="T18" s="478">
        <v>0</v>
      </c>
      <c r="U18" s="478" t="s">
        <v>278</v>
      </c>
      <c r="V18" s="478">
        <v>6</v>
      </c>
      <c r="W18" s="478" t="s">
        <v>98</v>
      </c>
      <c r="X18" s="478">
        <v>0</v>
      </c>
      <c r="Y18" s="387">
        <v>40</v>
      </c>
      <c r="Z18" s="388">
        <v>1</v>
      </c>
      <c r="AA18" s="387">
        <v>40</v>
      </c>
      <c r="AB18" s="388" t="s">
        <v>98</v>
      </c>
      <c r="AC18" s="271" t="s">
        <v>239</v>
      </c>
      <c r="AF18" s="32">
        <v>10</v>
      </c>
      <c r="AG18" s="5" t="s">
        <v>37</v>
      </c>
      <c r="AH18" s="33">
        <f t="shared" si="1"/>
        <v>682</v>
      </c>
      <c r="AI18" s="34">
        <f>IFERROR(_xlfn.RANK.EQ(AH18,$AH$9:$AH$55,0)+COUNTIF($AH$9:AH18,AH18)-1,"-")</f>
        <v>25</v>
      </c>
      <c r="AJ18" s="5"/>
      <c r="AK18" s="42">
        <f t="shared" si="2"/>
        <v>10</v>
      </c>
      <c r="AL18" s="42" t="str">
        <f t="shared" si="3"/>
        <v>福島</v>
      </c>
      <c r="AM18" s="42">
        <f t="shared" si="4"/>
        <v>1335</v>
      </c>
      <c r="AN18" s="37">
        <f t="shared" si="5"/>
        <v>2.8</v>
      </c>
      <c r="AP18" s="32">
        <v>10</v>
      </c>
      <c r="AQ18" s="5" t="s">
        <v>37</v>
      </c>
      <c r="AR18" s="33">
        <f t="shared" si="6"/>
        <v>239</v>
      </c>
      <c r="AS18" s="34">
        <f>IFERROR(_xlfn.RANK.EQ(AR18,$AR$9:$AR$55,0)+COUNTIF($AR$9:AR18,AR18)-1,"-")</f>
        <v>27</v>
      </c>
      <c r="AT18" s="5"/>
      <c r="AU18" s="42">
        <f t="shared" si="7"/>
        <v>10</v>
      </c>
      <c r="AV18" s="42" t="str">
        <f t="shared" si="8"/>
        <v>愛媛</v>
      </c>
      <c r="AW18" s="42">
        <f t="shared" si="9"/>
        <v>775</v>
      </c>
      <c r="AX18" s="37">
        <f t="shared" si="10"/>
        <v>3.1</v>
      </c>
      <c r="AZ18" s="32">
        <v>10</v>
      </c>
      <c r="BA18" s="5" t="s">
        <v>37</v>
      </c>
      <c r="BB18" s="33">
        <f t="shared" si="0"/>
        <v>442</v>
      </c>
      <c r="BC18" s="34">
        <f>IFERROR(_xlfn.RANK.EQ(BB18,$BB$9:$BB$55,0)+COUNTIF($BB$9:BB18,BB18)-1,"-")</f>
        <v>12</v>
      </c>
      <c r="BD18" s="5"/>
      <c r="BE18" s="42">
        <f t="shared" si="11"/>
        <v>10</v>
      </c>
      <c r="BF18" s="42" t="str">
        <f t="shared" si="12"/>
        <v>長崎</v>
      </c>
      <c r="BG18" s="42">
        <f t="shared" si="13"/>
        <v>450</v>
      </c>
      <c r="BH18" s="37">
        <f t="shared" si="14"/>
        <v>2</v>
      </c>
    </row>
    <row r="19" spans="1:60" s="254" customFormat="1" ht="15.75" customHeight="1">
      <c r="A19" s="270" t="s">
        <v>504</v>
      </c>
      <c r="B19" s="269" t="s">
        <v>238</v>
      </c>
      <c r="C19" s="389">
        <v>294</v>
      </c>
      <c r="D19" s="390">
        <v>34</v>
      </c>
      <c r="E19" s="388">
        <v>54</v>
      </c>
      <c r="F19" s="390">
        <v>42</v>
      </c>
      <c r="G19" s="388">
        <v>37</v>
      </c>
      <c r="H19" s="388">
        <v>31</v>
      </c>
      <c r="I19" s="388">
        <v>5</v>
      </c>
      <c r="J19" s="388" t="s">
        <v>98</v>
      </c>
      <c r="K19" s="388">
        <v>1</v>
      </c>
      <c r="L19" s="388">
        <v>17</v>
      </c>
      <c r="M19" s="388">
        <v>1</v>
      </c>
      <c r="N19" s="388">
        <v>221</v>
      </c>
      <c r="O19" s="387">
        <v>23</v>
      </c>
      <c r="P19" s="478">
        <v>202</v>
      </c>
      <c r="Q19" s="478">
        <v>2</v>
      </c>
      <c r="R19" s="478">
        <v>0</v>
      </c>
      <c r="S19" s="478" t="s">
        <v>98</v>
      </c>
      <c r="T19" s="478">
        <v>4</v>
      </c>
      <c r="U19" s="478" t="s">
        <v>278</v>
      </c>
      <c r="V19" s="478">
        <v>3</v>
      </c>
      <c r="W19" s="478" t="s">
        <v>98</v>
      </c>
      <c r="X19" s="478">
        <v>13</v>
      </c>
      <c r="Y19" s="387">
        <v>6</v>
      </c>
      <c r="Z19" s="388">
        <v>5</v>
      </c>
      <c r="AA19" s="387">
        <v>20</v>
      </c>
      <c r="AB19" s="388" t="s">
        <v>98</v>
      </c>
      <c r="AC19" s="268" t="s">
        <v>238</v>
      </c>
      <c r="AF19" s="32">
        <v>11</v>
      </c>
      <c r="AG19" s="5" t="s">
        <v>39</v>
      </c>
      <c r="AH19" s="33">
        <f t="shared" si="1"/>
        <v>172</v>
      </c>
      <c r="AI19" s="34">
        <f>IFERROR(_xlfn.RANK.EQ(AH19,$AH$9:$AH$55,0)+COUNTIF($AH$9:AH19,AH19)-1,"-")</f>
        <v>42</v>
      </c>
      <c r="AJ19" s="5"/>
      <c r="AK19" s="42">
        <f t="shared" si="2"/>
        <v>11</v>
      </c>
      <c r="AL19" s="42" t="str">
        <f t="shared" si="3"/>
        <v>静岡</v>
      </c>
      <c r="AM19" s="42">
        <f t="shared" si="4"/>
        <v>1155</v>
      </c>
      <c r="AN19" s="37">
        <f t="shared" si="5"/>
        <v>2.4</v>
      </c>
      <c r="AP19" s="32">
        <v>11</v>
      </c>
      <c r="AQ19" s="5" t="s">
        <v>39</v>
      </c>
      <c r="AR19" s="33">
        <f t="shared" si="6"/>
        <v>72</v>
      </c>
      <c r="AS19" s="34">
        <f>IFERROR(_xlfn.RANK.EQ(AR19,$AR$9:$AR$55,0)+COUNTIF($AR$9:AR19,AR19)-1,"-")</f>
        <v>41</v>
      </c>
      <c r="AT19" s="5"/>
      <c r="AU19" s="42">
        <f t="shared" si="7"/>
        <v>11</v>
      </c>
      <c r="AV19" s="42" t="str">
        <f t="shared" si="8"/>
        <v>高知</v>
      </c>
      <c r="AW19" s="42">
        <f t="shared" si="9"/>
        <v>716</v>
      </c>
      <c r="AX19" s="37">
        <f t="shared" si="10"/>
        <v>2.9</v>
      </c>
      <c r="AZ19" s="32">
        <v>11</v>
      </c>
      <c r="BA19" s="5" t="s">
        <v>39</v>
      </c>
      <c r="BB19" s="33">
        <f t="shared" si="0"/>
        <v>99</v>
      </c>
      <c r="BC19" s="34">
        <f>IFERROR(_xlfn.RANK.EQ(BB19,$BB$9:$BB$55,0)+COUNTIF($BB$9:BB19,BB19)-1,"-")</f>
        <v>32</v>
      </c>
      <c r="BD19" s="5"/>
      <c r="BE19" s="42">
        <f t="shared" si="11"/>
        <v>11</v>
      </c>
      <c r="BF19" s="42" t="str">
        <f t="shared" si="12"/>
        <v>広島</v>
      </c>
      <c r="BG19" s="42">
        <f t="shared" si="13"/>
        <v>443</v>
      </c>
      <c r="BH19" s="37">
        <f t="shared" si="14"/>
        <v>2</v>
      </c>
    </row>
    <row r="20" spans="1:60" s="254" customFormat="1" ht="15.75" customHeight="1">
      <c r="A20" s="255" t="s">
        <v>503</v>
      </c>
      <c r="B20" s="272" t="s">
        <v>273</v>
      </c>
      <c r="C20" s="389">
        <v>59</v>
      </c>
      <c r="D20" s="390">
        <v>45</v>
      </c>
      <c r="E20" s="388">
        <v>40</v>
      </c>
      <c r="F20" s="390">
        <v>43</v>
      </c>
      <c r="G20" s="388" t="s">
        <v>278</v>
      </c>
      <c r="H20" s="388">
        <v>13</v>
      </c>
      <c r="I20" s="388" t="s">
        <v>278</v>
      </c>
      <c r="J20" s="388" t="s">
        <v>98</v>
      </c>
      <c r="K20" s="388" t="s">
        <v>278</v>
      </c>
      <c r="L20" s="388" t="s">
        <v>278</v>
      </c>
      <c r="M20" s="388" t="s">
        <v>98</v>
      </c>
      <c r="N20" s="388">
        <v>19</v>
      </c>
      <c r="O20" s="387">
        <v>45</v>
      </c>
      <c r="P20" s="478">
        <v>17</v>
      </c>
      <c r="Q20" s="478">
        <v>0</v>
      </c>
      <c r="R20" s="478">
        <v>0</v>
      </c>
      <c r="S20" s="478" t="s">
        <v>98</v>
      </c>
      <c r="T20" s="478">
        <v>0</v>
      </c>
      <c r="U20" s="478" t="s">
        <v>98</v>
      </c>
      <c r="V20" s="478">
        <v>0</v>
      </c>
      <c r="W20" s="478" t="s">
        <v>278</v>
      </c>
      <c r="X20" s="478">
        <v>0</v>
      </c>
      <c r="Y20" s="387">
        <v>43</v>
      </c>
      <c r="Z20" s="388">
        <v>0</v>
      </c>
      <c r="AA20" s="387">
        <v>42</v>
      </c>
      <c r="AB20" s="388" t="s">
        <v>98</v>
      </c>
      <c r="AC20" s="271" t="s">
        <v>273</v>
      </c>
      <c r="AF20" s="32">
        <v>12</v>
      </c>
      <c r="AG20" s="5" t="s">
        <v>41</v>
      </c>
      <c r="AH20" s="33">
        <f t="shared" si="1"/>
        <v>294</v>
      </c>
      <c r="AI20" s="34">
        <f>IFERROR(_xlfn.RANK.EQ(AH20,$AH$9:$AH$55,0)+COUNTIF($AH$9:AH20,AH20)-1,"-")</f>
        <v>34</v>
      </c>
      <c r="AJ20" s="5"/>
      <c r="AK20" s="42">
        <f t="shared" si="2"/>
        <v>12</v>
      </c>
      <c r="AL20" s="42" t="str">
        <f t="shared" si="3"/>
        <v>栃木</v>
      </c>
      <c r="AM20" s="42">
        <f t="shared" si="4"/>
        <v>1138</v>
      </c>
      <c r="AN20" s="37">
        <f t="shared" si="5"/>
        <v>2.4</v>
      </c>
      <c r="AP20" s="32">
        <v>12</v>
      </c>
      <c r="AQ20" s="5" t="s">
        <v>41</v>
      </c>
      <c r="AR20" s="33">
        <f t="shared" si="6"/>
        <v>54</v>
      </c>
      <c r="AS20" s="34">
        <f>IFERROR(_xlfn.RANK.EQ(AR20,$AR$9:$AR$55,0)+COUNTIF($AR$9:AR20,AR20)-1,"-")</f>
        <v>42</v>
      </c>
      <c r="AT20" s="5"/>
      <c r="AU20" s="42">
        <f t="shared" si="7"/>
        <v>12</v>
      </c>
      <c r="AV20" s="42" t="str">
        <f t="shared" si="8"/>
        <v>青森</v>
      </c>
      <c r="AW20" s="42">
        <f t="shared" si="9"/>
        <v>708</v>
      </c>
      <c r="AX20" s="37">
        <f t="shared" si="10"/>
        <v>2.9</v>
      </c>
      <c r="AZ20" s="32">
        <v>12</v>
      </c>
      <c r="BA20" s="5" t="s">
        <v>41</v>
      </c>
      <c r="BB20" s="33">
        <f t="shared" si="0"/>
        <v>221</v>
      </c>
      <c r="BC20" s="34">
        <f>IFERROR(_xlfn.RANK.EQ(BB20,$BB$9:$BB$55,0)+COUNTIF($BB$9:BB20,BB20)-1,"-")</f>
        <v>23</v>
      </c>
      <c r="BD20" s="5"/>
      <c r="BE20" s="42">
        <f t="shared" si="11"/>
        <v>12</v>
      </c>
      <c r="BF20" s="42" t="str">
        <f t="shared" si="12"/>
        <v>群馬</v>
      </c>
      <c r="BG20" s="42">
        <f t="shared" si="13"/>
        <v>442</v>
      </c>
      <c r="BH20" s="37">
        <f t="shared" si="14"/>
        <v>2</v>
      </c>
    </row>
    <row r="21" spans="1:60" s="254" customFormat="1" ht="15.75" customHeight="1">
      <c r="A21" s="270" t="s">
        <v>502</v>
      </c>
      <c r="B21" s="269" t="s">
        <v>234</v>
      </c>
      <c r="C21" s="389">
        <v>47</v>
      </c>
      <c r="D21" s="390">
        <v>46</v>
      </c>
      <c r="E21" s="388">
        <v>13</v>
      </c>
      <c r="F21" s="390">
        <v>45</v>
      </c>
      <c r="G21" s="388" t="s">
        <v>278</v>
      </c>
      <c r="H21" s="388">
        <v>6</v>
      </c>
      <c r="I21" s="388" t="s">
        <v>278</v>
      </c>
      <c r="J21" s="388" t="s">
        <v>98</v>
      </c>
      <c r="K21" s="388" t="s">
        <v>278</v>
      </c>
      <c r="L21" s="388" t="s">
        <v>278</v>
      </c>
      <c r="M21" s="388" t="s">
        <v>98</v>
      </c>
      <c r="N21" s="388">
        <v>33</v>
      </c>
      <c r="O21" s="387">
        <v>42</v>
      </c>
      <c r="P21" s="478">
        <v>24</v>
      </c>
      <c r="Q21" s="478">
        <v>1</v>
      </c>
      <c r="R21" s="478">
        <v>0</v>
      </c>
      <c r="S21" s="478" t="s">
        <v>98</v>
      </c>
      <c r="T21" s="478">
        <v>1</v>
      </c>
      <c r="U21" s="478" t="s">
        <v>98</v>
      </c>
      <c r="V21" s="478" t="s">
        <v>278</v>
      </c>
      <c r="W21" s="478" t="s">
        <v>98</v>
      </c>
      <c r="X21" s="478">
        <v>0</v>
      </c>
      <c r="Y21" s="387">
        <v>42</v>
      </c>
      <c r="Z21" s="388">
        <v>1</v>
      </c>
      <c r="AA21" s="387">
        <v>35</v>
      </c>
      <c r="AB21" s="388" t="s">
        <v>98</v>
      </c>
      <c r="AC21" s="268" t="s">
        <v>234</v>
      </c>
      <c r="AF21" s="32">
        <v>13</v>
      </c>
      <c r="AG21" s="5" t="s">
        <v>43</v>
      </c>
      <c r="AH21" s="33">
        <f t="shared" si="1"/>
        <v>59</v>
      </c>
      <c r="AI21" s="34">
        <f>IFERROR(_xlfn.RANK.EQ(AH21,$AH$9:$AH$55,0)+COUNTIF($AH$9:AH21,AH21)-1,"-")</f>
        <v>45</v>
      </c>
      <c r="AJ21" s="5"/>
      <c r="AK21" s="42">
        <f t="shared" si="2"/>
        <v>13</v>
      </c>
      <c r="AL21" s="42" t="str">
        <f t="shared" si="3"/>
        <v>徳島</v>
      </c>
      <c r="AM21" s="42">
        <f t="shared" si="4"/>
        <v>1064</v>
      </c>
      <c r="AN21" s="37">
        <f t="shared" si="5"/>
        <v>2.2000000000000002</v>
      </c>
      <c r="AP21" s="32">
        <v>13</v>
      </c>
      <c r="AQ21" s="5" t="s">
        <v>43</v>
      </c>
      <c r="AR21" s="33">
        <f t="shared" si="6"/>
        <v>40</v>
      </c>
      <c r="AS21" s="34">
        <f>IFERROR(_xlfn.RANK.EQ(AR21,$AR$9:$AR$55,0)+COUNTIF($AR$9:AR21,AR21)-1,"-")</f>
        <v>43</v>
      </c>
      <c r="AT21" s="5"/>
      <c r="AU21" s="42">
        <f t="shared" si="7"/>
        <v>13</v>
      </c>
      <c r="AV21" s="42" t="str">
        <f t="shared" si="8"/>
        <v>長野</v>
      </c>
      <c r="AW21" s="42">
        <f t="shared" si="9"/>
        <v>640</v>
      </c>
      <c r="AX21" s="37">
        <f t="shared" si="10"/>
        <v>2.6</v>
      </c>
      <c r="AZ21" s="32">
        <v>13</v>
      </c>
      <c r="BA21" s="5" t="s">
        <v>43</v>
      </c>
      <c r="BB21" s="33">
        <f t="shared" si="0"/>
        <v>19</v>
      </c>
      <c r="BC21" s="34">
        <f>IFERROR(_xlfn.RANK.EQ(BB21,$BB$9:$BB$55,0)+COUNTIF($BB$9:BB21,BB21)-1,"-")</f>
        <v>45</v>
      </c>
      <c r="BD21" s="5"/>
      <c r="BE21" s="42">
        <f t="shared" si="11"/>
        <v>13</v>
      </c>
      <c r="BF21" s="42" t="str">
        <f t="shared" si="12"/>
        <v>香川</v>
      </c>
      <c r="BG21" s="42">
        <f t="shared" si="13"/>
        <v>395</v>
      </c>
      <c r="BH21" s="37">
        <f t="shared" si="14"/>
        <v>1.8</v>
      </c>
    </row>
    <row r="22" spans="1:60" s="254" customFormat="1" ht="15.75" customHeight="1">
      <c r="A22" s="255" t="s">
        <v>501</v>
      </c>
      <c r="B22" s="272" t="s">
        <v>232</v>
      </c>
      <c r="C22" s="391">
        <v>4723</v>
      </c>
      <c r="D22" s="392">
        <v>2</v>
      </c>
      <c r="E22" s="388">
        <v>138</v>
      </c>
      <c r="F22" s="392">
        <v>35</v>
      </c>
      <c r="G22" s="388">
        <v>134</v>
      </c>
      <c r="H22" s="388">
        <v>132</v>
      </c>
      <c r="I22" s="388">
        <v>0</v>
      </c>
      <c r="J22" s="388">
        <v>0</v>
      </c>
      <c r="K22" s="388">
        <v>1</v>
      </c>
      <c r="L22" s="388">
        <v>5</v>
      </c>
      <c r="M22" s="388">
        <v>0</v>
      </c>
      <c r="N22" s="388">
        <v>4573</v>
      </c>
      <c r="O22" s="387">
        <v>2</v>
      </c>
      <c r="P22" s="478">
        <v>187</v>
      </c>
      <c r="Q22" s="478">
        <v>5</v>
      </c>
      <c r="R22" s="478">
        <v>191</v>
      </c>
      <c r="S22" s="478">
        <v>403</v>
      </c>
      <c r="T22" s="478">
        <v>148</v>
      </c>
      <c r="U22" s="478">
        <v>857</v>
      </c>
      <c r="V22" s="478">
        <v>2167</v>
      </c>
      <c r="W22" s="478">
        <v>600</v>
      </c>
      <c r="X22" s="478">
        <v>1</v>
      </c>
      <c r="Y22" s="387">
        <v>32</v>
      </c>
      <c r="Z22" s="388">
        <v>11</v>
      </c>
      <c r="AA22" s="387">
        <v>6</v>
      </c>
      <c r="AB22" s="388" t="s">
        <v>278</v>
      </c>
      <c r="AC22" s="271" t="s">
        <v>232</v>
      </c>
      <c r="AF22" s="32">
        <v>14</v>
      </c>
      <c r="AG22" s="5" t="s">
        <v>45</v>
      </c>
      <c r="AH22" s="33">
        <f t="shared" si="1"/>
        <v>47</v>
      </c>
      <c r="AI22" s="34">
        <f>IFERROR(_xlfn.RANK.EQ(AH22,$AH$9:$AH$55,0)+COUNTIF($AH$9:AH22,AH22)-1,"-")</f>
        <v>46</v>
      </c>
      <c r="AJ22" s="5"/>
      <c r="AK22" s="42">
        <f t="shared" si="2"/>
        <v>14</v>
      </c>
      <c r="AL22" s="42" t="str">
        <f t="shared" si="3"/>
        <v>鹿児島</v>
      </c>
      <c r="AM22" s="42">
        <f t="shared" si="4"/>
        <v>993</v>
      </c>
      <c r="AN22" s="37">
        <f t="shared" si="5"/>
        <v>2.1</v>
      </c>
      <c r="AP22" s="32">
        <v>14</v>
      </c>
      <c r="AQ22" s="5" t="s">
        <v>45</v>
      </c>
      <c r="AR22" s="33">
        <f t="shared" si="6"/>
        <v>13</v>
      </c>
      <c r="AS22" s="34">
        <f>IFERROR(_xlfn.RANK.EQ(AR22,$AR$9:$AR$55,0)+COUNTIF($AR$9:AR22,AR22)-1,"-")</f>
        <v>45</v>
      </c>
      <c r="AT22" s="5"/>
      <c r="AU22" s="42">
        <f t="shared" si="7"/>
        <v>14</v>
      </c>
      <c r="AV22" s="42" t="str">
        <f t="shared" si="8"/>
        <v>岐阜</v>
      </c>
      <c r="AW22" s="42">
        <f t="shared" si="9"/>
        <v>601</v>
      </c>
      <c r="AX22" s="37">
        <f t="shared" si="10"/>
        <v>2.4</v>
      </c>
      <c r="AZ22" s="32">
        <v>14</v>
      </c>
      <c r="BA22" s="5" t="s">
        <v>45</v>
      </c>
      <c r="BB22" s="33">
        <f t="shared" si="0"/>
        <v>33</v>
      </c>
      <c r="BC22" s="34">
        <f>IFERROR(_xlfn.RANK.EQ(BB22,$BB$9:$BB$55,0)+COUNTIF($BB$9:BB22,BB22)-1,"-")</f>
        <v>42</v>
      </c>
      <c r="BD22" s="5"/>
      <c r="BE22" s="42">
        <f t="shared" si="11"/>
        <v>14</v>
      </c>
      <c r="BF22" s="42" t="str">
        <f t="shared" si="12"/>
        <v>秋田</v>
      </c>
      <c r="BG22" s="42">
        <f t="shared" si="13"/>
        <v>388</v>
      </c>
      <c r="BH22" s="37">
        <f t="shared" si="14"/>
        <v>1.8</v>
      </c>
    </row>
    <row r="23" spans="1:60" s="254" customFormat="1" ht="15.75" customHeight="1">
      <c r="A23" s="270" t="s">
        <v>500</v>
      </c>
      <c r="B23" s="269" t="s">
        <v>230</v>
      </c>
      <c r="C23" s="389">
        <v>432</v>
      </c>
      <c r="D23" s="390">
        <v>28</v>
      </c>
      <c r="E23" s="388">
        <v>75</v>
      </c>
      <c r="F23" s="390">
        <v>40</v>
      </c>
      <c r="G23" s="388">
        <v>71</v>
      </c>
      <c r="H23" s="388">
        <v>57</v>
      </c>
      <c r="I23" s="388">
        <v>3</v>
      </c>
      <c r="J23" s="388">
        <v>1</v>
      </c>
      <c r="K23" s="388">
        <v>9</v>
      </c>
      <c r="L23" s="388">
        <v>4</v>
      </c>
      <c r="M23" s="388" t="s">
        <v>98</v>
      </c>
      <c r="N23" s="388">
        <v>353</v>
      </c>
      <c r="O23" s="387">
        <v>19</v>
      </c>
      <c r="P23" s="478">
        <v>105</v>
      </c>
      <c r="Q23" s="478">
        <v>1</v>
      </c>
      <c r="R23" s="478">
        <v>0</v>
      </c>
      <c r="S23" s="478" t="s">
        <v>278</v>
      </c>
      <c r="T23" s="478" t="s">
        <v>278</v>
      </c>
      <c r="U23" s="478" t="s">
        <v>278</v>
      </c>
      <c r="V23" s="478" t="s">
        <v>278</v>
      </c>
      <c r="W23" s="478" t="s">
        <v>98</v>
      </c>
      <c r="X23" s="478">
        <v>2</v>
      </c>
      <c r="Y23" s="387">
        <v>19</v>
      </c>
      <c r="Z23" s="388">
        <v>2</v>
      </c>
      <c r="AA23" s="387">
        <v>31</v>
      </c>
      <c r="AB23" s="388" t="s">
        <v>98</v>
      </c>
      <c r="AC23" s="268" t="s">
        <v>230</v>
      </c>
      <c r="AF23" s="32">
        <v>15</v>
      </c>
      <c r="AG23" s="5" t="s">
        <v>46</v>
      </c>
      <c r="AH23" s="33">
        <f t="shared" si="1"/>
        <v>4723</v>
      </c>
      <c r="AI23" s="34">
        <f>IFERROR(_xlfn.RANK.EQ(AH23,$AH$9:$AH$55,0)+COUNTIF($AH$9:AH23,AH23)-1,"-")</f>
        <v>2</v>
      </c>
      <c r="AJ23" s="5"/>
      <c r="AK23" s="42">
        <f t="shared" si="2"/>
        <v>15</v>
      </c>
      <c r="AL23" s="42" t="str">
        <f t="shared" si="3"/>
        <v>宮城</v>
      </c>
      <c r="AM23" s="42">
        <f t="shared" si="4"/>
        <v>973</v>
      </c>
      <c r="AN23" s="37">
        <f t="shared" si="5"/>
        <v>2</v>
      </c>
      <c r="AP23" s="32">
        <v>15</v>
      </c>
      <c r="AQ23" s="5" t="s">
        <v>46</v>
      </c>
      <c r="AR23" s="33">
        <f t="shared" si="6"/>
        <v>138</v>
      </c>
      <c r="AS23" s="34">
        <f>IFERROR(_xlfn.RANK.EQ(AR23,$AR$9:$AR$55,0)+COUNTIF($AR$9:AR23,AR23)-1,"-")</f>
        <v>35</v>
      </c>
      <c r="AT23" s="5"/>
      <c r="AU23" s="42">
        <f t="shared" si="7"/>
        <v>15</v>
      </c>
      <c r="AV23" s="42" t="str">
        <f t="shared" si="8"/>
        <v>宮城</v>
      </c>
      <c r="AW23" s="42">
        <f t="shared" si="9"/>
        <v>591</v>
      </c>
      <c r="AX23" s="37">
        <f t="shared" si="10"/>
        <v>2.4</v>
      </c>
      <c r="AZ23" s="32">
        <v>15</v>
      </c>
      <c r="BA23" s="5" t="s">
        <v>46</v>
      </c>
      <c r="BB23" s="33">
        <f t="shared" si="0"/>
        <v>4573</v>
      </c>
      <c r="BC23" s="34">
        <f>IFERROR(_xlfn.RANK.EQ(BB23,$BB$9:$BB$55,0)+COUNTIF($BB$9:BB23,BB23)-1,"-")</f>
        <v>2</v>
      </c>
      <c r="BD23" s="5"/>
      <c r="BE23" s="42">
        <f t="shared" si="11"/>
        <v>14</v>
      </c>
      <c r="BF23" s="42" t="str">
        <f t="shared" si="12"/>
        <v>山形</v>
      </c>
      <c r="BG23" s="42">
        <f t="shared" si="13"/>
        <v>388</v>
      </c>
      <c r="BH23" s="37">
        <f t="shared" si="14"/>
        <v>1.8</v>
      </c>
    </row>
    <row r="24" spans="1:60" s="254" customFormat="1" ht="15.75" customHeight="1">
      <c r="A24" s="255" t="s">
        <v>499</v>
      </c>
      <c r="B24" s="272" t="s">
        <v>228</v>
      </c>
      <c r="C24" s="389">
        <v>250</v>
      </c>
      <c r="D24" s="390">
        <v>37</v>
      </c>
      <c r="E24" s="388">
        <v>138</v>
      </c>
      <c r="F24" s="390">
        <v>36</v>
      </c>
      <c r="G24" s="388">
        <v>129</v>
      </c>
      <c r="H24" s="388">
        <v>114</v>
      </c>
      <c r="I24" s="388">
        <v>5</v>
      </c>
      <c r="J24" s="388">
        <v>1</v>
      </c>
      <c r="K24" s="388">
        <v>6</v>
      </c>
      <c r="L24" s="388">
        <v>9</v>
      </c>
      <c r="M24" s="388">
        <v>0</v>
      </c>
      <c r="N24" s="388">
        <v>105</v>
      </c>
      <c r="O24" s="387">
        <v>30</v>
      </c>
      <c r="P24" s="478">
        <v>26</v>
      </c>
      <c r="Q24" s="478">
        <v>3</v>
      </c>
      <c r="R24" s="478">
        <v>7</v>
      </c>
      <c r="S24" s="478" t="s">
        <v>278</v>
      </c>
      <c r="T24" s="478">
        <v>0</v>
      </c>
      <c r="U24" s="478" t="s">
        <v>278</v>
      </c>
      <c r="V24" s="478">
        <v>4</v>
      </c>
      <c r="W24" s="478" t="s">
        <v>98</v>
      </c>
      <c r="X24" s="478">
        <v>0</v>
      </c>
      <c r="Y24" s="387">
        <v>37</v>
      </c>
      <c r="Z24" s="388">
        <v>6</v>
      </c>
      <c r="AA24" s="387">
        <v>16</v>
      </c>
      <c r="AB24" s="388">
        <v>2</v>
      </c>
      <c r="AC24" s="271" t="s">
        <v>228</v>
      </c>
      <c r="AF24" s="32">
        <v>16</v>
      </c>
      <c r="AG24" s="5" t="s">
        <v>48</v>
      </c>
      <c r="AH24" s="33">
        <f t="shared" si="1"/>
        <v>432</v>
      </c>
      <c r="AI24" s="34">
        <f>IFERROR(_xlfn.RANK.EQ(AH24,$AH$9:$AH$55,0)+COUNTIF($AH$9:AH24,AH24)-1,"-")</f>
        <v>28</v>
      </c>
      <c r="AJ24" s="5"/>
      <c r="AK24" s="42">
        <f t="shared" si="2"/>
        <v>15</v>
      </c>
      <c r="AL24" s="42" t="str">
        <f t="shared" si="3"/>
        <v>三重</v>
      </c>
      <c r="AM24" s="42">
        <f t="shared" si="4"/>
        <v>973</v>
      </c>
      <c r="AN24" s="37">
        <f t="shared" si="5"/>
        <v>2</v>
      </c>
      <c r="AP24" s="32">
        <v>16</v>
      </c>
      <c r="AQ24" s="5" t="s">
        <v>48</v>
      </c>
      <c r="AR24" s="33">
        <f t="shared" si="6"/>
        <v>75</v>
      </c>
      <c r="AS24" s="34">
        <f>IFERROR(_xlfn.RANK.EQ(AR24,$AR$9:$AR$55,0)+COUNTIF($AR$9:AR24,AR24)-1,"-")</f>
        <v>40</v>
      </c>
      <c r="AT24" s="5"/>
      <c r="AU24" s="42">
        <f t="shared" si="7"/>
        <v>16</v>
      </c>
      <c r="AV24" s="42" t="str">
        <f t="shared" si="8"/>
        <v>岡山</v>
      </c>
      <c r="AW24" s="42">
        <f t="shared" si="9"/>
        <v>550</v>
      </c>
      <c r="AX24" s="37">
        <f t="shared" si="10"/>
        <v>2.2000000000000002</v>
      </c>
      <c r="AZ24" s="32">
        <v>16</v>
      </c>
      <c r="BA24" s="5" t="s">
        <v>48</v>
      </c>
      <c r="BB24" s="33">
        <f t="shared" si="0"/>
        <v>353</v>
      </c>
      <c r="BC24" s="34">
        <f>IFERROR(_xlfn.RANK.EQ(BB24,$BB$9:$BB$55,0)+COUNTIF($BB$9:BB24,BB24)-1,"-")</f>
        <v>19</v>
      </c>
      <c r="BD24" s="5"/>
      <c r="BE24" s="42">
        <f t="shared" si="11"/>
        <v>16</v>
      </c>
      <c r="BF24" s="42" t="str">
        <f t="shared" si="12"/>
        <v>福島</v>
      </c>
      <c r="BG24" s="42">
        <f t="shared" si="13"/>
        <v>386</v>
      </c>
      <c r="BH24" s="37">
        <f t="shared" si="14"/>
        <v>1.8</v>
      </c>
    </row>
    <row r="25" spans="1:60" s="254" customFormat="1" ht="15.75" customHeight="1">
      <c r="A25" s="270" t="s">
        <v>498</v>
      </c>
      <c r="B25" s="269" t="s">
        <v>226</v>
      </c>
      <c r="C25" s="389">
        <v>179</v>
      </c>
      <c r="D25" s="390">
        <v>40</v>
      </c>
      <c r="E25" s="388">
        <v>136</v>
      </c>
      <c r="F25" s="390">
        <v>37</v>
      </c>
      <c r="G25" s="388">
        <v>127</v>
      </c>
      <c r="H25" s="388">
        <v>107</v>
      </c>
      <c r="I25" s="388">
        <v>17</v>
      </c>
      <c r="J25" s="388">
        <v>1</v>
      </c>
      <c r="K25" s="388" t="s">
        <v>98</v>
      </c>
      <c r="L25" s="388">
        <v>9</v>
      </c>
      <c r="M25" s="388" t="s">
        <v>98</v>
      </c>
      <c r="N25" s="388">
        <v>41</v>
      </c>
      <c r="O25" s="387">
        <v>41</v>
      </c>
      <c r="P25" s="478">
        <v>17</v>
      </c>
      <c r="Q25" s="478">
        <v>2</v>
      </c>
      <c r="R25" s="478">
        <v>2</v>
      </c>
      <c r="S25" s="478" t="s">
        <v>278</v>
      </c>
      <c r="T25" s="478">
        <v>1</v>
      </c>
      <c r="U25" s="478" t="s">
        <v>98</v>
      </c>
      <c r="V25" s="478">
        <v>18</v>
      </c>
      <c r="W25" s="478" t="s">
        <v>278</v>
      </c>
      <c r="X25" s="478">
        <v>1</v>
      </c>
      <c r="Y25" s="387">
        <v>35</v>
      </c>
      <c r="Z25" s="388">
        <v>2</v>
      </c>
      <c r="AA25" s="387">
        <v>32</v>
      </c>
      <c r="AB25" s="388" t="s">
        <v>98</v>
      </c>
      <c r="AC25" s="268" t="s">
        <v>226</v>
      </c>
      <c r="AF25" s="32">
        <v>17</v>
      </c>
      <c r="AG25" s="5" t="s">
        <v>49</v>
      </c>
      <c r="AH25" s="33">
        <f t="shared" si="1"/>
        <v>250</v>
      </c>
      <c r="AI25" s="34">
        <f>IFERROR(_xlfn.RANK.EQ(AH25,$AH$9:$AH$55,0)+COUNTIF($AH$9:AH25,AH25)-1,"-")</f>
        <v>37</v>
      </c>
      <c r="AJ25" s="5"/>
      <c r="AK25" s="42">
        <f t="shared" si="2"/>
        <v>17</v>
      </c>
      <c r="AL25" s="42" t="str">
        <f t="shared" si="3"/>
        <v>高知</v>
      </c>
      <c r="AM25" s="42">
        <f t="shared" si="4"/>
        <v>950</v>
      </c>
      <c r="AN25" s="37">
        <f t="shared" si="5"/>
        <v>2</v>
      </c>
      <c r="AP25" s="32">
        <v>17</v>
      </c>
      <c r="AQ25" s="5" t="s">
        <v>49</v>
      </c>
      <c r="AR25" s="33">
        <f t="shared" si="6"/>
        <v>138</v>
      </c>
      <c r="AS25" s="34">
        <f>IFERROR(_xlfn.RANK.EQ(AR25,$AR$9:$AR$55,0)+COUNTIF($AR$9:AR25,AR25)-1,"-")</f>
        <v>36</v>
      </c>
      <c r="AT25" s="5"/>
      <c r="AU25" s="42">
        <f t="shared" si="7"/>
        <v>17</v>
      </c>
      <c r="AV25" s="42" t="str">
        <f t="shared" si="8"/>
        <v>茨城</v>
      </c>
      <c r="AW25" s="42">
        <f t="shared" si="9"/>
        <v>522</v>
      </c>
      <c r="AX25" s="37">
        <f t="shared" si="10"/>
        <v>2.1</v>
      </c>
      <c r="AZ25" s="32">
        <v>17</v>
      </c>
      <c r="BA25" s="5" t="s">
        <v>49</v>
      </c>
      <c r="BB25" s="33">
        <f t="shared" si="0"/>
        <v>105</v>
      </c>
      <c r="BC25" s="34">
        <f>IFERROR(_xlfn.RANK.EQ(BB25,$BB$9:$BB$55,0)+COUNTIF($BB$9:BB25,BB25)-1,"-")</f>
        <v>30</v>
      </c>
      <c r="BD25" s="5"/>
      <c r="BE25" s="42">
        <f t="shared" si="11"/>
        <v>17</v>
      </c>
      <c r="BF25" s="42" t="str">
        <f t="shared" si="12"/>
        <v>岩手</v>
      </c>
      <c r="BG25" s="42">
        <f t="shared" si="13"/>
        <v>376</v>
      </c>
      <c r="BH25" s="37">
        <f t="shared" si="14"/>
        <v>1.7</v>
      </c>
    </row>
    <row r="26" spans="1:60" s="254" customFormat="1" ht="15.75" customHeight="1">
      <c r="A26" s="255" t="s">
        <v>497</v>
      </c>
      <c r="B26" s="272" t="s">
        <v>224</v>
      </c>
      <c r="C26" s="389">
        <v>173</v>
      </c>
      <c r="D26" s="390">
        <v>41</v>
      </c>
      <c r="E26" s="388">
        <v>121</v>
      </c>
      <c r="F26" s="390">
        <v>38</v>
      </c>
      <c r="G26" s="388">
        <v>97</v>
      </c>
      <c r="H26" s="388">
        <v>22</v>
      </c>
      <c r="I26" s="388">
        <v>12</v>
      </c>
      <c r="J26" s="388">
        <v>12</v>
      </c>
      <c r="K26" s="388">
        <v>40</v>
      </c>
      <c r="L26" s="388">
        <v>17</v>
      </c>
      <c r="M26" s="388" t="s">
        <v>98</v>
      </c>
      <c r="N26" s="388">
        <v>50</v>
      </c>
      <c r="O26" s="387">
        <v>39</v>
      </c>
      <c r="P26" s="478">
        <v>26</v>
      </c>
      <c r="Q26" s="478">
        <v>1</v>
      </c>
      <c r="R26" s="478">
        <v>2</v>
      </c>
      <c r="S26" s="478" t="s">
        <v>98</v>
      </c>
      <c r="T26" s="478">
        <v>6</v>
      </c>
      <c r="U26" s="478" t="s">
        <v>98</v>
      </c>
      <c r="V26" s="478">
        <v>0</v>
      </c>
      <c r="W26" s="478" t="s">
        <v>278</v>
      </c>
      <c r="X26" s="478">
        <v>0</v>
      </c>
      <c r="Y26" s="387">
        <v>39</v>
      </c>
      <c r="Z26" s="388">
        <v>2</v>
      </c>
      <c r="AA26" s="387">
        <v>34</v>
      </c>
      <c r="AB26" s="388" t="s">
        <v>98</v>
      </c>
      <c r="AC26" s="271" t="s">
        <v>224</v>
      </c>
      <c r="AF26" s="32">
        <v>18</v>
      </c>
      <c r="AG26" s="5" t="s">
        <v>50</v>
      </c>
      <c r="AH26" s="33">
        <f t="shared" si="1"/>
        <v>179</v>
      </c>
      <c r="AI26" s="34">
        <f>IFERROR(_xlfn.RANK.EQ(AH26,$AH$9:$AH$55,0)+COUNTIF($AH$9:AH26,AH26)-1,"-")</f>
        <v>40</v>
      </c>
      <c r="AJ26" s="5"/>
      <c r="AK26" s="42">
        <f t="shared" si="2"/>
        <v>18</v>
      </c>
      <c r="AL26" s="42" t="str">
        <f t="shared" si="3"/>
        <v>広島</v>
      </c>
      <c r="AM26" s="42">
        <f t="shared" si="4"/>
        <v>946</v>
      </c>
      <c r="AN26" s="37">
        <f t="shared" si="5"/>
        <v>2</v>
      </c>
      <c r="AP26" s="32">
        <v>18</v>
      </c>
      <c r="AQ26" s="5" t="s">
        <v>50</v>
      </c>
      <c r="AR26" s="33">
        <f t="shared" si="6"/>
        <v>136</v>
      </c>
      <c r="AS26" s="34">
        <f>IFERROR(_xlfn.RANK.EQ(AR26,$AR$9:$AR$55,0)+COUNTIF($AR$9:AR26,AR26)-1,"-")</f>
        <v>37</v>
      </c>
      <c r="AT26" s="5"/>
      <c r="AU26" s="42">
        <f t="shared" si="7"/>
        <v>18</v>
      </c>
      <c r="AV26" s="42" t="str">
        <f t="shared" si="8"/>
        <v>広島</v>
      </c>
      <c r="AW26" s="42">
        <f t="shared" si="9"/>
        <v>498</v>
      </c>
      <c r="AX26" s="37">
        <f t="shared" si="10"/>
        <v>2</v>
      </c>
      <c r="AZ26" s="32">
        <v>18</v>
      </c>
      <c r="BA26" s="5" t="s">
        <v>50</v>
      </c>
      <c r="BB26" s="33">
        <f t="shared" si="0"/>
        <v>41</v>
      </c>
      <c r="BC26" s="34">
        <f>IFERROR(_xlfn.RANK.EQ(BB26,$BB$9:$BB$55,0)+COUNTIF($BB$9:BB26,BB26)-1,"-")</f>
        <v>41</v>
      </c>
      <c r="BD26" s="5"/>
      <c r="BE26" s="42">
        <f t="shared" si="11"/>
        <v>18</v>
      </c>
      <c r="BF26" s="42" t="str">
        <f t="shared" si="12"/>
        <v>宮城</v>
      </c>
      <c r="BG26" s="42">
        <f t="shared" si="13"/>
        <v>372</v>
      </c>
      <c r="BH26" s="37">
        <f t="shared" si="14"/>
        <v>1.7</v>
      </c>
    </row>
    <row r="27" spans="1:60" s="254" customFormat="1" ht="15.75" customHeight="1">
      <c r="A27" s="270" t="s">
        <v>496</v>
      </c>
      <c r="B27" s="269" t="s">
        <v>222</v>
      </c>
      <c r="C27" s="391">
        <v>6075</v>
      </c>
      <c r="D27" s="392">
        <v>1</v>
      </c>
      <c r="E27" s="388">
        <v>640</v>
      </c>
      <c r="F27" s="392">
        <v>13</v>
      </c>
      <c r="G27" s="388">
        <v>628</v>
      </c>
      <c r="H27" s="388">
        <v>89</v>
      </c>
      <c r="I27" s="388">
        <v>109</v>
      </c>
      <c r="J27" s="388">
        <v>52</v>
      </c>
      <c r="K27" s="388">
        <v>371</v>
      </c>
      <c r="L27" s="388">
        <v>7</v>
      </c>
      <c r="M27" s="388">
        <v>0</v>
      </c>
      <c r="N27" s="388">
        <v>5408</v>
      </c>
      <c r="O27" s="387">
        <v>1</v>
      </c>
      <c r="P27" s="478">
        <v>387</v>
      </c>
      <c r="Q27" s="478">
        <v>3</v>
      </c>
      <c r="R27" s="478">
        <v>192</v>
      </c>
      <c r="S27" s="478">
        <v>1783</v>
      </c>
      <c r="T27" s="478">
        <v>53</v>
      </c>
      <c r="U27" s="478">
        <v>1951</v>
      </c>
      <c r="V27" s="478">
        <v>177</v>
      </c>
      <c r="W27" s="478">
        <v>833</v>
      </c>
      <c r="X27" s="478">
        <v>2</v>
      </c>
      <c r="Y27" s="387">
        <v>20</v>
      </c>
      <c r="Z27" s="388">
        <v>24</v>
      </c>
      <c r="AA27" s="387">
        <v>3</v>
      </c>
      <c r="AB27" s="388">
        <v>13</v>
      </c>
      <c r="AC27" s="268" t="s">
        <v>222</v>
      </c>
      <c r="AF27" s="32">
        <v>19</v>
      </c>
      <c r="AG27" s="5" t="s">
        <v>51</v>
      </c>
      <c r="AH27" s="33">
        <f t="shared" si="1"/>
        <v>173</v>
      </c>
      <c r="AI27" s="34">
        <f>IFERROR(_xlfn.RANK.EQ(AH27,$AH$9:$AH$55,0)+COUNTIF($AH$9:AH27,AH27)-1,"-")</f>
        <v>41</v>
      </c>
      <c r="AJ27" s="5"/>
      <c r="AK27" s="42">
        <f t="shared" si="2"/>
        <v>19</v>
      </c>
      <c r="AL27" s="42" t="str">
        <f t="shared" si="3"/>
        <v>愛媛</v>
      </c>
      <c r="AM27" s="42">
        <f t="shared" si="4"/>
        <v>892</v>
      </c>
      <c r="AN27" s="37">
        <f t="shared" si="5"/>
        <v>1.9</v>
      </c>
      <c r="AP27" s="32">
        <v>19</v>
      </c>
      <c r="AQ27" s="5" t="s">
        <v>51</v>
      </c>
      <c r="AR27" s="33">
        <f t="shared" si="6"/>
        <v>121</v>
      </c>
      <c r="AS27" s="34">
        <f>IFERROR(_xlfn.RANK.EQ(AR27,$AR$9:$AR$55,0)+COUNTIF($AR$9:AR27,AR27)-1,"-")</f>
        <v>38</v>
      </c>
      <c r="AT27" s="5"/>
      <c r="AU27" s="42">
        <f t="shared" si="7"/>
        <v>19</v>
      </c>
      <c r="AV27" s="42" t="str">
        <f t="shared" si="8"/>
        <v>島根</v>
      </c>
      <c r="AW27" s="42">
        <f t="shared" si="9"/>
        <v>453</v>
      </c>
      <c r="AX27" s="37">
        <f t="shared" si="10"/>
        <v>1.8</v>
      </c>
      <c r="AZ27" s="32">
        <v>19</v>
      </c>
      <c r="BA27" s="5" t="s">
        <v>51</v>
      </c>
      <c r="BB27" s="33">
        <f t="shared" si="0"/>
        <v>50</v>
      </c>
      <c r="BC27" s="34">
        <f>IFERROR(_xlfn.RANK.EQ(BB27,$BB$9:$BB$55,0)+COUNTIF($BB$9:BB27,BB27)-1,"-")</f>
        <v>39</v>
      </c>
      <c r="BD27" s="5"/>
      <c r="BE27" s="42">
        <f t="shared" si="11"/>
        <v>19</v>
      </c>
      <c r="BF27" s="42" t="str">
        <f t="shared" si="12"/>
        <v>富山</v>
      </c>
      <c r="BG27" s="42">
        <f t="shared" si="13"/>
        <v>353</v>
      </c>
      <c r="BH27" s="37">
        <f t="shared" si="14"/>
        <v>1.6</v>
      </c>
    </row>
    <row r="28" spans="1:60" s="254" customFormat="1" ht="15.75" customHeight="1">
      <c r="A28" s="255" t="s">
        <v>495</v>
      </c>
      <c r="B28" s="272" t="s">
        <v>220</v>
      </c>
      <c r="C28" s="389">
        <v>876</v>
      </c>
      <c r="D28" s="390">
        <v>20</v>
      </c>
      <c r="E28" s="388">
        <v>601</v>
      </c>
      <c r="F28" s="390">
        <v>14</v>
      </c>
      <c r="G28" s="388">
        <v>582</v>
      </c>
      <c r="H28" s="388">
        <v>298</v>
      </c>
      <c r="I28" s="388">
        <v>264</v>
      </c>
      <c r="J28" s="388">
        <v>1</v>
      </c>
      <c r="K28" s="388">
        <v>11</v>
      </c>
      <c r="L28" s="388">
        <v>18</v>
      </c>
      <c r="M28" s="388" t="s">
        <v>98</v>
      </c>
      <c r="N28" s="388">
        <v>266</v>
      </c>
      <c r="O28" s="387">
        <v>22</v>
      </c>
      <c r="P28" s="478">
        <v>181</v>
      </c>
      <c r="Q28" s="478">
        <v>15</v>
      </c>
      <c r="R28" s="478">
        <v>18</v>
      </c>
      <c r="S28" s="478" t="s">
        <v>98</v>
      </c>
      <c r="T28" s="478">
        <v>0</v>
      </c>
      <c r="U28" s="478" t="s">
        <v>278</v>
      </c>
      <c r="V28" s="478">
        <v>3</v>
      </c>
      <c r="W28" s="478" t="s">
        <v>278</v>
      </c>
      <c r="X28" s="478">
        <v>7</v>
      </c>
      <c r="Y28" s="387">
        <v>13</v>
      </c>
      <c r="Z28" s="388">
        <v>3</v>
      </c>
      <c r="AA28" s="387">
        <v>29</v>
      </c>
      <c r="AB28" s="388">
        <v>0</v>
      </c>
      <c r="AC28" s="271" t="s">
        <v>220</v>
      </c>
      <c r="AF28" s="32">
        <v>20</v>
      </c>
      <c r="AG28" s="5" t="s">
        <v>52</v>
      </c>
      <c r="AH28" s="33">
        <f t="shared" si="1"/>
        <v>6075</v>
      </c>
      <c r="AI28" s="34">
        <f>IFERROR(_xlfn.RANK.EQ(AH28,$AH$9:$AH$55,0)+COUNTIF($AH$9:AH28,AH28)-1,"-")</f>
        <v>1</v>
      </c>
      <c r="AJ28" s="5"/>
      <c r="AK28" s="42">
        <f t="shared" si="2"/>
        <v>20</v>
      </c>
      <c r="AL28" s="42" t="str">
        <f t="shared" si="3"/>
        <v>岐阜</v>
      </c>
      <c r="AM28" s="42">
        <f t="shared" si="4"/>
        <v>876</v>
      </c>
      <c r="AN28" s="37">
        <f t="shared" si="5"/>
        <v>1.8</v>
      </c>
      <c r="AP28" s="32">
        <v>20</v>
      </c>
      <c r="AQ28" s="5" t="s">
        <v>52</v>
      </c>
      <c r="AR28" s="33">
        <f t="shared" si="6"/>
        <v>640</v>
      </c>
      <c r="AS28" s="34">
        <f>IFERROR(_xlfn.RANK.EQ(AR28,$AR$9:$AR$55,0)+COUNTIF($AR$9:AR28,AR28)-1,"-")</f>
        <v>13</v>
      </c>
      <c r="AT28" s="5"/>
      <c r="AU28" s="42">
        <f t="shared" si="7"/>
        <v>20</v>
      </c>
      <c r="AV28" s="42" t="str">
        <f t="shared" si="8"/>
        <v>三重</v>
      </c>
      <c r="AW28" s="42">
        <f t="shared" si="9"/>
        <v>434</v>
      </c>
      <c r="AX28" s="37">
        <f t="shared" si="10"/>
        <v>1.7</v>
      </c>
      <c r="AZ28" s="32">
        <v>20</v>
      </c>
      <c r="BA28" s="5" t="s">
        <v>52</v>
      </c>
      <c r="BB28" s="33">
        <f t="shared" si="0"/>
        <v>5408</v>
      </c>
      <c r="BC28" s="34">
        <f>IFERROR(_xlfn.RANK.EQ(BB28,$BB$9:$BB$55,0)+COUNTIF($BB$9:BB28,BB28)-1,"-")</f>
        <v>1</v>
      </c>
      <c r="BD28" s="5"/>
      <c r="BE28" s="42">
        <f t="shared" si="11"/>
        <v>20</v>
      </c>
      <c r="BF28" s="42" t="str">
        <f t="shared" si="12"/>
        <v>栃木</v>
      </c>
      <c r="BG28" s="42">
        <f t="shared" si="13"/>
        <v>318</v>
      </c>
      <c r="BH28" s="37">
        <f t="shared" si="14"/>
        <v>1.4</v>
      </c>
    </row>
    <row r="29" spans="1:60" s="254" customFormat="1" ht="15.75" customHeight="1">
      <c r="A29" s="270" t="s">
        <v>494</v>
      </c>
      <c r="B29" s="269" t="s">
        <v>218</v>
      </c>
      <c r="C29" s="391">
        <v>1155</v>
      </c>
      <c r="D29" s="392">
        <v>11</v>
      </c>
      <c r="E29" s="388">
        <v>430</v>
      </c>
      <c r="F29" s="392">
        <v>21</v>
      </c>
      <c r="G29" s="388">
        <v>429</v>
      </c>
      <c r="H29" s="388">
        <v>161</v>
      </c>
      <c r="I29" s="388">
        <v>263</v>
      </c>
      <c r="J29" s="388">
        <v>0</v>
      </c>
      <c r="K29" s="388">
        <v>1</v>
      </c>
      <c r="L29" s="388">
        <v>1</v>
      </c>
      <c r="M29" s="388">
        <v>0</v>
      </c>
      <c r="N29" s="388">
        <v>722</v>
      </c>
      <c r="O29" s="387">
        <v>5</v>
      </c>
      <c r="P29" s="478">
        <v>149</v>
      </c>
      <c r="Q29" s="478">
        <v>25</v>
      </c>
      <c r="R29" s="478">
        <v>0</v>
      </c>
      <c r="S29" s="478" t="s">
        <v>278</v>
      </c>
      <c r="T29" s="478">
        <v>3</v>
      </c>
      <c r="U29" s="478">
        <v>205</v>
      </c>
      <c r="V29" s="478">
        <v>330</v>
      </c>
      <c r="W29" s="478">
        <v>3</v>
      </c>
      <c r="X29" s="478">
        <v>1</v>
      </c>
      <c r="Y29" s="387">
        <v>23</v>
      </c>
      <c r="Z29" s="388">
        <v>2</v>
      </c>
      <c r="AA29" s="387">
        <v>30</v>
      </c>
      <c r="AB29" s="388" t="s">
        <v>98</v>
      </c>
      <c r="AC29" s="268" t="s">
        <v>218</v>
      </c>
      <c r="AF29" s="32">
        <v>21</v>
      </c>
      <c r="AG29" s="5" t="s">
        <v>53</v>
      </c>
      <c r="AH29" s="33">
        <f t="shared" si="1"/>
        <v>876</v>
      </c>
      <c r="AI29" s="34">
        <f>IFERROR(_xlfn.RANK.EQ(AH29,$AH$9:$AH$55,0)+COUNTIF($AH$9:AH29,AH29)-1,"-")</f>
        <v>20</v>
      </c>
      <c r="AJ29" s="5"/>
      <c r="AK29" s="42">
        <f t="shared" si="2"/>
        <v>21</v>
      </c>
      <c r="AL29" s="42" t="str">
        <f t="shared" si="3"/>
        <v>山形</v>
      </c>
      <c r="AM29" s="42">
        <f t="shared" si="4"/>
        <v>823</v>
      </c>
      <c r="AN29" s="37">
        <f t="shared" si="5"/>
        <v>1.7</v>
      </c>
      <c r="AP29" s="32">
        <v>21</v>
      </c>
      <c r="AQ29" s="5" t="s">
        <v>53</v>
      </c>
      <c r="AR29" s="33">
        <f t="shared" si="6"/>
        <v>601</v>
      </c>
      <c r="AS29" s="34">
        <f>IFERROR(_xlfn.RANK.EQ(AR29,$AR$9:$AR$55,0)+COUNTIF($AR$9:AR29,AR29)-1,"-")</f>
        <v>14</v>
      </c>
      <c r="AT29" s="5"/>
      <c r="AU29" s="42">
        <f t="shared" si="7"/>
        <v>21</v>
      </c>
      <c r="AV29" s="42" t="str">
        <f t="shared" si="8"/>
        <v>静岡</v>
      </c>
      <c r="AW29" s="42">
        <f t="shared" si="9"/>
        <v>430</v>
      </c>
      <c r="AX29" s="37">
        <f t="shared" si="10"/>
        <v>1.7</v>
      </c>
      <c r="AZ29" s="32">
        <v>21</v>
      </c>
      <c r="BA29" s="5" t="s">
        <v>53</v>
      </c>
      <c r="BB29" s="33">
        <f t="shared" si="0"/>
        <v>266</v>
      </c>
      <c r="BC29" s="34">
        <f>IFERROR(_xlfn.RANK.EQ(BB29,$BB$9:$BB$55,0)+COUNTIF($BB$9:BB29,BB29)-1,"-")</f>
        <v>22</v>
      </c>
      <c r="BD29" s="5"/>
      <c r="BE29" s="42">
        <f t="shared" si="11"/>
        <v>21</v>
      </c>
      <c r="BF29" s="42" t="str">
        <f t="shared" si="12"/>
        <v>茨城</v>
      </c>
      <c r="BG29" s="42">
        <f t="shared" si="13"/>
        <v>278</v>
      </c>
      <c r="BH29" s="37">
        <f t="shared" si="14"/>
        <v>1.3</v>
      </c>
    </row>
    <row r="30" spans="1:60" s="254" customFormat="1" ht="15.75" customHeight="1">
      <c r="A30" s="255" t="s">
        <v>493</v>
      </c>
      <c r="B30" s="272" t="s">
        <v>216</v>
      </c>
      <c r="C30" s="389">
        <v>268</v>
      </c>
      <c r="D30" s="390">
        <v>35</v>
      </c>
      <c r="E30" s="388">
        <v>186</v>
      </c>
      <c r="F30" s="390">
        <v>30</v>
      </c>
      <c r="G30" s="388" t="s">
        <v>278</v>
      </c>
      <c r="H30" s="388">
        <v>87</v>
      </c>
      <c r="I30" s="388" t="s">
        <v>278</v>
      </c>
      <c r="J30" s="388">
        <v>0</v>
      </c>
      <c r="K30" s="388">
        <v>20</v>
      </c>
      <c r="L30" s="388" t="s">
        <v>278</v>
      </c>
      <c r="M30" s="388" t="s">
        <v>98</v>
      </c>
      <c r="N30" s="388">
        <v>77</v>
      </c>
      <c r="O30" s="387">
        <v>36</v>
      </c>
      <c r="P30" s="478">
        <v>61</v>
      </c>
      <c r="Q30" s="478">
        <v>1</v>
      </c>
      <c r="R30" s="478">
        <v>0</v>
      </c>
      <c r="S30" s="478" t="s">
        <v>98</v>
      </c>
      <c r="T30" s="478">
        <v>0</v>
      </c>
      <c r="U30" s="478" t="s">
        <v>98</v>
      </c>
      <c r="V30" s="478">
        <v>1</v>
      </c>
      <c r="W30" s="478" t="s">
        <v>278</v>
      </c>
      <c r="X30" s="478">
        <v>3</v>
      </c>
      <c r="Y30" s="387">
        <v>16</v>
      </c>
      <c r="Z30" s="388">
        <v>2</v>
      </c>
      <c r="AA30" s="387">
        <v>33</v>
      </c>
      <c r="AB30" s="388" t="s">
        <v>98</v>
      </c>
      <c r="AC30" s="271" t="s">
        <v>216</v>
      </c>
      <c r="AF30" s="32">
        <v>22</v>
      </c>
      <c r="AG30" s="5" t="s">
        <v>54</v>
      </c>
      <c r="AH30" s="33">
        <f t="shared" si="1"/>
        <v>1155</v>
      </c>
      <c r="AI30" s="34">
        <f>IFERROR(_xlfn.RANK.EQ(AH30,$AH$9:$AH$55,0)+COUNTIF($AH$9:AH30,AH30)-1,"-")</f>
        <v>11</v>
      </c>
      <c r="AJ30" s="5"/>
      <c r="AK30" s="42">
        <f t="shared" si="2"/>
        <v>22</v>
      </c>
      <c r="AL30" s="42" t="str">
        <f t="shared" si="3"/>
        <v>茨城</v>
      </c>
      <c r="AM30" s="42">
        <f t="shared" si="4"/>
        <v>802</v>
      </c>
      <c r="AN30" s="37">
        <f t="shared" si="5"/>
        <v>1.7</v>
      </c>
      <c r="AP30" s="32">
        <v>22</v>
      </c>
      <c r="AQ30" s="5" t="s">
        <v>54</v>
      </c>
      <c r="AR30" s="33">
        <f t="shared" si="6"/>
        <v>430</v>
      </c>
      <c r="AS30" s="34">
        <f>IFERROR(_xlfn.RANK.EQ(AR30,$AR$9:$AR$55,0)+COUNTIF($AR$9:AR30,AR30)-1,"-")</f>
        <v>21</v>
      </c>
      <c r="AT30" s="5"/>
      <c r="AU30" s="42">
        <f t="shared" si="7"/>
        <v>22</v>
      </c>
      <c r="AV30" s="42" t="str">
        <f t="shared" si="8"/>
        <v>山形</v>
      </c>
      <c r="AW30" s="42">
        <f t="shared" si="9"/>
        <v>421</v>
      </c>
      <c r="AX30" s="37">
        <f t="shared" si="10"/>
        <v>1.7</v>
      </c>
      <c r="AZ30" s="32">
        <v>22</v>
      </c>
      <c r="BA30" s="5" t="s">
        <v>54</v>
      </c>
      <c r="BB30" s="33">
        <f t="shared" si="0"/>
        <v>722</v>
      </c>
      <c r="BC30" s="34">
        <f>IFERROR(_xlfn.RANK.EQ(BB30,$BB$9:$BB$55,0)+COUNTIF($BB$9:BB30,BB30)-1,"-")</f>
        <v>5</v>
      </c>
      <c r="BD30" s="5"/>
      <c r="BE30" s="42">
        <f t="shared" si="11"/>
        <v>22</v>
      </c>
      <c r="BF30" s="42" t="str">
        <f t="shared" si="12"/>
        <v>岐阜</v>
      </c>
      <c r="BG30" s="42">
        <f t="shared" si="13"/>
        <v>266</v>
      </c>
      <c r="BH30" s="37">
        <f t="shared" si="14"/>
        <v>1.2</v>
      </c>
    </row>
    <row r="31" spans="1:60" s="254" customFormat="1" ht="15.75" customHeight="1">
      <c r="A31" s="270" t="s">
        <v>492</v>
      </c>
      <c r="B31" s="269" t="s">
        <v>214</v>
      </c>
      <c r="C31" s="389">
        <v>973</v>
      </c>
      <c r="D31" s="390">
        <v>15</v>
      </c>
      <c r="E31" s="388">
        <v>434</v>
      </c>
      <c r="F31" s="390">
        <v>20</v>
      </c>
      <c r="G31" s="388">
        <v>425</v>
      </c>
      <c r="H31" s="388">
        <v>215</v>
      </c>
      <c r="I31" s="388">
        <v>208</v>
      </c>
      <c r="J31" s="388">
        <v>2</v>
      </c>
      <c r="K31" s="388" t="s">
        <v>98</v>
      </c>
      <c r="L31" s="388">
        <v>8</v>
      </c>
      <c r="M31" s="388" t="s">
        <v>98</v>
      </c>
      <c r="N31" s="388">
        <v>528</v>
      </c>
      <c r="O31" s="387">
        <v>7</v>
      </c>
      <c r="P31" s="478">
        <v>62</v>
      </c>
      <c r="Q31" s="478">
        <v>5</v>
      </c>
      <c r="R31" s="478">
        <v>49</v>
      </c>
      <c r="S31" s="478" t="s">
        <v>98</v>
      </c>
      <c r="T31" s="478">
        <v>5</v>
      </c>
      <c r="U31" s="478" t="s">
        <v>278</v>
      </c>
      <c r="V31" s="478" t="s">
        <v>278</v>
      </c>
      <c r="W31" s="478">
        <v>14</v>
      </c>
      <c r="X31" s="478">
        <v>7</v>
      </c>
      <c r="Y31" s="387">
        <v>12</v>
      </c>
      <c r="Z31" s="388">
        <v>5</v>
      </c>
      <c r="AA31" s="387">
        <v>21</v>
      </c>
      <c r="AB31" s="388" t="s">
        <v>98</v>
      </c>
      <c r="AC31" s="268" t="s">
        <v>214</v>
      </c>
      <c r="AF31" s="32">
        <v>23</v>
      </c>
      <c r="AG31" s="5" t="s">
        <v>55</v>
      </c>
      <c r="AH31" s="33">
        <f t="shared" si="1"/>
        <v>268</v>
      </c>
      <c r="AI31" s="34">
        <f>IFERROR(_xlfn.RANK.EQ(AH31,$AH$9:$AH$55,0)+COUNTIF($AH$9:AH31,AH31)-1,"-")</f>
        <v>35</v>
      </c>
      <c r="AJ31" s="5"/>
      <c r="AK31" s="42">
        <f t="shared" si="2"/>
        <v>23</v>
      </c>
      <c r="AL31" s="42" t="str">
        <f t="shared" si="3"/>
        <v>青森</v>
      </c>
      <c r="AM31" s="42">
        <f t="shared" si="4"/>
        <v>751</v>
      </c>
      <c r="AN31" s="37">
        <f t="shared" si="5"/>
        <v>1.6</v>
      </c>
      <c r="AP31" s="32">
        <v>23</v>
      </c>
      <c r="AQ31" s="5" t="s">
        <v>55</v>
      </c>
      <c r="AR31" s="33">
        <f t="shared" si="6"/>
        <v>186</v>
      </c>
      <c r="AS31" s="34">
        <f>IFERROR(_xlfn.RANK.EQ(AR31,$AR$9:$AR$55,0)+COUNTIF($AR$9:AR31,AR31)-1,"-")</f>
        <v>30</v>
      </c>
      <c r="AT31" s="5"/>
      <c r="AU31" s="42">
        <f t="shared" si="7"/>
        <v>23</v>
      </c>
      <c r="AV31" s="42" t="str">
        <f t="shared" si="8"/>
        <v>徳島</v>
      </c>
      <c r="AW31" s="42">
        <f t="shared" si="9"/>
        <v>373</v>
      </c>
      <c r="AX31" s="37">
        <f t="shared" si="10"/>
        <v>1.5</v>
      </c>
      <c r="AZ31" s="32">
        <v>23</v>
      </c>
      <c r="BA31" s="5" t="s">
        <v>55</v>
      </c>
      <c r="BB31" s="33">
        <f t="shared" si="0"/>
        <v>77</v>
      </c>
      <c r="BC31" s="34">
        <f>IFERROR(_xlfn.RANK.EQ(BB31,$BB$9:$BB$55,0)+COUNTIF($BB$9:BB31,BB31)-1,"-")</f>
        <v>36</v>
      </c>
      <c r="BD31" s="5"/>
      <c r="BE31" s="42">
        <f t="shared" si="11"/>
        <v>23</v>
      </c>
      <c r="BF31" s="42" t="str">
        <f t="shared" si="12"/>
        <v>千葉</v>
      </c>
      <c r="BG31" s="42">
        <f t="shared" si="13"/>
        <v>221</v>
      </c>
      <c r="BH31" s="37">
        <f t="shared" si="14"/>
        <v>1</v>
      </c>
    </row>
    <row r="32" spans="1:60" s="254" customFormat="1" ht="15.75" customHeight="1">
      <c r="A32" s="255" t="s">
        <v>491</v>
      </c>
      <c r="B32" s="272" t="s">
        <v>212</v>
      </c>
      <c r="C32" s="389">
        <v>97</v>
      </c>
      <c r="D32" s="390">
        <v>43</v>
      </c>
      <c r="E32" s="388">
        <v>76</v>
      </c>
      <c r="F32" s="390">
        <v>39</v>
      </c>
      <c r="G32" s="388">
        <v>56</v>
      </c>
      <c r="H32" s="388">
        <v>35</v>
      </c>
      <c r="I32" s="388">
        <v>17</v>
      </c>
      <c r="J32" s="388">
        <v>1</v>
      </c>
      <c r="K32" s="388" t="s">
        <v>98</v>
      </c>
      <c r="L32" s="388">
        <v>19</v>
      </c>
      <c r="M32" s="388">
        <v>1</v>
      </c>
      <c r="N32" s="388">
        <v>19</v>
      </c>
      <c r="O32" s="387">
        <v>46</v>
      </c>
      <c r="P32" s="478">
        <v>1</v>
      </c>
      <c r="Q32" s="478">
        <v>0</v>
      </c>
      <c r="R32" s="478">
        <v>0</v>
      </c>
      <c r="S32" s="478" t="s">
        <v>98</v>
      </c>
      <c r="T32" s="478">
        <v>0</v>
      </c>
      <c r="U32" s="478" t="s">
        <v>98</v>
      </c>
      <c r="V32" s="478" t="s">
        <v>278</v>
      </c>
      <c r="W32" s="478" t="s">
        <v>98</v>
      </c>
      <c r="X32" s="478" t="s">
        <v>278</v>
      </c>
      <c r="Y32" s="387" t="s">
        <v>98</v>
      </c>
      <c r="Z32" s="388" t="s">
        <v>278</v>
      </c>
      <c r="AA32" s="387" t="s">
        <v>98</v>
      </c>
      <c r="AB32" s="388" t="s">
        <v>98</v>
      </c>
      <c r="AC32" s="271" t="s">
        <v>212</v>
      </c>
      <c r="AF32" s="32">
        <v>24</v>
      </c>
      <c r="AG32" s="5" t="s">
        <v>56</v>
      </c>
      <c r="AH32" s="33">
        <f t="shared" si="1"/>
        <v>973</v>
      </c>
      <c r="AI32" s="34">
        <f>IFERROR(_xlfn.RANK.EQ(AH32,$AH$9:$AH$55,0)+COUNTIF($AH$9:AH32,AH32)-1,"-")</f>
        <v>16</v>
      </c>
      <c r="AJ32" s="5"/>
      <c r="AK32" s="42">
        <f t="shared" si="2"/>
        <v>24</v>
      </c>
      <c r="AL32" s="42" t="str">
        <f t="shared" si="3"/>
        <v>岡山</v>
      </c>
      <c r="AM32" s="42">
        <f t="shared" si="4"/>
        <v>703</v>
      </c>
      <c r="AN32" s="37">
        <f t="shared" si="5"/>
        <v>1.5</v>
      </c>
      <c r="AP32" s="32">
        <v>24</v>
      </c>
      <c r="AQ32" s="5" t="s">
        <v>56</v>
      </c>
      <c r="AR32" s="33">
        <f t="shared" si="6"/>
        <v>434</v>
      </c>
      <c r="AS32" s="34">
        <f>IFERROR(_xlfn.RANK.EQ(AR32,$AR$9:$AR$55,0)+COUNTIF($AR$9:AR32,AR32)-1,"-")</f>
        <v>20</v>
      </c>
      <c r="AT32" s="5"/>
      <c r="AU32" s="42">
        <f t="shared" si="7"/>
        <v>24</v>
      </c>
      <c r="AV32" s="42" t="str">
        <f t="shared" si="8"/>
        <v>兵庫</v>
      </c>
      <c r="AW32" s="42">
        <f t="shared" si="9"/>
        <v>306</v>
      </c>
      <c r="AX32" s="37">
        <f t="shared" si="10"/>
        <v>1.2</v>
      </c>
      <c r="AZ32" s="32">
        <v>24</v>
      </c>
      <c r="BA32" s="5" t="s">
        <v>56</v>
      </c>
      <c r="BB32" s="33">
        <f t="shared" si="0"/>
        <v>528</v>
      </c>
      <c r="BC32" s="34">
        <f>IFERROR(_xlfn.RANK.EQ(BB32,$BB$9:$BB$55,0)+COUNTIF($BB$9:BB32,BB32)-1,"-")</f>
        <v>7</v>
      </c>
      <c r="BD32" s="5"/>
      <c r="BE32" s="42">
        <f t="shared" si="11"/>
        <v>24</v>
      </c>
      <c r="BF32" s="42" t="str">
        <f t="shared" si="12"/>
        <v>熊本</v>
      </c>
      <c r="BG32" s="42">
        <f t="shared" si="13"/>
        <v>196</v>
      </c>
      <c r="BH32" s="37">
        <f t="shared" si="14"/>
        <v>0.9</v>
      </c>
    </row>
    <row r="33" spans="1:60" s="254" customFormat="1" ht="15.75" customHeight="1">
      <c r="A33" s="270" t="s">
        <v>490</v>
      </c>
      <c r="B33" s="269" t="s">
        <v>210</v>
      </c>
      <c r="C33" s="389">
        <v>257</v>
      </c>
      <c r="D33" s="390">
        <v>36</v>
      </c>
      <c r="E33" s="388">
        <v>159</v>
      </c>
      <c r="F33" s="390">
        <v>32</v>
      </c>
      <c r="G33" s="388">
        <v>136</v>
      </c>
      <c r="H33" s="388">
        <v>99</v>
      </c>
      <c r="I33" s="388">
        <v>37</v>
      </c>
      <c r="J33" s="388">
        <v>0</v>
      </c>
      <c r="K33" s="388">
        <v>0</v>
      </c>
      <c r="L33" s="388">
        <v>22</v>
      </c>
      <c r="M33" s="388">
        <v>1</v>
      </c>
      <c r="N33" s="388">
        <v>91</v>
      </c>
      <c r="O33" s="387">
        <v>35</v>
      </c>
      <c r="P33" s="478">
        <v>16</v>
      </c>
      <c r="Q33" s="478">
        <v>1</v>
      </c>
      <c r="R33" s="478">
        <v>0</v>
      </c>
      <c r="S33" s="478" t="s">
        <v>98</v>
      </c>
      <c r="T33" s="478">
        <v>0</v>
      </c>
      <c r="U33" s="478" t="s">
        <v>98</v>
      </c>
      <c r="V33" s="478">
        <v>0</v>
      </c>
      <c r="W33" s="478" t="s">
        <v>98</v>
      </c>
      <c r="X33" s="478">
        <v>1</v>
      </c>
      <c r="Y33" s="387">
        <v>33</v>
      </c>
      <c r="Z33" s="388">
        <v>7</v>
      </c>
      <c r="AA33" s="387">
        <v>14</v>
      </c>
      <c r="AB33" s="388">
        <v>1</v>
      </c>
      <c r="AC33" s="268" t="s">
        <v>210</v>
      </c>
      <c r="AF33" s="32">
        <v>25</v>
      </c>
      <c r="AG33" s="5" t="s">
        <v>57</v>
      </c>
      <c r="AH33" s="33">
        <f t="shared" si="1"/>
        <v>97</v>
      </c>
      <c r="AI33" s="34">
        <f>IFERROR(_xlfn.RANK.EQ(AH33,$AH$9:$AH$55,0)+COUNTIF($AH$9:AH33,AH33)-1,"-")</f>
        <v>43</v>
      </c>
      <c r="AJ33" s="5"/>
      <c r="AK33" s="42">
        <f t="shared" si="2"/>
        <v>25</v>
      </c>
      <c r="AL33" s="42" t="str">
        <f t="shared" si="3"/>
        <v>群馬</v>
      </c>
      <c r="AM33" s="42">
        <f t="shared" si="4"/>
        <v>682</v>
      </c>
      <c r="AN33" s="37">
        <f t="shared" si="5"/>
        <v>1.4</v>
      </c>
      <c r="AP33" s="32">
        <v>25</v>
      </c>
      <c r="AQ33" s="5" t="s">
        <v>57</v>
      </c>
      <c r="AR33" s="33">
        <f t="shared" si="6"/>
        <v>76</v>
      </c>
      <c r="AS33" s="34">
        <f>IFERROR(_xlfn.RANK.EQ(AR33,$AR$9:$AR$55,0)+COUNTIF($AR$9:AR33,AR33)-1,"-")</f>
        <v>39</v>
      </c>
      <c r="AT33" s="5"/>
      <c r="AU33" s="42">
        <f t="shared" si="7"/>
        <v>25</v>
      </c>
      <c r="AV33" s="42" t="str">
        <f t="shared" si="8"/>
        <v>山口</v>
      </c>
      <c r="AW33" s="42">
        <f t="shared" si="9"/>
        <v>297</v>
      </c>
      <c r="AX33" s="37">
        <f t="shared" si="10"/>
        <v>1.2</v>
      </c>
      <c r="AZ33" s="32">
        <v>25</v>
      </c>
      <c r="BA33" s="5" t="s">
        <v>57</v>
      </c>
      <c r="BB33" s="33">
        <f t="shared" si="0"/>
        <v>19</v>
      </c>
      <c r="BC33" s="34">
        <f>IFERROR(_xlfn.RANK.EQ(BB33,$BB$9:$BB$55,0)+COUNTIF($BB$9:BB33,BB33)-1,"-")</f>
        <v>46</v>
      </c>
      <c r="BD33" s="5"/>
      <c r="BE33" s="42">
        <f t="shared" si="11"/>
        <v>25</v>
      </c>
      <c r="BF33" s="42" t="str">
        <f t="shared" si="12"/>
        <v>和歌山</v>
      </c>
      <c r="BG33" s="42">
        <f t="shared" si="13"/>
        <v>175</v>
      </c>
      <c r="BH33" s="37">
        <f t="shared" si="14"/>
        <v>0.8</v>
      </c>
    </row>
    <row r="34" spans="1:60" s="254" customFormat="1" ht="15.75" customHeight="1">
      <c r="A34" s="255" t="s">
        <v>489</v>
      </c>
      <c r="B34" s="272" t="s">
        <v>208</v>
      </c>
      <c r="C34" s="389">
        <v>43</v>
      </c>
      <c r="D34" s="390">
        <v>47</v>
      </c>
      <c r="E34" s="388">
        <v>21</v>
      </c>
      <c r="F34" s="390">
        <v>44</v>
      </c>
      <c r="G34" s="388">
        <v>12</v>
      </c>
      <c r="H34" s="388">
        <v>4</v>
      </c>
      <c r="I34" s="388">
        <v>5</v>
      </c>
      <c r="J34" s="388">
        <v>0</v>
      </c>
      <c r="K34" s="388">
        <v>2</v>
      </c>
      <c r="L34" s="388">
        <v>9</v>
      </c>
      <c r="M34" s="388" t="s">
        <v>98</v>
      </c>
      <c r="N34" s="388">
        <v>21</v>
      </c>
      <c r="O34" s="387">
        <v>44</v>
      </c>
      <c r="P34" s="478">
        <v>5</v>
      </c>
      <c r="Q34" s="478">
        <v>3</v>
      </c>
      <c r="R34" s="478" t="s">
        <v>278</v>
      </c>
      <c r="S34" s="478" t="s">
        <v>98</v>
      </c>
      <c r="T34" s="478" t="s">
        <v>278</v>
      </c>
      <c r="U34" s="478" t="s">
        <v>278</v>
      </c>
      <c r="V34" s="478" t="s">
        <v>98</v>
      </c>
      <c r="W34" s="478" t="s">
        <v>98</v>
      </c>
      <c r="X34" s="478">
        <v>1</v>
      </c>
      <c r="Y34" s="387">
        <v>31</v>
      </c>
      <c r="Z34" s="388">
        <v>1</v>
      </c>
      <c r="AA34" s="387">
        <v>39</v>
      </c>
      <c r="AB34" s="388" t="s">
        <v>98</v>
      </c>
      <c r="AC34" s="271" t="s">
        <v>208</v>
      </c>
      <c r="AF34" s="32">
        <v>26</v>
      </c>
      <c r="AG34" s="5" t="s">
        <v>58</v>
      </c>
      <c r="AH34" s="33">
        <f t="shared" si="1"/>
        <v>257</v>
      </c>
      <c r="AI34" s="34">
        <f>IFERROR(_xlfn.RANK.EQ(AH34,$AH$9:$AH$55,0)+COUNTIF($AH$9:AH34,AH34)-1,"-")</f>
        <v>36</v>
      </c>
      <c r="AJ34" s="5"/>
      <c r="AK34" s="42">
        <f t="shared" si="2"/>
        <v>26</v>
      </c>
      <c r="AL34" s="42" t="str">
        <f t="shared" si="3"/>
        <v>長崎</v>
      </c>
      <c r="AM34" s="42">
        <f t="shared" si="4"/>
        <v>602</v>
      </c>
      <c r="AN34" s="37">
        <f t="shared" si="5"/>
        <v>1.3</v>
      </c>
      <c r="AP34" s="32">
        <v>26</v>
      </c>
      <c r="AQ34" s="5" t="s">
        <v>58</v>
      </c>
      <c r="AR34" s="33">
        <f t="shared" si="6"/>
        <v>159</v>
      </c>
      <c r="AS34" s="34">
        <f>IFERROR(_xlfn.RANK.EQ(AR34,$AR$9:$AR$55,0)+COUNTIF($AR$9:AR34,AR34)-1,"-")</f>
        <v>32</v>
      </c>
      <c r="AT34" s="5"/>
      <c r="AU34" s="42">
        <f t="shared" si="7"/>
        <v>26</v>
      </c>
      <c r="AV34" s="42" t="str">
        <f t="shared" si="8"/>
        <v>鳥取</v>
      </c>
      <c r="AW34" s="42">
        <f t="shared" si="9"/>
        <v>242</v>
      </c>
      <c r="AX34" s="37">
        <f t="shared" si="10"/>
        <v>1</v>
      </c>
      <c r="AZ34" s="32">
        <v>26</v>
      </c>
      <c r="BA34" s="5" t="s">
        <v>58</v>
      </c>
      <c r="BB34" s="33">
        <f t="shared" si="0"/>
        <v>91</v>
      </c>
      <c r="BC34" s="34">
        <f>IFERROR(_xlfn.RANK.EQ(BB34,$BB$9:$BB$55,0)+COUNTIF($BB$9:BB34,BB34)-1,"-")</f>
        <v>35</v>
      </c>
      <c r="BD34" s="5"/>
      <c r="BE34" s="42">
        <f t="shared" si="11"/>
        <v>26</v>
      </c>
      <c r="BF34" s="42" t="str">
        <f t="shared" si="12"/>
        <v>岡山</v>
      </c>
      <c r="BG34" s="42">
        <f t="shared" si="13"/>
        <v>145</v>
      </c>
      <c r="BH34" s="37">
        <f t="shared" si="14"/>
        <v>0.7</v>
      </c>
    </row>
    <row r="35" spans="1:60" s="254" customFormat="1" ht="15.75" customHeight="1">
      <c r="A35" s="270" t="s">
        <v>488</v>
      </c>
      <c r="B35" s="269" t="s">
        <v>206</v>
      </c>
      <c r="C35" s="389">
        <v>407</v>
      </c>
      <c r="D35" s="390">
        <v>31</v>
      </c>
      <c r="E35" s="388">
        <v>306</v>
      </c>
      <c r="F35" s="390">
        <v>24</v>
      </c>
      <c r="G35" s="388">
        <v>297</v>
      </c>
      <c r="H35" s="388">
        <v>144</v>
      </c>
      <c r="I35" s="388">
        <v>139</v>
      </c>
      <c r="J35" s="388">
        <v>6</v>
      </c>
      <c r="K35" s="388">
        <v>0</v>
      </c>
      <c r="L35" s="388">
        <v>8</v>
      </c>
      <c r="M35" s="388">
        <v>0</v>
      </c>
      <c r="N35" s="388">
        <v>76</v>
      </c>
      <c r="O35" s="387">
        <v>37</v>
      </c>
      <c r="P35" s="478">
        <v>70</v>
      </c>
      <c r="Q35" s="478">
        <v>5</v>
      </c>
      <c r="R35" s="478">
        <v>0</v>
      </c>
      <c r="S35" s="478" t="s">
        <v>98</v>
      </c>
      <c r="T35" s="478">
        <v>0</v>
      </c>
      <c r="U35" s="478" t="s">
        <v>98</v>
      </c>
      <c r="V35" s="478" t="s">
        <v>278</v>
      </c>
      <c r="W35" s="478" t="s">
        <v>278</v>
      </c>
      <c r="X35" s="478">
        <v>3</v>
      </c>
      <c r="Y35" s="387">
        <v>15</v>
      </c>
      <c r="Z35" s="388">
        <v>22</v>
      </c>
      <c r="AA35" s="387">
        <v>4</v>
      </c>
      <c r="AB35" s="388">
        <v>0</v>
      </c>
      <c r="AC35" s="268" t="s">
        <v>206</v>
      </c>
      <c r="AF35" s="32">
        <v>27</v>
      </c>
      <c r="AG35" s="5" t="s">
        <v>59</v>
      </c>
      <c r="AH35" s="33">
        <f t="shared" si="1"/>
        <v>43</v>
      </c>
      <c r="AI35" s="34">
        <f>IFERROR(_xlfn.RANK.EQ(AH35,$AH$9:$AH$55,0)+COUNTIF($AH$9:AH35,AH35)-1,"-")</f>
        <v>47</v>
      </c>
      <c r="AJ35" s="5"/>
      <c r="AK35" s="42">
        <f t="shared" si="2"/>
        <v>27</v>
      </c>
      <c r="AL35" s="42" t="str">
        <f t="shared" si="3"/>
        <v>島根</v>
      </c>
      <c r="AM35" s="42">
        <f t="shared" si="4"/>
        <v>572</v>
      </c>
      <c r="AN35" s="37">
        <f t="shared" si="5"/>
        <v>1.2</v>
      </c>
      <c r="AP35" s="32">
        <v>27</v>
      </c>
      <c r="AQ35" s="5" t="s">
        <v>59</v>
      </c>
      <c r="AR35" s="33">
        <f t="shared" si="6"/>
        <v>21</v>
      </c>
      <c r="AS35" s="34">
        <f>IFERROR(_xlfn.RANK.EQ(AR35,$AR$9:$AR$55,0)+COUNTIF($AR$9:AR35,AR35)-1,"-")</f>
        <v>44</v>
      </c>
      <c r="AT35" s="5"/>
      <c r="AU35" s="42">
        <f t="shared" si="7"/>
        <v>27</v>
      </c>
      <c r="AV35" s="42" t="str">
        <f t="shared" si="8"/>
        <v>群馬</v>
      </c>
      <c r="AW35" s="42">
        <f t="shared" si="9"/>
        <v>239</v>
      </c>
      <c r="AX35" s="37">
        <f t="shared" si="10"/>
        <v>1</v>
      </c>
      <c r="AZ35" s="32">
        <v>27</v>
      </c>
      <c r="BA35" s="5" t="s">
        <v>59</v>
      </c>
      <c r="BB35" s="33">
        <f t="shared" si="0"/>
        <v>21</v>
      </c>
      <c r="BC35" s="34">
        <f>IFERROR(_xlfn.RANK.EQ(BB35,$BB$9:$BB$55,0)+COUNTIF($BB$9:BB35,BB35)-1,"-")</f>
        <v>44</v>
      </c>
      <c r="BD35" s="5"/>
      <c r="BE35" s="42">
        <f t="shared" si="11"/>
        <v>27</v>
      </c>
      <c r="BF35" s="42" t="str">
        <f t="shared" si="12"/>
        <v>鹿児島</v>
      </c>
      <c r="BG35" s="42">
        <f t="shared" si="13"/>
        <v>125</v>
      </c>
      <c r="BH35" s="37">
        <f t="shared" si="14"/>
        <v>0.6</v>
      </c>
    </row>
    <row r="36" spans="1:60" s="254" customFormat="1" ht="15.75" customHeight="1">
      <c r="A36" s="255" t="s">
        <v>487</v>
      </c>
      <c r="B36" s="272" t="s">
        <v>204</v>
      </c>
      <c r="C36" s="389">
        <v>206</v>
      </c>
      <c r="D36" s="390">
        <v>38</v>
      </c>
      <c r="E36" s="388">
        <v>149</v>
      </c>
      <c r="F36" s="390">
        <v>33</v>
      </c>
      <c r="G36" s="388">
        <v>141</v>
      </c>
      <c r="H36" s="388">
        <v>69</v>
      </c>
      <c r="I36" s="388">
        <v>72</v>
      </c>
      <c r="J36" s="388">
        <v>0</v>
      </c>
      <c r="K36" s="388" t="s">
        <v>98</v>
      </c>
      <c r="L36" s="388">
        <v>8</v>
      </c>
      <c r="M36" s="388">
        <v>0</v>
      </c>
      <c r="N36" s="388">
        <v>46</v>
      </c>
      <c r="O36" s="387">
        <v>40</v>
      </c>
      <c r="P36" s="478">
        <v>21</v>
      </c>
      <c r="Q36" s="478">
        <v>0</v>
      </c>
      <c r="R36" s="478" t="s">
        <v>278</v>
      </c>
      <c r="S36" s="478" t="s">
        <v>98</v>
      </c>
      <c r="T36" s="478" t="s">
        <v>98</v>
      </c>
      <c r="U36" s="478">
        <v>10</v>
      </c>
      <c r="V36" s="478" t="s">
        <v>278</v>
      </c>
      <c r="W36" s="478" t="s">
        <v>278</v>
      </c>
      <c r="X36" s="478" t="s">
        <v>278</v>
      </c>
      <c r="Y36" s="387" t="s">
        <v>98</v>
      </c>
      <c r="Z36" s="388" t="s">
        <v>278</v>
      </c>
      <c r="AA36" s="387" t="s">
        <v>98</v>
      </c>
      <c r="AB36" s="388" t="s">
        <v>278</v>
      </c>
      <c r="AC36" s="271" t="s">
        <v>204</v>
      </c>
      <c r="AF36" s="32">
        <v>28</v>
      </c>
      <c r="AG36" s="5" t="s">
        <v>60</v>
      </c>
      <c r="AH36" s="33">
        <f t="shared" si="1"/>
        <v>407</v>
      </c>
      <c r="AI36" s="34">
        <f>IFERROR(_xlfn.RANK.EQ(AH36,$AH$9:$AH$55,0)+COUNTIF($AH$9:AH36,AH36)-1,"-")</f>
        <v>31</v>
      </c>
      <c r="AJ36" s="5"/>
      <c r="AK36" s="42">
        <f t="shared" si="2"/>
        <v>28</v>
      </c>
      <c r="AL36" s="42" t="str">
        <f t="shared" si="3"/>
        <v>富山</v>
      </c>
      <c r="AM36" s="42">
        <f t="shared" si="4"/>
        <v>432</v>
      </c>
      <c r="AN36" s="37">
        <f t="shared" si="5"/>
        <v>0.9</v>
      </c>
      <c r="AP36" s="32">
        <v>28</v>
      </c>
      <c r="AQ36" s="5" t="s">
        <v>60</v>
      </c>
      <c r="AR36" s="33">
        <f t="shared" si="6"/>
        <v>306</v>
      </c>
      <c r="AS36" s="34">
        <f>IFERROR(_xlfn.RANK.EQ(AR36,$AR$9:$AR$55,0)+COUNTIF($AR$9:AR36,AR36)-1,"-")</f>
        <v>24</v>
      </c>
      <c r="AT36" s="5"/>
      <c r="AU36" s="42">
        <f t="shared" si="7"/>
        <v>28</v>
      </c>
      <c r="AV36" s="42" t="str">
        <f t="shared" si="8"/>
        <v>福岡</v>
      </c>
      <c r="AW36" s="42">
        <f t="shared" si="9"/>
        <v>223</v>
      </c>
      <c r="AX36" s="37">
        <f t="shared" si="10"/>
        <v>0.9</v>
      </c>
      <c r="AZ36" s="32">
        <v>28</v>
      </c>
      <c r="BA36" s="5" t="s">
        <v>60</v>
      </c>
      <c r="BB36" s="33">
        <f t="shared" si="0"/>
        <v>76</v>
      </c>
      <c r="BC36" s="34">
        <f>IFERROR(_xlfn.RANK.EQ(BB36,$BB$9:$BB$55,0)+COUNTIF($BB$9:BB36,BB36)-1,"-")</f>
        <v>37</v>
      </c>
      <c r="BD36" s="5"/>
      <c r="BE36" s="42">
        <f t="shared" si="11"/>
        <v>28</v>
      </c>
      <c r="BF36" s="42" t="str">
        <f t="shared" si="12"/>
        <v>高知</v>
      </c>
      <c r="BG36" s="42">
        <f t="shared" si="13"/>
        <v>118</v>
      </c>
      <c r="BH36" s="37">
        <f t="shared" si="14"/>
        <v>0.5</v>
      </c>
    </row>
    <row r="37" spans="1:60" s="254" customFormat="1" ht="15.75" customHeight="1">
      <c r="A37" s="270" t="s">
        <v>486</v>
      </c>
      <c r="B37" s="269" t="s">
        <v>202</v>
      </c>
      <c r="C37" s="389">
        <v>427</v>
      </c>
      <c r="D37" s="390">
        <v>29</v>
      </c>
      <c r="E37" s="388">
        <v>165</v>
      </c>
      <c r="F37" s="390">
        <v>31</v>
      </c>
      <c r="G37" s="388">
        <v>164</v>
      </c>
      <c r="H37" s="388">
        <v>98</v>
      </c>
      <c r="I37" s="388">
        <v>66</v>
      </c>
      <c r="J37" s="388">
        <v>0</v>
      </c>
      <c r="K37" s="388" t="s">
        <v>98</v>
      </c>
      <c r="L37" s="388">
        <v>0</v>
      </c>
      <c r="M37" s="388">
        <v>2</v>
      </c>
      <c r="N37" s="388">
        <v>175</v>
      </c>
      <c r="O37" s="387">
        <v>25</v>
      </c>
      <c r="P37" s="478">
        <v>131</v>
      </c>
      <c r="Q37" s="478">
        <v>3</v>
      </c>
      <c r="R37" s="478">
        <v>4</v>
      </c>
      <c r="S37" s="478" t="s">
        <v>98</v>
      </c>
      <c r="T37" s="478">
        <v>0</v>
      </c>
      <c r="U37" s="478" t="s">
        <v>278</v>
      </c>
      <c r="V37" s="478" t="s">
        <v>278</v>
      </c>
      <c r="W37" s="478" t="s">
        <v>278</v>
      </c>
      <c r="X37" s="478">
        <v>78</v>
      </c>
      <c r="Y37" s="387">
        <v>2</v>
      </c>
      <c r="Z37" s="388">
        <v>8</v>
      </c>
      <c r="AA37" s="387">
        <v>12</v>
      </c>
      <c r="AB37" s="388">
        <v>6</v>
      </c>
      <c r="AC37" s="268" t="s">
        <v>202</v>
      </c>
      <c r="AF37" s="32">
        <v>29</v>
      </c>
      <c r="AG37" s="5" t="s">
        <v>61</v>
      </c>
      <c r="AH37" s="33">
        <f t="shared" si="1"/>
        <v>206</v>
      </c>
      <c r="AI37" s="34">
        <f>IFERROR(_xlfn.RANK.EQ(AH37,$AH$9:$AH$55,0)+COUNTIF($AH$9:AH37,AH37)-1,"-")</f>
        <v>38</v>
      </c>
      <c r="AJ37" s="5"/>
      <c r="AK37" s="42">
        <f t="shared" si="2"/>
        <v>29</v>
      </c>
      <c r="AL37" s="42" t="str">
        <f t="shared" si="3"/>
        <v>和歌山</v>
      </c>
      <c r="AM37" s="42">
        <f t="shared" si="4"/>
        <v>427</v>
      </c>
      <c r="AN37" s="37">
        <f t="shared" si="5"/>
        <v>0.9</v>
      </c>
      <c r="AP37" s="32">
        <v>29</v>
      </c>
      <c r="AQ37" s="5" t="s">
        <v>61</v>
      </c>
      <c r="AR37" s="33">
        <f t="shared" si="6"/>
        <v>149</v>
      </c>
      <c r="AS37" s="34">
        <f>IFERROR(_xlfn.RANK.EQ(AR37,$AR$9:$AR$55,0)+COUNTIF($AR$9:AR37,AR37)-1,"-")</f>
        <v>33</v>
      </c>
      <c r="AT37" s="5"/>
      <c r="AU37" s="42">
        <f t="shared" si="7"/>
        <v>29</v>
      </c>
      <c r="AV37" s="42" t="str">
        <f t="shared" si="8"/>
        <v>佐賀</v>
      </c>
      <c r="AW37" s="42">
        <f t="shared" si="9"/>
        <v>191</v>
      </c>
      <c r="AX37" s="37">
        <f t="shared" si="10"/>
        <v>0.8</v>
      </c>
      <c r="AZ37" s="32">
        <v>29</v>
      </c>
      <c r="BA37" s="5" t="s">
        <v>61</v>
      </c>
      <c r="BB37" s="33">
        <f t="shared" si="0"/>
        <v>46</v>
      </c>
      <c r="BC37" s="34">
        <f>IFERROR(_xlfn.RANK.EQ(BB37,$BB$9:$BB$55,0)+COUNTIF($BB$9:BB37,BB37)-1,"-")</f>
        <v>40</v>
      </c>
      <c r="BD37" s="5"/>
      <c r="BE37" s="42">
        <f t="shared" si="11"/>
        <v>29</v>
      </c>
      <c r="BF37" s="42" t="str">
        <f t="shared" si="12"/>
        <v>愛媛</v>
      </c>
      <c r="BG37" s="42">
        <f t="shared" si="13"/>
        <v>109</v>
      </c>
      <c r="BH37" s="37">
        <f t="shared" si="14"/>
        <v>0.5</v>
      </c>
    </row>
    <row r="38" spans="1:60" s="254" customFormat="1" ht="15.75" customHeight="1">
      <c r="A38" s="255" t="s">
        <v>485</v>
      </c>
      <c r="B38" s="272" t="s">
        <v>200</v>
      </c>
      <c r="C38" s="389">
        <v>357</v>
      </c>
      <c r="D38" s="390">
        <v>33</v>
      </c>
      <c r="E38" s="388">
        <v>242</v>
      </c>
      <c r="F38" s="390">
        <v>26</v>
      </c>
      <c r="G38" s="388">
        <v>224</v>
      </c>
      <c r="H38" s="388">
        <v>162</v>
      </c>
      <c r="I38" s="388">
        <v>57</v>
      </c>
      <c r="J38" s="388">
        <v>4</v>
      </c>
      <c r="K38" s="388">
        <v>0</v>
      </c>
      <c r="L38" s="388">
        <v>18</v>
      </c>
      <c r="M38" s="388" t="s">
        <v>98</v>
      </c>
      <c r="N38" s="388">
        <v>102</v>
      </c>
      <c r="O38" s="387">
        <v>31</v>
      </c>
      <c r="P38" s="478">
        <v>27</v>
      </c>
      <c r="Q38" s="478">
        <v>4</v>
      </c>
      <c r="R38" s="478">
        <v>3</v>
      </c>
      <c r="S38" s="478">
        <v>6</v>
      </c>
      <c r="T38" s="478">
        <v>1</v>
      </c>
      <c r="U38" s="478">
        <v>3</v>
      </c>
      <c r="V38" s="478">
        <v>2</v>
      </c>
      <c r="W38" s="478">
        <v>18</v>
      </c>
      <c r="X38" s="478">
        <v>8</v>
      </c>
      <c r="Y38" s="387">
        <v>10</v>
      </c>
      <c r="Z38" s="388">
        <v>6</v>
      </c>
      <c r="AA38" s="387">
        <v>15</v>
      </c>
      <c r="AB38" s="388">
        <v>0</v>
      </c>
      <c r="AC38" s="271" t="s">
        <v>200</v>
      </c>
      <c r="AF38" s="32">
        <v>30</v>
      </c>
      <c r="AG38" s="5" t="s">
        <v>62</v>
      </c>
      <c r="AH38" s="33">
        <f t="shared" si="1"/>
        <v>427</v>
      </c>
      <c r="AI38" s="34">
        <f>IFERROR(_xlfn.RANK.EQ(AH38,$AH$9:$AH$55,0)+COUNTIF($AH$9:AH38,AH38)-1,"-")</f>
        <v>29</v>
      </c>
      <c r="AJ38" s="5"/>
      <c r="AK38" s="42">
        <f t="shared" si="2"/>
        <v>30</v>
      </c>
      <c r="AL38" s="42" t="str">
        <f t="shared" si="3"/>
        <v>香川</v>
      </c>
      <c r="AM38" s="42">
        <f t="shared" si="4"/>
        <v>408</v>
      </c>
      <c r="AN38" s="37">
        <f t="shared" si="5"/>
        <v>0.9</v>
      </c>
      <c r="AP38" s="32">
        <v>30</v>
      </c>
      <c r="AQ38" s="5" t="s">
        <v>62</v>
      </c>
      <c r="AR38" s="33">
        <f t="shared" si="6"/>
        <v>165</v>
      </c>
      <c r="AS38" s="34">
        <f>IFERROR(_xlfn.RANK.EQ(AR38,$AR$9:$AR$55,0)+COUNTIF($AR$9:AR38,AR38)-1,"-")</f>
        <v>31</v>
      </c>
      <c r="AT38" s="5"/>
      <c r="AU38" s="42">
        <f t="shared" si="7"/>
        <v>30</v>
      </c>
      <c r="AV38" s="42" t="str">
        <f t="shared" si="8"/>
        <v>愛知</v>
      </c>
      <c r="AW38" s="42">
        <f t="shared" si="9"/>
        <v>186</v>
      </c>
      <c r="AX38" s="37">
        <f t="shared" si="10"/>
        <v>0.7</v>
      </c>
      <c r="AZ38" s="32">
        <v>30</v>
      </c>
      <c r="BA38" s="5" t="s">
        <v>62</v>
      </c>
      <c r="BB38" s="33">
        <f t="shared" si="0"/>
        <v>175</v>
      </c>
      <c r="BC38" s="34">
        <f>IFERROR(_xlfn.RANK.EQ(BB38,$BB$9:$BB$55,0)+COUNTIF($BB$9:BB38,BB38)-1,"-")</f>
        <v>25</v>
      </c>
      <c r="BD38" s="5"/>
      <c r="BE38" s="42">
        <f t="shared" si="11"/>
        <v>30</v>
      </c>
      <c r="BF38" s="42" t="str">
        <f t="shared" si="12"/>
        <v>石川</v>
      </c>
      <c r="BG38" s="42">
        <f t="shared" si="13"/>
        <v>105</v>
      </c>
      <c r="BH38" s="37">
        <f t="shared" si="14"/>
        <v>0.5</v>
      </c>
    </row>
    <row r="39" spans="1:60" s="254" customFormat="1" ht="15.75" customHeight="1">
      <c r="A39" s="270" t="s">
        <v>484</v>
      </c>
      <c r="B39" s="269" t="s">
        <v>198</v>
      </c>
      <c r="C39" s="389">
        <v>572</v>
      </c>
      <c r="D39" s="390">
        <v>27</v>
      </c>
      <c r="E39" s="388">
        <v>453</v>
      </c>
      <c r="F39" s="390">
        <v>19</v>
      </c>
      <c r="G39" s="388">
        <v>377</v>
      </c>
      <c r="H39" s="388">
        <v>252</v>
      </c>
      <c r="I39" s="388">
        <v>105</v>
      </c>
      <c r="J39" s="388">
        <v>14</v>
      </c>
      <c r="K39" s="388">
        <v>0</v>
      </c>
      <c r="L39" s="388">
        <v>76</v>
      </c>
      <c r="M39" s="388">
        <v>0</v>
      </c>
      <c r="N39" s="388">
        <v>98</v>
      </c>
      <c r="O39" s="387">
        <v>33</v>
      </c>
      <c r="P39" s="478">
        <v>77</v>
      </c>
      <c r="Q39" s="478">
        <v>4</v>
      </c>
      <c r="R39" s="478">
        <v>0</v>
      </c>
      <c r="S39" s="478" t="s">
        <v>98</v>
      </c>
      <c r="T39" s="478">
        <v>0</v>
      </c>
      <c r="U39" s="478" t="s">
        <v>278</v>
      </c>
      <c r="V39" s="478">
        <v>16</v>
      </c>
      <c r="W39" s="478">
        <v>0</v>
      </c>
      <c r="X39" s="478">
        <v>16</v>
      </c>
      <c r="Y39" s="387">
        <v>4</v>
      </c>
      <c r="Z39" s="388">
        <v>4</v>
      </c>
      <c r="AA39" s="387">
        <v>24</v>
      </c>
      <c r="AB39" s="388" t="s">
        <v>278</v>
      </c>
      <c r="AC39" s="268" t="s">
        <v>198</v>
      </c>
      <c r="AF39" s="32">
        <v>31</v>
      </c>
      <c r="AG39" s="5" t="s">
        <v>63</v>
      </c>
      <c r="AH39" s="33">
        <f t="shared" si="1"/>
        <v>357</v>
      </c>
      <c r="AI39" s="34">
        <f>IFERROR(_xlfn.RANK.EQ(AH39,$AH$9:$AH$55,0)+COUNTIF($AH$9:AH39,AH39)-1,"-")</f>
        <v>33</v>
      </c>
      <c r="AJ39" s="5"/>
      <c r="AK39" s="42">
        <f t="shared" si="2"/>
        <v>31</v>
      </c>
      <c r="AL39" s="42" t="str">
        <f t="shared" si="3"/>
        <v>兵庫</v>
      </c>
      <c r="AM39" s="42">
        <f t="shared" si="4"/>
        <v>407</v>
      </c>
      <c r="AN39" s="37">
        <f t="shared" si="5"/>
        <v>0.9</v>
      </c>
      <c r="AP39" s="32">
        <v>31</v>
      </c>
      <c r="AQ39" s="5" t="s">
        <v>63</v>
      </c>
      <c r="AR39" s="33">
        <f t="shared" si="6"/>
        <v>242</v>
      </c>
      <c r="AS39" s="34">
        <f>IFERROR(_xlfn.RANK.EQ(AR39,$AR$9:$AR$55,0)+COUNTIF($AR$9:AR39,AR39)-1,"-")</f>
        <v>26</v>
      </c>
      <c r="AT39" s="5"/>
      <c r="AU39" s="42">
        <f t="shared" si="7"/>
        <v>31</v>
      </c>
      <c r="AV39" s="42" t="str">
        <f t="shared" si="8"/>
        <v>和歌山</v>
      </c>
      <c r="AW39" s="42">
        <f t="shared" si="9"/>
        <v>165</v>
      </c>
      <c r="AX39" s="37">
        <f t="shared" si="10"/>
        <v>0.7</v>
      </c>
      <c r="AZ39" s="32">
        <v>31</v>
      </c>
      <c r="BA39" s="5" t="s">
        <v>63</v>
      </c>
      <c r="BB39" s="33">
        <f t="shared" si="0"/>
        <v>102</v>
      </c>
      <c r="BC39" s="34">
        <f>IFERROR(_xlfn.RANK.EQ(BB39,$BB$9:$BB$55,0)+COUNTIF($BB$9:BB39,BB39)-1,"-")</f>
        <v>31</v>
      </c>
      <c r="BD39" s="5"/>
      <c r="BE39" s="42">
        <f t="shared" si="11"/>
        <v>31</v>
      </c>
      <c r="BF39" s="42" t="str">
        <f t="shared" si="12"/>
        <v>鳥取</v>
      </c>
      <c r="BG39" s="42">
        <f t="shared" si="13"/>
        <v>102</v>
      </c>
      <c r="BH39" s="37">
        <f t="shared" si="14"/>
        <v>0.5</v>
      </c>
    </row>
    <row r="40" spans="1:60" s="254" customFormat="1" ht="15.75" customHeight="1">
      <c r="A40" s="255" t="s">
        <v>483</v>
      </c>
      <c r="B40" s="272" t="s">
        <v>196</v>
      </c>
      <c r="C40" s="389">
        <v>703</v>
      </c>
      <c r="D40" s="390">
        <v>24</v>
      </c>
      <c r="E40" s="388">
        <v>550</v>
      </c>
      <c r="F40" s="390">
        <v>16</v>
      </c>
      <c r="G40" s="388">
        <v>533</v>
      </c>
      <c r="H40" s="388">
        <v>96</v>
      </c>
      <c r="I40" s="388">
        <v>431</v>
      </c>
      <c r="J40" s="388">
        <v>3</v>
      </c>
      <c r="K40" s="388" t="s">
        <v>98</v>
      </c>
      <c r="L40" s="388">
        <v>12</v>
      </c>
      <c r="M40" s="388">
        <v>4</v>
      </c>
      <c r="N40" s="388">
        <v>145</v>
      </c>
      <c r="O40" s="387">
        <v>26</v>
      </c>
      <c r="P40" s="478">
        <v>125</v>
      </c>
      <c r="Q40" s="478">
        <v>2</v>
      </c>
      <c r="R40" s="478">
        <v>1</v>
      </c>
      <c r="S40" s="478">
        <v>0</v>
      </c>
      <c r="T40" s="478">
        <v>1</v>
      </c>
      <c r="U40" s="478">
        <v>1</v>
      </c>
      <c r="V40" s="478">
        <v>0</v>
      </c>
      <c r="W40" s="478">
        <v>1</v>
      </c>
      <c r="X40" s="478">
        <v>1</v>
      </c>
      <c r="Y40" s="387">
        <v>29</v>
      </c>
      <c r="Z40" s="388">
        <v>7</v>
      </c>
      <c r="AA40" s="387">
        <v>13</v>
      </c>
      <c r="AB40" s="388">
        <v>2</v>
      </c>
      <c r="AC40" s="271" t="s">
        <v>196</v>
      </c>
      <c r="AF40" s="32">
        <v>32</v>
      </c>
      <c r="AG40" s="5" t="s">
        <v>64</v>
      </c>
      <c r="AH40" s="33">
        <f t="shared" si="1"/>
        <v>572</v>
      </c>
      <c r="AI40" s="34">
        <f>IFERROR(_xlfn.RANK.EQ(AH40,$AH$9:$AH$55,0)+COUNTIF($AH$9:AH40,AH40)-1,"-")</f>
        <v>27</v>
      </c>
      <c r="AJ40" s="5"/>
      <c r="AK40" s="42">
        <f t="shared" si="2"/>
        <v>32</v>
      </c>
      <c r="AL40" s="42" t="str">
        <f t="shared" si="3"/>
        <v>山口</v>
      </c>
      <c r="AM40" s="42">
        <f t="shared" si="4"/>
        <v>394</v>
      </c>
      <c r="AN40" s="37">
        <f t="shared" si="5"/>
        <v>0.8</v>
      </c>
      <c r="AP40" s="32">
        <v>32</v>
      </c>
      <c r="AQ40" s="5" t="s">
        <v>64</v>
      </c>
      <c r="AR40" s="33">
        <f t="shared" si="6"/>
        <v>453</v>
      </c>
      <c r="AS40" s="34">
        <f>IFERROR(_xlfn.RANK.EQ(AR40,$AR$9:$AR$55,0)+COUNTIF($AR$9:AR40,AR40)-1,"-")</f>
        <v>19</v>
      </c>
      <c r="AT40" s="5"/>
      <c r="AU40" s="42">
        <f t="shared" si="7"/>
        <v>32</v>
      </c>
      <c r="AV40" s="42" t="str">
        <f t="shared" si="8"/>
        <v>京都</v>
      </c>
      <c r="AW40" s="42">
        <f t="shared" si="9"/>
        <v>159</v>
      </c>
      <c r="AX40" s="37">
        <f t="shared" si="10"/>
        <v>0.6</v>
      </c>
      <c r="AZ40" s="32">
        <v>32</v>
      </c>
      <c r="BA40" s="5" t="s">
        <v>64</v>
      </c>
      <c r="BB40" s="33">
        <f t="shared" si="0"/>
        <v>98</v>
      </c>
      <c r="BC40" s="34">
        <f>IFERROR(_xlfn.RANK.EQ(BB40,$BB$9:$BB$55,0)+COUNTIF($BB$9:BB40,BB40)-1,"-")</f>
        <v>33</v>
      </c>
      <c r="BD40" s="5"/>
      <c r="BE40" s="42">
        <f t="shared" si="11"/>
        <v>32</v>
      </c>
      <c r="BF40" s="42" t="str">
        <f t="shared" si="12"/>
        <v>埼玉</v>
      </c>
      <c r="BG40" s="42">
        <f t="shared" si="13"/>
        <v>99</v>
      </c>
      <c r="BH40" s="37">
        <f t="shared" si="14"/>
        <v>0.5</v>
      </c>
    </row>
    <row r="41" spans="1:60" s="254" customFormat="1" ht="15.75" customHeight="1">
      <c r="A41" s="270" t="s">
        <v>482</v>
      </c>
      <c r="B41" s="269" t="s">
        <v>194</v>
      </c>
      <c r="C41" s="389">
        <v>946</v>
      </c>
      <c r="D41" s="390">
        <v>18</v>
      </c>
      <c r="E41" s="388">
        <v>498</v>
      </c>
      <c r="F41" s="390">
        <v>18</v>
      </c>
      <c r="G41" s="388">
        <v>441</v>
      </c>
      <c r="H41" s="388">
        <v>195</v>
      </c>
      <c r="I41" s="388">
        <v>231</v>
      </c>
      <c r="J41" s="388">
        <v>16</v>
      </c>
      <c r="K41" s="388" t="s">
        <v>98</v>
      </c>
      <c r="L41" s="388">
        <v>57</v>
      </c>
      <c r="M41" s="388">
        <v>0</v>
      </c>
      <c r="N41" s="388">
        <v>443</v>
      </c>
      <c r="O41" s="387">
        <v>11</v>
      </c>
      <c r="P41" s="478">
        <v>82</v>
      </c>
      <c r="Q41" s="478">
        <v>2</v>
      </c>
      <c r="R41" s="478">
        <v>0</v>
      </c>
      <c r="S41" s="478" t="s">
        <v>278</v>
      </c>
      <c r="T41" s="478">
        <v>0</v>
      </c>
      <c r="U41" s="478" t="s">
        <v>278</v>
      </c>
      <c r="V41" s="478" t="s">
        <v>278</v>
      </c>
      <c r="W41" s="478" t="s">
        <v>278</v>
      </c>
      <c r="X41" s="478" t="s">
        <v>278</v>
      </c>
      <c r="Y41" s="387" t="s">
        <v>98</v>
      </c>
      <c r="Z41" s="388" t="s">
        <v>278</v>
      </c>
      <c r="AA41" s="387" t="s">
        <v>98</v>
      </c>
      <c r="AB41" s="388">
        <v>0</v>
      </c>
      <c r="AC41" s="268" t="s">
        <v>194</v>
      </c>
      <c r="AF41" s="32">
        <v>33</v>
      </c>
      <c r="AG41" s="5" t="s">
        <v>65</v>
      </c>
      <c r="AH41" s="33">
        <f t="shared" si="1"/>
        <v>703</v>
      </c>
      <c r="AI41" s="34">
        <f>IFERROR(_xlfn.RANK.EQ(AH41,$AH$9:$AH$55,0)+COUNTIF($AH$9:AH41,AH41)-1,"-")</f>
        <v>24</v>
      </c>
      <c r="AJ41" s="5"/>
      <c r="AK41" s="42">
        <f t="shared" si="2"/>
        <v>33</v>
      </c>
      <c r="AL41" s="42" t="str">
        <f t="shared" si="3"/>
        <v>鳥取</v>
      </c>
      <c r="AM41" s="42">
        <f t="shared" si="4"/>
        <v>357</v>
      </c>
      <c r="AN41" s="37">
        <f t="shared" si="5"/>
        <v>0.8</v>
      </c>
      <c r="AP41" s="32">
        <v>33</v>
      </c>
      <c r="AQ41" s="5" t="s">
        <v>65</v>
      </c>
      <c r="AR41" s="33">
        <f t="shared" si="6"/>
        <v>550</v>
      </c>
      <c r="AS41" s="34">
        <f>IFERROR(_xlfn.RANK.EQ(AR41,$AR$9:$AR$55,0)+COUNTIF($AR$9:AR41,AR41)-1,"-")</f>
        <v>16</v>
      </c>
      <c r="AT41" s="5"/>
      <c r="AU41" s="42">
        <f t="shared" si="7"/>
        <v>33</v>
      </c>
      <c r="AV41" s="42" t="str">
        <f t="shared" si="8"/>
        <v>奈良</v>
      </c>
      <c r="AW41" s="42">
        <f t="shared" si="9"/>
        <v>149</v>
      </c>
      <c r="AX41" s="37">
        <f t="shared" si="10"/>
        <v>0.6</v>
      </c>
      <c r="AZ41" s="32">
        <v>33</v>
      </c>
      <c r="BA41" s="5" t="s">
        <v>65</v>
      </c>
      <c r="BB41" s="33">
        <f t="shared" si="0"/>
        <v>145</v>
      </c>
      <c r="BC41" s="34">
        <f>IFERROR(_xlfn.RANK.EQ(BB41,$BB$9:$BB$55,0)+COUNTIF($BB$9:BB41,BB41)-1,"-")</f>
        <v>26</v>
      </c>
      <c r="BD41" s="5"/>
      <c r="BE41" s="42">
        <f t="shared" si="11"/>
        <v>33</v>
      </c>
      <c r="BF41" s="42" t="str">
        <f t="shared" si="12"/>
        <v>島根</v>
      </c>
      <c r="BG41" s="42">
        <f t="shared" si="13"/>
        <v>98</v>
      </c>
      <c r="BH41" s="37">
        <f t="shared" si="14"/>
        <v>0.4</v>
      </c>
    </row>
    <row r="42" spans="1:60" s="254" customFormat="1" ht="15.75" customHeight="1">
      <c r="A42" s="255" t="s">
        <v>481</v>
      </c>
      <c r="B42" s="272" t="s">
        <v>192</v>
      </c>
      <c r="C42" s="389">
        <v>394</v>
      </c>
      <c r="D42" s="390">
        <v>32</v>
      </c>
      <c r="E42" s="388">
        <v>297</v>
      </c>
      <c r="F42" s="390">
        <v>25</v>
      </c>
      <c r="G42" s="388">
        <v>277</v>
      </c>
      <c r="H42" s="388">
        <v>171</v>
      </c>
      <c r="I42" s="388">
        <v>103</v>
      </c>
      <c r="J42" s="388">
        <v>3</v>
      </c>
      <c r="K42" s="388" t="s">
        <v>98</v>
      </c>
      <c r="L42" s="388">
        <v>16</v>
      </c>
      <c r="M42" s="388">
        <v>4</v>
      </c>
      <c r="N42" s="388">
        <v>92</v>
      </c>
      <c r="O42" s="387">
        <v>34</v>
      </c>
      <c r="P42" s="478">
        <v>44</v>
      </c>
      <c r="Q42" s="478">
        <v>5</v>
      </c>
      <c r="R42" s="478">
        <v>0</v>
      </c>
      <c r="S42" s="478" t="s">
        <v>278</v>
      </c>
      <c r="T42" s="478">
        <v>0</v>
      </c>
      <c r="U42" s="478" t="s">
        <v>278</v>
      </c>
      <c r="V42" s="478" t="s">
        <v>278</v>
      </c>
      <c r="W42" s="478">
        <v>0</v>
      </c>
      <c r="X42" s="478">
        <v>1</v>
      </c>
      <c r="Y42" s="387">
        <v>30</v>
      </c>
      <c r="Z42" s="388">
        <v>4</v>
      </c>
      <c r="AA42" s="387">
        <v>23</v>
      </c>
      <c r="AB42" s="388" t="s">
        <v>278</v>
      </c>
      <c r="AC42" s="271" t="s">
        <v>192</v>
      </c>
      <c r="AF42" s="32">
        <v>34</v>
      </c>
      <c r="AG42" s="5" t="s">
        <v>66</v>
      </c>
      <c r="AH42" s="33">
        <f t="shared" si="1"/>
        <v>946</v>
      </c>
      <c r="AI42" s="34">
        <f>IFERROR(_xlfn.RANK.EQ(AH42,$AH$9:$AH$55,0)+COUNTIF($AH$9:AH42,AH42)-1,"-")</f>
        <v>18</v>
      </c>
      <c r="AJ42" s="5"/>
      <c r="AK42" s="42">
        <f t="shared" si="2"/>
        <v>34</v>
      </c>
      <c r="AL42" s="42" t="str">
        <f t="shared" si="3"/>
        <v>千葉</v>
      </c>
      <c r="AM42" s="42">
        <f t="shared" si="4"/>
        <v>294</v>
      </c>
      <c r="AN42" s="37">
        <f t="shared" si="5"/>
        <v>0.6</v>
      </c>
      <c r="AP42" s="32">
        <v>34</v>
      </c>
      <c r="AQ42" s="5" t="s">
        <v>66</v>
      </c>
      <c r="AR42" s="33">
        <f t="shared" si="6"/>
        <v>498</v>
      </c>
      <c r="AS42" s="34">
        <f>IFERROR(_xlfn.RANK.EQ(AR42,$AR$9:$AR$55,0)+COUNTIF($AR$9:AR42,AR42)-1,"-")</f>
        <v>18</v>
      </c>
      <c r="AT42" s="5"/>
      <c r="AU42" s="42">
        <f t="shared" si="7"/>
        <v>34</v>
      </c>
      <c r="AV42" s="42" t="str">
        <f t="shared" si="8"/>
        <v>長崎</v>
      </c>
      <c r="AW42" s="42">
        <f t="shared" si="9"/>
        <v>146</v>
      </c>
      <c r="AX42" s="37">
        <f t="shared" si="10"/>
        <v>0.6</v>
      </c>
      <c r="AZ42" s="32">
        <v>34</v>
      </c>
      <c r="BA42" s="5" t="s">
        <v>66</v>
      </c>
      <c r="BB42" s="33">
        <f t="shared" si="0"/>
        <v>443</v>
      </c>
      <c r="BC42" s="34">
        <f>IFERROR(_xlfn.RANK.EQ(BB42,$BB$9:$BB$55,0)+COUNTIF($BB$9:BB42,BB42)-1,"-")</f>
        <v>11</v>
      </c>
      <c r="BD42" s="5"/>
      <c r="BE42" s="42">
        <f t="shared" si="11"/>
        <v>34</v>
      </c>
      <c r="BF42" s="42" t="str">
        <f t="shared" si="12"/>
        <v>山口</v>
      </c>
      <c r="BG42" s="42">
        <f t="shared" si="13"/>
        <v>92</v>
      </c>
      <c r="BH42" s="37">
        <f t="shared" si="14"/>
        <v>0.4</v>
      </c>
    </row>
    <row r="43" spans="1:60" s="254" customFormat="1" ht="15.75" customHeight="1">
      <c r="A43" s="270" t="s">
        <v>480</v>
      </c>
      <c r="B43" s="269" t="s">
        <v>190</v>
      </c>
      <c r="C43" s="391">
        <v>1064</v>
      </c>
      <c r="D43" s="392">
        <v>13</v>
      </c>
      <c r="E43" s="388">
        <v>373</v>
      </c>
      <c r="F43" s="392">
        <v>23</v>
      </c>
      <c r="G43" s="388" t="s">
        <v>278</v>
      </c>
      <c r="H43" s="388">
        <v>262</v>
      </c>
      <c r="I43" s="388" t="s">
        <v>278</v>
      </c>
      <c r="J43" s="388">
        <v>0</v>
      </c>
      <c r="K43" s="388" t="s">
        <v>98</v>
      </c>
      <c r="L43" s="388" t="s">
        <v>278</v>
      </c>
      <c r="M43" s="388">
        <v>0</v>
      </c>
      <c r="N43" s="388">
        <v>688</v>
      </c>
      <c r="O43" s="387">
        <v>6</v>
      </c>
      <c r="P43" s="478">
        <v>680</v>
      </c>
      <c r="Q43" s="478">
        <v>3</v>
      </c>
      <c r="R43" s="478" t="s">
        <v>98</v>
      </c>
      <c r="S43" s="478" t="s">
        <v>98</v>
      </c>
      <c r="T43" s="478">
        <v>0</v>
      </c>
      <c r="U43" s="478" t="s">
        <v>98</v>
      </c>
      <c r="V43" s="478" t="s">
        <v>98</v>
      </c>
      <c r="W43" s="478" t="s">
        <v>98</v>
      </c>
      <c r="X43" s="478">
        <v>2</v>
      </c>
      <c r="Y43" s="387">
        <v>21</v>
      </c>
      <c r="Z43" s="388">
        <v>1</v>
      </c>
      <c r="AA43" s="387">
        <v>37</v>
      </c>
      <c r="AB43" s="388">
        <v>0</v>
      </c>
      <c r="AC43" s="268" t="s">
        <v>190</v>
      </c>
      <c r="AF43" s="32">
        <v>35</v>
      </c>
      <c r="AG43" s="5" t="s">
        <v>67</v>
      </c>
      <c r="AH43" s="33">
        <f t="shared" si="1"/>
        <v>394</v>
      </c>
      <c r="AI43" s="34">
        <f>IFERROR(_xlfn.RANK.EQ(AH43,$AH$9:$AH$55,0)+COUNTIF($AH$9:AH43,AH43)-1,"-")</f>
        <v>32</v>
      </c>
      <c r="AJ43" s="5"/>
      <c r="AK43" s="42">
        <f t="shared" si="2"/>
        <v>35</v>
      </c>
      <c r="AL43" s="42" t="str">
        <f t="shared" si="3"/>
        <v>愛知</v>
      </c>
      <c r="AM43" s="42">
        <f t="shared" si="4"/>
        <v>268</v>
      </c>
      <c r="AN43" s="37">
        <f t="shared" si="5"/>
        <v>0.6</v>
      </c>
      <c r="AP43" s="32">
        <v>35</v>
      </c>
      <c r="AQ43" s="5" t="s">
        <v>67</v>
      </c>
      <c r="AR43" s="33">
        <f t="shared" si="6"/>
        <v>297</v>
      </c>
      <c r="AS43" s="34">
        <f>IFERROR(_xlfn.RANK.EQ(AR43,$AR$9:$AR$55,0)+COUNTIF($AR$9:AR43,AR43)-1,"-")</f>
        <v>25</v>
      </c>
      <c r="AT43" s="5"/>
      <c r="AU43" s="42">
        <f t="shared" si="7"/>
        <v>35</v>
      </c>
      <c r="AV43" s="42" t="str">
        <f t="shared" si="8"/>
        <v>新潟</v>
      </c>
      <c r="AW43" s="42">
        <f t="shared" si="9"/>
        <v>138</v>
      </c>
      <c r="AX43" s="37">
        <f t="shared" si="10"/>
        <v>0.6</v>
      </c>
      <c r="AZ43" s="32">
        <v>35</v>
      </c>
      <c r="BA43" s="5" t="s">
        <v>67</v>
      </c>
      <c r="BB43" s="33">
        <f t="shared" si="0"/>
        <v>92</v>
      </c>
      <c r="BC43" s="34">
        <f>IFERROR(_xlfn.RANK.EQ(BB43,$BB$9:$BB$55,0)+COUNTIF($BB$9:BB43,BB43)-1,"-")</f>
        <v>34</v>
      </c>
      <c r="BD43" s="5"/>
      <c r="BE43" s="42">
        <f t="shared" si="11"/>
        <v>35</v>
      </c>
      <c r="BF43" s="42" t="str">
        <f t="shared" si="12"/>
        <v>京都</v>
      </c>
      <c r="BG43" s="42">
        <f t="shared" si="13"/>
        <v>91</v>
      </c>
      <c r="BH43" s="37">
        <f t="shared" si="14"/>
        <v>0.4</v>
      </c>
    </row>
    <row r="44" spans="1:60" s="254" customFormat="1" ht="15.75" customHeight="1">
      <c r="A44" s="255" t="s">
        <v>479</v>
      </c>
      <c r="B44" s="272" t="s">
        <v>188</v>
      </c>
      <c r="C44" s="389">
        <v>408</v>
      </c>
      <c r="D44" s="390">
        <v>30</v>
      </c>
      <c r="E44" s="388">
        <v>10</v>
      </c>
      <c r="F44" s="390">
        <v>46</v>
      </c>
      <c r="G44" s="388">
        <v>9</v>
      </c>
      <c r="H44" s="388">
        <v>1</v>
      </c>
      <c r="I44" s="388">
        <v>7</v>
      </c>
      <c r="J44" s="388">
        <v>0</v>
      </c>
      <c r="K44" s="388" t="s">
        <v>98</v>
      </c>
      <c r="L44" s="388">
        <v>1</v>
      </c>
      <c r="M44" s="388">
        <v>0</v>
      </c>
      <c r="N44" s="388">
        <v>395</v>
      </c>
      <c r="O44" s="387">
        <v>13</v>
      </c>
      <c r="P44" s="478">
        <v>10</v>
      </c>
      <c r="Q44" s="478">
        <v>0</v>
      </c>
      <c r="R44" s="478">
        <v>0</v>
      </c>
      <c r="S44" s="478" t="s">
        <v>278</v>
      </c>
      <c r="T44" s="478" t="s">
        <v>278</v>
      </c>
      <c r="U44" s="478">
        <v>314</v>
      </c>
      <c r="V44" s="478" t="s">
        <v>98</v>
      </c>
      <c r="W44" s="478" t="s">
        <v>278</v>
      </c>
      <c r="X44" s="478">
        <v>1</v>
      </c>
      <c r="Y44" s="387">
        <v>22</v>
      </c>
      <c r="Z44" s="388">
        <v>1</v>
      </c>
      <c r="AA44" s="387">
        <v>38</v>
      </c>
      <c r="AB44" s="388" t="s">
        <v>278</v>
      </c>
      <c r="AC44" s="271" t="s">
        <v>188</v>
      </c>
      <c r="AF44" s="32">
        <v>36</v>
      </c>
      <c r="AG44" s="5" t="s">
        <v>68</v>
      </c>
      <c r="AH44" s="33">
        <f t="shared" si="1"/>
        <v>1064</v>
      </c>
      <c r="AI44" s="34">
        <f>IFERROR(_xlfn.RANK.EQ(AH44,$AH$9:$AH$55,0)+COUNTIF($AH$9:AH44,AH44)-1,"-")</f>
        <v>13</v>
      </c>
      <c r="AJ44" s="5"/>
      <c r="AK44" s="42">
        <f t="shared" si="2"/>
        <v>36</v>
      </c>
      <c r="AL44" s="42" t="str">
        <f t="shared" si="3"/>
        <v>京都</v>
      </c>
      <c r="AM44" s="42">
        <f t="shared" si="4"/>
        <v>257</v>
      </c>
      <c r="AN44" s="37">
        <f t="shared" si="5"/>
        <v>0.5</v>
      </c>
      <c r="AP44" s="32">
        <v>36</v>
      </c>
      <c r="AQ44" s="5" t="s">
        <v>68</v>
      </c>
      <c r="AR44" s="33">
        <f t="shared" si="6"/>
        <v>373</v>
      </c>
      <c r="AS44" s="34">
        <f>IFERROR(_xlfn.RANK.EQ(AR44,$AR$9:$AR$55,0)+COUNTIF($AR$9:AR44,AR44)-1,"-")</f>
        <v>23</v>
      </c>
      <c r="AT44" s="5"/>
      <c r="AU44" s="42">
        <f t="shared" si="7"/>
        <v>35</v>
      </c>
      <c r="AV44" s="42" t="str">
        <f t="shared" si="8"/>
        <v>石川</v>
      </c>
      <c r="AW44" s="42">
        <f t="shared" si="9"/>
        <v>138</v>
      </c>
      <c r="AX44" s="37">
        <f t="shared" si="10"/>
        <v>0.6</v>
      </c>
      <c r="AZ44" s="32">
        <v>36</v>
      </c>
      <c r="BA44" s="5" t="s">
        <v>68</v>
      </c>
      <c r="BB44" s="33">
        <f t="shared" si="0"/>
        <v>688</v>
      </c>
      <c r="BC44" s="34">
        <f>IFERROR(_xlfn.RANK.EQ(BB44,$BB$9:$BB$55,0)+COUNTIF($BB$9:BB44,BB44)-1,"-")</f>
        <v>6</v>
      </c>
      <c r="BD44" s="5"/>
      <c r="BE44" s="42">
        <f t="shared" si="11"/>
        <v>36</v>
      </c>
      <c r="BF44" s="42" t="str">
        <f t="shared" si="12"/>
        <v>愛知</v>
      </c>
      <c r="BG44" s="42">
        <f t="shared" si="13"/>
        <v>77</v>
      </c>
      <c r="BH44" s="37">
        <f t="shared" si="14"/>
        <v>0.4</v>
      </c>
    </row>
    <row r="45" spans="1:60" s="254" customFormat="1" ht="15.75" customHeight="1">
      <c r="A45" s="270" t="s">
        <v>478</v>
      </c>
      <c r="B45" s="269" t="s">
        <v>186</v>
      </c>
      <c r="C45" s="389">
        <v>892</v>
      </c>
      <c r="D45" s="390">
        <v>19</v>
      </c>
      <c r="E45" s="388">
        <v>775</v>
      </c>
      <c r="F45" s="390">
        <v>10</v>
      </c>
      <c r="G45" s="388">
        <v>773</v>
      </c>
      <c r="H45" s="388">
        <v>364</v>
      </c>
      <c r="I45" s="388">
        <v>407</v>
      </c>
      <c r="J45" s="388">
        <v>3</v>
      </c>
      <c r="K45" s="388" t="s">
        <v>98</v>
      </c>
      <c r="L45" s="388">
        <v>0</v>
      </c>
      <c r="M45" s="388">
        <v>0</v>
      </c>
      <c r="N45" s="388">
        <v>109</v>
      </c>
      <c r="O45" s="387">
        <v>29</v>
      </c>
      <c r="P45" s="478">
        <v>38</v>
      </c>
      <c r="Q45" s="478">
        <v>40</v>
      </c>
      <c r="R45" s="478">
        <v>0</v>
      </c>
      <c r="S45" s="478">
        <v>23</v>
      </c>
      <c r="T45" s="478">
        <v>0</v>
      </c>
      <c r="U45" s="478" t="s">
        <v>278</v>
      </c>
      <c r="V45" s="478" t="s">
        <v>278</v>
      </c>
      <c r="W45" s="478" t="s">
        <v>278</v>
      </c>
      <c r="X45" s="478">
        <v>5</v>
      </c>
      <c r="Y45" s="387">
        <v>14</v>
      </c>
      <c r="Z45" s="388">
        <v>3</v>
      </c>
      <c r="AA45" s="387">
        <v>26</v>
      </c>
      <c r="AB45" s="388" t="s">
        <v>278</v>
      </c>
      <c r="AC45" s="268" t="s">
        <v>186</v>
      </c>
      <c r="AF45" s="32">
        <v>37</v>
      </c>
      <c r="AG45" s="5" t="s">
        <v>69</v>
      </c>
      <c r="AH45" s="33">
        <f t="shared" si="1"/>
        <v>408</v>
      </c>
      <c r="AI45" s="34">
        <f>IFERROR(_xlfn.RANK.EQ(AH45,$AH$9:$AH$55,0)+COUNTIF($AH$9:AH45,AH45)-1,"-")</f>
        <v>30</v>
      </c>
      <c r="AJ45" s="5"/>
      <c r="AK45" s="42">
        <f t="shared" si="2"/>
        <v>37</v>
      </c>
      <c r="AL45" s="42" t="str">
        <f t="shared" si="3"/>
        <v>石川</v>
      </c>
      <c r="AM45" s="42">
        <f t="shared" si="4"/>
        <v>250</v>
      </c>
      <c r="AN45" s="37">
        <f t="shared" si="5"/>
        <v>0.5</v>
      </c>
      <c r="AP45" s="32">
        <v>37</v>
      </c>
      <c r="AQ45" s="5" t="s">
        <v>69</v>
      </c>
      <c r="AR45" s="33">
        <f t="shared" si="6"/>
        <v>10</v>
      </c>
      <c r="AS45" s="34">
        <f>IFERROR(_xlfn.RANK.EQ(AR45,$AR$9:$AR$55,0)+COUNTIF($AR$9:AR45,AR45)-1,"-")</f>
        <v>46</v>
      </c>
      <c r="AT45" s="5"/>
      <c r="AU45" s="42">
        <f t="shared" si="7"/>
        <v>37</v>
      </c>
      <c r="AV45" s="42" t="str">
        <f t="shared" si="8"/>
        <v>福井</v>
      </c>
      <c r="AW45" s="42">
        <f t="shared" si="9"/>
        <v>136</v>
      </c>
      <c r="AX45" s="37">
        <f t="shared" si="10"/>
        <v>0.5</v>
      </c>
      <c r="AZ45" s="32">
        <v>37</v>
      </c>
      <c r="BA45" s="5" t="s">
        <v>69</v>
      </c>
      <c r="BB45" s="33">
        <f t="shared" si="0"/>
        <v>395</v>
      </c>
      <c r="BC45" s="34">
        <f>IFERROR(_xlfn.RANK.EQ(BB45,$BB$9:$BB$55,0)+COUNTIF($BB$9:BB45,BB45)-1,"-")</f>
        <v>13</v>
      </c>
      <c r="BD45" s="5"/>
      <c r="BE45" s="42">
        <f t="shared" si="11"/>
        <v>37</v>
      </c>
      <c r="BF45" s="42" t="str">
        <f t="shared" si="12"/>
        <v>兵庫</v>
      </c>
      <c r="BG45" s="42">
        <f t="shared" si="13"/>
        <v>76</v>
      </c>
      <c r="BH45" s="37">
        <f t="shared" si="14"/>
        <v>0.3</v>
      </c>
    </row>
    <row r="46" spans="1:60" s="254" customFormat="1" ht="15.75" customHeight="1">
      <c r="A46" s="255" t="s">
        <v>477</v>
      </c>
      <c r="B46" s="272" t="s">
        <v>184</v>
      </c>
      <c r="C46" s="389">
        <v>950</v>
      </c>
      <c r="D46" s="390">
        <v>17</v>
      </c>
      <c r="E46" s="388">
        <v>716</v>
      </c>
      <c r="F46" s="390">
        <v>11</v>
      </c>
      <c r="G46" s="388">
        <v>711</v>
      </c>
      <c r="H46" s="388">
        <v>205</v>
      </c>
      <c r="I46" s="388">
        <v>457</v>
      </c>
      <c r="J46" s="388">
        <v>0</v>
      </c>
      <c r="K46" s="388" t="s">
        <v>98</v>
      </c>
      <c r="L46" s="388">
        <v>2</v>
      </c>
      <c r="M46" s="388">
        <v>2</v>
      </c>
      <c r="N46" s="388">
        <v>118</v>
      </c>
      <c r="O46" s="387">
        <v>28</v>
      </c>
      <c r="P46" s="478">
        <v>46</v>
      </c>
      <c r="Q46" s="478">
        <v>10</v>
      </c>
      <c r="R46" s="478">
        <v>0</v>
      </c>
      <c r="S46" s="478" t="s">
        <v>278</v>
      </c>
      <c r="T46" s="478">
        <v>0</v>
      </c>
      <c r="U46" s="478">
        <v>37</v>
      </c>
      <c r="V46" s="478">
        <v>0</v>
      </c>
      <c r="W46" s="478" t="s">
        <v>98</v>
      </c>
      <c r="X46" s="478">
        <v>108</v>
      </c>
      <c r="Y46" s="387">
        <v>1</v>
      </c>
      <c r="Z46" s="388">
        <v>9</v>
      </c>
      <c r="AA46" s="387">
        <v>10</v>
      </c>
      <c r="AB46" s="388" t="s">
        <v>278</v>
      </c>
      <c r="AC46" s="271" t="s">
        <v>184</v>
      </c>
      <c r="AF46" s="32">
        <v>38</v>
      </c>
      <c r="AG46" s="5" t="s">
        <v>70</v>
      </c>
      <c r="AH46" s="33">
        <f t="shared" si="1"/>
        <v>892</v>
      </c>
      <c r="AI46" s="34">
        <f>IFERROR(_xlfn.RANK.EQ(AH46,$AH$9:$AH$55,0)+COUNTIF($AH$9:AH46,AH46)-1,"-")</f>
        <v>19</v>
      </c>
      <c r="AJ46" s="5"/>
      <c r="AK46" s="42">
        <f t="shared" si="2"/>
        <v>38</v>
      </c>
      <c r="AL46" s="42" t="str">
        <f t="shared" si="3"/>
        <v>奈良</v>
      </c>
      <c r="AM46" s="42">
        <f t="shared" si="4"/>
        <v>206</v>
      </c>
      <c r="AN46" s="37">
        <f t="shared" si="5"/>
        <v>0.4</v>
      </c>
      <c r="AP46" s="32">
        <v>38</v>
      </c>
      <c r="AQ46" s="5" t="s">
        <v>70</v>
      </c>
      <c r="AR46" s="33">
        <f t="shared" si="6"/>
        <v>775</v>
      </c>
      <c r="AS46" s="34">
        <f>IFERROR(_xlfn.RANK.EQ(AR46,$AR$9:$AR$55,0)+COUNTIF($AR$9:AR46,AR46)-1,"-")</f>
        <v>10</v>
      </c>
      <c r="AT46" s="5"/>
      <c r="AU46" s="42">
        <f t="shared" si="7"/>
        <v>38</v>
      </c>
      <c r="AV46" s="42" t="str">
        <f t="shared" si="8"/>
        <v>山梨</v>
      </c>
      <c r="AW46" s="42">
        <f t="shared" si="9"/>
        <v>121</v>
      </c>
      <c r="AX46" s="37">
        <f t="shared" si="10"/>
        <v>0.5</v>
      </c>
      <c r="AZ46" s="32">
        <v>38</v>
      </c>
      <c r="BA46" s="5" t="s">
        <v>70</v>
      </c>
      <c r="BB46" s="33">
        <f t="shared" si="0"/>
        <v>109</v>
      </c>
      <c r="BC46" s="34">
        <f>IFERROR(_xlfn.RANK.EQ(BB46,$BB$9:$BB$55,0)+COUNTIF($BB$9:BB46,BB46)-1,"-")</f>
        <v>29</v>
      </c>
      <c r="BD46" s="5"/>
      <c r="BE46" s="42">
        <f t="shared" si="11"/>
        <v>38</v>
      </c>
      <c r="BF46" s="42" t="str">
        <f t="shared" si="12"/>
        <v>沖縄</v>
      </c>
      <c r="BG46" s="42">
        <f t="shared" si="13"/>
        <v>57</v>
      </c>
      <c r="BH46" s="37">
        <f t="shared" si="14"/>
        <v>0.3</v>
      </c>
    </row>
    <row r="47" spans="1:60" s="254" customFormat="1" ht="15.75" customHeight="1">
      <c r="A47" s="270" t="s">
        <v>476</v>
      </c>
      <c r="B47" s="269" t="s">
        <v>182</v>
      </c>
      <c r="C47" s="391">
        <v>1529</v>
      </c>
      <c r="D47" s="392">
        <v>8</v>
      </c>
      <c r="E47" s="388">
        <v>223</v>
      </c>
      <c r="F47" s="392">
        <v>28</v>
      </c>
      <c r="G47" s="388">
        <v>221</v>
      </c>
      <c r="H47" s="388">
        <v>139</v>
      </c>
      <c r="I47" s="388">
        <v>80</v>
      </c>
      <c r="J47" s="388">
        <v>0</v>
      </c>
      <c r="K47" s="388" t="s">
        <v>98</v>
      </c>
      <c r="L47" s="388">
        <v>2</v>
      </c>
      <c r="M47" s="388">
        <v>0</v>
      </c>
      <c r="N47" s="388">
        <v>1293</v>
      </c>
      <c r="O47" s="387">
        <v>3</v>
      </c>
      <c r="P47" s="478">
        <v>59</v>
      </c>
      <c r="Q47" s="478">
        <v>8</v>
      </c>
      <c r="R47" s="478">
        <v>0</v>
      </c>
      <c r="S47" s="478">
        <v>129</v>
      </c>
      <c r="T47" s="478">
        <v>83</v>
      </c>
      <c r="U47" s="478">
        <v>654</v>
      </c>
      <c r="V47" s="478">
        <v>244</v>
      </c>
      <c r="W47" s="478">
        <v>104</v>
      </c>
      <c r="X47" s="478">
        <v>2</v>
      </c>
      <c r="Y47" s="387">
        <v>18</v>
      </c>
      <c r="Z47" s="388">
        <v>10</v>
      </c>
      <c r="AA47" s="387">
        <v>8</v>
      </c>
      <c r="AB47" s="388" t="s">
        <v>98</v>
      </c>
      <c r="AC47" s="268" t="s">
        <v>182</v>
      </c>
      <c r="AF47" s="32">
        <v>39</v>
      </c>
      <c r="AG47" s="5" t="s">
        <v>71</v>
      </c>
      <c r="AH47" s="33">
        <f t="shared" si="1"/>
        <v>950</v>
      </c>
      <c r="AI47" s="34">
        <f>IFERROR(_xlfn.RANK.EQ(AH47,$AH$9:$AH$55,0)+COUNTIF($AH$9:AH47,AH47)-1,"-")</f>
        <v>17</v>
      </c>
      <c r="AJ47" s="5"/>
      <c r="AK47" s="42">
        <f t="shared" si="2"/>
        <v>39</v>
      </c>
      <c r="AL47" s="42" t="str">
        <f t="shared" si="3"/>
        <v>佐賀</v>
      </c>
      <c r="AM47" s="42">
        <f t="shared" si="4"/>
        <v>202</v>
      </c>
      <c r="AN47" s="37">
        <f t="shared" si="5"/>
        <v>0.4</v>
      </c>
      <c r="AP47" s="32">
        <v>39</v>
      </c>
      <c r="AQ47" s="5" t="s">
        <v>71</v>
      </c>
      <c r="AR47" s="33">
        <f t="shared" si="6"/>
        <v>716</v>
      </c>
      <c r="AS47" s="34">
        <f>IFERROR(_xlfn.RANK.EQ(AR47,$AR$9:$AR$55,0)+COUNTIF($AR$9:AR47,AR47)-1,"-")</f>
        <v>11</v>
      </c>
      <c r="AT47" s="5"/>
      <c r="AU47" s="42">
        <f t="shared" si="7"/>
        <v>39</v>
      </c>
      <c r="AV47" s="42" t="str">
        <f t="shared" si="8"/>
        <v>滋賀</v>
      </c>
      <c r="AW47" s="42">
        <f t="shared" si="9"/>
        <v>76</v>
      </c>
      <c r="AX47" s="37">
        <f t="shared" si="10"/>
        <v>0.3</v>
      </c>
      <c r="AZ47" s="32">
        <v>39</v>
      </c>
      <c r="BA47" s="5" t="s">
        <v>71</v>
      </c>
      <c r="BB47" s="33">
        <f t="shared" si="0"/>
        <v>118</v>
      </c>
      <c r="BC47" s="34">
        <f>IFERROR(_xlfn.RANK.EQ(BB47,$BB$9:$BB$55,0)+COUNTIF($BB$9:BB47,BB47)-1,"-")</f>
        <v>28</v>
      </c>
      <c r="BD47" s="5"/>
      <c r="BE47" s="42">
        <f t="shared" si="11"/>
        <v>39</v>
      </c>
      <c r="BF47" s="42" t="str">
        <f t="shared" si="12"/>
        <v>山梨</v>
      </c>
      <c r="BG47" s="42">
        <f t="shared" si="13"/>
        <v>50</v>
      </c>
      <c r="BH47" s="37">
        <f t="shared" si="14"/>
        <v>0.2</v>
      </c>
    </row>
    <row r="48" spans="1:60" s="254" customFormat="1" ht="15.75" customHeight="1">
      <c r="A48" s="255" t="s">
        <v>475</v>
      </c>
      <c r="B48" s="272" t="s">
        <v>180</v>
      </c>
      <c r="C48" s="389">
        <v>202</v>
      </c>
      <c r="D48" s="390">
        <v>39</v>
      </c>
      <c r="E48" s="388">
        <v>191</v>
      </c>
      <c r="F48" s="390">
        <v>29</v>
      </c>
      <c r="G48" s="388">
        <v>191</v>
      </c>
      <c r="H48" s="388">
        <v>88</v>
      </c>
      <c r="I48" s="388">
        <v>103</v>
      </c>
      <c r="J48" s="388">
        <v>0</v>
      </c>
      <c r="K48" s="388" t="s">
        <v>98</v>
      </c>
      <c r="L48" s="388">
        <v>0</v>
      </c>
      <c r="M48" s="388">
        <v>1</v>
      </c>
      <c r="N48" s="388">
        <v>9</v>
      </c>
      <c r="O48" s="387">
        <v>47</v>
      </c>
      <c r="P48" s="478">
        <v>5</v>
      </c>
      <c r="Q48" s="478">
        <v>1</v>
      </c>
      <c r="R48" s="478">
        <v>0</v>
      </c>
      <c r="S48" s="478" t="s">
        <v>278</v>
      </c>
      <c r="T48" s="478">
        <v>1</v>
      </c>
      <c r="U48" s="478" t="s">
        <v>278</v>
      </c>
      <c r="V48" s="478" t="s">
        <v>98</v>
      </c>
      <c r="W48" s="478" t="s">
        <v>98</v>
      </c>
      <c r="X48" s="478" t="s">
        <v>278</v>
      </c>
      <c r="Y48" s="387" t="s">
        <v>98</v>
      </c>
      <c r="Z48" s="388" t="s">
        <v>278</v>
      </c>
      <c r="AA48" s="387" t="s">
        <v>98</v>
      </c>
      <c r="AB48" s="388" t="s">
        <v>98</v>
      </c>
      <c r="AC48" s="271" t="s">
        <v>180</v>
      </c>
      <c r="AF48" s="32">
        <v>40</v>
      </c>
      <c r="AG48" s="5" t="s">
        <v>72</v>
      </c>
      <c r="AH48" s="33">
        <f t="shared" si="1"/>
        <v>1529</v>
      </c>
      <c r="AI48" s="34">
        <f>IFERROR(_xlfn.RANK.EQ(AH48,$AH$9:$AH$55,0)+COUNTIF($AH$9:AH48,AH48)-1,"-")</f>
        <v>8</v>
      </c>
      <c r="AJ48" s="5"/>
      <c r="AK48" s="42">
        <f t="shared" si="2"/>
        <v>40</v>
      </c>
      <c r="AL48" s="42" t="str">
        <f t="shared" si="3"/>
        <v>福井</v>
      </c>
      <c r="AM48" s="42">
        <f t="shared" si="4"/>
        <v>179</v>
      </c>
      <c r="AN48" s="37">
        <f t="shared" si="5"/>
        <v>0.4</v>
      </c>
      <c r="AP48" s="32">
        <v>40</v>
      </c>
      <c r="AQ48" s="5" t="s">
        <v>72</v>
      </c>
      <c r="AR48" s="33">
        <f t="shared" si="6"/>
        <v>223</v>
      </c>
      <c r="AS48" s="34">
        <f>IFERROR(_xlfn.RANK.EQ(AR48,$AR$9:$AR$55,0)+COUNTIF($AR$9:AR48,AR48)-1,"-")</f>
        <v>28</v>
      </c>
      <c r="AT48" s="5"/>
      <c r="AU48" s="42">
        <f t="shared" si="7"/>
        <v>40</v>
      </c>
      <c r="AV48" s="42" t="str">
        <f t="shared" si="8"/>
        <v>富山</v>
      </c>
      <c r="AW48" s="42">
        <f t="shared" si="9"/>
        <v>75</v>
      </c>
      <c r="AX48" s="37">
        <f t="shared" si="10"/>
        <v>0.3</v>
      </c>
      <c r="AZ48" s="32">
        <v>40</v>
      </c>
      <c r="BA48" s="5" t="s">
        <v>72</v>
      </c>
      <c r="BB48" s="33">
        <f t="shared" si="0"/>
        <v>1293</v>
      </c>
      <c r="BC48" s="34">
        <f>IFERROR(_xlfn.RANK.EQ(BB48,$BB$9:$BB$55,0)+COUNTIF($BB$9:BB48,BB48)-1,"-")</f>
        <v>3</v>
      </c>
      <c r="BD48" s="5"/>
      <c r="BE48" s="42">
        <f t="shared" si="11"/>
        <v>40</v>
      </c>
      <c r="BF48" s="42" t="str">
        <f t="shared" si="12"/>
        <v>奈良</v>
      </c>
      <c r="BG48" s="42">
        <f t="shared" si="13"/>
        <v>46</v>
      </c>
      <c r="BH48" s="37">
        <f t="shared" si="14"/>
        <v>0.2</v>
      </c>
    </row>
    <row r="49" spans="1:60" s="254" customFormat="1" ht="15.75" customHeight="1">
      <c r="A49" s="270" t="s">
        <v>474</v>
      </c>
      <c r="B49" s="269" t="s">
        <v>178</v>
      </c>
      <c r="C49" s="389">
        <v>602</v>
      </c>
      <c r="D49" s="390">
        <v>26</v>
      </c>
      <c r="E49" s="388">
        <v>146</v>
      </c>
      <c r="F49" s="390">
        <v>34</v>
      </c>
      <c r="G49" s="388">
        <v>139</v>
      </c>
      <c r="H49" s="388">
        <v>74</v>
      </c>
      <c r="I49" s="388">
        <v>64</v>
      </c>
      <c r="J49" s="388">
        <v>0</v>
      </c>
      <c r="K49" s="388" t="s">
        <v>98</v>
      </c>
      <c r="L49" s="388">
        <v>7</v>
      </c>
      <c r="M49" s="388" t="s">
        <v>98</v>
      </c>
      <c r="N49" s="388">
        <v>450</v>
      </c>
      <c r="O49" s="387">
        <v>10</v>
      </c>
      <c r="P49" s="478">
        <v>221</v>
      </c>
      <c r="Q49" s="478">
        <v>15</v>
      </c>
      <c r="R49" s="478" t="s">
        <v>278</v>
      </c>
      <c r="S49" s="478" t="s">
        <v>278</v>
      </c>
      <c r="T49" s="478" t="s">
        <v>98</v>
      </c>
      <c r="U49" s="478">
        <v>46</v>
      </c>
      <c r="V49" s="478" t="s">
        <v>278</v>
      </c>
      <c r="W49" s="478" t="s">
        <v>278</v>
      </c>
      <c r="X49" s="478">
        <v>1</v>
      </c>
      <c r="Y49" s="387">
        <v>26</v>
      </c>
      <c r="Z49" s="388">
        <v>5</v>
      </c>
      <c r="AA49" s="387">
        <v>17</v>
      </c>
      <c r="AB49" s="388" t="s">
        <v>98</v>
      </c>
      <c r="AC49" s="268" t="s">
        <v>178</v>
      </c>
      <c r="AF49" s="32">
        <v>41</v>
      </c>
      <c r="AG49" s="5" t="s">
        <v>73</v>
      </c>
      <c r="AH49" s="33">
        <f t="shared" si="1"/>
        <v>202</v>
      </c>
      <c r="AI49" s="34">
        <f>IFERROR(_xlfn.RANK.EQ(AH49,$AH$9:$AH$55,0)+COUNTIF($AH$9:AH49,AH49)-1,"-")</f>
        <v>39</v>
      </c>
      <c r="AJ49" s="5"/>
      <c r="AK49" s="42">
        <f t="shared" si="2"/>
        <v>41</v>
      </c>
      <c r="AL49" s="42" t="str">
        <f t="shared" si="3"/>
        <v>山梨</v>
      </c>
      <c r="AM49" s="42">
        <f t="shared" si="4"/>
        <v>173</v>
      </c>
      <c r="AN49" s="37">
        <f t="shared" si="5"/>
        <v>0.4</v>
      </c>
      <c r="AP49" s="32">
        <v>41</v>
      </c>
      <c r="AQ49" s="5" t="s">
        <v>73</v>
      </c>
      <c r="AR49" s="33">
        <f t="shared" si="6"/>
        <v>191</v>
      </c>
      <c r="AS49" s="34">
        <f>IFERROR(_xlfn.RANK.EQ(AR49,$AR$9:$AR$55,0)+COUNTIF($AR$9:AR49,AR49)-1,"-")</f>
        <v>29</v>
      </c>
      <c r="AT49" s="5"/>
      <c r="AU49" s="42">
        <f t="shared" si="7"/>
        <v>41</v>
      </c>
      <c r="AV49" s="42" t="str">
        <f t="shared" si="8"/>
        <v>埼玉</v>
      </c>
      <c r="AW49" s="42">
        <f t="shared" si="9"/>
        <v>72</v>
      </c>
      <c r="AX49" s="37">
        <f t="shared" si="10"/>
        <v>0.3</v>
      </c>
      <c r="AZ49" s="32">
        <v>41</v>
      </c>
      <c r="BA49" s="5" t="s">
        <v>73</v>
      </c>
      <c r="BB49" s="33">
        <f t="shared" si="0"/>
        <v>9</v>
      </c>
      <c r="BC49" s="34">
        <f>IFERROR(_xlfn.RANK.EQ(BB49,$BB$9:$BB$55,0)+COUNTIF($BB$9:BB49,BB49)-1,"-")</f>
        <v>47</v>
      </c>
      <c r="BD49" s="5"/>
      <c r="BE49" s="42">
        <f t="shared" si="11"/>
        <v>41</v>
      </c>
      <c r="BF49" s="42" t="str">
        <f t="shared" si="12"/>
        <v>福井</v>
      </c>
      <c r="BG49" s="42">
        <f t="shared" si="13"/>
        <v>41</v>
      </c>
      <c r="BH49" s="37">
        <f t="shared" si="14"/>
        <v>0.2</v>
      </c>
    </row>
    <row r="50" spans="1:60" s="254" customFormat="1" ht="15.75" customHeight="1">
      <c r="A50" s="255" t="s">
        <v>473</v>
      </c>
      <c r="B50" s="272" t="s">
        <v>176</v>
      </c>
      <c r="C50" s="391">
        <v>1648</v>
      </c>
      <c r="D50" s="392">
        <v>7</v>
      </c>
      <c r="E50" s="388">
        <v>1441</v>
      </c>
      <c r="F50" s="392">
        <v>4</v>
      </c>
      <c r="G50" s="388">
        <v>1414</v>
      </c>
      <c r="H50" s="388">
        <v>865</v>
      </c>
      <c r="I50" s="388">
        <v>549</v>
      </c>
      <c r="J50" s="388">
        <v>0</v>
      </c>
      <c r="K50" s="388" t="s">
        <v>98</v>
      </c>
      <c r="L50" s="388">
        <v>20</v>
      </c>
      <c r="M50" s="388">
        <v>5</v>
      </c>
      <c r="N50" s="388">
        <v>196</v>
      </c>
      <c r="O50" s="387">
        <v>24</v>
      </c>
      <c r="P50" s="478">
        <v>35</v>
      </c>
      <c r="Q50" s="478">
        <v>75</v>
      </c>
      <c r="R50" s="478">
        <v>0</v>
      </c>
      <c r="S50" s="478">
        <v>46</v>
      </c>
      <c r="T50" s="478" t="s">
        <v>278</v>
      </c>
      <c r="U50" s="478">
        <v>3</v>
      </c>
      <c r="V50" s="478" t="s">
        <v>278</v>
      </c>
      <c r="W50" s="478">
        <v>20</v>
      </c>
      <c r="X50" s="478">
        <v>9</v>
      </c>
      <c r="Y50" s="387">
        <v>8</v>
      </c>
      <c r="Z50" s="388">
        <v>3</v>
      </c>
      <c r="AA50" s="387">
        <v>27</v>
      </c>
      <c r="AB50" s="388" t="s">
        <v>98</v>
      </c>
      <c r="AC50" s="271" t="s">
        <v>176</v>
      </c>
      <c r="AF50" s="32">
        <v>42</v>
      </c>
      <c r="AG50" s="5" t="s">
        <v>74</v>
      </c>
      <c r="AH50" s="33">
        <f t="shared" si="1"/>
        <v>602</v>
      </c>
      <c r="AI50" s="34">
        <f>IFERROR(_xlfn.RANK.EQ(AH50,$AH$9:$AH$55,0)+COUNTIF($AH$9:AH50,AH50)-1,"-")</f>
        <v>26</v>
      </c>
      <c r="AJ50" s="5"/>
      <c r="AK50" s="42">
        <f t="shared" si="2"/>
        <v>42</v>
      </c>
      <c r="AL50" s="42" t="str">
        <f t="shared" si="3"/>
        <v>埼玉</v>
      </c>
      <c r="AM50" s="42">
        <f t="shared" si="4"/>
        <v>172</v>
      </c>
      <c r="AN50" s="37">
        <f t="shared" si="5"/>
        <v>0.4</v>
      </c>
      <c r="AP50" s="32">
        <v>42</v>
      </c>
      <c r="AQ50" s="5" t="s">
        <v>74</v>
      </c>
      <c r="AR50" s="33">
        <f t="shared" si="6"/>
        <v>146</v>
      </c>
      <c r="AS50" s="34">
        <f>IFERROR(_xlfn.RANK.EQ(AR50,$AR$9:$AR$55,0)+COUNTIF($AR$9:AR50,AR50)-1,"-")</f>
        <v>34</v>
      </c>
      <c r="AT50" s="5"/>
      <c r="AU50" s="42">
        <f t="shared" si="7"/>
        <v>42</v>
      </c>
      <c r="AV50" s="42" t="str">
        <f t="shared" si="8"/>
        <v>千葉</v>
      </c>
      <c r="AW50" s="42">
        <f t="shared" si="9"/>
        <v>54</v>
      </c>
      <c r="AX50" s="37">
        <f t="shared" si="10"/>
        <v>0.2</v>
      </c>
      <c r="AZ50" s="32">
        <v>42</v>
      </c>
      <c r="BA50" s="5" t="s">
        <v>74</v>
      </c>
      <c r="BB50" s="33">
        <f t="shared" si="0"/>
        <v>450</v>
      </c>
      <c r="BC50" s="34">
        <f>IFERROR(_xlfn.RANK.EQ(BB50,$BB$9:$BB$55,0)+COUNTIF($BB$9:BB50,BB50)-1,"-")</f>
        <v>10</v>
      </c>
      <c r="BD50" s="5"/>
      <c r="BE50" s="42">
        <f t="shared" si="11"/>
        <v>42</v>
      </c>
      <c r="BF50" s="42" t="str">
        <f t="shared" si="12"/>
        <v>神奈川</v>
      </c>
      <c r="BG50" s="42">
        <f t="shared" si="13"/>
        <v>33</v>
      </c>
      <c r="BH50" s="37">
        <f t="shared" si="14"/>
        <v>0.2</v>
      </c>
    </row>
    <row r="51" spans="1:60" s="254" customFormat="1" ht="15.75" customHeight="1">
      <c r="A51" s="270" t="s">
        <v>472</v>
      </c>
      <c r="B51" s="269" t="s">
        <v>174</v>
      </c>
      <c r="C51" s="391">
        <v>1875</v>
      </c>
      <c r="D51" s="392">
        <v>6</v>
      </c>
      <c r="E51" s="388">
        <v>1356</v>
      </c>
      <c r="F51" s="392">
        <v>5</v>
      </c>
      <c r="G51" s="388">
        <v>1337</v>
      </c>
      <c r="H51" s="388">
        <v>1073</v>
      </c>
      <c r="I51" s="388">
        <v>264</v>
      </c>
      <c r="J51" s="388">
        <v>0</v>
      </c>
      <c r="K51" s="388" t="s">
        <v>98</v>
      </c>
      <c r="L51" s="388">
        <v>7</v>
      </c>
      <c r="M51" s="388">
        <v>4</v>
      </c>
      <c r="N51" s="388">
        <v>506</v>
      </c>
      <c r="O51" s="387">
        <v>8</v>
      </c>
      <c r="P51" s="478">
        <v>148</v>
      </c>
      <c r="Q51" s="478">
        <v>267</v>
      </c>
      <c r="R51" s="478">
        <v>21</v>
      </c>
      <c r="S51" s="478">
        <v>59</v>
      </c>
      <c r="T51" s="478" t="s">
        <v>278</v>
      </c>
      <c r="U51" s="478">
        <v>0</v>
      </c>
      <c r="V51" s="478" t="s">
        <v>278</v>
      </c>
      <c r="W51" s="478" t="s">
        <v>98</v>
      </c>
      <c r="X51" s="478">
        <v>8</v>
      </c>
      <c r="Y51" s="387">
        <v>9</v>
      </c>
      <c r="Z51" s="388">
        <v>5</v>
      </c>
      <c r="AA51" s="387">
        <v>22</v>
      </c>
      <c r="AB51" s="388" t="s">
        <v>98</v>
      </c>
      <c r="AC51" s="268" t="s">
        <v>174</v>
      </c>
      <c r="AF51" s="32">
        <v>43</v>
      </c>
      <c r="AG51" s="5" t="s">
        <v>75</v>
      </c>
      <c r="AH51" s="33">
        <f t="shared" si="1"/>
        <v>1648</v>
      </c>
      <c r="AI51" s="34">
        <f>IFERROR(_xlfn.RANK.EQ(AH51,$AH$9:$AH$55,0)+COUNTIF($AH$9:AH51,AH51)-1,"-")</f>
        <v>7</v>
      </c>
      <c r="AJ51" s="5"/>
      <c r="AK51" s="42">
        <f t="shared" si="2"/>
        <v>43</v>
      </c>
      <c r="AL51" s="42" t="str">
        <f t="shared" si="3"/>
        <v>滋賀</v>
      </c>
      <c r="AM51" s="42">
        <f t="shared" si="4"/>
        <v>97</v>
      </c>
      <c r="AN51" s="37">
        <f t="shared" si="5"/>
        <v>0.2</v>
      </c>
      <c r="AP51" s="32">
        <v>43</v>
      </c>
      <c r="AQ51" s="5" t="s">
        <v>75</v>
      </c>
      <c r="AR51" s="33">
        <f t="shared" si="6"/>
        <v>1441</v>
      </c>
      <c r="AS51" s="34">
        <f>IFERROR(_xlfn.RANK.EQ(AR51,$AR$9:$AR$55,0)+COUNTIF($AR$9:AR51,AR51)-1,"-")</f>
        <v>4</v>
      </c>
      <c r="AT51" s="5"/>
      <c r="AU51" s="42">
        <f t="shared" si="7"/>
        <v>43</v>
      </c>
      <c r="AV51" s="42" t="str">
        <f t="shared" si="8"/>
        <v>東京</v>
      </c>
      <c r="AW51" s="42">
        <f t="shared" si="9"/>
        <v>40</v>
      </c>
      <c r="AX51" s="37">
        <f t="shared" si="10"/>
        <v>0.2</v>
      </c>
      <c r="AZ51" s="32">
        <v>43</v>
      </c>
      <c r="BA51" s="5" t="s">
        <v>75</v>
      </c>
      <c r="BB51" s="33">
        <f t="shared" si="0"/>
        <v>196</v>
      </c>
      <c r="BC51" s="34">
        <f>IFERROR(_xlfn.RANK.EQ(BB51,$BB$9:$BB$55,0)+COUNTIF($BB$9:BB51,BB51)-1,"-")</f>
        <v>24</v>
      </c>
      <c r="BD51" s="5"/>
      <c r="BE51" s="42">
        <f t="shared" si="11"/>
        <v>43</v>
      </c>
      <c r="BF51" s="42" t="str">
        <f t="shared" si="12"/>
        <v>青森</v>
      </c>
      <c r="BG51" s="42">
        <f t="shared" si="13"/>
        <v>32</v>
      </c>
      <c r="BH51" s="37">
        <f t="shared" si="14"/>
        <v>0.1</v>
      </c>
    </row>
    <row r="52" spans="1:60" s="254" customFormat="1" ht="15.75" customHeight="1">
      <c r="A52" s="255" t="s">
        <v>471</v>
      </c>
      <c r="B52" s="272" t="s">
        <v>172</v>
      </c>
      <c r="C52" s="391">
        <v>2945</v>
      </c>
      <c r="D52" s="392">
        <v>4</v>
      </c>
      <c r="E52" s="388">
        <v>2439</v>
      </c>
      <c r="F52" s="392">
        <v>2</v>
      </c>
      <c r="G52" s="388">
        <v>2420</v>
      </c>
      <c r="H52" s="388">
        <v>2193</v>
      </c>
      <c r="I52" s="388">
        <v>226</v>
      </c>
      <c r="J52" s="388">
        <v>1</v>
      </c>
      <c r="K52" s="388" t="s">
        <v>98</v>
      </c>
      <c r="L52" s="388">
        <v>19</v>
      </c>
      <c r="M52" s="388" t="s">
        <v>98</v>
      </c>
      <c r="N52" s="388">
        <v>487</v>
      </c>
      <c r="O52" s="387">
        <v>9</v>
      </c>
      <c r="P52" s="478">
        <v>178</v>
      </c>
      <c r="Q52" s="478">
        <v>118</v>
      </c>
      <c r="R52" s="478" t="s">
        <v>278</v>
      </c>
      <c r="S52" s="478">
        <v>165</v>
      </c>
      <c r="T52" s="478" t="s">
        <v>278</v>
      </c>
      <c r="U52" s="478">
        <v>6</v>
      </c>
      <c r="V52" s="478">
        <v>4</v>
      </c>
      <c r="W52" s="478" t="s">
        <v>278</v>
      </c>
      <c r="X52" s="478">
        <v>14</v>
      </c>
      <c r="Y52" s="387">
        <v>5</v>
      </c>
      <c r="Z52" s="388">
        <v>5</v>
      </c>
      <c r="AA52" s="387">
        <v>19</v>
      </c>
      <c r="AB52" s="388" t="s">
        <v>98</v>
      </c>
      <c r="AC52" s="271" t="s">
        <v>172</v>
      </c>
      <c r="AF52" s="32">
        <v>44</v>
      </c>
      <c r="AG52" s="5" t="s">
        <v>76</v>
      </c>
      <c r="AH52" s="33">
        <f t="shared" si="1"/>
        <v>1875</v>
      </c>
      <c r="AI52" s="34">
        <f>IFERROR(_xlfn.RANK.EQ(AH52,$AH$9:$AH$55,0)+COUNTIF($AH$9:AH52,AH52)-1,"-")</f>
        <v>6</v>
      </c>
      <c r="AJ52" s="5"/>
      <c r="AK52" s="42">
        <f t="shared" si="2"/>
        <v>44</v>
      </c>
      <c r="AL52" s="42" t="str">
        <f t="shared" si="3"/>
        <v>沖縄</v>
      </c>
      <c r="AM52" s="42">
        <f t="shared" si="4"/>
        <v>60</v>
      </c>
      <c r="AN52" s="37">
        <f t="shared" si="5"/>
        <v>0.1</v>
      </c>
      <c r="AP52" s="32">
        <v>44</v>
      </c>
      <c r="AQ52" s="5" t="s">
        <v>76</v>
      </c>
      <c r="AR52" s="33">
        <f t="shared" si="6"/>
        <v>1356</v>
      </c>
      <c r="AS52" s="34">
        <f>IFERROR(_xlfn.RANK.EQ(AR52,$AR$9:$AR$55,0)+COUNTIF($AR$9:AR52,AR52)-1,"-")</f>
        <v>5</v>
      </c>
      <c r="AT52" s="5"/>
      <c r="AU52" s="42">
        <f t="shared" si="7"/>
        <v>44</v>
      </c>
      <c r="AV52" s="42" t="str">
        <f t="shared" si="8"/>
        <v>大阪</v>
      </c>
      <c r="AW52" s="42">
        <f t="shared" si="9"/>
        <v>21</v>
      </c>
      <c r="AX52" s="37">
        <f t="shared" si="10"/>
        <v>0.1</v>
      </c>
      <c r="AZ52" s="32">
        <v>44</v>
      </c>
      <c r="BA52" s="5" t="s">
        <v>76</v>
      </c>
      <c r="BB52" s="33">
        <f t="shared" si="0"/>
        <v>506</v>
      </c>
      <c r="BC52" s="34">
        <f>IFERROR(_xlfn.RANK.EQ(BB52,$BB$9:$BB$55,0)+COUNTIF($BB$9:BB52,BB52)-1,"-")</f>
        <v>8</v>
      </c>
      <c r="BD52" s="5"/>
      <c r="BE52" s="42">
        <f t="shared" si="11"/>
        <v>44</v>
      </c>
      <c r="BF52" s="42" t="str">
        <f t="shared" si="12"/>
        <v>大阪</v>
      </c>
      <c r="BG52" s="42">
        <f t="shared" si="13"/>
        <v>21</v>
      </c>
      <c r="BH52" s="37">
        <f t="shared" si="14"/>
        <v>0.1</v>
      </c>
    </row>
    <row r="53" spans="1:60" s="254" customFormat="1" ht="15.75" customHeight="1">
      <c r="A53" s="270" t="s">
        <v>470</v>
      </c>
      <c r="B53" s="269" t="s">
        <v>170</v>
      </c>
      <c r="C53" s="391">
        <v>993</v>
      </c>
      <c r="D53" s="390">
        <v>14</v>
      </c>
      <c r="E53" s="388">
        <v>852</v>
      </c>
      <c r="F53" s="390">
        <v>8</v>
      </c>
      <c r="G53" s="388">
        <v>793</v>
      </c>
      <c r="H53" s="388">
        <v>628</v>
      </c>
      <c r="I53" s="388">
        <v>161</v>
      </c>
      <c r="J53" s="388">
        <v>1</v>
      </c>
      <c r="K53" s="388" t="s">
        <v>98</v>
      </c>
      <c r="L53" s="388">
        <v>42</v>
      </c>
      <c r="M53" s="388">
        <v>16</v>
      </c>
      <c r="N53" s="388">
        <v>125</v>
      </c>
      <c r="O53" s="387">
        <v>27</v>
      </c>
      <c r="P53" s="478">
        <v>51</v>
      </c>
      <c r="Q53" s="478">
        <v>22</v>
      </c>
      <c r="R53" s="478" t="s">
        <v>98</v>
      </c>
      <c r="S53" s="478">
        <v>30</v>
      </c>
      <c r="T53" s="478">
        <v>0</v>
      </c>
      <c r="U53" s="478">
        <v>7</v>
      </c>
      <c r="V53" s="478" t="s">
        <v>278</v>
      </c>
      <c r="W53" s="478" t="s">
        <v>278</v>
      </c>
      <c r="X53" s="478">
        <v>7</v>
      </c>
      <c r="Y53" s="387">
        <v>11</v>
      </c>
      <c r="Z53" s="388">
        <v>10</v>
      </c>
      <c r="AA53" s="387">
        <v>9</v>
      </c>
      <c r="AB53" s="388" t="s">
        <v>98</v>
      </c>
      <c r="AC53" s="268" t="s">
        <v>170</v>
      </c>
      <c r="AF53" s="32">
        <v>45</v>
      </c>
      <c r="AG53" s="5" t="s">
        <v>77</v>
      </c>
      <c r="AH53" s="33">
        <f t="shared" si="1"/>
        <v>2945</v>
      </c>
      <c r="AI53" s="34">
        <f>IFERROR(_xlfn.RANK.EQ(AH53,$AH$9:$AH$55,0)+COUNTIF($AH$9:AH53,AH53)-1,"-")</f>
        <v>4</v>
      </c>
      <c r="AJ53" s="5"/>
      <c r="AK53" s="42">
        <f t="shared" si="2"/>
        <v>45</v>
      </c>
      <c r="AL53" s="42" t="str">
        <f t="shared" si="3"/>
        <v>東京</v>
      </c>
      <c r="AM53" s="42">
        <f t="shared" si="4"/>
        <v>59</v>
      </c>
      <c r="AN53" s="37">
        <f t="shared" si="5"/>
        <v>0.1</v>
      </c>
      <c r="AP53" s="32">
        <v>45</v>
      </c>
      <c r="AQ53" s="5" t="s">
        <v>77</v>
      </c>
      <c r="AR53" s="33">
        <f t="shared" si="6"/>
        <v>2439</v>
      </c>
      <c r="AS53" s="34">
        <f>IFERROR(_xlfn.RANK.EQ(AR53,$AR$9:$AR$55,0)+COUNTIF($AR$9:AR53,AR53)-1,"-")</f>
        <v>2</v>
      </c>
      <c r="AT53" s="5"/>
      <c r="AU53" s="42">
        <f t="shared" si="7"/>
        <v>45</v>
      </c>
      <c r="AV53" s="42" t="str">
        <f t="shared" si="8"/>
        <v>神奈川</v>
      </c>
      <c r="AW53" s="42">
        <f t="shared" si="9"/>
        <v>13</v>
      </c>
      <c r="AX53" s="37">
        <f t="shared" si="10"/>
        <v>0.1</v>
      </c>
      <c r="AZ53" s="32">
        <v>45</v>
      </c>
      <c r="BA53" s="5" t="s">
        <v>77</v>
      </c>
      <c r="BB53" s="33">
        <f t="shared" si="0"/>
        <v>487</v>
      </c>
      <c r="BC53" s="34">
        <f>IFERROR(_xlfn.RANK.EQ(BB53,$BB$9:$BB$55,0)+COUNTIF($BB$9:BB53,BB53)-1,"-")</f>
        <v>9</v>
      </c>
      <c r="BD53" s="5"/>
      <c r="BE53" s="42">
        <f t="shared" si="11"/>
        <v>45</v>
      </c>
      <c r="BF53" s="42" t="str">
        <f t="shared" si="12"/>
        <v>東京</v>
      </c>
      <c r="BG53" s="42">
        <f t="shared" si="13"/>
        <v>19</v>
      </c>
      <c r="BH53" s="37">
        <f t="shared" si="14"/>
        <v>0.1</v>
      </c>
    </row>
    <row r="54" spans="1:60" s="254" customFormat="1" ht="15.75" customHeight="1">
      <c r="A54" s="255" t="s">
        <v>469</v>
      </c>
      <c r="B54" s="272" t="s">
        <v>168</v>
      </c>
      <c r="C54" s="389">
        <v>60</v>
      </c>
      <c r="D54" s="390">
        <v>44</v>
      </c>
      <c r="E54" s="388">
        <v>2</v>
      </c>
      <c r="F54" s="390">
        <v>47</v>
      </c>
      <c r="G54" s="388" t="s">
        <v>278</v>
      </c>
      <c r="H54" s="388" t="s">
        <v>98</v>
      </c>
      <c r="I54" s="388" t="s">
        <v>98</v>
      </c>
      <c r="J54" s="388" t="s">
        <v>98</v>
      </c>
      <c r="K54" s="388" t="s">
        <v>98</v>
      </c>
      <c r="L54" s="388" t="s">
        <v>278</v>
      </c>
      <c r="M54" s="388" t="s">
        <v>98</v>
      </c>
      <c r="N54" s="388">
        <v>57</v>
      </c>
      <c r="O54" s="387">
        <v>38</v>
      </c>
      <c r="P54" s="478">
        <v>8</v>
      </c>
      <c r="Q54" s="478">
        <v>1</v>
      </c>
      <c r="R54" s="478" t="s">
        <v>98</v>
      </c>
      <c r="S54" s="478" t="s">
        <v>278</v>
      </c>
      <c r="T54" s="478" t="s">
        <v>278</v>
      </c>
      <c r="U54" s="478" t="s">
        <v>278</v>
      </c>
      <c r="V54" s="478" t="s">
        <v>98</v>
      </c>
      <c r="W54" s="478" t="s">
        <v>278</v>
      </c>
      <c r="X54" s="478">
        <v>1</v>
      </c>
      <c r="Y54" s="387">
        <v>28</v>
      </c>
      <c r="Z54" s="388">
        <v>0</v>
      </c>
      <c r="AA54" s="387">
        <v>41</v>
      </c>
      <c r="AB54" s="388" t="s">
        <v>98</v>
      </c>
      <c r="AC54" s="271" t="s">
        <v>168</v>
      </c>
      <c r="AF54" s="32">
        <v>46</v>
      </c>
      <c r="AG54" s="5" t="s">
        <v>78</v>
      </c>
      <c r="AH54" s="33">
        <f t="shared" si="1"/>
        <v>993</v>
      </c>
      <c r="AI54" s="34">
        <f>IFERROR(_xlfn.RANK.EQ(AH54,$AH$9:$AH$55,0)+COUNTIF($AH$9:AH54,AH54)-1,"-")</f>
        <v>14</v>
      </c>
      <c r="AJ54" s="5"/>
      <c r="AK54" s="42">
        <f t="shared" si="2"/>
        <v>46</v>
      </c>
      <c r="AL54" s="42" t="str">
        <f t="shared" si="3"/>
        <v>神奈川</v>
      </c>
      <c r="AM54" s="42">
        <f t="shared" si="4"/>
        <v>47</v>
      </c>
      <c r="AN54" s="37">
        <f t="shared" si="5"/>
        <v>0.1</v>
      </c>
      <c r="AP54" s="32">
        <v>46</v>
      </c>
      <c r="AQ54" s="5" t="s">
        <v>78</v>
      </c>
      <c r="AR54" s="33">
        <f t="shared" si="6"/>
        <v>852</v>
      </c>
      <c r="AS54" s="34">
        <f>IFERROR(_xlfn.RANK.EQ(AR54,$AR$9:$AR$55,0)+COUNTIF($AR$9:AR54,AR54)-1,"-")</f>
        <v>8</v>
      </c>
      <c r="AT54" s="5"/>
      <c r="AU54" s="42">
        <f t="shared" si="7"/>
        <v>46</v>
      </c>
      <c r="AV54" s="42" t="str">
        <f t="shared" si="8"/>
        <v>香川</v>
      </c>
      <c r="AW54" s="42">
        <f t="shared" si="9"/>
        <v>10</v>
      </c>
      <c r="AX54" s="37">
        <f t="shared" si="10"/>
        <v>0</v>
      </c>
      <c r="AZ54" s="32">
        <v>46</v>
      </c>
      <c r="BA54" s="5" t="s">
        <v>78</v>
      </c>
      <c r="BB54" s="33">
        <f t="shared" si="0"/>
        <v>125</v>
      </c>
      <c r="BC54" s="34">
        <f>IFERROR(_xlfn.RANK.EQ(BB54,$BB$9:$BB$55,0)+COUNTIF($BB$9:BB54,BB54)-1,"-")</f>
        <v>27</v>
      </c>
      <c r="BD54" s="5"/>
      <c r="BE54" s="42">
        <f t="shared" si="11"/>
        <v>45</v>
      </c>
      <c r="BF54" s="42" t="str">
        <f t="shared" si="12"/>
        <v>滋賀</v>
      </c>
      <c r="BG54" s="42">
        <f t="shared" si="13"/>
        <v>19</v>
      </c>
      <c r="BH54" s="37">
        <f t="shared" si="14"/>
        <v>0.1</v>
      </c>
    </row>
    <row r="55" spans="1:60" s="254" customFormat="1" ht="15.75" customHeight="1">
      <c r="A55" s="270" t="s">
        <v>468</v>
      </c>
      <c r="B55" s="269" t="s">
        <v>166</v>
      </c>
      <c r="C55" s="391">
        <v>47484</v>
      </c>
      <c r="D55" s="393" t="s">
        <v>98</v>
      </c>
      <c r="E55" s="394">
        <v>24810</v>
      </c>
      <c r="F55" s="393" t="s">
        <v>98</v>
      </c>
      <c r="G55" s="394">
        <v>23188</v>
      </c>
      <c r="H55" s="394">
        <v>13137</v>
      </c>
      <c r="I55" s="394">
        <v>5344</v>
      </c>
      <c r="J55" s="394">
        <v>379</v>
      </c>
      <c r="K55" s="394">
        <v>4121</v>
      </c>
      <c r="L55" s="394">
        <v>1530</v>
      </c>
      <c r="M55" s="394">
        <v>42</v>
      </c>
      <c r="N55" s="394">
        <v>21981</v>
      </c>
      <c r="O55" s="393" t="s">
        <v>98</v>
      </c>
      <c r="P55" s="394">
        <v>5616</v>
      </c>
      <c r="Q55" s="394">
        <v>726</v>
      </c>
      <c r="R55" s="394">
        <v>978</v>
      </c>
      <c r="S55" s="394">
        <v>2975</v>
      </c>
      <c r="T55" s="394">
        <v>330</v>
      </c>
      <c r="U55" s="394">
        <v>5344</v>
      </c>
      <c r="V55" s="394">
        <v>3466</v>
      </c>
      <c r="W55" s="394">
        <v>1915</v>
      </c>
      <c r="X55" s="394">
        <v>365</v>
      </c>
      <c r="Y55" s="393" t="s">
        <v>98</v>
      </c>
      <c r="Z55" s="394">
        <v>327</v>
      </c>
      <c r="AA55" s="393" t="s">
        <v>98</v>
      </c>
      <c r="AB55" s="394">
        <v>63</v>
      </c>
      <c r="AC55" s="268" t="s">
        <v>166</v>
      </c>
      <c r="AF55" s="32">
        <v>47</v>
      </c>
      <c r="AG55" s="5" t="s">
        <v>44</v>
      </c>
      <c r="AH55" s="33">
        <f t="shared" si="1"/>
        <v>60</v>
      </c>
      <c r="AI55" s="34">
        <f>IFERROR(_xlfn.RANK.EQ(AH55,$AH$9:$AH$55,0)+COUNTIF($AH$9:AH55,AH55)-1,"-")</f>
        <v>44</v>
      </c>
      <c r="AJ55" s="5"/>
      <c r="AK55" s="42">
        <f t="shared" si="2"/>
        <v>47</v>
      </c>
      <c r="AL55" s="42" t="str">
        <f t="shared" si="3"/>
        <v>大阪</v>
      </c>
      <c r="AM55" s="42">
        <f t="shared" si="4"/>
        <v>43</v>
      </c>
      <c r="AN55" s="37">
        <f t="shared" si="5"/>
        <v>0.1</v>
      </c>
      <c r="AP55" s="32">
        <v>47</v>
      </c>
      <c r="AQ55" s="5" t="s">
        <v>44</v>
      </c>
      <c r="AR55" s="33">
        <f t="shared" si="6"/>
        <v>2</v>
      </c>
      <c r="AS55" s="34">
        <f>IFERROR(_xlfn.RANK.EQ(AR55,$AR$9:$AR$55,0)+COUNTIF($AR$9:AR55,AR55)-1,"-")</f>
        <v>47</v>
      </c>
      <c r="AT55" s="5"/>
      <c r="AU55" s="42">
        <f t="shared" si="7"/>
        <v>47</v>
      </c>
      <c r="AV55" s="42" t="str">
        <f t="shared" si="8"/>
        <v>沖縄</v>
      </c>
      <c r="AW55" s="42">
        <f t="shared" si="9"/>
        <v>2</v>
      </c>
      <c r="AX55" s="37">
        <f t="shared" si="10"/>
        <v>0</v>
      </c>
      <c r="AZ55" s="32">
        <v>47</v>
      </c>
      <c r="BA55" s="5" t="s">
        <v>44</v>
      </c>
      <c r="BB55" s="33">
        <f t="shared" si="0"/>
        <v>57</v>
      </c>
      <c r="BC55" s="34">
        <f>IFERROR(_xlfn.RANK.EQ(BB55,$BB$9:$BB$55,0)+COUNTIF($BB$9:BB55,BB55)-1,"-")</f>
        <v>38</v>
      </c>
      <c r="BD55" s="5"/>
      <c r="BE55" s="42">
        <f t="shared" si="11"/>
        <v>47</v>
      </c>
      <c r="BF55" s="42" t="str">
        <f t="shared" si="12"/>
        <v>佐賀</v>
      </c>
      <c r="BG55" s="42">
        <f t="shared" si="13"/>
        <v>9</v>
      </c>
      <c r="BH55" s="37">
        <f t="shared" si="14"/>
        <v>0</v>
      </c>
    </row>
    <row r="56" spans="1:60" s="254" customFormat="1" ht="4.1500000000000004" customHeight="1">
      <c r="A56" s="267"/>
      <c r="B56" s="266"/>
      <c r="C56" s="265"/>
      <c r="D56" s="264"/>
      <c r="E56" s="263"/>
      <c r="F56" s="263"/>
      <c r="G56" s="263"/>
      <c r="H56" s="263"/>
      <c r="I56" s="263"/>
      <c r="J56" s="263"/>
      <c r="K56" s="263"/>
      <c r="L56" s="263"/>
      <c r="M56" s="263"/>
      <c r="N56" s="263"/>
      <c r="O56" s="263"/>
      <c r="P56" s="263"/>
      <c r="Q56" s="263"/>
      <c r="R56" s="263"/>
      <c r="S56" s="263"/>
      <c r="T56" s="263"/>
      <c r="U56" s="263"/>
      <c r="V56" s="263"/>
      <c r="W56" s="263"/>
      <c r="X56" s="263"/>
      <c r="Y56" s="263"/>
      <c r="Z56" s="263"/>
      <c r="AA56" s="263"/>
      <c r="AB56" s="263"/>
      <c r="AC56" s="262"/>
    </row>
    <row r="57" spans="1:60" s="256" customFormat="1" ht="3" customHeight="1">
      <c r="A57" s="261"/>
      <c r="B57" s="260"/>
      <c r="C57" s="259"/>
      <c r="D57" s="258"/>
      <c r="E57" s="258"/>
      <c r="F57" s="258"/>
      <c r="G57" s="258"/>
      <c r="N57" s="257"/>
      <c r="O57" s="257"/>
      <c r="P57" s="257"/>
      <c r="Q57" s="257"/>
      <c r="R57" s="257"/>
      <c r="S57" s="257"/>
      <c r="T57" s="257"/>
      <c r="U57" s="257"/>
      <c r="V57" s="257"/>
      <c r="W57" s="257"/>
      <c r="Z57" s="257"/>
      <c r="AA57" s="257"/>
      <c r="AB57" s="257"/>
    </row>
    <row r="58" spans="1:60" ht="14.25" customHeight="1">
      <c r="A58" s="253" t="s">
        <v>958</v>
      </c>
      <c r="B58" s="255"/>
      <c r="C58" s="254"/>
      <c r="D58" s="254"/>
      <c r="E58" s="254"/>
      <c r="F58" s="254"/>
      <c r="G58" s="254"/>
      <c r="H58" s="254"/>
      <c r="I58" s="254"/>
      <c r="J58" s="254"/>
      <c r="K58" s="254"/>
      <c r="L58" s="254"/>
      <c r="M58" s="254"/>
      <c r="X58" s="254"/>
      <c r="Y58" s="254"/>
    </row>
    <row r="59" spans="1:60" ht="14.25" customHeight="1">
      <c r="A59" s="253" t="s">
        <v>959</v>
      </c>
      <c r="B59" s="254"/>
      <c r="C59" s="254"/>
      <c r="D59" s="254"/>
      <c r="E59" s="254"/>
      <c r="F59" s="254"/>
      <c r="G59" s="254"/>
      <c r="H59" s="254"/>
      <c r="I59" s="254"/>
      <c r="J59" s="254"/>
      <c r="K59" s="254"/>
      <c r="L59" s="254"/>
      <c r="M59" s="254"/>
    </row>
    <row r="60" spans="1:60" ht="12">
      <c r="A60" s="253" t="s">
        <v>960</v>
      </c>
      <c r="B60" s="254"/>
      <c r="C60" s="254"/>
      <c r="D60" s="254"/>
      <c r="E60" s="254"/>
      <c r="F60" s="254"/>
      <c r="G60" s="254"/>
      <c r="H60" s="254"/>
      <c r="I60" s="254"/>
      <c r="J60" s="254"/>
      <c r="K60" s="254"/>
      <c r="L60" s="254"/>
      <c r="M60" s="254"/>
      <c r="X60" s="254"/>
      <c r="Y60" s="254"/>
    </row>
    <row r="61" spans="1:60" ht="12">
      <c r="A61" s="253"/>
      <c r="B61" s="251"/>
      <c r="C61" s="251"/>
      <c r="D61" s="251"/>
      <c r="E61" s="251"/>
      <c r="F61" s="251"/>
      <c r="G61" s="251"/>
    </row>
    <row r="62" spans="1:60">
      <c r="A62" s="252"/>
      <c r="B62" s="251"/>
      <c r="C62" s="251"/>
      <c r="D62" s="251"/>
      <c r="E62" s="251"/>
      <c r="F62" s="251"/>
      <c r="G62" s="251"/>
    </row>
    <row r="63" spans="1:60">
      <c r="A63" s="252"/>
      <c r="B63" s="251"/>
      <c r="C63" s="251"/>
      <c r="D63" s="251"/>
      <c r="E63" s="251"/>
      <c r="F63" s="251"/>
      <c r="G63" s="251"/>
    </row>
    <row r="64" spans="1:60">
      <c r="A64" s="250"/>
      <c r="B64" s="250"/>
      <c r="C64" s="250"/>
      <c r="D64" s="250"/>
      <c r="E64" s="250"/>
      <c r="F64" s="250"/>
      <c r="G64" s="250"/>
    </row>
    <row r="65" spans="1:7">
      <c r="A65" s="250"/>
      <c r="B65" s="250"/>
      <c r="C65" s="250"/>
      <c r="D65" s="250"/>
      <c r="E65" s="250"/>
      <c r="F65" s="250"/>
      <c r="G65" s="250"/>
    </row>
  </sheetData>
  <mergeCells count="27">
    <mergeCell ref="AP7:AX8"/>
    <mergeCell ref="AZ7:BH8"/>
    <mergeCell ref="Q5:Q6"/>
    <mergeCell ref="P4:Q4"/>
    <mergeCell ref="R4:R6"/>
    <mergeCell ref="S4:S6"/>
    <mergeCell ref="AF7:AN8"/>
    <mergeCell ref="W4:W6"/>
    <mergeCell ref="AB4:AB6"/>
    <mergeCell ref="U4:U6"/>
    <mergeCell ref="V4:V6"/>
    <mergeCell ref="Z2:AB2"/>
    <mergeCell ref="A3:B6"/>
    <mergeCell ref="C3:D5"/>
    <mergeCell ref="E3:F5"/>
    <mergeCell ref="N3:O5"/>
    <mergeCell ref="X3:Y5"/>
    <mergeCell ref="Z3:AA5"/>
    <mergeCell ref="G4:G6"/>
    <mergeCell ref="L4:L6"/>
    <mergeCell ref="M4:M6"/>
    <mergeCell ref="H5:H6"/>
    <mergeCell ref="I5:I6"/>
    <mergeCell ref="J5:J6"/>
    <mergeCell ref="K5:K6"/>
    <mergeCell ref="T4:T6"/>
    <mergeCell ref="P5:P6"/>
  </mergeCells>
  <phoneticPr fontId="4"/>
  <pageMargins left="0.7" right="0.7" top="0.75" bottom="0.75" header="0.3" footer="0.3"/>
  <pageSetup paperSize="9" scale="82" orientation="portrait" r:id="rId1"/>
  <colBreaks count="1" manualBreakCount="1">
    <brk id="13" max="1048575" man="1"/>
  </colBreak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F097A-B3E1-4132-90AA-1F704E1FC8A9}">
  <sheetPr>
    <tabColor theme="5" tint="0.79998168889431442"/>
  </sheetPr>
  <dimension ref="A1:DR139"/>
  <sheetViews>
    <sheetView zoomScaleNormal="100" zoomScaleSheetLayoutView="100" workbookViewId="0">
      <selection activeCell="B5" sqref="B5:D5"/>
    </sheetView>
  </sheetViews>
  <sheetFormatPr defaultColWidth="6.25" defaultRowHeight="14.25"/>
  <cols>
    <col min="1" max="1" width="14.75" style="295" customWidth="1"/>
    <col min="2" max="2" width="1.625" style="294" customWidth="1"/>
    <col min="3" max="3" width="0.75" style="294" customWidth="1"/>
    <col min="4" max="4" width="15" style="294" customWidth="1"/>
    <col min="5" max="5" width="10.5" style="297" customWidth="1"/>
    <col min="6" max="6" width="10.5" style="294" hidden="1" customWidth="1"/>
    <col min="7" max="9" width="8.25" style="294" hidden="1" customWidth="1"/>
    <col min="10" max="10" width="8.25" style="297" hidden="1" customWidth="1"/>
    <col min="11" max="13" width="8.25" style="294" hidden="1" customWidth="1"/>
    <col min="14" max="14" width="8.25" style="297" hidden="1" customWidth="1"/>
    <col min="15" max="15" width="9" style="294" hidden="1" customWidth="1"/>
    <col min="16" max="16" width="9.75" style="294" hidden="1" customWidth="1"/>
    <col min="17" max="17" width="9.125" style="297" hidden="1" customWidth="1"/>
    <col min="18" max="18" width="9.25" style="294" hidden="1" customWidth="1"/>
    <col min="19" max="20" width="9.75" style="297" hidden="1" customWidth="1"/>
    <col min="21" max="21" width="9.75" style="296" hidden="1" customWidth="1"/>
    <col min="22" max="22" width="9.125" style="294" hidden="1" customWidth="1"/>
    <col min="23" max="23" width="9.75" style="295" hidden="1" customWidth="1"/>
    <col min="24" max="25" width="9.75" style="294" hidden="1" customWidth="1"/>
    <col min="26" max="26" width="7.625" style="294" hidden="1" customWidth="1"/>
    <col min="27" max="27" width="7.5" style="294" hidden="1" customWidth="1"/>
    <col min="28" max="28" width="9" style="294" hidden="1" customWidth="1"/>
    <col min="29" max="29" width="8" style="294" hidden="1" customWidth="1"/>
    <col min="30" max="30" width="9.25" style="294" hidden="1" customWidth="1"/>
    <col min="31" max="31" width="9.375" style="294" hidden="1" customWidth="1"/>
    <col min="32" max="32" width="8.875" style="294" hidden="1" customWidth="1"/>
    <col min="33" max="35" width="9.75" style="294" hidden="1" customWidth="1"/>
    <col min="36" max="37" width="9.125" style="294" hidden="1" customWidth="1"/>
    <col min="38" max="38" width="9.25" style="294" hidden="1" customWidth="1"/>
    <col min="39" max="39" width="10.5" style="294" hidden="1" customWidth="1"/>
    <col min="40" max="40" width="9.625" style="294" hidden="1" customWidth="1"/>
    <col min="41" max="41" width="9.875" style="294" hidden="1" customWidth="1"/>
    <col min="42" max="42" width="10.125" style="294" hidden="1" customWidth="1"/>
    <col min="43" max="43" width="9.75" style="294" hidden="1" customWidth="1"/>
    <col min="44" max="44" width="9.875" style="294" hidden="1" customWidth="1"/>
    <col min="45" max="45" width="10" style="294" hidden="1" customWidth="1"/>
    <col min="46" max="46" width="9.75" style="294" hidden="1" customWidth="1"/>
    <col min="47" max="47" width="10.25" style="294" hidden="1" customWidth="1"/>
    <col min="48" max="48" width="9.75" style="294" hidden="1" customWidth="1"/>
    <col min="49" max="49" width="9.875" style="294" hidden="1" customWidth="1"/>
    <col min="50" max="50" width="10.25" style="294" hidden="1" customWidth="1"/>
    <col min="51" max="51" width="9.625" style="294" hidden="1" customWidth="1"/>
    <col min="52" max="60" width="9.375" style="294" hidden="1" customWidth="1"/>
    <col min="61" max="79" width="9.625" style="294" hidden="1" customWidth="1"/>
    <col min="80" max="83" width="11.125" style="294" hidden="1" customWidth="1"/>
    <col min="84" max="88" width="11.375" style="294" hidden="1" customWidth="1"/>
    <col min="89" max="89" width="13.25" style="294" hidden="1" customWidth="1"/>
    <col min="90" max="90" width="13.375" style="294" hidden="1" customWidth="1"/>
    <col min="91" max="91" width="13" style="294" hidden="1" customWidth="1"/>
    <col min="92" max="95" width="6.25" style="294"/>
    <col min="96" max="96" width="7.75" style="294" bestFit="1" customWidth="1"/>
    <col min="97" max="100" width="6.25" style="294"/>
    <col min="101" max="101" width="7.75" style="294" bestFit="1" customWidth="1"/>
    <col min="102" max="105" width="6.25" style="294"/>
    <col min="106" max="106" width="7.75" style="294" bestFit="1" customWidth="1"/>
    <col min="107" max="110" width="6.25" style="294"/>
    <col min="111" max="111" width="7.75" style="294" bestFit="1" customWidth="1"/>
    <col min="112" max="115" width="6.25" style="294"/>
    <col min="116" max="116" width="6.875" style="294" bestFit="1" customWidth="1"/>
    <col min="117" max="120" width="6.25" style="294"/>
    <col min="121" max="121" width="6.875" style="294" bestFit="1" customWidth="1"/>
    <col min="122" max="16384" width="6.25" style="294"/>
  </cols>
  <sheetData>
    <row r="1" spans="1:122" ht="20.100000000000001" customHeight="1">
      <c r="A1" s="611" t="s">
        <v>658</v>
      </c>
      <c r="D1" s="342"/>
      <c r="E1" s="294"/>
      <c r="F1" s="342"/>
      <c r="G1" s="342"/>
      <c r="H1" s="342"/>
      <c r="I1" s="342"/>
      <c r="J1" s="342"/>
      <c r="K1" s="342"/>
      <c r="L1" s="342"/>
      <c r="N1" s="341"/>
      <c r="O1" s="342"/>
      <c r="P1" s="342"/>
      <c r="Q1" s="342"/>
      <c r="R1" s="342"/>
      <c r="S1" s="342"/>
      <c r="T1" s="342"/>
      <c r="U1" s="294"/>
      <c r="W1" s="336"/>
      <c r="X1" s="342"/>
      <c r="Y1" s="342"/>
      <c r="Z1" s="342"/>
      <c r="AA1" s="342"/>
      <c r="AB1" s="342"/>
      <c r="AC1" s="342"/>
      <c r="AF1" s="335"/>
      <c r="AG1" s="335"/>
      <c r="AH1" s="342"/>
      <c r="AI1" s="342"/>
      <c r="AJ1" s="342"/>
      <c r="AK1" s="342"/>
      <c r="AL1" s="342"/>
      <c r="AM1" s="342"/>
      <c r="AN1" s="340"/>
      <c r="AP1" s="335"/>
      <c r="AQ1" s="342"/>
      <c r="AR1" s="342"/>
      <c r="AS1" s="342"/>
      <c r="AT1" s="342"/>
      <c r="AU1" s="342"/>
      <c r="AV1" s="342"/>
      <c r="AW1" s="335"/>
      <c r="AX1" s="335"/>
      <c r="AY1" s="335"/>
      <c r="AZ1" s="342"/>
      <c r="BA1" s="342"/>
      <c r="BB1" s="342"/>
      <c r="BC1" s="342"/>
      <c r="BD1" s="342"/>
      <c r="BE1" s="342"/>
      <c r="BF1" s="342"/>
      <c r="BG1" s="342"/>
      <c r="BJ1" s="335"/>
      <c r="BK1" s="342"/>
      <c r="BL1" s="342"/>
      <c r="BM1" s="342"/>
      <c r="BN1" s="342"/>
      <c r="BO1" s="342"/>
      <c r="BQ1" s="342"/>
      <c r="BR1" s="342"/>
      <c r="BS1" s="335"/>
      <c r="BT1" s="342"/>
      <c r="BU1" s="342"/>
      <c r="BV1" s="335"/>
      <c r="BW1" s="341"/>
      <c r="BX1" s="340"/>
      <c r="BY1" s="340"/>
      <c r="CB1" s="335"/>
      <c r="CD1" s="335"/>
      <c r="CE1" s="335"/>
      <c r="CF1" s="298"/>
      <c r="CG1" s="298"/>
      <c r="CH1" s="317"/>
      <c r="CI1" s="335"/>
      <c r="CK1" s="335"/>
      <c r="CL1" s="340"/>
      <c r="CM1" s="339"/>
    </row>
    <row r="2" spans="1:122" s="327" customFormat="1" ht="20.25" customHeight="1">
      <c r="A2" s="613" t="s">
        <v>657</v>
      </c>
      <c r="C2" s="338"/>
      <c r="D2" s="335"/>
      <c r="E2" s="335"/>
      <c r="F2" s="335" t="s">
        <v>656</v>
      </c>
      <c r="G2" s="335"/>
      <c r="H2" s="335"/>
      <c r="I2" s="335"/>
      <c r="J2" s="335"/>
      <c r="K2" s="335"/>
      <c r="L2" s="335"/>
      <c r="N2" s="337"/>
      <c r="O2" s="335"/>
      <c r="P2" s="335"/>
      <c r="Q2" s="335"/>
      <c r="R2" s="335"/>
      <c r="S2" s="335"/>
      <c r="T2" s="335"/>
      <c r="W2" s="336"/>
      <c r="X2" s="335"/>
      <c r="Y2" s="335"/>
      <c r="Z2" s="335"/>
      <c r="AA2" s="335"/>
      <c r="AB2" s="335"/>
      <c r="AC2" s="335"/>
      <c r="AG2" s="333"/>
      <c r="AH2" s="335"/>
      <c r="AI2" s="335"/>
      <c r="AJ2" s="335"/>
      <c r="AK2" s="335"/>
      <c r="AL2" s="335"/>
      <c r="AM2" s="335"/>
      <c r="AP2" s="333"/>
      <c r="AQ2" s="335"/>
      <c r="AR2" s="335"/>
      <c r="AS2" s="335"/>
      <c r="AT2" s="335"/>
      <c r="AU2" s="335"/>
      <c r="AV2" s="335"/>
      <c r="AY2" s="333"/>
      <c r="AZ2" s="335"/>
      <c r="BA2" s="335"/>
      <c r="BB2" s="335"/>
      <c r="BC2" s="335"/>
      <c r="BD2" s="335"/>
      <c r="BE2" s="335"/>
      <c r="BF2" s="335"/>
      <c r="BG2" s="335"/>
      <c r="BJ2" s="333"/>
      <c r="BK2" s="335"/>
      <c r="BL2" s="335"/>
      <c r="BM2" s="335"/>
      <c r="BN2" s="335"/>
      <c r="BO2" s="335"/>
      <c r="BQ2" s="335"/>
      <c r="BR2" s="335"/>
      <c r="BS2" s="333"/>
      <c r="BT2" s="335"/>
      <c r="BU2" s="335"/>
      <c r="BV2" s="333"/>
      <c r="BW2" s="335"/>
      <c r="CB2" s="333"/>
      <c r="CI2" s="334"/>
      <c r="CK2" s="333"/>
      <c r="CM2" s="332"/>
    </row>
    <row r="3" spans="1:122" s="327" customFormat="1" ht="12" customHeight="1" thickBot="1">
      <c r="A3" s="329"/>
      <c r="B3" s="331"/>
      <c r="C3" s="331"/>
      <c r="D3" s="331">
        <v>1</v>
      </c>
      <c r="E3" s="330">
        <v>2</v>
      </c>
      <c r="F3" s="331">
        <v>3</v>
      </c>
      <c r="G3" s="330">
        <v>4</v>
      </c>
      <c r="H3" s="331">
        <v>5</v>
      </c>
      <c r="I3" s="330">
        <v>6</v>
      </c>
      <c r="J3" s="331">
        <v>7</v>
      </c>
      <c r="K3" s="330">
        <v>8</v>
      </c>
      <c r="L3" s="331">
        <v>9</v>
      </c>
      <c r="M3" s="330">
        <v>10</v>
      </c>
      <c r="N3" s="331">
        <v>11</v>
      </c>
      <c r="O3" s="330">
        <v>12</v>
      </c>
      <c r="P3" s="331">
        <v>13</v>
      </c>
      <c r="Q3" s="330">
        <v>14</v>
      </c>
      <c r="R3" s="331">
        <v>15</v>
      </c>
      <c r="S3" s="330">
        <v>16</v>
      </c>
      <c r="T3" s="331">
        <v>17</v>
      </c>
      <c r="U3" s="330">
        <v>18</v>
      </c>
      <c r="V3" s="331">
        <v>19</v>
      </c>
      <c r="W3" s="330">
        <v>20</v>
      </c>
      <c r="X3" s="331">
        <v>21</v>
      </c>
      <c r="Y3" s="330">
        <v>22</v>
      </c>
      <c r="Z3" s="331">
        <v>23</v>
      </c>
      <c r="AA3" s="330">
        <v>24</v>
      </c>
      <c r="AB3" s="331">
        <v>25</v>
      </c>
      <c r="AC3" s="330">
        <v>26</v>
      </c>
      <c r="AD3" s="331">
        <v>27</v>
      </c>
      <c r="AE3" s="330">
        <v>28</v>
      </c>
      <c r="AF3" s="331">
        <v>29</v>
      </c>
      <c r="AG3" s="330">
        <v>30</v>
      </c>
      <c r="AH3" s="331">
        <v>31</v>
      </c>
      <c r="AI3" s="330">
        <v>32</v>
      </c>
      <c r="AJ3" s="331">
        <v>33</v>
      </c>
      <c r="AK3" s="330">
        <v>34</v>
      </c>
      <c r="AL3" s="331">
        <v>35</v>
      </c>
      <c r="AM3" s="330">
        <v>36</v>
      </c>
      <c r="AN3" s="331">
        <v>37</v>
      </c>
      <c r="AO3" s="330">
        <v>38</v>
      </c>
      <c r="AP3" s="331">
        <v>39</v>
      </c>
      <c r="AQ3" s="330">
        <v>40</v>
      </c>
      <c r="AR3" s="331">
        <v>41</v>
      </c>
      <c r="AS3" s="330">
        <v>42</v>
      </c>
      <c r="AT3" s="331">
        <v>43</v>
      </c>
      <c r="AU3" s="330">
        <v>44</v>
      </c>
      <c r="AV3" s="331">
        <v>45</v>
      </c>
      <c r="AW3" s="330">
        <v>46</v>
      </c>
      <c r="AX3" s="331">
        <v>47</v>
      </c>
      <c r="AY3" s="330">
        <v>48</v>
      </c>
      <c r="AZ3" s="331">
        <v>49</v>
      </c>
      <c r="BA3" s="330">
        <v>50</v>
      </c>
      <c r="BB3" s="331">
        <v>51</v>
      </c>
      <c r="BC3" s="330">
        <v>52</v>
      </c>
      <c r="BD3" s="331">
        <v>53</v>
      </c>
      <c r="BE3" s="330">
        <v>54</v>
      </c>
      <c r="BF3" s="331">
        <v>55</v>
      </c>
      <c r="BG3" s="330">
        <v>56</v>
      </c>
      <c r="BH3" s="331">
        <v>57</v>
      </c>
      <c r="BI3" s="330">
        <v>58</v>
      </c>
      <c r="BJ3" s="331">
        <v>59</v>
      </c>
      <c r="BK3" s="330">
        <v>60</v>
      </c>
      <c r="BL3" s="331">
        <v>61</v>
      </c>
      <c r="BM3" s="330">
        <v>62</v>
      </c>
      <c r="BN3" s="331">
        <v>63</v>
      </c>
      <c r="BO3" s="330">
        <v>64</v>
      </c>
      <c r="BP3" s="331">
        <v>65</v>
      </c>
      <c r="BQ3" s="330">
        <v>66</v>
      </c>
      <c r="BR3" s="331">
        <v>67</v>
      </c>
      <c r="BS3" s="330">
        <v>68</v>
      </c>
      <c r="BT3" s="331">
        <v>69</v>
      </c>
      <c r="BU3" s="330">
        <v>70</v>
      </c>
      <c r="BV3" s="331">
        <v>71</v>
      </c>
      <c r="BW3" s="330">
        <v>72</v>
      </c>
      <c r="BX3" s="331">
        <v>73</v>
      </c>
      <c r="BY3" s="330">
        <v>74</v>
      </c>
      <c r="BZ3" s="331">
        <v>75</v>
      </c>
      <c r="CA3" s="330">
        <v>76</v>
      </c>
      <c r="CB3" s="331">
        <v>77</v>
      </c>
      <c r="CC3" s="330">
        <v>78</v>
      </c>
      <c r="CD3" s="331">
        <v>79</v>
      </c>
      <c r="CE3" s="330">
        <v>80</v>
      </c>
      <c r="CF3" s="331">
        <v>81</v>
      </c>
      <c r="CG3" s="330">
        <v>82</v>
      </c>
      <c r="CH3" s="331">
        <v>83</v>
      </c>
      <c r="CI3" s="330">
        <v>84</v>
      </c>
      <c r="CJ3" s="331">
        <v>85</v>
      </c>
      <c r="CK3" s="330">
        <v>86</v>
      </c>
      <c r="CL3" s="331">
        <v>87</v>
      </c>
      <c r="CM3" s="328" t="s">
        <v>655</v>
      </c>
    </row>
    <row r="4" spans="1:122" ht="20.100000000000001" customHeight="1" thickTop="1">
      <c r="A4" s="1169" t="s">
        <v>654</v>
      </c>
      <c r="B4" s="1169"/>
      <c r="C4" s="326"/>
      <c r="D4" s="1172" t="s">
        <v>653</v>
      </c>
      <c r="E4" s="1175" t="s">
        <v>652</v>
      </c>
      <c r="F4" s="1163" t="s">
        <v>651</v>
      </c>
      <c r="G4" s="1164"/>
      <c r="H4" s="1164"/>
      <c r="I4" s="1164"/>
      <c r="J4" s="1164"/>
      <c r="K4" s="1164"/>
      <c r="L4" s="1164"/>
      <c r="M4" s="1164"/>
      <c r="N4" s="1164"/>
      <c r="O4" s="1164"/>
      <c r="P4" s="1164"/>
      <c r="Q4" s="1164"/>
      <c r="R4" s="1164"/>
      <c r="S4" s="1164"/>
      <c r="T4" s="1164"/>
      <c r="U4" s="1164"/>
      <c r="V4" s="1164"/>
      <c r="W4" s="1164"/>
      <c r="X4" s="1164"/>
      <c r="Y4" s="1164"/>
      <c r="Z4" s="1164"/>
      <c r="AA4" s="1164"/>
      <c r="AB4" s="1164"/>
      <c r="AC4" s="1164"/>
      <c r="AD4" s="1164"/>
      <c r="AE4" s="1164"/>
      <c r="AF4" s="1164"/>
      <c r="AG4" s="1164"/>
      <c r="AH4" s="1164"/>
      <c r="AI4" s="1164"/>
      <c r="AJ4" s="1164"/>
      <c r="AK4" s="1164"/>
      <c r="AL4" s="1164"/>
      <c r="AM4" s="1164"/>
      <c r="AN4" s="1164"/>
      <c r="AO4" s="1164"/>
      <c r="AP4" s="1164"/>
      <c r="AQ4" s="1164"/>
      <c r="AR4" s="1164"/>
      <c r="AS4" s="1164"/>
      <c r="AT4" s="1164"/>
      <c r="AU4" s="1164"/>
      <c r="AV4" s="1164"/>
      <c r="AW4" s="1164"/>
      <c r="AX4" s="1164"/>
      <c r="AY4" s="1164"/>
      <c r="AZ4" s="1164"/>
      <c r="BA4" s="1164"/>
      <c r="BB4" s="1164"/>
      <c r="BC4" s="1164"/>
      <c r="BD4" s="1164"/>
      <c r="BE4" s="1164"/>
      <c r="BF4" s="1164"/>
      <c r="BG4" s="1164"/>
      <c r="BH4" s="1164"/>
      <c r="BI4" s="1164"/>
      <c r="BJ4" s="1164"/>
      <c r="BK4" s="1165"/>
      <c r="BL4" s="1163" t="s">
        <v>650</v>
      </c>
      <c r="BM4" s="1164"/>
      <c r="BN4" s="1164"/>
      <c r="BO4" s="1165"/>
      <c r="BP4" s="1163" t="s">
        <v>649</v>
      </c>
      <c r="BQ4" s="1164"/>
      <c r="BR4" s="1164"/>
      <c r="BS4" s="1164"/>
      <c r="BT4" s="1165"/>
      <c r="BU4" s="1161" t="s">
        <v>648</v>
      </c>
      <c r="BV4" s="1158" t="s">
        <v>647</v>
      </c>
      <c r="BW4" s="1159"/>
      <c r="BX4" s="1159"/>
      <c r="BY4" s="1159"/>
      <c r="BZ4" s="1159"/>
      <c r="CA4" s="1160"/>
      <c r="CB4" s="1158" t="s">
        <v>646</v>
      </c>
      <c r="CC4" s="1159"/>
      <c r="CD4" s="1159"/>
      <c r="CE4" s="1160"/>
      <c r="CF4" s="1156" t="s">
        <v>645</v>
      </c>
      <c r="CG4" s="1156" t="s">
        <v>644</v>
      </c>
      <c r="CH4" s="1156" t="s">
        <v>643</v>
      </c>
      <c r="CI4" s="1156" t="s">
        <v>642</v>
      </c>
      <c r="CJ4" s="1156" t="s">
        <v>641</v>
      </c>
      <c r="CK4" s="1158" t="s">
        <v>640</v>
      </c>
      <c r="CL4" s="1159"/>
      <c r="CM4" s="1159"/>
    </row>
    <row r="5" spans="1:122" ht="20.100000000000001" customHeight="1">
      <c r="A5" s="1170"/>
      <c r="B5" s="1170"/>
      <c r="C5" s="325"/>
      <c r="D5" s="1173"/>
      <c r="E5" s="1176"/>
      <c r="F5" s="1150" t="s">
        <v>596</v>
      </c>
      <c r="G5" s="1166" t="s">
        <v>639</v>
      </c>
      <c r="H5" s="1167"/>
      <c r="I5" s="1167"/>
      <c r="J5" s="1167"/>
      <c r="K5" s="1167"/>
      <c r="L5" s="1167"/>
      <c r="M5" s="1168"/>
      <c r="N5" s="1166" t="s">
        <v>638</v>
      </c>
      <c r="O5" s="1167"/>
      <c r="P5" s="1167"/>
      <c r="Q5" s="1167"/>
      <c r="R5" s="1168"/>
      <c r="S5" s="1166" t="s">
        <v>637</v>
      </c>
      <c r="T5" s="1167"/>
      <c r="U5" s="1168"/>
      <c r="V5" s="1150" t="s">
        <v>636</v>
      </c>
      <c r="W5" s="1166" t="s">
        <v>635</v>
      </c>
      <c r="X5" s="1167"/>
      <c r="Y5" s="1168"/>
      <c r="Z5" s="1150" t="s">
        <v>634</v>
      </c>
      <c r="AA5" s="1150" t="s">
        <v>633</v>
      </c>
      <c r="AB5" s="1166" t="s">
        <v>632</v>
      </c>
      <c r="AC5" s="1167"/>
      <c r="AD5" s="1167"/>
      <c r="AE5" s="1167"/>
      <c r="AF5" s="1168"/>
      <c r="AG5" s="1166" t="s">
        <v>631</v>
      </c>
      <c r="AH5" s="1167"/>
      <c r="AI5" s="1168"/>
      <c r="AJ5" s="1150" t="s">
        <v>630</v>
      </c>
      <c r="AK5" s="1150" t="s">
        <v>629</v>
      </c>
      <c r="AL5" s="1150" t="s">
        <v>628</v>
      </c>
      <c r="AM5" s="1166" t="s">
        <v>627</v>
      </c>
      <c r="AN5" s="1167"/>
      <c r="AO5" s="1168"/>
      <c r="AP5" s="1166" t="s">
        <v>626</v>
      </c>
      <c r="AQ5" s="1167"/>
      <c r="AR5" s="1168"/>
      <c r="AS5" s="1150" t="s">
        <v>625</v>
      </c>
      <c r="AT5" s="1150" t="s">
        <v>624</v>
      </c>
      <c r="AU5" s="1150" t="s">
        <v>623</v>
      </c>
      <c r="AV5" s="1150" t="s">
        <v>622</v>
      </c>
      <c r="AW5" s="1150" t="s">
        <v>621</v>
      </c>
      <c r="AX5" s="1150" t="s">
        <v>620</v>
      </c>
      <c r="AY5" s="1166" t="s">
        <v>619</v>
      </c>
      <c r="AZ5" s="1167"/>
      <c r="BA5" s="1167"/>
      <c r="BB5" s="1167"/>
      <c r="BC5" s="1167"/>
      <c r="BD5" s="1168"/>
      <c r="BE5" s="1150" t="s">
        <v>618</v>
      </c>
      <c r="BF5" s="1150" t="s">
        <v>617</v>
      </c>
      <c r="BG5" s="1150" t="s">
        <v>616</v>
      </c>
      <c r="BH5" s="1150" t="s">
        <v>615</v>
      </c>
      <c r="BI5" s="1150" t="s">
        <v>614</v>
      </c>
      <c r="BJ5" s="1150" t="s">
        <v>613</v>
      </c>
      <c r="BK5" s="1152" t="s">
        <v>612</v>
      </c>
      <c r="BL5" s="1150" t="s">
        <v>596</v>
      </c>
      <c r="BM5" s="1152" t="s">
        <v>611</v>
      </c>
      <c r="BN5" s="1152" t="s">
        <v>610</v>
      </c>
      <c r="BO5" s="1152" t="s">
        <v>609</v>
      </c>
      <c r="BP5" s="1150" t="s">
        <v>596</v>
      </c>
      <c r="BQ5" s="1152" t="s">
        <v>608</v>
      </c>
      <c r="BR5" s="1152" t="s">
        <v>607</v>
      </c>
      <c r="BS5" s="1152" t="s">
        <v>606</v>
      </c>
      <c r="BT5" s="1152" t="s">
        <v>605</v>
      </c>
      <c r="BU5" s="1162"/>
      <c r="BV5" s="1150" t="s">
        <v>596</v>
      </c>
      <c r="BW5" s="1152" t="s">
        <v>604</v>
      </c>
      <c r="BX5" s="1152" t="s">
        <v>603</v>
      </c>
      <c r="BY5" s="1152" t="s">
        <v>602</v>
      </c>
      <c r="BZ5" s="1152" t="s">
        <v>601</v>
      </c>
      <c r="CA5" s="1152" t="s">
        <v>600</v>
      </c>
      <c r="CB5" s="1150" t="s">
        <v>596</v>
      </c>
      <c r="CC5" s="1152" t="s">
        <v>599</v>
      </c>
      <c r="CD5" s="1152" t="s">
        <v>598</v>
      </c>
      <c r="CE5" s="1152" t="s">
        <v>597</v>
      </c>
      <c r="CF5" s="1157"/>
      <c r="CG5" s="1157"/>
      <c r="CH5" s="1157"/>
      <c r="CI5" s="1157"/>
      <c r="CJ5" s="1157"/>
      <c r="CK5" s="1150" t="s">
        <v>596</v>
      </c>
      <c r="CL5" s="1152" t="s">
        <v>595</v>
      </c>
      <c r="CM5" s="1154" t="s">
        <v>594</v>
      </c>
    </row>
    <row r="6" spans="1:122" ht="35.1" customHeight="1">
      <c r="A6" s="1171"/>
      <c r="B6" s="1171"/>
      <c r="C6" s="324"/>
      <c r="D6" s="1174"/>
      <c r="E6" s="1177"/>
      <c r="F6" s="1151"/>
      <c r="G6" s="323" t="s">
        <v>571</v>
      </c>
      <c r="H6" s="323" t="s">
        <v>593</v>
      </c>
      <c r="I6" s="323" t="s">
        <v>592</v>
      </c>
      <c r="J6" s="323" t="s">
        <v>591</v>
      </c>
      <c r="K6" s="323" t="s">
        <v>590</v>
      </c>
      <c r="L6" s="323" t="s">
        <v>589</v>
      </c>
      <c r="M6" s="323" t="s">
        <v>588</v>
      </c>
      <c r="N6" s="321" t="s">
        <v>571</v>
      </c>
      <c r="O6" s="321" t="s">
        <v>587</v>
      </c>
      <c r="P6" s="323" t="s">
        <v>586</v>
      </c>
      <c r="Q6" s="323" t="s">
        <v>585</v>
      </c>
      <c r="R6" s="323" t="s">
        <v>584</v>
      </c>
      <c r="S6" s="323" t="s">
        <v>571</v>
      </c>
      <c r="T6" s="323" t="s">
        <v>583</v>
      </c>
      <c r="U6" s="323" t="s">
        <v>582</v>
      </c>
      <c r="V6" s="1151"/>
      <c r="W6" s="323" t="s">
        <v>571</v>
      </c>
      <c r="X6" s="323" t="s">
        <v>581</v>
      </c>
      <c r="Y6" s="323" t="s">
        <v>580</v>
      </c>
      <c r="Z6" s="1151"/>
      <c r="AA6" s="1151"/>
      <c r="AB6" s="323" t="s">
        <v>571</v>
      </c>
      <c r="AC6" s="323" t="s">
        <v>579</v>
      </c>
      <c r="AD6" s="323" t="s">
        <v>578</v>
      </c>
      <c r="AE6" s="323" t="s">
        <v>577</v>
      </c>
      <c r="AF6" s="323" t="s">
        <v>576</v>
      </c>
      <c r="AG6" s="323" t="s">
        <v>571</v>
      </c>
      <c r="AH6" s="323" t="s">
        <v>575</v>
      </c>
      <c r="AI6" s="323" t="s">
        <v>574</v>
      </c>
      <c r="AJ6" s="1151"/>
      <c r="AK6" s="1151"/>
      <c r="AL6" s="1151"/>
      <c r="AM6" s="323" t="s">
        <v>571</v>
      </c>
      <c r="AN6" s="323" t="s">
        <v>573</v>
      </c>
      <c r="AO6" s="322" t="s">
        <v>572</v>
      </c>
      <c r="AP6" s="323" t="s">
        <v>571</v>
      </c>
      <c r="AQ6" s="323" t="s">
        <v>570</v>
      </c>
      <c r="AR6" s="323" t="s">
        <v>569</v>
      </c>
      <c r="AS6" s="1151"/>
      <c r="AT6" s="1151"/>
      <c r="AU6" s="1151"/>
      <c r="AV6" s="1151"/>
      <c r="AW6" s="1151"/>
      <c r="AX6" s="1151"/>
      <c r="AY6" s="323" t="s">
        <v>568</v>
      </c>
      <c r="AZ6" s="323" t="s">
        <v>567</v>
      </c>
      <c r="BA6" s="322" t="s">
        <v>566</v>
      </c>
      <c r="BB6" s="321" t="s">
        <v>565</v>
      </c>
      <c r="BC6" s="321" t="s">
        <v>564</v>
      </c>
      <c r="BD6" s="321" t="s">
        <v>563</v>
      </c>
      <c r="BE6" s="1151"/>
      <c r="BF6" s="1151"/>
      <c r="BG6" s="1151"/>
      <c r="BH6" s="1151"/>
      <c r="BI6" s="1151"/>
      <c r="BJ6" s="1151"/>
      <c r="BK6" s="1153"/>
      <c r="BL6" s="1151"/>
      <c r="BM6" s="1153"/>
      <c r="BN6" s="1153"/>
      <c r="BO6" s="1153"/>
      <c r="BP6" s="1151"/>
      <c r="BQ6" s="1153"/>
      <c r="BR6" s="1153"/>
      <c r="BS6" s="1153"/>
      <c r="BT6" s="1153"/>
      <c r="BU6" s="1151"/>
      <c r="BV6" s="1151"/>
      <c r="BW6" s="1153"/>
      <c r="BX6" s="1153"/>
      <c r="BY6" s="1153"/>
      <c r="BZ6" s="1153"/>
      <c r="CA6" s="1153"/>
      <c r="CB6" s="1151"/>
      <c r="CC6" s="1153"/>
      <c r="CD6" s="1153"/>
      <c r="CE6" s="1153"/>
      <c r="CF6" s="1153"/>
      <c r="CG6" s="1153"/>
      <c r="CH6" s="1153"/>
      <c r="CI6" s="1153"/>
      <c r="CJ6" s="1153"/>
      <c r="CK6" s="1151"/>
      <c r="CL6" s="1153"/>
      <c r="CM6" s="1155"/>
    </row>
    <row r="7" spans="1:122" ht="6" customHeight="1">
      <c r="A7" s="317"/>
      <c r="B7" s="298"/>
      <c r="C7" s="320"/>
      <c r="D7" s="298"/>
      <c r="E7" s="319"/>
      <c r="F7" s="319"/>
      <c r="G7" s="319"/>
      <c r="H7" s="319"/>
      <c r="I7" s="319"/>
      <c r="J7" s="319"/>
      <c r="K7" s="319"/>
      <c r="L7" s="319"/>
      <c r="M7" s="318"/>
      <c r="N7" s="318"/>
      <c r="O7" s="318"/>
      <c r="P7" s="318"/>
      <c r="Q7" s="319"/>
      <c r="R7" s="319"/>
      <c r="S7" s="318"/>
      <c r="T7" s="318"/>
      <c r="W7" s="317"/>
      <c r="Y7" s="316"/>
      <c r="Z7" s="316"/>
      <c r="AT7" s="316"/>
      <c r="AU7" s="316"/>
      <c r="BO7" s="316"/>
      <c r="BP7" s="316"/>
      <c r="CF7" s="316"/>
      <c r="CG7" s="316"/>
      <c r="CP7" s="779" t="s">
        <v>690</v>
      </c>
      <c r="CQ7" s="779"/>
      <c r="CR7" s="779"/>
      <c r="CS7" s="779"/>
      <c r="CT7" s="779"/>
      <c r="CU7" s="779"/>
      <c r="CV7" s="779"/>
      <c r="CW7" s="779"/>
      <c r="CX7" s="779"/>
      <c r="CZ7" s="779" t="s">
        <v>659</v>
      </c>
      <c r="DA7" s="779"/>
      <c r="DB7" s="779"/>
      <c r="DC7" s="779"/>
      <c r="DD7" s="779"/>
      <c r="DE7" s="779"/>
      <c r="DF7" s="779"/>
      <c r="DG7" s="779"/>
      <c r="DH7" s="779"/>
      <c r="DJ7" s="779" t="s">
        <v>691</v>
      </c>
      <c r="DK7" s="779"/>
      <c r="DL7" s="779"/>
      <c r="DM7" s="779"/>
      <c r="DN7" s="779"/>
      <c r="DO7" s="779"/>
      <c r="DP7" s="779"/>
      <c r="DQ7" s="779"/>
      <c r="DR7" s="779"/>
    </row>
    <row r="8" spans="1:122" s="312" customFormat="1" ht="12" customHeight="1">
      <c r="A8" s="315" t="s">
        <v>19</v>
      </c>
      <c r="B8" s="314"/>
      <c r="C8" s="313"/>
      <c r="D8" s="395">
        <v>1522601</v>
      </c>
      <c r="E8" s="396">
        <v>949537</v>
      </c>
      <c r="F8" s="396">
        <v>614246</v>
      </c>
      <c r="G8" s="396">
        <v>138739</v>
      </c>
      <c r="H8" s="396">
        <v>36040</v>
      </c>
      <c r="I8" s="396">
        <v>14861</v>
      </c>
      <c r="J8" s="396">
        <v>12294</v>
      </c>
      <c r="K8" s="396">
        <v>35512</v>
      </c>
      <c r="L8" s="396">
        <v>39482</v>
      </c>
      <c r="M8" s="396">
        <v>550</v>
      </c>
      <c r="N8" s="396">
        <v>7246</v>
      </c>
      <c r="O8" s="396">
        <v>838</v>
      </c>
      <c r="P8" s="396">
        <v>5397</v>
      </c>
      <c r="Q8" s="396">
        <v>735</v>
      </c>
      <c r="R8" s="396">
        <v>277</v>
      </c>
      <c r="S8" s="396">
        <v>62849</v>
      </c>
      <c r="T8" s="396">
        <v>61901</v>
      </c>
      <c r="U8" s="396">
        <v>948</v>
      </c>
      <c r="V8" s="396">
        <v>3922</v>
      </c>
      <c r="W8" s="396">
        <v>69855</v>
      </c>
      <c r="X8" s="396">
        <v>68105</v>
      </c>
      <c r="Y8" s="396">
        <v>1749</v>
      </c>
      <c r="Z8" s="396">
        <v>530</v>
      </c>
      <c r="AA8" s="396">
        <v>2969</v>
      </c>
      <c r="AB8" s="396">
        <v>68206</v>
      </c>
      <c r="AC8" s="396">
        <v>27393</v>
      </c>
      <c r="AD8" s="396">
        <v>4312</v>
      </c>
      <c r="AE8" s="396">
        <v>13018</v>
      </c>
      <c r="AF8" s="396">
        <v>23483</v>
      </c>
      <c r="AG8" s="396">
        <v>25587</v>
      </c>
      <c r="AH8" s="396">
        <v>23835</v>
      </c>
      <c r="AI8" s="396">
        <v>1752</v>
      </c>
      <c r="AJ8" s="396">
        <v>35586</v>
      </c>
      <c r="AK8" s="396">
        <v>10594</v>
      </c>
      <c r="AL8" s="396">
        <v>30227</v>
      </c>
      <c r="AM8" s="396">
        <v>19224</v>
      </c>
      <c r="AN8" s="396">
        <v>6244</v>
      </c>
      <c r="AO8" s="396">
        <v>12980</v>
      </c>
      <c r="AP8" s="396">
        <v>23536</v>
      </c>
      <c r="AQ8" s="396">
        <v>12522</v>
      </c>
      <c r="AR8" s="396">
        <v>11014</v>
      </c>
      <c r="AS8" s="396">
        <v>2861</v>
      </c>
      <c r="AT8" s="396">
        <v>3148</v>
      </c>
      <c r="AU8" s="396">
        <v>1501</v>
      </c>
      <c r="AV8" s="396">
        <v>582</v>
      </c>
      <c r="AW8" s="396">
        <v>2587</v>
      </c>
      <c r="AX8" s="396">
        <v>5533</v>
      </c>
      <c r="AY8" s="396">
        <v>12640</v>
      </c>
      <c r="AZ8" s="396">
        <v>9661</v>
      </c>
      <c r="BA8" s="396">
        <v>631</v>
      </c>
      <c r="BB8" s="396">
        <v>1424</v>
      </c>
      <c r="BC8" s="396">
        <v>748</v>
      </c>
      <c r="BD8" s="396">
        <v>176</v>
      </c>
      <c r="BE8" s="396">
        <v>2613</v>
      </c>
      <c r="BF8" s="396">
        <v>8573</v>
      </c>
      <c r="BG8" s="396">
        <v>3348</v>
      </c>
      <c r="BH8" s="396">
        <v>1930</v>
      </c>
      <c r="BI8" s="396">
        <v>2748</v>
      </c>
      <c r="BJ8" s="396">
        <v>2420</v>
      </c>
      <c r="BK8" s="396">
        <v>64693</v>
      </c>
      <c r="BL8" s="396">
        <v>25212</v>
      </c>
      <c r="BM8" s="396">
        <v>6522</v>
      </c>
      <c r="BN8" s="396">
        <v>1084</v>
      </c>
      <c r="BO8" s="396">
        <v>17607</v>
      </c>
      <c r="BP8" s="396">
        <v>32446</v>
      </c>
      <c r="BQ8" s="396">
        <v>13660</v>
      </c>
      <c r="BR8" s="396">
        <v>7469</v>
      </c>
      <c r="BS8" s="396">
        <v>1939</v>
      </c>
      <c r="BT8" s="396">
        <v>9380</v>
      </c>
      <c r="BU8" s="396">
        <v>860</v>
      </c>
      <c r="BV8" s="396">
        <v>115390</v>
      </c>
      <c r="BW8" s="396">
        <v>7219</v>
      </c>
      <c r="BX8" s="396">
        <v>3262</v>
      </c>
      <c r="BY8" s="396">
        <v>4168</v>
      </c>
      <c r="BZ8" s="396">
        <v>87666</v>
      </c>
      <c r="CA8" s="396">
        <v>13074</v>
      </c>
      <c r="CB8" s="396">
        <v>49923</v>
      </c>
      <c r="CC8" s="396">
        <v>25034</v>
      </c>
      <c r="CD8" s="396">
        <v>3440</v>
      </c>
      <c r="CE8" s="396">
        <v>21450</v>
      </c>
      <c r="CF8" s="396">
        <v>21272</v>
      </c>
      <c r="CG8" s="396">
        <v>15605</v>
      </c>
      <c r="CH8" s="396">
        <v>13211</v>
      </c>
      <c r="CI8" s="396">
        <v>154</v>
      </c>
      <c r="CJ8" s="396">
        <v>7327</v>
      </c>
      <c r="CK8" s="396">
        <v>17950</v>
      </c>
      <c r="CL8" s="396">
        <v>13169</v>
      </c>
      <c r="CM8" s="396">
        <v>4781</v>
      </c>
      <c r="CP8" s="779"/>
      <c r="CQ8" s="779"/>
      <c r="CR8" s="779"/>
      <c r="CS8" s="779"/>
      <c r="CT8" s="779"/>
      <c r="CU8" s="779"/>
      <c r="CV8" s="779"/>
      <c r="CW8" s="779"/>
      <c r="CX8" s="779"/>
      <c r="CZ8" s="779"/>
      <c r="DA8" s="779"/>
      <c r="DB8" s="779"/>
      <c r="DC8" s="779"/>
      <c r="DD8" s="779"/>
      <c r="DE8" s="779"/>
      <c r="DF8" s="779"/>
      <c r="DG8" s="779"/>
      <c r="DH8" s="779"/>
      <c r="DJ8" s="779"/>
      <c r="DK8" s="779"/>
      <c r="DL8" s="779"/>
      <c r="DM8" s="779"/>
      <c r="DN8" s="779"/>
      <c r="DO8" s="779"/>
      <c r="DP8" s="779"/>
      <c r="DQ8" s="779"/>
      <c r="DR8" s="779"/>
    </row>
    <row r="9" spans="1:122" ht="18" customHeight="1">
      <c r="A9" s="308" t="s">
        <v>20</v>
      </c>
      <c r="B9" s="305"/>
      <c r="C9" s="307"/>
      <c r="D9" s="398">
        <v>283586</v>
      </c>
      <c r="E9" s="397">
        <v>239620</v>
      </c>
      <c r="F9" s="397">
        <v>115620</v>
      </c>
      <c r="G9" s="397">
        <v>1132</v>
      </c>
      <c r="H9" s="397">
        <v>1113</v>
      </c>
      <c r="I9" s="397" t="s">
        <v>98</v>
      </c>
      <c r="J9" s="397">
        <v>3</v>
      </c>
      <c r="K9" s="397">
        <v>11</v>
      </c>
      <c r="L9" s="397">
        <v>3</v>
      </c>
      <c r="M9" s="397">
        <v>2</v>
      </c>
      <c r="N9" s="397">
        <v>277</v>
      </c>
      <c r="O9" s="397">
        <v>35</v>
      </c>
      <c r="P9" s="397">
        <v>229</v>
      </c>
      <c r="Q9" s="397">
        <v>0</v>
      </c>
      <c r="R9" s="397">
        <v>11</v>
      </c>
      <c r="S9" s="397">
        <v>5</v>
      </c>
      <c r="T9" s="397">
        <v>5</v>
      </c>
      <c r="U9" s="397">
        <v>0</v>
      </c>
      <c r="V9" s="397">
        <v>261</v>
      </c>
      <c r="W9" s="397">
        <v>68234</v>
      </c>
      <c r="X9" s="397">
        <v>66774</v>
      </c>
      <c r="Y9" s="397">
        <v>1460</v>
      </c>
      <c r="Z9" s="397" t="s">
        <v>98</v>
      </c>
      <c r="AA9" s="397">
        <v>2956</v>
      </c>
      <c r="AB9" s="397">
        <v>1005</v>
      </c>
      <c r="AC9" s="397">
        <v>1003</v>
      </c>
      <c r="AD9" s="397">
        <v>0</v>
      </c>
      <c r="AE9" s="397">
        <v>2</v>
      </c>
      <c r="AF9" s="397">
        <v>0</v>
      </c>
      <c r="AG9" s="397">
        <v>4</v>
      </c>
      <c r="AH9" s="397">
        <v>4</v>
      </c>
      <c r="AI9" s="397" t="s">
        <v>98</v>
      </c>
      <c r="AJ9" s="397">
        <v>1505</v>
      </c>
      <c r="AK9" s="397">
        <v>4133</v>
      </c>
      <c r="AL9" s="397">
        <v>3169</v>
      </c>
      <c r="AM9" s="397">
        <v>4728</v>
      </c>
      <c r="AN9" s="397">
        <v>634</v>
      </c>
      <c r="AO9" s="397">
        <v>4094</v>
      </c>
      <c r="AP9" s="397">
        <v>19323</v>
      </c>
      <c r="AQ9" s="397">
        <v>9720</v>
      </c>
      <c r="AR9" s="397">
        <v>9603</v>
      </c>
      <c r="AS9" s="397">
        <v>2712</v>
      </c>
      <c r="AT9" s="397">
        <v>2272</v>
      </c>
      <c r="AU9" s="397" t="s">
        <v>278</v>
      </c>
      <c r="AV9" s="397" t="s">
        <v>98</v>
      </c>
      <c r="AW9" s="397" t="s">
        <v>278</v>
      </c>
      <c r="AX9" s="397">
        <v>0</v>
      </c>
      <c r="AY9" s="397">
        <v>4</v>
      </c>
      <c r="AZ9" s="397">
        <v>4</v>
      </c>
      <c r="BA9" s="397" t="s">
        <v>98</v>
      </c>
      <c r="BB9" s="397" t="s">
        <v>98</v>
      </c>
      <c r="BC9" s="397">
        <v>0</v>
      </c>
      <c r="BD9" s="397" t="s">
        <v>98</v>
      </c>
      <c r="BE9" s="397" t="s">
        <v>98</v>
      </c>
      <c r="BF9" s="397">
        <v>0</v>
      </c>
      <c r="BG9" s="397">
        <v>0</v>
      </c>
      <c r="BH9" s="397">
        <v>76</v>
      </c>
      <c r="BI9" s="397" t="s">
        <v>98</v>
      </c>
      <c r="BJ9" s="397">
        <v>120</v>
      </c>
      <c r="BK9" s="397">
        <v>3522</v>
      </c>
      <c r="BL9" s="397">
        <v>2725</v>
      </c>
      <c r="BM9" s="397" t="s">
        <v>98</v>
      </c>
      <c r="BN9" s="397" t="s">
        <v>98</v>
      </c>
      <c r="BO9" s="397">
        <v>2725</v>
      </c>
      <c r="BP9" s="397">
        <v>9491</v>
      </c>
      <c r="BQ9" s="397">
        <v>380</v>
      </c>
      <c r="BR9" s="397">
        <v>664</v>
      </c>
      <c r="BS9" s="397">
        <v>40</v>
      </c>
      <c r="BT9" s="397">
        <v>8406</v>
      </c>
      <c r="BU9" s="397">
        <v>0</v>
      </c>
      <c r="BV9" s="397">
        <v>93611</v>
      </c>
      <c r="BW9" s="397">
        <v>424</v>
      </c>
      <c r="BX9" s="397" t="s">
        <v>98</v>
      </c>
      <c r="BY9" s="397">
        <v>1262</v>
      </c>
      <c r="BZ9" s="397">
        <v>87468</v>
      </c>
      <c r="CA9" s="397">
        <v>4456</v>
      </c>
      <c r="CB9" s="397">
        <v>8009</v>
      </c>
      <c r="CC9" s="397">
        <v>7218</v>
      </c>
      <c r="CD9" s="397">
        <v>297</v>
      </c>
      <c r="CE9" s="397">
        <v>494</v>
      </c>
      <c r="CF9" s="397">
        <v>12177</v>
      </c>
      <c r="CG9" s="397">
        <v>9074</v>
      </c>
      <c r="CH9" s="397">
        <v>9000</v>
      </c>
      <c r="CI9" s="397">
        <v>10</v>
      </c>
      <c r="CJ9" s="397">
        <v>546</v>
      </c>
      <c r="CK9" s="397">
        <v>12745</v>
      </c>
      <c r="CL9" s="397">
        <v>12601</v>
      </c>
      <c r="CM9" s="397">
        <v>144</v>
      </c>
      <c r="CP9" s="32">
        <v>1</v>
      </c>
      <c r="CQ9" s="5" t="s">
        <v>20</v>
      </c>
      <c r="CR9" s="33">
        <f t="shared" ref="CR9:CR55" si="0">IFERROR(_xlfn.XLOOKUP(CQ9,$A$9:$A$47,$D$9:$D$47),"-")</f>
        <v>283586</v>
      </c>
      <c r="CS9" s="34">
        <f>IFERROR(_xlfn.RANK.EQ(CR9,$CR$9:$CR$55,0)+COUNTIF($CR9:CR$9,CR9)-1,"-")</f>
        <v>1</v>
      </c>
      <c r="CT9" s="32"/>
      <c r="CU9" s="35">
        <f>IFERROR(RANK(CW9,$CW$9:$CW$55,0),"-")</f>
        <v>1</v>
      </c>
      <c r="CV9" s="35" t="str">
        <f>IFERROR(INDEX($CQ$9:$CQ$55,MATCH(CP9,$CS$9:$CS$55,0)),"-")</f>
        <v>北海道</v>
      </c>
      <c r="CW9" s="35">
        <f>IFERROR(LARGE($CR$9:$CR$55,CP9),"-")</f>
        <v>283586</v>
      </c>
      <c r="CX9" s="36">
        <f>IFERROR(ROUND(CW9/$D$8*100,1),"-")</f>
        <v>18.600000000000001</v>
      </c>
      <c r="CZ9" s="32">
        <v>1</v>
      </c>
      <c r="DA9" s="5" t="s">
        <v>20</v>
      </c>
      <c r="DB9" s="33">
        <f t="shared" ref="DB9:DB55" si="1">IFERROR(_xlfn.XLOOKUP(DA9,$A$9:$A$47,$E$9:$E$47),"-")</f>
        <v>239620</v>
      </c>
      <c r="DC9" s="34">
        <f>IFERROR(_xlfn.RANK.EQ(DB9,$DB$9:$DB$55,0)+COUNTIF($DB9:DB$9,DB9)-1,"-")</f>
        <v>1</v>
      </c>
      <c r="DD9" s="32"/>
      <c r="DE9" s="35">
        <f>IFERROR(RANK(DG9,$DG$9:$DG$55,0),"-")</f>
        <v>1</v>
      </c>
      <c r="DF9" s="35" t="str">
        <f>IFERROR(INDEX($DA$9:$DA$55,MATCH(CZ9,$DC$9:$DC$55,0)),"-")</f>
        <v>北海道</v>
      </c>
      <c r="DG9" s="35">
        <f>IFERROR(LARGE($DB$9:$DB$55,CZ9),"-")</f>
        <v>239620</v>
      </c>
      <c r="DH9" s="36">
        <f>IFERROR(ROUND(DG9/$E$8*100,1),"-")</f>
        <v>25.2</v>
      </c>
      <c r="DJ9" s="32">
        <v>1</v>
      </c>
      <c r="DK9" s="5" t="s">
        <v>20</v>
      </c>
      <c r="DL9" s="33">
        <f>IFERROR(_xlfn.XLOOKUP(DK9,貼_養殖業産出額!$A$9:$A$47,貼_養殖業産出額!$D$9:$D$47),"-")</f>
        <v>43966</v>
      </c>
      <c r="DM9" s="34">
        <f>IFERROR(_xlfn.RANK.EQ(DL9,$DL$9:$DL$55,0)+COUNTIF($DL9:DL$9,DL9)-1,"-")</f>
        <v>4</v>
      </c>
      <c r="DN9" s="32"/>
      <c r="DO9" s="35">
        <f>IFERROR(RANK(DQ9,$DQ$9:$DQ$55,0),"-")</f>
        <v>1</v>
      </c>
      <c r="DP9" s="35" t="str">
        <f>IFERROR(INDEX($DK$9:$DK$55,MATCH(DJ9,$DM$9:$DM$55,0)),"-")</f>
        <v>愛媛</v>
      </c>
      <c r="DQ9" s="35">
        <f>IFERROR(LARGE($DL$9:$DL$55,DJ9),"-")</f>
        <v>84881</v>
      </c>
      <c r="DR9" s="36">
        <f>IFERROR(ROUND(DQ9/貼_養殖業産出額!$D$8*100,1),"-")</f>
        <v>14.8</v>
      </c>
    </row>
    <row r="10" spans="1:122" ht="12" customHeight="1">
      <c r="A10" s="308" t="s">
        <v>21</v>
      </c>
      <c r="B10" s="305"/>
      <c r="C10" s="307"/>
      <c r="D10" s="398">
        <v>50288</v>
      </c>
      <c r="E10" s="397">
        <v>34295</v>
      </c>
      <c r="F10" s="397">
        <v>19086</v>
      </c>
      <c r="G10" s="397">
        <v>10596</v>
      </c>
      <c r="H10" s="397">
        <v>6801</v>
      </c>
      <c r="I10" s="397">
        <v>429</v>
      </c>
      <c r="J10" s="397">
        <v>298</v>
      </c>
      <c r="K10" s="397">
        <v>2533</v>
      </c>
      <c r="L10" s="397">
        <v>535</v>
      </c>
      <c r="M10" s="397" t="s">
        <v>98</v>
      </c>
      <c r="N10" s="397">
        <v>75</v>
      </c>
      <c r="O10" s="397">
        <v>9</v>
      </c>
      <c r="P10" s="397">
        <v>48</v>
      </c>
      <c r="Q10" s="397">
        <v>14</v>
      </c>
      <c r="R10" s="397">
        <v>4</v>
      </c>
      <c r="S10" s="397">
        <v>622</v>
      </c>
      <c r="T10" s="397">
        <v>621</v>
      </c>
      <c r="U10" s="397">
        <v>0</v>
      </c>
      <c r="V10" s="397">
        <v>94</v>
      </c>
      <c r="W10" s="397">
        <v>734</v>
      </c>
      <c r="X10" s="397">
        <v>543</v>
      </c>
      <c r="Y10" s="397">
        <v>191</v>
      </c>
      <c r="Z10" s="397">
        <v>0</v>
      </c>
      <c r="AA10" s="397" t="s">
        <v>278</v>
      </c>
      <c r="AB10" s="397">
        <v>621</v>
      </c>
      <c r="AC10" s="397">
        <v>616</v>
      </c>
      <c r="AD10" s="397" t="s">
        <v>278</v>
      </c>
      <c r="AE10" s="397" t="s">
        <v>278</v>
      </c>
      <c r="AF10" s="397" t="s">
        <v>98</v>
      </c>
      <c r="AG10" s="397">
        <v>27</v>
      </c>
      <c r="AH10" s="397">
        <v>27</v>
      </c>
      <c r="AI10" s="397" t="s">
        <v>98</v>
      </c>
      <c r="AJ10" s="397">
        <v>608</v>
      </c>
      <c r="AK10" s="397">
        <v>411</v>
      </c>
      <c r="AL10" s="397">
        <v>254</v>
      </c>
      <c r="AM10" s="397">
        <v>1129</v>
      </c>
      <c r="AN10" s="397">
        <v>795</v>
      </c>
      <c r="AO10" s="397">
        <v>333</v>
      </c>
      <c r="AP10" s="397">
        <v>1252</v>
      </c>
      <c r="AQ10" s="397">
        <v>921</v>
      </c>
      <c r="AR10" s="397">
        <v>331</v>
      </c>
      <c r="AS10" s="397">
        <v>61</v>
      </c>
      <c r="AT10" s="397">
        <v>57</v>
      </c>
      <c r="AU10" s="397">
        <v>144</v>
      </c>
      <c r="AV10" s="397">
        <v>0</v>
      </c>
      <c r="AW10" s="397" t="s">
        <v>278</v>
      </c>
      <c r="AX10" s="397">
        <v>1</v>
      </c>
      <c r="AY10" s="397">
        <v>242</v>
      </c>
      <c r="AZ10" s="397">
        <v>234</v>
      </c>
      <c r="BA10" s="397">
        <v>5</v>
      </c>
      <c r="BB10" s="397">
        <v>0</v>
      </c>
      <c r="BC10" s="397">
        <v>3</v>
      </c>
      <c r="BD10" s="397" t="s">
        <v>98</v>
      </c>
      <c r="BE10" s="397" t="s">
        <v>98</v>
      </c>
      <c r="BF10" s="397">
        <v>35</v>
      </c>
      <c r="BG10" s="397">
        <v>21</v>
      </c>
      <c r="BH10" s="397">
        <v>18</v>
      </c>
      <c r="BI10" s="397">
        <v>0</v>
      </c>
      <c r="BJ10" s="397">
        <v>25</v>
      </c>
      <c r="BK10" s="397">
        <v>2044</v>
      </c>
      <c r="BL10" s="397">
        <v>56</v>
      </c>
      <c r="BM10" s="397" t="s">
        <v>98</v>
      </c>
      <c r="BN10" s="397">
        <v>1</v>
      </c>
      <c r="BO10" s="397">
        <v>55</v>
      </c>
      <c r="BP10" s="397">
        <v>251</v>
      </c>
      <c r="BQ10" s="397" t="s">
        <v>98</v>
      </c>
      <c r="BR10" s="397">
        <v>141</v>
      </c>
      <c r="BS10" s="397">
        <v>29</v>
      </c>
      <c r="BT10" s="397">
        <v>82</v>
      </c>
      <c r="BU10" s="397" t="s">
        <v>98</v>
      </c>
      <c r="BV10" s="397">
        <v>717</v>
      </c>
      <c r="BW10" s="397">
        <v>147</v>
      </c>
      <c r="BX10" s="397">
        <v>35</v>
      </c>
      <c r="BY10" s="397">
        <v>1</v>
      </c>
      <c r="BZ10" s="397">
        <v>198</v>
      </c>
      <c r="CA10" s="397">
        <v>336</v>
      </c>
      <c r="CB10" s="397">
        <v>10920</v>
      </c>
      <c r="CC10" s="397">
        <v>7062</v>
      </c>
      <c r="CD10" s="397">
        <v>2651</v>
      </c>
      <c r="CE10" s="397">
        <v>1208</v>
      </c>
      <c r="CF10" s="397">
        <v>731</v>
      </c>
      <c r="CG10" s="397">
        <v>2779</v>
      </c>
      <c r="CH10" s="397">
        <v>709</v>
      </c>
      <c r="CI10" s="397" t="s">
        <v>98</v>
      </c>
      <c r="CJ10" s="397">
        <v>19</v>
      </c>
      <c r="CK10" s="397">
        <v>556</v>
      </c>
      <c r="CL10" s="397">
        <v>480</v>
      </c>
      <c r="CM10" s="397">
        <v>76</v>
      </c>
      <c r="CP10" s="32">
        <v>2</v>
      </c>
      <c r="CQ10" s="5" t="s">
        <v>21</v>
      </c>
      <c r="CR10" s="33">
        <f t="shared" si="0"/>
        <v>50288</v>
      </c>
      <c r="CS10" s="34">
        <f>IFERROR(_xlfn.RANK.EQ(CR10,$CR$9:$CR$55,0)+COUNTIF($CR$9:CR10,CR10)-1,"-")</f>
        <v>9</v>
      </c>
      <c r="CT10" s="5"/>
      <c r="CU10" s="35">
        <f t="shared" ref="CU10:CU55" si="2">IFERROR(RANK(CW10,$CW$9:$CW$55,0),"-")</f>
        <v>2</v>
      </c>
      <c r="CV10" s="35" t="str">
        <f t="shared" ref="CV10:CV55" si="3">IFERROR(INDEX($CQ$9:$CQ$55,MATCH(CP10,$CS$9:$CS$55,0)),"-")</f>
        <v>長崎</v>
      </c>
      <c r="CW10" s="35">
        <f t="shared" ref="CW10:CW55" si="4">IFERROR(LARGE($CR$9:$CR$55,CP10),"-")</f>
        <v>123813</v>
      </c>
      <c r="CX10" s="36">
        <f t="shared" ref="CX10:CX55" si="5">IFERROR(ROUND(CW10/$D$8*100,1),"-")</f>
        <v>8.1</v>
      </c>
      <c r="CZ10" s="32">
        <v>2</v>
      </c>
      <c r="DA10" s="5" t="s">
        <v>21</v>
      </c>
      <c r="DB10" s="33">
        <f t="shared" si="1"/>
        <v>34295</v>
      </c>
      <c r="DC10" s="34">
        <f>IFERROR(_xlfn.RANK.EQ(DB10,$DB$9:$DB$55,0)+COUNTIF($DB$9:DB10,DB10)-1,"-")</f>
        <v>5</v>
      </c>
      <c r="DD10" s="5"/>
      <c r="DE10" s="35">
        <f t="shared" ref="DE10:DE55" si="6">IFERROR(RANK(DG10,$DG$9:$DG$55,0),"-")</f>
        <v>2</v>
      </c>
      <c r="DF10" s="35" t="str">
        <f t="shared" ref="DF10:DF55" si="7">IFERROR(INDEX($DA$9:$DA$55,MATCH(CZ10,$DC$9:$DC$55,0)),"-")</f>
        <v>長崎</v>
      </c>
      <c r="DG10" s="35">
        <f t="shared" ref="DG10:DG55" si="8">IFERROR(LARGE($DB$9:$DB$55,CZ10),"-")</f>
        <v>70943</v>
      </c>
      <c r="DH10" s="36">
        <f t="shared" ref="DH10:DH55" si="9">IFERROR(ROUND(DG10/$E$8*100,1),"-")</f>
        <v>7.5</v>
      </c>
      <c r="DJ10" s="32">
        <v>2</v>
      </c>
      <c r="DK10" s="5" t="s">
        <v>21</v>
      </c>
      <c r="DL10" s="33">
        <f>IFERROR(_xlfn.XLOOKUP(DK10,貼_養殖業産出額!$A$9:$A$47,貼_養殖業産出額!$D$9:$D$47),"-")</f>
        <v>15993</v>
      </c>
      <c r="DM10" s="34">
        <f>IFERROR(_xlfn.RANK.EQ(DL10,$DL$9:$DL$55,0)+COUNTIF($DL$9:DL10,DL10)-1,"-")</f>
        <v>15</v>
      </c>
      <c r="DN10" s="5"/>
      <c r="DO10" s="35">
        <f t="shared" ref="DO10:DO55" si="10">IFERROR(RANK(DQ10,$DQ$9:$DQ$55,0),"-")</f>
        <v>2</v>
      </c>
      <c r="DP10" s="35" t="str">
        <f t="shared" ref="DP10:DP55" si="11">IFERROR(INDEX($DK$9:$DK$55,MATCH(DJ10,$DM$9:$DM$55,0)),"-")</f>
        <v>鹿児島</v>
      </c>
      <c r="DQ10" s="35">
        <f t="shared" ref="DQ10:DQ55" si="12">IFERROR(LARGE($DL$9:$DL$55,DJ10),"-")</f>
        <v>56634</v>
      </c>
      <c r="DR10" s="36">
        <f>IFERROR(ROUND(DQ10/貼_養殖業産出額!$D$8*100,1),"-")</f>
        <v>9.9</v>
      </c>
    </row>
    <row r="11" spans="1:122" ht="12" customHeight="1">
      <c r="A11" s="308" t="s">
        <v>23</v>
      </c>
      <c r="B11" s="305"/>
      <c r="C11" s="307"/>
      <c r="D11" s="398">
        <v>40501</v>
      </c>
      <c r="E11" s="397">
        <v>29717</v>
      </c>
      <c r="F11" s="397">
        <v>21397</v>
      </c>
      <c r="G11" s="397">
        <v>12036</v>
      </c>
      <c r="H11" s="397">
        <v>1211</v>
      </c>
      <c r="I11" s="397">
        <v>2743</v>
      </c>
      <c r="J11" s="397">
        <v>562</v>
      </c>
      <c r="K11" s="397">
        <v>3990</v>
      </c>
      <c r="L11" s="397">
        <v>3531</v>
      </c>
      <c r="M11" s="397" t="s">
        <v>98</v>
      </c>
      <c r="N11" s="397">
        <v>593</v>
      </c>
      <c r="O11" s="397">
        <v>18</v>
      </c>
      <c r="P11" s="397">
        <v>532</v>
      </c>
      <c r="Q11" s="397">
        <v>29</v>
      </c>
      <c r="R11" s="397">
        <v>14</v>
      </c>
      <c r="S11" s="397">
        <v>21</v>
      </c>
      <c r="T11" s="397">
        <v>7</v>
      </c>
      <c r="U11" s="397">
        <v>14</v>
      </c>
      <c r="V11" s="397">
        <v>210</v>
      </c>
      <c r="W11" s="397">
        <v>283</v>
      </c>
      <c r="X11" s="397">
        <v>230</v>
      </c>
      <c r="Y11" s="397">
        <v>53</v>
      </c>
      <c r="Z11" s="397">
        <v>0</v>
      </c>
      <c r="AA11" s="397">
        <v>4</v>
      </c>
      <c r="AB11" s="397">
        <v>722</v>
      </c>
      <c r="AC11" s="397">
        <v>716</v>
      </c>
      <c r="AD11" s="397">
        <v>0</v>
      </c>
      <c r="AE11" s="397">
        <v>5</v>
      </c>
      <c r="AF11" s="397" t="s">
        <v>98</v>
      </c>
      <c r="AG11" s="397">
        <v>57</v>
      </c>
      <c r="AH11" s="397">
        <v>57</v>
      </c>
      <c r="AI11" s="397">
        <v>0</v>
      </c>
      <c r="AJ11" s="397">
        <v>2204</v>
      </c>
      <c r="AK11" s="397">
        <v>1479</v>
      </c>
      <c r="AL11" s="397">
        <v>1315</v>
      </c>
      <c r="AM11" s="397">
        <v>260</v>
      </c>
      <c r="AN11" s="397">
        <v>131</v>
      </c>
      <c r="AO11" s="397">
        <v>128</v>
      </c>
      <c r="AP11" s="397">
        <v>1268</v>
      </c>
      <c r="AQ11" s="397">
        <v>590</v>
      </c>
      <c r="AR11" s="397">
        <v>678</v>
      </c>
      <c r="AS11" s="397">
        <v>4</v>
      </c>
      <c r="AT11" s="397">
        <v>321</v>
      </c>
      <c r="AU11" s="397" t="s">
        <v>98</v>
      </c>
      <c r="AV11" s="397">
        <v>0</v>
      </c>
      <c r="AW11" s="397">
        <v>43</v>
      </c>
      <c r="AX11" s="397">
        <v>24</v>
      </c>
      <c r="AY11" s="397">
        <v>27</v>
      </c>
      <c r="AZ11" s="397">
        <v>19</v>
      </c>
      <c r="BA11" s="397">
        <v>8</v>
      </c>
      <c r="BB11" s="397" t="s">
        <v>98</v>
      </c>
      <c r="BC11" s="397">
        <v>0</v>
      </c>
      <c r="BD11" s="397" t="s">
        <v>98</v>
      </c>
      <c r="BE11" s="397">
        <v>0</v>
      </c>
      <c r="BF11" s="397">
        <v>67</v>
      </c>
      <c r="BG11" s="397">
        <v>7</v>
      </c>
      <c r="BH11" s="397">
        <v>25</v>
      </c>
      <c r="BI11" s="397" t="s">
        <v>98</v>
      </c>
      <c r="BJ11" s="397">
        <v>5</v>
      </c>
      <c r="BK11" s="397">
        <v>423</v>
      </c>
      <c r="BL11" s="397">
        <v>0</v>
      </c>
      <c r="BM11" s="397">
        <v>0</v>
      </c>
      <c r="BN11" s="397" t="s">
        <v>98</v>
      </c>
      <c r="BO11" s="397">
        <v>0</v>
      </c>
      <c r="BP11" s="397">
        <v>131</v>
      </c>
      <c r="BQ11" s="397" t="s">
        <v>98</v>
      </c>
      <c r="BR11" s="397" t="s">
        <v>98</v>
      </c>
      <c r="BS11" s="397">
        <v>10</v>
      </c>
      <c r="BT11" s="397">
        <v>120</v>
      </c>
      <c r="BU11" s="397">
        <v>377</v>
      </c>
      <c r="BV11" s="397">
        <v>1913</v>
      </c>
      <c r="BW11" s="397">
        <v>1900</v>
      </c>
      <c r="BX11" s="397" t="s">
        <v>98</v>
      </c>
      <c r="BY11" s="397">
        <v>1</v>
      </c>
      <c r="BZ11" s="397">
        <v>0</v>
      </c>
      <c r="CA11" s="397">
        <v>12</v>
      </c>
      <c r="CB11" s="397">
        <v>2215</v>
      </c>
      <c r="CC11" s="397">
        <v>1771</v>
      </c>
      <c r="CD11" s="397">
        <v>39</v>
      </c>
      <c r="CE11" s="397">
        <v>406</v>
      </c>
      <c r="CF11" s="397">
        <v>890</v>
      </c>
      <c r="CG11" s="397">
        <v>132</v>
      </c>
      <c r="CH11" s="397">
        <v>1839</v>
      </c>
      <c r="CI11" s="397">
        <v>15</v>
      </c>
      <c r="CJ11" s="397">
        <v>6</v>
      </c>
      <c r="CK11" s="397">
        <v>177</v>
      </c>
      <c r="CL11" s="397">
        <v>88</v>
      </c>
      <c r="CM11" s="397">
        <v>89</v>
      </c>
      <c r="CP11" s="32">
        <v>3</v>
      </c>
      <c r="CQ11" s="5" t="s">
        <v>23</v>
      </c>
      <c r="CR11" s="33">
        <f t="shared" si="0"/>
        <v>40501</v>
      </c>
      <c r="CS11" s="34">
        <f>IFERROR(_xlfn.RANK.EQ(CR11,$CR$9:$CR$55,0)+COUNTIF($CR$9:CR11,CR11)-1,"-")</f>
        <v>13</v>
      </c>
      <c r="CT11" s="5"/>
      <c r="CU11" s="35">
        <f t="shared" si="2"/>
        <v>3</v>
      </c>
      <c r="CV11" s="35" t="str">
        <f t="shared" si="3"/>
        <v>愛媛</v>
      </c>
      <c r="CW11" s="35">
        <f t="shared" si="4"/>
        <v>108574</v>
      </c>
      <c r="CX11" s="36">
        <f t="shared" si="5"/>
        <v>7.1</v>
      </c>
      <c r="CZ11" s="32">
        <v>3</v>
      </c>
      <c r="DA11" s="5" t="s">
        <v>23</v>
      </c>
      <c r="DB11" s="33">
        <f t="shared" si="1"/>
        <v>29717</v>
      </c>
      <c r="DC11" s="34">
        <f>IFERROR(_xlfn.RANK.EQ(DB11,$DB$9:$DB$55,0)+COUNTIF($DB$9:DB11,DB11)-1,"-")</f>
        <v>8</v>
      </c>
      <c r="DD11" s="5"/>
      <c r="DE11" s="35">
        <f t="shared" si="6"/>
        <v>3</v>
      </c>
      <c r="DF11" s="35" t="str">
        <f t="shared" si="7"/>
        <v>宮城</v>
      </c>
      <c r="DG11" s="35">
        <f t="shared" si="8"/>
        <v>58454</v>
      </c>
      <c r="DH11" s="36">
        <f t="shared" si="9"/>
        <v>6.2</v>
      </c>
      <c r="DJ11" s="32">
        <v>3</v>
      </c>
      <c r="DK11" s="5" t="s">
        <v>23</v>
      </c>
      <c r="DL11" s="33">
        <f>IFERROR(_xlfn.XLOOKUP(DK11,貼_養殖業産出額!$A$9:$A$47,貼_養殖業産出額!$D$9:$D$47),"-")</f>
        <v>10785</v>
      </c>
      <c r="DM11" s="34">
        <f>IFERROR(_xlfn.RANK.EQ(DL11,$DL$9:$DL$55,0)+COUNTIF($DL$9:DL11,DL11)-1,"-")</f>
        <v>17</v>
      </c>
      <c r="DN11" s="5"/>
      <c r="DO11" s="35">
        <f t="shared" si="10"/>
        <v>3</v>
      </c>
      <c r="DP11" s="35" t="str">
        <f t="shared" si="11"/>
        <v>長崎</v>
      </c>
      <c r="DQ11" s="35">
        <f t="shared" si="12"/>
        <v>52870</v>
      </c>
      <c r="DR11" s="36">
        <f>IFERROR(ROUND(DQ11/貼_養殖業産出額!$D$8*100,1),"-")</f>
        <v>9.1999999999999993</v>
      </c>
    </row>
    <row r="12" spans="1:122" ht="12" customHeight="1">
      <c r="A12" s="308" t="s">
        <v>24</v>
      </c>
      <c r="B12" s="305"/>
      <c r="C12" s="307"/>
      <c r="D12" s="398">
        <v>88766</v>
      </c>
      <c r="E12" s="397">
        <v>58454</v>
      </c>
      <c r="F12" s="397">
        <v>58031</v>
      </c>
      <c r="G12" s="397">
        <v>23747</v>
      </c>
      <c r="H12" s="397">
        <v>4037</v>
      </c>
      <c r="I12" s="397">
        <v>4218</v>
      </c>
      <c r="J12" s="397">
        <v>1101</v>
      </c>
      <c r="K12" s="397">
        <v>7052</v>
      </c>
      <c r="L12" s="397">
        <v>7339</v>
      </c>
      <c r="M12" s="397" t="s">
        <v>98</v>
      </c>
      <c r="N12" s="397">
        <v>2303</v>
      </c>
      <c r="O12" s="397">
        <v>96</v>
      </c>
      <c r="P12" s="397">
        <v>2059</v>
      </c>
      <c r="Q12" s="397">
        <v>102</v>
      </c>
      <c r="R12" s="397">
        <v>47</v>
      </c>
      <c r="S12" s="397">
        <v>14154</v>
      </c>
      <c r="T12" s="397">
        <v>14145</v>
      </c>
      <c r="U12" s="397">
        <v>9</v>
      </c>
      <c r="V12" s="397">
        <v>2219</v>
      </c>
      <c r="W12" s="397">
        <v>68</v>
      </c>
      <c r="X12" s="397">
        <v>59</v>
      </c>
      <c r="Y12" s="397">
        <v>9</v>
      </c>
      <c r="Z12" s="397">
        <v>1</v>
      </c>
      <c r="AA12" s="397">
        <v>2</v>
      </c>
      <c r="AB12" s="397">
        <v>2694</v>
      </c>
      <c r="AC12" s="397">
        <v>2518</v>
      </c>
      <c r="AD12" s="397">
        <v>6</v>
      </c>
      <c r="AE12" s="397">
        <v>61</v>
      </c>
      <c r="AF12" s="397">
        <v>110</v>
      </c>
      <c r="AG12" s="397">
        <v>249</v>
      </c>
      <c r="AH12" s="397">
        <v>249</v>
      </c>
      <c r="AI12" s="397" t="s">
        <v>98</v>
      </c>
      <c r="AJ12" s="397">
        <v>3934</v>
      </c>
      <c r="AK12" s="397">
        <v>1280</v>
      </c>
      <c r="AL12" s="397">
        <v>611</v>
      </c>
      <c r="AM12" s="397">
        <v>956</v>
      </c>
      <c r="AN12" s="397">
        <v>617</v>
      </c>
      <c r="AO12" s="397">
        <v>339</v>
      </c>
      <c r="AP12" s="397">
        <v>985</v>
      </c>
      <c r="AQ12" s="397">
        <v>596</v>
      </c>
      <c r="AR12" s="397">
        <v>389</v>
      </c>
      <c r="AS12" s="397">
        <v>1</v>
      </c>
      <c r="AT12" s="397">
        <v>475</v>
      </c>
      <c r="AU12" s="397" t="s">
        <v>98</v>
      </c>
      <c r="AV12" s="397">
        <v>0</v>
      </c>
      <c r="AW12" s="397">
        <v>296</v>
      </c>
      <c r="AX12" s="397">
        <v>321</v>
      </c>
      <c r="AY12" s="397">
        <v>183</v>
      </c>
      <c r="AZ12" s="397">
        <v>110</v>
      </c>
      <c r="BA12" s="397">
        <v>70</v>
      </c>
      <c r="BB12" s="397" t="s">
        <v>98</v>
      </c>
      <c r="BC12" s="397">
        <v>3</v>
      </c>
      <c r="BD12" s="397" t="s">
        <v>98</v>
      </c>
      <c r="BE12" s="397">
        <v>0</v>
      </c>
      <c r="BF12" s="397">
        <v>112</v>
      </c>
      <c r="BG12" s="397">
        <v>328</v>
      </c>
      <c r="BH12" s="397">
        <v>31</v>
      </c>
      <c r="BI12" s="397" t="s">
        <v>98</v>
      </c>
      <c r="BJ12" s="397">
        <v>95</v>
      </c>
      <c r="BK12" s="397">
        <v>2984</v>
      </c>
      <c r="BL12" s="397">
        <v>10</v>
      </c>
      <c r="BM12" s="397">
        <v>0</v>
      </c>
      <c r="BN12" s="397">
        <v>0</v>
      </c>
      <c r="BO12" s="397">
        <v>9</v>
      </c>
      <c r="BP12" s="397">
        <v>379</v>
      </c>
      <c r="BQ12" s="397" t="s">
        <v>98</v>
      </c>
      <c r="BR12" s="397">
        <v>7</v>
      </c>
      <c r="BS12" s="397">
        <v>258</v>
      </c>
      <c r="BT12" s="397">
        <v>114</v>
      </c>
      <c r="BU12" s="397">
        <v>483</v>
      </c>
      <c r="BV12" s="397">
        <v>783</v>
      </c>
      <c r="BW12" s="397">
        <v>727</v>
      </c>
      <c r="BX12" s="397" t="s">
        <v>98</v>
      </c>
      <c r="BY12" s="397">
        <v>11</v>
      </c>
      <c r="BZ12" s="397" t="s">
        <v>98</v>
      </c>
      <c r="CA12" s="397">
        <v>45</v>
      </c>
      <c r="CB12" s="397">
        <v>1504</v>
      </c>
      <c r="CC12" s="397">
        <v>613</v>
      </c>
      <c r="CD12" s="397">
        <v>0</v>
      </c>
      <c r="CE12" s="397">
        <v>891</v>
      </c>
      <c r="CF12" s="397">
        <v>804</v>
      </c>
      <c r="CG12" s="397">
        <v>564</v>
      </c>
      <c r="CH12" s="397">
        <v>362</v>
      </c>
      <c r="CI12" s="397">
        <v>8</v>
      </c>
      <c r="CJ12" s="397">
        <v>27</v>
      </c>
      <c r="CK12" s="397">
        <v>9</v>
      </c>
      <c r="CL12" s="397" t="s">
        <v>98</v>
      </c>
      <c r="CM12" s="397">
        <v>9</v>
      </c>
      <c r="CP12" s="32">
        <v>4</v>
      </c>
      <c r="CQ12" s="5" t="s">
        <v>24</v>
      </c>
      <c r="CR12" s="33">
        <f t="shared" si="0"/>
        <v>88766</v>
      </c>
      <c r="CS12" s="34">
        <f>IFERROR(_xlfn.RANK.EQ(CR12,$CR$9:$CR$55,0)+COUNTIF($CR$9:CR12,CR12)-1,"-")</f>
        <v>4</v>
      </c>
      <c r="CT12" s="5"/>
      <c r="CU12" s="35">
        <f t="shared" si="2"/>
        <v>4</v>
      </c>
      <c r="CV12" s="35" t="str">
        <f t="shared" si="3"/>
        <v>宮城</v>
      </c>
      <c r="CW12" s="35">
        <f t="shared" si="4"/>
        <v>88766</v>
      </c>
      <c r="CX12" s="36">
        <f t="shared" si="5"/>
        <v>5.8</v>
      </c>
      <c r="CZ12" s="32">
        <v>4</v>
      </c>
      <c r="DA12" s="5" t="s">
        <v>24</v>
      </c>
      <c r="DB12" s="33">
        <f t="shared" si="1"/>
        <v>58454</v>
      </c>
      <c r="DC12" s="34">
        <f>IFERROR(_xlfn.RANK.EQ(DB12,$DB$9:$DB$55,0)+COUNTIF($DB$9:DB12,DB12)-1,"-")</f>
        <v>3</v>
      </c>
      <c r="DD12" s="5"/>
      <c r="DE12" s="35">
        <f t="shared" si="6"/>
        <v>4</v>
      </c>
      <c r="DF12" s="35" t="str">
        <f t="shared" si="7"/>
        <v>静岡</v>
      </c>
      <c r="DG12" s="35">
        <f t="shared" si="8"/>
        <v>51064</v>
      </c>
      <c r="DH12" s="36">
        <f t="shared" si="9"/>
        <v>5.4</v>
      </c>
      <c r="DJ12" s="32">
        <v>4</v>
      </c>
      <c r="DK12" s="5" t="s">
        <v>24</v>
      </c>
      <c r="DL12" s="33">
        <f>IFERROR(_xlfn.XLOOKUP(DK12,貼_養殖業産出額!$A$9:$A$47,貼_養殖業産出額!$D$9:$D$47),"-")</f>
        <v>30312</v>
      </c>
      <c r="DM12" s="34">
        <f>IFERROR(_xlfn.RANK.EQ(DL12,$DL$9:$DL$55,0)+COUNTIF($DL$9:DL12,DL12)-1,"-")</f>
        <v>6</v>
      </c>
      <c r="DN12" s="5"/>
      <c r="DO12" s="35">
        <f t="shared" si="10"/>
        <v>4</v>
      </c>
      <c r="DP12" s="35" t="str">
        <f t="shared" si="11"/>
        <v>北海道</v>
      </c>
      <c r="DQ12" s="35">
        <f t="shared" si="12"/>
        <v>43966</v>
      </c>
      <c r="DR12" s="36">
        <f>IFERROR(ROUND(DQ12/貼_養殖業産出額!$D$8*100,1),"-")</f>
        <v>7.7</v>
      </c>
    </row>
    <row r="13" spans="1:122" ht="12" customHeight="1">
      <c r="A13" s="308" t="s">
        <v>27</v>
      </c>
      <c r="B13" s="305"/>
      <c r="C13" s="307"/>
      <c r="D13" s="398">
        <v>2958</v>
      </c>
      <c r="E13" s="397">
        <v>2928</v>
      </c>
      <c r="F13" s="397">
        <v>1885</v>
      </c>
      <c r="G13" s="397">
        <v>115</v>
      </c>
      <c r="H13" s="397">
        <v>115</v>
      </c>
      <c r="I13" s="397" t="s">
        <v>98</v>
      </c>
      <c r="J13" s="397" t="s">
        <v>98</v>
      </c>
      <c r="K13" s="397" t="s">
        <v>98</v>
      </c>
      <c r="L13" s="397">
        <v>0</v>
      </c>
      <c r="M13" s="397">
        <v>0</v>
      </c>
      <c r="N13" s="397">
        <v>1</v>
      </c>
      <c r="O13" s="397" t="s">
        <v>98</v>
      </c>
      <c r="P13" s="397" t="s">
        <v>98</v>
      </c>
      <c r="Q13" s="397" t="s">
        <v>98</v>
      </c>
      <c r="R13" s="397">
        <v>1</v>
      </c>
      <c r="S13" s="397">
        <v>2</v>
      </c>
      <c r="T13" s="397">
        <v>1</v>
      </c>
      <c r="U13" s="397">
        <v>1</v>
      </c>
      <c r="V13" s="397">
        <v>5</v>
      </c>
      <c r="W13" s="397">
        <v>272</v>
      </c>
      <c r="X13" s="397">
        <v>258</v>
      </c>
      <c r="Y13" s="397">
        <v>14</v>
      </c>
      <c r="Z13" s="397">
        <v>0</v>
      </c>
      <c r="AA13" s="397">
        <v>0</v>
      </c>
      <c r="AB13" s="397">
        <v>1</v>
      </c>
      <c r="AC13" s="397">
        <v>1</v>
      </c>
      <c r="AD13" s="397" t="s">
        <v>98</v>
      </c>
      <c r="AE13" s="397" t="s">
        <v>98</v>
      </c>
      <c r="AF13" s="397" t="s">
        <v>98</v>
      </c>
      <c r="AG13" s="397">
        <v>56</v>
      </c>
      <c r="AH13" s="397">
        <v>56</v>
      </c>
      <c r="AI13" s="397">
        <v>0</v>
      </c>
      <c r="AJ13" s="397">
        <v>37</v>
      </c>
      <c r="AK13" s="397" t="s">
        <v>98</v>
      </c>
      <c r="AL13" s="397">
        <v>63</v>
      </c>
      <c r="AM13" s="397">
        <v>193</v>
      </c>
      <c r="AN13" s="397">
        <v>114</v>
      </c>
      <c r="AO13" s="397">
        <v>79</v>
      </c>
      <c r="AP13" s="397">
        <v>92</v>
      </c>
      <c r="AQ13" s="397">
        <v>87</v>
      </c>
      <c r="AR13" s="397">
        <v>5</v>
      </c>
      <c r="AS13" s="397">
        <v>9</v>
      </c>
      <c r="AT13" s="397" t="s">
        <v>98</v>
      </c>
      <c r="AU13" s="397">
        <v>340</v>
      </c>
      <c r="AV13" s="397">
        <v>8</v>
      </c>
      <c r="AW13" s="397">
        <v>0</v>
      </c>
      <c r="AX13" s="397">
        <v>0</v>
      </c>
      <c r="AY13" s="397">
        <v>87</v>
      </c>
      <c r="AZ13" s="397">
        <v>79</v>
      </c>
      <c r="BA13" s="397">
        <v>2</v>
      </c>
      <c r="BB13" s="397">
        <v>3</v>
      </c>
      <c r="BC13" s="397">
        <v>3</v>
      </c>
      <c r="BD13" s="397" t="s">
        <v>98</v>
      </c>
      <c r="BE13" s="397" t="s">
        <v>98</v>
      </c>
      <c r="BF13" s="397">
        <v>3</v>
      </c>
      <c r="BG13" s="397">
        <v>35</v>
      </c>
      <c r="BH13" s="397" t="s">
        <v>98</v>
      </c>
      <c r="BI13" s="397">
        <v>147</v>
      </c>
      <c r="BJ13" s="397">
        <v>17</v>
      </c>
      <c r="BK13" s="397">
        <v>401</v>
      </c>
      <c r="BL13" s="397">
        <v>155</v>
      </c>
      <c r="BM13" s="397" t="s">
        <v>98</v>
      </c>
      <c r="BN13" s="397" t="s">
        <v>98</v>
      </c>
      <c r="BO13" s="397">
        <v>155</v>
      </c>
      <c r="BP13" s="397">
        <v>341</v>
      </c>
      <c r="BQ13" s="397">
        <v>34</v>
      </c>
      <c r="BR13" s="397">
        <v>288</v>
      </c>
      <c r="BS13" s="397">
        <v>7</v>
      </c>
      <c r="BT13" s="397">
        <v>13</v>
      </c>
      <c r="BU13" s="397" t="s">
        <v>98</v>
      </c>
      <c r="BV13" s="397">
        <v>206</v>
      </c>
      <c r="BW13" s="397">
        <v>59</v>
      </c>
      <c r="BX13" s="397">
        <v>49</v>
      </c>
      <c r="BY13" s="397" t="s">
        <v>98</v>
      </c>
      <c r="BZ13" s="397" t="s">
        <v>98</v>
      </c>
      <c r="CA13" s="397">
        <v>98</v>
      </c>
      <c r="CB13" s="397">
        <v>100</v>
      </c>
      <c r="CC13" s="397">
        <v>48</v>
      </c>
      <c r="CD13" s="397" t="s">
        <v>98</v>
      </c>
      <c r="CE13" s="397">
        <v>52</v>
      </c>
      <c r="CF13" s="397">
        <v>90</v>
      </c>
      <c r="CG13" s="397">
        <v>28</v>
      </c>
      <c r="CH13" s="397" t="s">
        <v>98</v>
      </c>
      <c r="CI13" s="397" t="s">
        <v>98</v>
      </c>
      <c r="CJ13" s="397">
        <v>0</v>
      </c>
      <c r="CK13" s="397">
        <v>23</v>
      </c>
      <c r="CL13" s="397" t="s">
        <v>98</v>
      </c>
      <c r="CM13" s="397">
        <v>23</v>
      </c>
      <c r="CP13" s="32">
        <v>5</v>
      </c>
      <c r="CQ13" s="5" t="s">
        <v>27</v>
      </c>
      <c r="CR13" s="33">
        <f t="shared" si="0"/>
        <v>2958</v>
      </c>
      <c r="CS13" s="34">
        <f>IFERROR(_xlfn.RANK.EQ(CR13,$CR$9:$CR$55,0)+COUNTIF($CR$9:CR13,CR13)-1,"-")</f>
        <v>38</v>
      </c>
      <c r="CT13" s="5"/>
      <c r="CU13" s="35">
        <f t="shared" si="2"/>
        <v>5</v>
      </c>
      <c r="CV13" s="35" t="str">
        <f t="shared" si="3"/>
        <v>鹿児島</v>
      </c>
      <c r="CW13" s="35">
        <f t="shared" si="4"/>
        <v>76782</v>
      </c>
      <c r="CX13" s="36">
        <f t="shared" si="5"/>
        <v>5</v>
      </c>
      <c r="CZ13" s="32">
        <v>5</v>
      </c>
      <c r="DA13" s="5" t="s">
        <v>27</v>
      </c>
      <c r="DB13" s="33">
        <f t="shared" si="1"/>
        <v>2928</v>
      </c>
      <c r="DC13" s="34">
        <f>IFERROR(_xlfn.RANK.EQ(DB13,$DB$9:$DB$55,0)+COUNTIF($DB$9:DB13,DB13)-1,"-")</f>
        <v>35</v>
      </c>
      <c r="DD13" s="5"/>
      <c r="DE13" s="35">
        <f t="shared" si="6"/>
        <v>5</v>
      </c>
      <c r="DF13" s="35" t="str">
        <f t="shared" si="7"/>
        <v>青森</v>
      </c>
      <c r="DG13" s="35">
        <f t="shared" si="8"/>
        <v>34295</v>
      </c>
      <c r="DH13" s="36">
        <f t="shared" si="9"/>
        <v>3.6</v>
      </c>
      <c r="DJ13" s="32">
        <v>5</v>
      </c>
      <c r="DK13" s="5" t="s">
        <v>27</v>
      </c>
      <c r="DL13" s="33">
        <f>IFERROR(_xlfn.XLOOKUP(DK13,貼_養殖業産出額!$A$9:$A$47,貼_養殖業産出額!$D$9:$D$47),"-")</f>
        <v>29</v>
      </c>
      <c r="DM13" s="34">
        <f>IFERROR(_xlfn.RANK.EQ(DL13,$DL$9:$DL$55,0)+COUNTIF($DL$9:DL13,DL13)-1,"-")</f>
        <v>36</v>
      </c>
      <c r="DN13" s="5"/>
      <c r="DO13" s="35">
        <f t="shared" si="10"/>
        <v>5</v>
      </c>
      <c r="DP13" s="35" t="str">
        <f t="shared" si="11"/>
        <v>熊本</v>
      </c>
      <c r="DQ13" s="35">
        <f t="shared" si="12"/>
        <v>38115</v>
      </c>
      <c r="DR13" s="36">
        <f>IFERROR(ROUND(DQ13/貼_養殖業産出額!$D$8*100,1),"-")</f>
        <v>6.7</v>
      </c>
    </row>
    <row r="14" spans="1:122" ht="12" customHeight="1">
      <c r="A14" s="308" t="s">
        <v>29</v>
      </c>
      <c r="B14" s="305"/>
      <c r="C14" s="310"/>
      <c r="D14" s="398">
        <v>1726</v>
      </c>
      <c r="E14" s="399" t="s">
        <v>278</v>
      </c>
      <c r="F14" s="399">
        <v>900</v>
      </c>
      <c r="G14" s="399">
        <v>67</v>
      </c>
      <c r="H14" s="399">
        <v>67</v>
      </c>
      <c r="I14" s="399" t="s">
        <v>98</v>
      </c>
      <c r="J14" s="399" t="s">
        <v>98</v>
      </c>
      <c r="K14" s="399" t="s">
        <v>278</v>
      </c>
      <c r="L14" s="399" t="s">
        <v>278</v>
      </c>
      <c r="M14" s="399" t="s">
        <v>98</v>
      </c>
      <c r="N14" s="399">
        <v>0</v>
      </c>
      <c r="O14" s="399">
        <v>0</v>
      </c>
      <c r="P14" s="399" t="s">
        <v>98</v>
      </c>
      <c r="Q14" s="399" t="s">
        <v>98</v>
      </c>
      <c r="R14" s="399" t="s">
        <v>98</v>
      </c>
      <c r="S14" s="399">
        <v>0</v>
      </c>
      <c r="T14" s="399">
        <v>0</v>
      </c>
      <c r="U14" s="399" t="s">
        <v>98</v>
      </c>
      <c r="V14" s="399">
        <v>3</v>
      </c>
      <c r="W14" s="399">
        <v>107</v>
      </c>
      <c r="X14" s="399">
        <v>101</v>
      </c>
      <c r="Y14" s="399">
        <v>6</v>
      </c>
      <c r="Z14" s="399" t="s">
        <v>98</v>
      </c>
      <c r="AA14" s="399" t="s">
        <v>98</v>
      </c>
      <c r="AB14" s="399">
        <v>1</v>
      </c>
      <c r="AC14" s="399">
        <v>1</v>
      </c>
      <c r="AD14" s="399" t="s">
        <v>98</v>
      </c>
      <c r="AE14" s="399" t="s">
        <v>98</v>
      </c>
      <c r="AF14" s="399" t="s">
        <v>98</v>
      </c>
      <c r="AG14" s="399">
        <v>40</v>
      </c>
      <c r="AH14" s="399">
        <v>40</v>
      </c>
      <c r="AI14" s="399" t="s">
        <v>98</v>
      </c>
      <c r="AJ14" s="399">
        <v>4</v>
      </c>
      <c r="AK14" s="399" t="s">
        <v>98</v>
      </c>
      <c r="AL14" s="399">
        <v>36</v>
      </c>
      <c r="AM14" s="399">
        <v>84</v>
      </c>
      <c r="AN14" s="399">
        <v>38</v>
      </c>
      <c r="AO14" s="399">
        <v>46</v>
      </c>
      <c r="AP14" s="399">
        <v>97</v>
      </c>
      <c r="AQ14" s="399">
        <v>97</v>
      </c>
      <c r="AR14" s="399">
        <v>0</v>
      </c>
      <c r="AS14" s="399">
        <v>16</v>
      </c>
      <c r="AT14" s="399" t="s">
        <v>98</v>
      </c>
      <c r="AU14" s="399">
        <v>67</v>
      </c>
      <c r="AV14" s="399">
        <v>5</v>
      </c>
      <c r="AW14" s="399">
        <v>1</v>
      </c>
      <c r="AX14" s="399">
        <v>1</v>
      </c>
      <c r="AY14" s="399">
        <v>160</v>
      </c>
      <c r="AZ14" s="399">
        <v>128</v>
      </c>
      <c r="BA14" s="399">
        <v>28</v>
      </c>
      <c r="BB14" s="399">
        <v>3</v>
      </c>
      <c r="BC14" s="399">
        <v>1</v>
      </c>
      <c r="BD14" s="399" t="s">
        <v>98</v>
      </c>
      <c r="BE14" s="399" t="s">
        <v>98</v>
      </c>
      <c r="BF14" s="399">
        <v>21</v>
      </c>
      <c r="BG14" s="399">
        <v>9</v>
      </c>
      <c r="BH14" s="399" t="s">
        <v>98</v>
      </c>
      <c r="BI14" s="399">
        <v>31</v>
      </c>
      <c r="BJ14" s="399">
        <v>6</v>
      </c>
      <c r="BK14" s="399">
        <v>143</v>
      </c>
      <c r="BL14" s="399">
        <v>161</v>
      </c>
      <c r="BM14" s="399" t="s">
        <v>98</v>
      </c>
      <c r="BN14" s="399">
        <v>1</v>
      </c>
      <c r="BO14" s="399">
        <v>160</v>
      </c>
      <c r="BP14" s="399">
        <v>230</v>
      </c>
      <c r="BQ14" s="399">
        <v>157</v>
      </c>
      <c r="BR14" s="399">
        <v>61</v>
      </c>
      <c r="BS14" s="399">
        <v>0</v>
      </c>
      <c r="BT14" s="399">
        <v>13</v>
      </c>
      <c r="BU14" s="399" t="s">
        <v>98</v>
      </c>
      <c r="BV14" s="399">
        <v>113</v>
      </c>
      <c r="BW14" s="399">
        <v>13</v>
      </c>
      <c r="BX14" s="399">
        <v>27</v>
      </c>
      <c r="BY14" s="399" t="s">
        <v>98</v>
      </c>
      <c r="BZ14" s="399" t="s">
        <v>98</v>
      </c>
      <c r="CA14" s="399">
        <v>73</v>
      </c>
      <c r="CB14" s="399">
        <v>308</v>
      </c>
      <c r="CC14" s="399">
        <v>273</v>
      </c>
      <c r="CD14" s="399">
        <v>1</v>
      </c>
      <c r="CE14" s="399">
        <v>34</v>
      </c>
      <c r="CF14" s="399">
        <v>17</v>
      </c>
      <c r="CG14" s="399">
        <v>42</v>
      </c>
      <c r="CH14" s="399" t="s">
        <v>98</v>
      </c>
      <c r="CI14" s="399" t="s">
        <v>98</v>
      </c>
      <c r="CJ14" s="399" t="s">
        <v>98</v>
      </c>
      <c r="CK14" s="399">
        <v>25</v>
      </c>
      <c r="CL14" s="399" t="s">
        <v>98</v>
      </c>
      <c r="CM14" s="399">
        <v>25</v>
      </c>
      <c r="CP14" s="32">
        <v>6</v>
      </c>
      <c r="CQ14" s="5" t="s">
        <v>29</v>
      </c>
      <c r="CR14" s="33">
        <f t="shared" si="0"/>
        <v>1726</v>
      </c>
      <c r="CS14" s="34">
        <f>IFERROR(_xlfn.RANK.EQ(CR14,$CR$9:$CR$55,0)+COUNTIF($CR$9:CR14,CR14)-1,"-")</f>
        <v>39</v>
      </c>
      <c r="CT14" s="5"/>
      <c r="CU14" s="42">
        <f t="shared" si="2"/>
        <v>6</v>
      </c>
      <c r="CV14" s="42" t="str">
        <f t="shared" si="3"/>
        <v>高知</v>
      </c>
      <c r="CW14" s="42">
        <f t="shared" si="4"/>
        <v>61935</v>
      </c>
      <c r="CX14" s="37">
        <f t="shared" si="5"/>
        <v>4.0999999999999996</v>
      </c>
      <c r="CZ14" s="32">
        <v>6</v>
      </c>
      <c r="DA14" s="5" t="s">
        <v>29</v>
      </c>
      <c r="DB14" s="33" t="str">
        <f t="shared" si="1"/>
        <v>x</v>
      </c>
      <c r="DC14" s="34" t="str">
        <f>IFERROR(_xlfn.RANK.EQ(DB14,$DB$9:$DB$55,0)+COUNTIF($DB$9:DB14,DB14)-1,"-")</f>
        <v>-</v>
      </c>
      <c r="DD14" s="5"/>
      <c r="DE14" s="42">
        <f t="shared" si="6"/>
        <v>6</v>
      </c>
      <c r="DF14" s="42" t="str">
        <f t="shared" si="7"/>
        <v>高知</v>
      </c>
      <c r="DG14" s="42">
        <f t="shared" si="8"/>
        <v>33564</v>
      </c>
      <c r="DH14" s="37">
        <f t="shared" si="9"/>
        <v>3.5</v>
      </c>
      <c r="DJ14" s="32">
        <v>6</v>
      </c>
      <c r="DK14" s="5" t="s">
        <v>29</v>
      </c>
      <c r="DL14" s="33" t="str">
        <f>IFERROR(_xlfn.XLOOKUP(DK14,貼_養殖業産出額!$A$9:$A$47,貼_養殖業産出額!$D$9:$D$47),"-")</f>
        <v>x</v>
      </c>
      <c r="DM14" s="34" t="str">
        <f>IFERROR(_xlfn.RANK.EQ(DL14,$DL$9:$DL$55,0)+COUNTIF($DL$9:DL14,DL14)-1,"-")</f>
        <v>-</v>
      </c>
      <c r="DN14" s="5"/>
      <c r="DO14" s="42">
        <f t="shared" si="10"/>
        <v>6</v>
      </c>
      <c r="DP14" s="42" t="str">
        <f t="shared" si="11"/>
        <v>宮城</v>
      </c>
      <c r="DQ14" s="42">
        <f t="shared" si="12"/>
        <v>30312</v>
      </c>
      <c r="DR14" s="37">
        <f>IFERROR(ROUND(DQ14/貼_養殖業産出額!$D$8*100,1),"-")</f>
        <v>5.3</v>
      </c>
    </row>
    <row r="15" spans="1:122" ht="18" customHeight="1">
      <c r="A15" s="308" t="s">
        <v>31</v>
      </c>
      <c r="B15" s="305"/>
      <c r="C15" s="307"/>
      <c r="D15" s="398">
        <v>11143</v>
      </c>
      <c r="E15" s="397">
        <v>11007</v>
      </c>
      <c r="F15" s="397">
        <v>9373</v>
      </c>
      <c r="G15" s="397">
        <v>2722</v>
      </c>
      <c r="H15" s="397">
        <v>749</v>
      </c>
      <c r="I15" s="397" t="s">
        <v>98</v>
      </c>
      <c r="J15" s="397">
        <v>170</v>
      </c>
      <c r="K15" s="397">
        <v>1564</v>
      </c>
      <c r="L15" s="397">
        <v>240</v>
      </c>
      <c r="M15" s="397" t="s">
        <v>98</v>
      </c>
      <c r="N15" s="397" t="s">
        <v>278</v>
      </c>
      <c r="O15" s="397" t="s">
        <v>278</v>
      </c>
      <c r="P15" s="397" t="s">
        <v>278</v>
      </c>
      <c r="Q15" s="397" t="s">
        <v>278</v>
      </c>
      <c r="R15" s="397" t="s">
        <v>278</v>
      </c>
      <c r="S15" s="397">
        <v>236</v>
      </c>
      <c r="T15" s="397" t="s">
        <v>278</v>
      </c>
      <c r="U15" s="397" t="s">
        <v>278</v>
      </c>
      <c r="V15" s="397">
        <v>0</v>
      </c>
      <c r="W15" s="397">
        <v>0</v>
      </c>
      <c r="X15" s="397">
        <v>0</v>
      </c>
      <c r="Y15" s="397">
        <v>0</v>
      </c>
      <c r="Z15" s="397">
        <v>0</v>
      </c>
      <c r="AA15" s="397">
        <v>0</v>
      </c>
      <c r="AB15" s="397">
        <v>2145</v>
      </c>
      <c r="AC15" s="397">
        <v>1647</v>
      </c>
      <c r="AD15" s="397" t="s">
        <v>278</v>
      </c>
      <c r="AE15" s="397" t="s">
        <v>98</v>
      </c>
      <c r="AF15" s="397" t="s">
        <v>278</v>
      </c>
      <c r="AG15" s="397">
        <v>9</v>
      </c>
      <c r="AH15" s="397">
        <v>9</v>
      </c>
      <c r="AI15" s="397" t="s">
        <v>98</v>
      </c>
      <c r="AJ15" s="397">
        <v>804</v>
      </c>
      <c r="AK15" s="397">
        <v>1030</v>
      </c>
      <c r="AL15" s="397">
        <v>7</v>
      </c>
      <c r="AM15" s="397">
        <v>966</v>
      </c>
      <c r="AN15" s="397">
        <v>661</v>
      </c>
      <c r="AO15" s="397">
        <v>305</v>
      </c>
      <c r="AP15" s="397">
        <v>16</v>
      </c>
      <c r="AQ15" s="397">
        <v>15</v>
      </c>
      <c r="AR15" s="397">
        <v>1</v>
      </c>
      <c r="AS15" s="397">
        <v>0</v>
      </c>
      <c r="AT15" s="397" t="s">
        <v>278</v>
      </c>
      <c r="AU15" s="397" t="s">
        <v>98</v>
      </c>
      <c r="AV15" s="397" t="s">
        <v>98</v>
      </c>
      <c r="AW15" s="397">
        <v>123</v>
      </c>
      <c r="AX15" s="397">
        <v>120</v>
      </c>
      <c r="AY15" s="397">
        <v>43</v>
      </c>
      <c r="AZ15" s="397">
        <v>35</v>
      </c>
      <c r="BA15" s="397">
        <v>6</v>
      </c>
      <c r="BB15" s="397" t="s">
        <v>98</v>
      </c>
      <c r="BC15" s="397">
        <v>2</v>
      </c>
      <c r="BD15" s="397" t="s">
        <v>98</v>
      </c>
      <c r="BE15" s="397">
        <v>0</v>
      </c>
      <c r="BF15" s="397">
        <v>12</v>
      </c>
      <c r="BG15" s="397">
        <v>170</v>
      </c>
      <c r="BH15" s="397" t="s">
        <v>98</v>
      </c>
      <c r="BI15" s="397">
        <v>0</v>
      </c>
      <c r="BJ15" s="397">
        <v>118</v>
      </c>
      <c r="BK15" s="397">
        <v>529</v>
      </c>
      <c r="BL15" s="397">
        <v>34</v>
      </c>
      <c r="BM15" s="397">
        <v>19</v>
      </c>
      <c r="BN15" s="397">
        <v>0</v>
      </c>
      <c r="BO15" s="397">
        <v>15</v>
      </c>
      <c r="BP15" s="397">
        <v>77</v>
      </c>
      <c r="BQ15" s="397">
        <v>12</v>
      </c>
      <c r="BR15" s="397" t="s">
        <v>98</v>
      </c>
      <c r="BS15" s="397">
        <v>41</v>
      </c>
      <c r="BT15" s="397">
        <v>24</v>
      </c>
      <c r="BU15" s="397" t="s">
        <v>98</v>
      </c>
      <c r="BV15" s="397">
        <v>152</v>
      </c>
      <c r="BW15" s="397">
        <v>31</v>
      </c>
      <c r="BX15" s="397" t="s">
        <v>98</v>
      </c>
      <c r="BY15" s="397">
        <v>24</v>
      </c>
      <c r="BZ15" s="397" t="s">
        <v>98</v>
      </c>
      <c r="CA15" s="397">
        <v>97</v>
      </c>
      <c r="CB15" s="397">
        <v>158</v>
      </c>
      <c r="CC15" s="397">
        <v>75</v>
      </c>
      <c r="CD15" s="397" t="s">
        <v>98</v>
      </c>
      <c r="CE15" s="397">
        <v>83</v>
      </c>
      <c r="CF15" s="397">
        <v>304</v>
      </c>
      <c r="CG15" s="397">
        <v>6</v>
      </c>
      <c r="CH15" s="397">
        <v>7</v>
      </c>
      <c r="CI15" s="397" t="s">
        <v>98</v>
      </c>
      <c r="CJ15" s="397">
        <v>0</v>
      </c>
      <c r="CK15" s="397" t="s">
        <v>98</v>
      </c>
      <c r="CL15" s="397" t="s">
        <v>98</v>
      </c>
      <c r="CM15" s="397" t="s">
        <v>98</v>
      </c>
      <c r="CP15" s="32">
        <v>7</v>
      </c>
      <c r="CQ15" s="5" t="s">
        <v>31</v>
      </c>
      <c r="CR15" s="33">
        <f t="shared" si="0"/>
        <v>11143</v>
      </c>
      <c r="CS15" s="34">
        <f>IFERROR(_xlfn.RANK.EQ(CR15,$CR$9:$CR$55,0)+COUNTIF($CR$9:CR15,CR15)-1,"-")</f>
        <v>33</v>
      </c>
      <c r="CT15" s="5"/>
      <c r="CU15" s="42">
        <f t="shared" si="2"/>
        <v>7</v>
      </c>
      <c r="CV15" s="42" t="str">
        <f t="shared" si="3"/>
        <v>兵庫</v>
      </c>
      <c r="CW15" s="42">
        <f t="shared" si="4"/>
        <v>60881</v>
      </c>
      <c r="CX15" s="37">
        <f t="shared" si="5"/>
        <v>4</v>
      </c>
      <c r="CZ15" s="32">
        <v>7</v>
      </c>
      <c r="DA15" s="5" t="s">
        <v>31</v>
      </c>
      <c r="DB15" s="33">
        <f t="shared" si="1"/>
        <v>11007</v>
      </c>
      <c r="DC15" s="34">
        <f>IFERROR(_xlfn.RANK.EQ(DB15,$DB$9:$DB$55,0)+COUNTIF($DB$9:DB15,DB15)-1,"-")</f>
        <v>24</v>
      </c>
      <c r="DD15" s="5"/>
      <c r="DE15" s="42">
        <f t="shared" si="6"/>
        <v>7</v>
      </c>
      <c r="DF15" s="42" t="str">
        <f t="shared" si="7"/>
        <v>兵庫</v>
      </c>
      <c r="DG15" s="42">
        <f t="shared" si="8"/>
        <v>30928</v>
      </c>
      <c r="DH15" s="37">
        <f t="shared" si="9"/>
        <v>3.3</v>
      </c>
      <c r="DJ15" s="32">
        <v>7</v>
      </c>
      <c r="DK15" s="5" t="s">
        <v>31</v>
      </c>
      <c r="DL15" s="33">
        <f>IFERROR(_xlfn.XLOOKUP(DK15,貼_養殖業産出額!$A$9:$A$47,貼_養殖業産出額!$D$9:$D$47),"-")</f>
        <v>136</v>
      </c>
      <c r="DM15" s="34">
        <f>IFERROR(_xlfn.RANK.EQ(DL15,$DL$9:$DL$55,0)+COUNTIF($DL$9:DL15,DL15)-1,"-")</f>
        <v>34</v>
      </c>
      <c r="DN15" s="5"/>
      <c r="DO15" s="42">
        <f t="shared" si="10"/>
        <v>7</v>
      </c>
      <c r="DP15" s="42" t="str">
        <f t="shared" si="11"/>
        <v>兵庫</v>
      </c>
      <c r="DQ15" s="42">
        <f t="shared" si="12"/>
        <v>29953</v>
      </c>
      <c r="DR15" s="37">
        <f>IFERROR(ROUND(DQ15/貼_養殖業産出額!$D$8*100,1),"-")</f>
        <v>5.2</v>
      </c>
    </row>
    <row r="16" spans="1:122" ht="12" customHeight="1">
      <c r="A16" s="308" t="s">
        <v>33</v>
      </c>
      <c r="B16" s="305"/>
      <c r="C16" s="307"/>
      <c r="D16" s="398">
        <v>30044</v>
      </c>
      <c r="E16" s="397" t="s">
        <v>278</v>
      </c>
      <c r="F16" s="397">
        <v>19484</v>
      </c>
      <c r="G16" s="397">
        <v>875</v>
      </c>
      <c r="H16" s="397">
        <v>360</v>
      </c>
      <c r="I16" s="397" t="s">
        <v>98</v>
      </c>
      <c r="J16" s="397">
        <v>20</v>
      </c>
      <c r="K16" s="397">
        <v>324</v>
      </c>
      <c r="L16" s="397">
        <v>170</v>
      </c>
      <c r="M16" s="397">
        <v>2</v>
      </c>
      <c r="N16" s="397" t="s">
        <v>278</v>
      </c>
      <c r="O16" s="397" t="s">
        <v>278</v>
      </c>
      <c r="P16" s="397" t="s">
        <v>278</v>
      </c>
      <c r="Q16" s="397" t="s">
        <v>278</v>
      </c>
      <c r="R16" s="397" t="s">
        <v>278</v>
      </c>
      <c r="S16" s="397">
        <v>541</v>
      </c>
      <c r="T16" s="397" t="s">
        <v>278</v>
      </c>
      <c r="U16" s="397" t="s">
        <v>278</v>
      </c>
      <c r="V16" s="397">
        <v>20</v>
      </c>
      <c r="W16" s="397">
        <v>0</v>
      </c>
      <c r="X16" s="397" t="s">
        <v>98</v>
      </c>
      <c r="Y16" s="397">
        <v>0</v>
      </c>
      <c r="Z16" s="397">
        <v>0</v>
      </c>
      <c r="AA16" s="397">
        <v>0</v>
      </c>
      <c r="AB16" s="397">
        <v>11659</v>
      </c>
      <c r="AC16" s="397">
        <v>9537</v>
      </c>
      <c r="AD16" s="397">
        <v>16</v>
      </c>
      <c r="AE16" s="397">
        <v>7</v>
      </c>
      <c r="AF16" s="397">
        <v>2099</v>
      </c>
      <c r="AG16" s="397">
        <v>42</v>
      </c>
      <c r="AH16" s="397">
        <v>42</v>
      </c>
      <c r="AI16" s="397" t="s">
        <v>98</v>
      </c>
      <c r="AJ16" s="397">
        <v>4105</v>
      </c>
      <c r="AK16" s="397" t="s">
        <v>98</v>
      </c>
      <c r="AL16" s="397">
        <v>314</v>
      </c>
      <c r="AM16" s="397">
        <v>266</v>
      </c>
      <c r="AN16" s="397">
        <v>206</v>
      </c>
      <c r="AO16" s="397">
        <v>61</v>
      </c>
      <c r="AP16" s="397">
        <v>1</v>
      </c>
      <c r="AQ16" s="397">
        <v>0</v>
      </c>
      <c r="AR16" s="397">
        <v>0</v>
      </c>
      <c r="AS16" s="397">
        <v>0</v>
      </c>
      <c r="AT16" s="397" t="s">
        <v>278</v>
      </c>
      <c r="AU16" s="397" t="s">
        <v>98</v>
      </c>
      <c r="AV16" s="397">
        <v>0</v>
      </c>
      <c r="AW16" s="397">
        <v>65</v>
      </c>
      <c r="AX16" s="397">
        <v>674</v>
      </c>
      <c r="AY16" s="397">
        <v>139</v>
      </c>
      <c r="AZ16" s="397">
        <v>129</v>
      </c>
      <c r="BA16" s="397">
        <v>9</v>
      </c>
      <c r="BB16" s="397" t="s">
        <v>98</v>
      </c>
      <c r="BC16" s="397">
        <v>1</v>
      </c>
      <c r="BD16" s="397" t="s">
        <v>98</v>
      </c>
      <c r="BE16" s="397" t="s">
        <v>98</v>
      </c>
      <c r="BF16" s="397">
        <v>11</v>
      </c>
      <c r="BG16" s="397">
        <v>22</v>
      </c>
      <c r="BH16" s="397">
        <v>0</v>
      </c>
      <c r="BI16" s="397" t="s">
        <v>98</v>
      </c>
      <c r="BJ16" s="397">
        <v>28</v>
      </c>
      <c r="BK16" s="397">
        <v>695</v>
      </c>
      <c r="BL16" s="397">
        <v>220</v>
      </c>
      <c r="BM16" s="397">
        <v>186</v>
      </c>
      <c r="BN16" s="397">
        <v>0</v>
      </c>
      <c r="BO16" s="397">
        <v>34</v>
      </c>
      <c r="BP16" s="397">
        <v>2</v>
      </c>
      <c r="BQ16" s="397" t="s">
        <v>278</v>
      </c>
      <c r="BR16" s="397" t="s">
        <v>98</v>
      </c>
      <c r="BS16" s="397" t="s">
        <v>278</v>
      </c>
      <c r="BT16" s="397">
        <v>0</v>
      </c>
      <c r="BU16" s="397" t="s">
        <v>98</v>
      </c>
      <c r="BV16" s="397">
        <v>728</v>
      </c>
      <c r="BW16" s="397">
        <v>250</v>
      </c>
      <c r="BX16" s="397" t="s">
        <v>98</v>
      </c>
      <c r="BY16" s="397">
        <v>0</v>
      </c>
      <c r="BZ16" s="397" t="s">
        <v>98</v>
      </c>
      <c r="CA16" s="397">
        <v>478</v>
      </c>
      <c r="CB16" s="397">
        <v>842</v>
      </c>
      <c r="CC16" s="397">
        <v>217</v>
      </c>
      <c r="CD16" s="397">
        <v>0</v>
      </c>
      <c r="CE16" s="397">
        <v>625</v>
      </c>
      <c r="CF16" s="397">
        <v>237</v>
      </c>
      <c r="CG16" s="397">
        <v>25</v>
      </c>
      <c r="CH16" s="397">
        <v>4</v>
      </c>
      <c r="CI16" s="397" t="s">
        <v>98</v>
      </c>
      <c r="CJ16" s="397">
        <v>0</v>
      </c>
      <c r="CK16" s="397">
        <v>9</v>
      </c>
      <c r="CL16" s="397" t="s">
        <v>98</v>
      </c>
      <c r="CM16" s="397">
        <v>9</v>
      </c>
      <c r="CP16" s="32">
        <v>8</v>
      </c>
      <c r="CQ16" s="5" t="s">
        <v>33</v>
      </c>
      <c r="CR16" s="33">
        <f t="shared" si="0"/>
        <v>30044</v>
      </c>
      <c r="CS16" s="34">
        <f>IFERROR(_xlfn.RANK.EQ(CR16,$CR$9:$CR$55,0)+COUNTIF($CR$9:CR16,CR16)-1,"-")</f>
        <v>17</v>
      </c>
      <c r="CT16" s="5"/>
      <c r="CU16" s="42">
        <f t="shared" si="2"/>
        <v>8</v>
      </c>
      <c r="CV16" s="42" t="str">
        <f t="shared" si="3"/>
        <v>静岡</v>
      </c>
      <c r="CW16" s="42">
        <f t="shared" si="4"/>
        <v>54018</v>
      </c>
      <c r="CX16" s="37">
        <f t="shared" si="5"/>
        <v>3.5</v>
      </c>
      <c r="CZ16" s="32">
        <v>8</v>
      </c>
      <c r="DA16" s="5" t="s">
        <v>33</v>
      </c>
      <c r="DB16" s="33" t="str">
        <f t="shared" si="1"/>
        <v>x</v>
      </c>
      <c r="DC16" s="34" t="str">
        <f>IFERROR(_xlfn.RANK.EQ(DB16,$DB$9:$DB$55,0)+COUNTIF($DB$9:DB16,DB16)-1,"-")</f>
        <v>-</v>
      </c>
      <c r="DD16" s="5"/>
      <c r="DE16" s="42">
        <f t="shared" si="6"/>
        <v>8</v>
      </c>
      <c r="DF16" s="42" t="str">
        <f t="shared" si="7"/>
        <v>岩手</v>
      </c>
      <c r="DG16" s="42">
        <f t="shared" si="8"/>
        <v>29717</v>
      </c>
      <c r="DH16" s="37">
        <f t="shared" si="9"/>
        <v>3.1</v>
      </c>
      <c r="DJ16" s="32">
        <v>8</v>
      </c>
      <c r="DK16" s="5" t="s">
        <v>33</v>
      </c>
      <c r="DL16" s="33" t="str">
        <f>IFERROR(_xlfn.XLOOKUP(DK16,貼_養殖業産出額!$A$9:$A$47,貼_養殖業産出額!$D$9:$D$47),"-")</f>
        <v>x</v>
      </c>
      <c r="DM16" s="34" t="str">
        <f>IFERROR(_xlfn.RANK.EQ(DL16,$DL$9:$DL$55,0)+COUNTIF($DL$9:DL16,DL16)-1,"-")</f>
        <v>-</v>
      </c>
      <c r="DN16" s="5"/>
      <c r="DO16" s="42">
        <f t="shared" si="10"/>
        <v>8</v>
      </c>
      <c r="DP16" s="42" t="str">
        <f t="shared" si="11"/>
        <v>高知</v>
      </c>
      <c r="DQ16" s="42">
        <f t="shared" si="12"/>
        <v>28371</v>
      </c>
      <c r="DR16" s="37">
        <f>IFERROR(ROUND(DQ16/貼_養殖業産出額!$D$8*100,1),"-")</f>
        <v>5</v>
      </c>
    </row>
    <row r="17" spans="1:122" ht="12" customHeight="1">
      <c r="A17" s="308" t="s">
        <v>41</v>
      </c>
      <c r="B17" s="305"/>
      <c r="C17" s="307"/>
      <c r="D17" s="398">
        <v>24919</v>
      </c>
      <c r="E17" s="397">
        <v>22994</v>
      </c>
      <c r="F17" s="397">
        <v>14922</v>
      </c>
      <c r="G17" s="397">
        <v>556</v>
      </c>
      <c r="H17" s="397">
        <v>389</v>
      </c>
      <c r="I17" s="397" t="s">
        <v>98</v>
      </c>
      <c r="J17" s="397">
        <v>25</v>
      </c>
      <c r="K17" s="397">
        <v>96</v>
      </c>
      <c r="L17" s="397">
        <v>46</v>
      </c>
      <c r="M17" s="397">
        <v>0</v>
      </c>
      <c r="N17" s="397">
        <v>145</v>
      </c>
      <c r="O17" s="397">
        <v>65</v>
      </c>
      <c r="P17" s="397">
        <v>77</v>
      </c>
      <c r="Q17" s="397">
        <v>3</v>
      </c>
      <c r="R17" s="397">
        <v>0</v>
      </c>
      <c r="S17" s="397">
        <v>65</v>
      </c>
      <c r="T17" s="397">
        <v>48</v>
      </c>
      <c r="U17" s="397">
        <v>17</v>
      </c>
      <c r="V17" s="397">
        <v>117</v>
      </c>
      <c r="W17" s="397" t="s">
        <v>98</v>
      </c>
      <c r="X17" s="397" t="s">
        <v>98</v>
      </c>
      <c r="Y17" s="397" t="s">
        <v>98</v>
      </c>
      <c r="Z17" s="397">
        <v>229</v>
      </c>
      <c r="AA17" s="397" t="s">
        <v>98</v>
      </c>
      <c r="AB17" s="397">
        <v>3016</v>
      </c>
      <c r="AC17" s="397">
        <v>2713</v>
      </c>
      <c r="AD17" s="397">
        <v>11</v>
      </c>
      <c r="AE17" s="397">
        <v>288</v>
      </c>
      <c r="AF17" s="397">
        <v>4</v>
      </c>
      <c r="AG17" s="397">
        <v>363</v>
      </c>
      <c r="AH17" s="397">
        <v>362</v>
      </c>
      <c r="AI17" s="397">
        <v>2</v>
      </c>
      <c r="AJ17" s="397">
        <v>1595</v>
      </c>
      <c r="AK17" s="397">
        <v>332</v>
      </c>
      <c r="AL17" s="397">
        <v>2938</v>
      </c>
      <c r="AM17" s="397">
        <v>478</v>
      </c>
      <c r="AN17" s="397">
        <v>415</v>
      </c>
      <c r="AO17" s="397">
        <v>63</v>
      </c>
      <c r="AP17" s="397" t="s">
        <v>98</v>
      </c>
      <c r="AQ17" s="397" t="s">
        <v>98</v>
      </c>
      <c r="AR17" s="397" t="s">
        <v>98</v>
      </c>
      <c r="AS17" s="397" t="s">
        <v>98</v>
      </c>
      <c r="AT17" s="397" t="s">
        <v>98</v>
      </c>
      <c r="AU17" s="397" t="s">
        <v>98</v>
      </c>
      <c r="AV17" s="397" t="s">
        <v>98</v>
      </c>
      <c r="AW17" s="397">
        <v>100</v>
      </c>
      <c r="AX17" s="397">
        <v>790</v>
      </c>
      <c r="AY17" s="397">
        <v>304</v>
      </c>
      <c r="AZ17" s="397">
        <v>234</v>
      </c>
      <c r="BA17" s="397">
        <v>22</v>
      </c>
      <c r="BB17" s="397">
        <v>0</v>
      </c>
      <c r="BC17" s="397">
        <v>46</v>
      </c>
      <c r="BD17" s="397">
        <v>2</v>
      </c>
      <c r="BE17" s="397">
        <v>122</v>
      </c>
      <c r="BF17" s="397">
        <v>253</v>
      </c>
      <c r="BG17" s="397">
        <v>641</v>
      </c>
      <c r="BH17" s="397" t="s">
        <v>98</v>
      </c>
      <c r="BI17" s="397">
        <v>2</v>
      </c>
      <c r="BJ17" s="397">
        <v>96</v>
      </c>
      <c r="BK17" s="397">
        <v>2778</v>
      </c>
      <c r="BL17" s="397">
        <v>1559</v>
      </c>
      <c r="BM17" s="397">
        <v>1531</v>
      </c>
      <c r="BN17" s="397">
        <v>5</v>
      </c>
      <c r="BO17" s="397">
        <v>24</v>
      </c>
      <c r="BP17" s="397">
        <v>17</v>
      </c>
      <c r="BQ17" s="397" t="s">
        <v>98</v>
      </c>
      <c r="BR17" s="397" t="s">
        <v>98</v>
      </c>
      <c r="BS17" s="397">
        <v>10</v>
      </c>
      <c r="BT17" s="397">
        <v>7</v>
      </c>
      <c r="BU17" s="397" t="s">
        <v>98</v>
      </c>
      <c r="BV17" s="397">
        <v>2532</v>
      </c>
      <c r="BW17" s="397">
        <v>977</v>
      </c>
      <c r="BX17" s="397">
        <v>140</v>
      </c>
      <c r="BY17" s="397">
        <v>79</v>
      </c>
      <c r="BZ17" s="397" t="s">
        <v>98</v>
      </c>
      <c r="CA17" s="397">
        <v>1335</v>
      </c>
      <c r="CB17" s="397">
        <v>317</v>
      </c>
      <c r="CC17" s="397">
        <v>91</v>
      </c>
      <c r="CD17" s="397">
        <v>0</v>
      </c>
      <c r="CE17" s="397">
        <v>226</v>
      </c>
      <c r="CF17" s="397">
        <v>110</v>
      </c>
      <c r="CG17" s="397">
        <v>37</v>
      </c>
      <c r="CH17" s="397" t="s">
        <v>98</v>
      </c>
      <c r="CI17" s="397" t="s">
        <v>98</v>
      </c>
      <c r="CJ17" s="397">
        <v>2</v>
      </c>
      <c r="CK17" s="397">
        <v>84</v>
      </c>
      <c r="CL17" s="397" t="s">
        <v>98</v>
      </c>
      <c r="CM17" s="397">
        <v>84</v>
      </c>
      <c r="CP17" s="32">
        <v>9</v>
      </c>
      <c r="CQ17" s="5" t="s">
        <v>35</v>
      </c>
      <c r="CR17" s="33" t="str">
        <f t="shared" si="0"/>
        <v>-</v>
      </c>
      <c r="CS17" s="34" t="str">
        <f>IFERROR(_xlfn.RANK.EQ(CR17,$CR$9:$CR$55,0)+COUNTIF($CR$9:CR17,CR17)-1,"-")</f>
        <v>-</v>
      </c>
      <c r="CT17" s="5"/>
      <c r="CU17" s="42">
        <f t="shared" si="2"/>
        <v>9</v>
      </c>
      <c r="CV17" s="42" t="str">
        <f t="shared" si="3"/>
        <v>青森</v>
      </c>
      <c r="CW17" s="42">
        <f t="shared" si="4"/>
        <v>50288</v>
      </c>
      <c r="CX17" s="37">
        <f t="shared" si="5"/>
        <v>3.3</v>
      </c>
      <c r="CZ17" s="32">
        <v>9</v>
      </c>
      <c r="DA17" s="5" t="s">
        <v>35</v>
      </c>
      <c r="DB17" s="33" t="str">
        <f t="shared" si="1"/>
        <v>-</v>
      </c>
      <c r="DC17" s="34" t="str">
        <f>IFERROR(_xlfn.RANK.EQ(DB17,$DB$9:$DB$55,0)+COUNTIF($DB$9:DB17,DB17)-1,"-")</f>
        <v>-</v>
      </c>
      <c r="DD17" s="5"/>
      <c r="DE17" s="42">
        <f t="shared" si="6"/>
        <v>9</v>
      </c>
      <c r="DF17" s="42" t="str">
        <f t="shared" si="7"/>
        <v>宮崎</v>
      </c>
      <c r="DG17" s="42">
        <f t="shared" si="8"/>
        <v>25769</v>
      </c>
      <c r="DH17" s="37">
        <f t="shared" si="9"/>
        <v>2.7</v>
      </c>
      <c r="DJ17" s="32">
        <v>9</v>
      </c>
      <c r="DK17" s="5" t="s">
        <v>35</v>
      </c>
      <c r="DL17" s="33" t="str">
        <f>IFERROR(_xlfn.XLOOKUP(DK17,貼_養殖業産出額!$A$9:$A$47,貼_養殖業産出額!$D$9:$D$47),"-")</f>
        <v>-</v>
      </c>
      <c r="DM17" s="34" t="str">
        <f>IFERROR(_xlfn.RANK.EQ(DL17,$DL$9:$DL$55,0)+COUNTIF($DL$9:DL17,DL17)-1,"-")</f>
        <v>-</v>
      </c>
      <c r="DN17" s="5"/>
      <c r="DO17" s="42">
        <f>IFERROR(RANK(DQ17,$DQ$9:$DQ$55,0),"-")</f>
        <v>9</v>
      </c>
      <c r="DP17" s="42" t="str">
        <f t="shared" si="11"/>
        <v>佐賀</v>
      </c>
      <c r="DQ17" s="42">
        <f t="shared" si="12"/>
        <v>24946</v>
      </c>
      <c r="DR17" s="37">
        <f>IFERROR(ROUND(DQ17/貼_養殖業産出額!$D$8*100,1),"-")</f>
        <v>4.4000000000000004</v>
      </c>
    </row>
    <row r="18" spans="1:122" ht="12" customHeight="1">
      <c r="A18" s="308" t="s">
        <v>43</v>
      </c>
      <c r="B18" s="305"/>
      <c r="C18" s="307"/>
      <c r="D18" s="398">
        <v>13320</v>
      </c>
      <c r="E18" s="397" t="s">
        <v>278</v>
      </c>
      <c r="F18" s="397">
        <v>12044</v>
      </c>
      <c r="G18" s="397">
        <v>2792</v>
      </c>
      <c r="H18" s="397">
        <v>520</v>
      </c>
      <c r="I18" s="397" t="s">
        <v>98</v>
      </c>
      <c r="J18" s="397">
        <v>2</v>
      </c>
      <c r="K18" s="397">
        <v>554</v>
      </c>
      <c r="L18" s="397">
        <v>1715</v>
      </c>
      <c r="M18" s="397" t="s">
        <v>98</v>
      </c>
      <c r="N18" s="397">
        <v>201</v>
      </c>
      <c r="O18" s="397">
        <v>6</v>
      </c>
      <c r="P18" s="397">
        <v>192</v>
      </c>
      <c r="Q18" s="397">
        <v>2</v>
      </c>
      <c r="R18" s="397">
        <v>0</v>
      </c>
      <c r="S18" s="397">
        <v>4102</v>
      </c>
      <c r="T18" s="397">
        <v>4102</v>
      </c>
      <c r="U18" s="397">
        <v>0</v>
      </c>
      <c r="V18" s="397">
        <v>23</v>
      </c>
      <c r="W18" s="397" t="s">
        <v>98</v>
      </c>
      <c r="X18" s="397" t="s">
        <v>98</v>
      </c>
      <c r="Y18" s="397" t="s">
        <v>98</v>
      </c>
      <c r="Z18" s="397">
        <v>2</v>
      </c>
      <c r="AA18" s="397" t="s">
        <v>98</v>
      </c>
      <c r="AB18" s="397" t="s">
        <v>98</v>
      </c>
      <c r="AC18" s="397" t="s">
        <v>98</v>
      </c>
      <c r="AD18" s="397" t="s">
        <v>98</v>
      </c>
      <c r="AE18" s="397" t="s">
        <v>98</v>
      </c>
      <c r="AF18" s="397" t="s">
        <v>98</v>
      </c>
      <c r="AG18" s="397">
        <v>5</v>
      </c>
      <c r="AH18" s="397">
        <v>0</v>
      </c>
      <c r="AI18" s="397">
        <v>5</v>
      </c>
      <c r="AJ18" s="397">
        <v>0</v>
      </c>
      <c r="AK18" s="397" t="s">
        <v>278</v>
      </c>
      <c r="AL18" s="397">
        <v>10</v>
      </c>
      <c r="AM18" s="397">
        <v>1371</v>
      </c>
      <c r="AN18" s="397">
        <v>0</v>
      </c>
      <c r="AO18" s="397">
        <v>1371</v>
      </c>
      <c r="AP18" s="397" t="s">
        <v>98</v>
      </c>
      <c r="AQ18" s="397" t="s">
        <v>98</v>
      </c>
      <c r="AR18" s="397" t="s">
        <v>98</v>
      </c>
      <c r="AS18" s="397" t="s">
        <v>98</v>
      </c>
      <c r="AT18" s="397" t="s">
        <v>98</v>
      </c>
      <c r="AU18" s="397" t="s">
        <v>98</v>
      </c>
      <c r="AV18" s="397" t="s">
        <v>98</v>
      </c>
      <c r="AW18" s="397" t="s">
        <v>278</v>
      </c>
      <c r="AX18" s="397">
        <v>1</v>
      </c>
      <c r="AY18" s="397">
        <v>1</v>
      </c>
      <c r="AZ18" s="397">
        <v>0</v>
      </c>
      <c r="BA18" s="397">
        <v>0</v>
      </c>
      <c r="BB18" s="397">
        <v>0</v>
      </c>
      <c r="BC18" s="397">
        <v>1</v>
      </c>
      <c r="BD18" s="397">
        <v>0</v>
      </c>
      <c r="BE18" s="397">
        <v>3</v>
      </c>
      <c r="BF18" s="397">
        <v>2</v>
      </c>
      <c r="BG18" s="397">
        <v>184</v>
      </c>
      <c r="BH18" s="397" t="s">
        <v>98</v>
      </c>
      <c r="BI18" s="397" t="s">
        <v>98</v>
      </c>
      <c r="BJ18" s="397">
        <v>0</v>
      </c>
      <c r="BK18" s="397">
        <v>3170</v>
      </c>
      <c r="BL18" s="397">
        <v>59</v>
      </c>
      <c r="BM18" s="397">
        <v>59</v>
      </c>
      <c r="BN18" s="397" t="s">
        <v>98</v>
      </c>
      <c r="BO18" s="397" t="s">
        <v>98</v>
      </c>
      <c r="BP18" s="397">
        <v>173</v>
      </c>
      <c r="BQ18" s="397" t="s">
        <v>98</v>
      </c>
      <c r="BR18" s="397" t="s">
        <v>98</v>
      </c>
      <c r="BS18" s="397">
        <v>0</v>
      </c>
      <c r="BT18" s="397">
        <v>173</v>
      </c>
      <c r="BU18" s="397" t="s">
        <v>98</v>
      </c>
      <c r="BV18" s="397">
        <v>27</v>
      </c>
      <c r="BW18" s="397">
        <v>7</v>
      </c>
      <c r="BX18" s="397">
        <v>0</v>
      </c>
      <c r="BY18" s="397">
        <v>12</v>
      </c>
      <c r="BZ18" s="397" t="s">
        <v>98</v>
      </c>
      <c r="CA18" s="397">
        <v>7</v>
      </c>
      <c r="CB18" s="397">
        <v>324</v>
      </c>
      <c r="CC18" s="397" t="s">
        <v>278</v>
      </c>
      <c r="CD18" s="397" t="s">
        <v>278</v>
      </c>
      <c r="CE18" s="397">
        <v>102</v>
      </c>
      <c r="CF18" s="397">
        <v>1</v>
      </c>
      <c r="CG18" s="397">
        <v>0</v>
      </c>
      <c r="CH18" s="397" t="s">
        <v>98</v>
      </c>
      <c r="CI18" s="397" t="s">
        <v>98</v>
      </c>
      <c r="CJ18" s="397">
        <v>6</v>
      </c>
      <c r="CK18" s="397">
        <v>9</v>
      </c>
      <c r="CL18" s="397" t="s">
        <v>98</v>
      </c>
      <c r="CM18" s="397">
        <v>9</v>
      </c>
      <c r="CP18" s="32">
        <v>10</v>
      </c>
      <c r="CQ18" s="5" t="s">
        <v>37</v>
      </c>
      <c r="CR18" s="33" t="str">
        <f t="shared" si="0"/>
        <v>-</v>
      </c>
      <c r="CS18" s="34" t="str">
        <f>IFERROR(_xlfn.RANK.EQ(CR18,$CR$9:$CR$55,0)+COUNTIF($CR$9:CR18,CR18)-1,"-")</f>
        <v>-</v>
      </c>
      <c r="CT18" s="5"/>
      <c r="CU18" s="42">
        <f t="shared" si="2"/>
        <v>10</v>
      </c>
      <c r="CV18" s="42" t="str">
        <f t="shared" si="3"/>
        <v>三重</v>
      </c>
      <c r="CW18" s="42">
        <f t="shared" si="4"/>
        <v>43675</v>
      </c>
      <c r="CX18" s="37">
        <f t="shared" si="5"/>
        <v>2.9</v>
      </c>
      <c r="CZ18" s="32">
        <v>10</v>
      </c>
      <c r="DA18" s="5" t="s">
        <v>37</v>
      </c>
      <c r="DB18" s="33" t="str">
        <f t="shared" si="1"/>
        <v>-</v>
      </c>
      <c r="DC18" s="34" t="str">
        <f>IFERROR(_xlfn.RANK.EQ(DB18,$DB$9:$DB$55,0)+COUNTIF($DB$9:DB18,DB18)-1,"-")</f>
        <v>-</v>
      </c>
      <c r="DD18" s="5"/>
      <c r="DE18" s="42">
        <f t="shared" si="6"/>
        <v>10</v>
      </c>
      <c r="DF18" s="42" t="str">
        <f t="shared" si="7"/>
        <v>愛媛</v>
      </c>
      <c r="DG18" s="42">
        <f t="shared" si="8"/>
        <v>23693</v>
      </c>
      <c r="DH18" s="37">
        <f t="shared" si="9"/>
        <v>2.5</v>
      </c>
      <c r="DJ18" s="32">
        <v>10</v>
      </c>
      <c r="DK18" s="5" t="s">
        <v>37</v>
      </c>
      <c r="DL18" s="33" t="str">
        <f>IFERROR(_xlfn.XLOOKUP(DK18,貼_養殖業産出額!$A$9:$A$47,貼_養殖業産出額!$D$9:$D$47),"-")</f>
        <v>-</v>
      </c>
      <c r="DM18" s="34" t="str">
        <f>IFERROR(_xlfn.RANK.EQ(DL18,$DL$9:$DL$55,0)+COUNTIF($DL$9:DL18,DL18)-1,"-")</f>
        <v>-</v>
      </c>
      <c r="DN18" s="5"/>
      <c r="DO18" s="42">
        <f t="shared" si="10"/>
        <v>10</v>
      </c>
      <c r="DP18" s="42" t="str">
        <f t="shared" si="11"/>
        <v>大分</v>
      </c>
      <c r="DQ18" s="42">
        <f t="shared" si="12"/>
        <v>23795</v>
      </c>
      <c r="DR18" s="37">
        <f>IFERROR(ROUND(DQ18/貼_養殖業産出額!$D$8*100,1),"-")</f>
        <v>4.2</v>
      </c>
    </row>
    <row r="19" spans="1:122" ht="12" customHeight="1">
      <c r="A19" s="308" t="s">
        <v>45</v>
      </c>
      <c r="B19" s="305"/>
      <c r="C19" s="307"/>
      <c r="D19" s="398">
        <v>14969</v>
      </c>
      <c r="E19" s="399">
        <v>14565</v>
      </c>
      <c r="F19" s="399">
        <v>13148</v>
      </c>
      <c r="G19" s="399">
        <v>5913</v>
      </c>
      <c r="H19" s="399">
        <v>1158</v>
      </c>
      <c r="I19" s="399" t="s">
        <v>98</v>
      </c>
      <c r="J19" s="399">
        <v>157</v>
      </c>
      <c r="K19" s="399">
        <v>2231</v>
      </c>
      <c r="L19" s="399">
        <v>2367</v>
      </c>
      <c r="M19" s="399" t="s">
        <v>98</v>
      </c>
      <c r="N19" s="399">
        <v>425</v>
      </c>
      <c r="O19" s="399">
        <v>36</v>
      </c>
      <c r="P19" s="399">
        <v>362</v>
      </c>
      <c r="Q19" s="399">
        <v>25</v>
      </c>
      <c r="R19" s="399">
        <v>3</v>
      </c>
      <c r="S19" s="399">
        <v>2997</v>
      </c>
      <c r="T19" s="399">
        <v>2925</v>
      </c>
      <c r="U19" s="399">
        <v>72</v>
      </c>
      <c r="V19" s="399">
        <v>114</v>
      </c>
      <c r="W19" s="399">
        <v>0</v>
      </c>
      <c r="X19" s="399" t="s">
        <v>98</v>
      </c>
      <c r="Y19" s="399">
        <v>0</v>
      </c>
      <c r="Z19" s="399">
        <v>23</v>
      </c>
      <c r="AA19" s="399" t="s">
        <v>278</v>
      </c>
      <c r="AB19" s="399">
        <v>721</v>
      </c>
      <c r="AC19" s="399">
        <v>145</v>
      </c>
      <c r="AD19" s="399">
        <v>15</v>
      </c>
      <c r="AE19" s="399">
        <v>33</v>
      </c>
      <c r="AF19" s="399">
        <v>527</v>
      </c>
      <c r="AG19" s="399">
        <v>174</v>
      </c>
      <c r="AH19" s="399">
        <v>166</v>
      </c>
      <c r="AI19" s="399">
        <v>8</v>
      </c>
      <c r="AJ19" s="399">
        <v>219</v>
      </c>
      <c r="AK19" s="399" t="s">
        <v>278</v>
      </c>
      <c r="AL19" s="399">
        <v>359</v>
      </c>
      <c r="AM19" s="399">
        <v>111</v>
      </c>
      <c r="AN19" s="399">
        <v>97</v>
      </c>
      <c r="AO19" s="399">
        <v>14</v>
      </c>
      <c r="AP19" s="399">
        <v>8</v>
      </c>
      <c r="AQ19" s="399" t="s">
        <v>278</v>
      </c>
      <c r="AR19" s="399" t="s">
        <v>278</v>
      </c>
      <c r="AS19" s="399">
        <v>0</v>
      </c>
      <c r="AT19" s="399" t="s">
        <v>278</v>
      </c>
      <c r="AU19" s="399" t="s">
        <v>278</v>
      </c>
      <c r="AV19" s="399" t="s">
        <v>278</v>
      </c>
      <c r="AW19" s="399">
        <v>40</v>
      </c>
      <c r="AX19" s="399">
        <v>218</v>
      </c>
      <c r="AY19" s="399">
        <v>104</v>
      </c>
      <c r="AZ19" s="399">
        <v>44</v>
      </c>
      <c r="BA19" s="399">
        <v>16</v>
      </c>
      <c r="BB19" s="399">
        <v>0</v>
      </c>
      <c r="BC19" s="399">
        <v>41</v>
      </c>
      <c r="BD19" s="399">
        <v>4</v>
      </c>
      <c r="BE19" s="399">
        <v>69</v>
      </c>
      <c r="BF19" s="399">
        <v>44</v>
      </c>
      <c r="BG19" s="399">
        <v>108</v>
      </c>
      <c r="BH19" s="399" t="s">
        <v>98</v>
      </c>
      <c r="BI19" s="399">
        <v>13</v>
      </c>
      <c r="BJ19" s="399">
        <v>40</v>
      </c>
      <c r="BK19" s="399">
        <v>1443</v>
      </c>
      <c r="BL19" s="399">
        <v>258</v>
      </c>
      <c r="BM19" s="399">
        <v>215</v>
      </c>
      <c r="BN19" s="399">
        <v>2</v>
      </c>
      <c r="BO19" s="399">
        <v>41</v>
      </c>
      <c r="BP19" s="399">
        <v>17</v>
      </c>
      <c r="BQ19" s="399" t="s">
        <v>278</v>
      </c>
      <c r="BR19" s="399" t="s">
        <v>98</v>
      </c>
      <c r="BS19" s="399" t="s">
        <v>278</v>
      </c>
      <c r="BT19" s="399">
        <v>16</v>
      </c>
      <c r="BU19" s="399" t="s">
        <v>98</v>
      </c>
      <c r="BV19" s="399">
        <v>232</v>
      </c>
      <c r="BW19" s="399">
        <v>46</v>
      </c>
      <c r="BX19" s="399">
        <v>178</v>
      </c>
      <c r="BY19" s="399" t="s">
        <v>98</v>
      </c>
      <c r="BZ19" s="399" t="s">
        <v>98</v>
      </c>
      <c r="CA19" s="399">
        <v>8</v>
      </c>
      <c r="CB19" s="399">
        <v>344</v>
      </c>
      <c r="CC19" s="399" t="s">
        <v>278</v>
      </c>
      <c r="CD19" s="399" t="s">
        <v>278</v>
      </c>
      <c r="CE19" s="399">
        <v>207</v>
      </c>
      <c r="CF19" s="399">
        <v>112</v>
      </c>
      <c r="CG19" s="399">
        <v>83</v>
      </c>
      <c r="CH19" s="399">
        <v>0</v>
      </c>
      <c r="CI19" s="399">
        <v>2</v>
      </c>
      <c r="CJ19" s="399" t="s">
        <v>98</v>
      </c>
      <c r="CK19" s="399">
        <v>25</v>
      </c>
      <c r="CL19" s="399" t="s">
        <v>98</v>
      </c>
      <c r="CM19" s="399">
        <v>25</v>
      </c>
      <c r="CP19" s="32">
        <v>11</v>
      </c>
      <c r="CQ19" s="5" t="s">
        <v>39</v>
      </c>
      <c r="CR19" s="33" t="str">
        <f t="shared" si="0"/>
        <v>-</v>
      </c>
      <c r="CS19" s="34" t="str">
        <f>IFERROR(_xlfn.RANK.EQ(CR19,$CR$9:$CR$55,0)+COUNTIF($CR$9:CR19,CR19)-1,"-")</f>
        <v>-</v>
      </c>
      <c r="CT19" s="5"/>
      <c r="CU19" s="42">
        <f t="shared" si="2"/>
        <v>11</v>
      </c>
      <c r="CV19" s="42" t="str">
        <f t="shared" si="3"/>
        <v>熊本</v>
      </c>
      <c r="CW19" s="42">
        <f t="shared" si="4"/>
        <v>43584</v>
      </c>
      <c r="CX19" s="37">
        <f t="shared" si="5"/>
        <v>2.9</v>
      </c>
      <c r="CZ19" s="32">
        <v>11</v>
      </c>
      <c r="DA19" s="5" t="s">
        <v>39</v>
      </c>
      <c r="DB19" s="33" t="str">
        <f t="shared" si="1"/>
        <v>-</v>
      </c>
      <c r="DC19" s="34" t="str">
        <f>IFERROR(_xlfn.RANK.EQ(DB19,$DB$9:$DB$55,0)+COUNTIF($DB$9:DB19,DB19)-1,"-")</f>
        <v>-</v>
      </c>
      <c r="DD19" s="5"/>
      <c r="DE19" s="42">
        <f t="shared" si="6"/>
        <v>11</v>
      </c>
      <c r="DF19" s="42" t="str">
        <f t="shared" si="7"/>
        <v>千葉</v>
      </c>
      <c r="DG19" s="42">
        <f t="shared" si="8"/>
        <v>22994</v>
      </c>
      <c r="DH19" s="37">
        <f t="shared" si="9"/>
        <v>2.4</v>
      </c>
      <c r="DJ19" s="32">
        <v>11</v>
      </c>
      <c r="DK19" s="5" t="s">
        <v>39</v>
      </c>
      <c r="DL19" s="33" t="str">
        <f>IFERROR(_xlfn.XLOOKUP(DK19,貼_養殖業産出額!$A$9:$A$47,貼_養殖業産出額!$D$9:$D$47),"-")</f>
        <v>-</v>
      </c>
      <c r="DM19" s="34" t="str">
        <f>IFERROR(_xlfn.RANK.EQ(DL19,$DL$9:$DL$55,0)+COUNTIF($DL$9:DL19,DL19)-1,"-")</f>
        <v>-</v>
      </c>
      <c r="DN19" s="5"/>
      <c r="DO19" s="42">
        <f t="shared" si="10"/>
        <v>11</v>
      </c>
      <c r="DP19" s="42" t="str">
        <f t="shared" si="11"/>
        <v>三重</v>
      </c>
      <c r="DQ19" s="42">
        <f t="shared" si="12"/>
        <v>20859</v>
      </c>
      <c r="DR19" s="37">
        <f>IFERROR(ROUND(DQ19/貼_養殖業産出額!$D$8*100,1),"-")</f>
        <v>3.6</v>
      </c>
    </row>
    <row r="20" spans="1:122" ht="18" customHeight="1">
      <c r="A20" s="308" t="s">
        <v>46</v>
      </c>
      <c r="B20" s="305"/>
      <c r="C20" s="307"/>
      <c r="D20" s="398">
        <v>14361</v>
      </c>
      <c r="E20" s="397">
        <v>13401</v>
      </c>
      <c r="F20" s="397">
        <v>8708</v>
      </c>
      <c r="G20" s="397">
        <v>2013</v>
      </c>
      <c r="H20" s="397">
        <v>246</v>
      </c>
      <c r="I20" s="397" t="s">
        <v>98</v>
      </c>
      <c r="J20" s="397" t="s">
        <v>278</v>
      </c>
      <c r="K20" s="397" t="s">
        <v>278</v>
      </c>
      <c r="L20" s="397">
        <v>1680</v>
      </c>
      <c r="M20" s="397">
        <v>0</v>
      </c>
      <c r="N20" s="397">
        <v>2</v>
      </c>
      <c r="O20" s="397" t="s">
        <v>278</v>
      </c>
      <c r="P20" s="397" t="s">
        <v>98</v>
      </c>
      <c r="Q20" s="397" t="s">
        <v>98</v>
      </c>
      <c r="R20" s="397" t="s">
        <v>278</v>
      </c>
      <c r="S20" s="397">
        <v>3306</v>
      </c>
      <c r="T20" s="397" t="s">
        <v>278</v>
      </c>
      <c r="U20" s="397" t="s">
        <v>278</v>
      </c>
      <c r="V20" s="397">
        <v>1</v>
      </c>
      <c r="W20" s="397">
        <v>133</v>
      </c>
      <c r="X20" s="397">
        <v>129</v>
      </c>
      <c r="Y20" s="397">
        <v>4</v>
      </c>
      <c r="Z20" s="397">
        <v>0</v>
      </c>
      <c r="AA20" s="397" t="s">
        <v>98</v>
      </c>
      <c r="AB20" s="397">
        <v>4</v>
      </c>
      <c r="AC20" s="397">
        <v>4</v>
      </c>
      <c r="AD20" s="397">
        <v>0</v>
      </c>
      <c r="AE20" s="397">
        <v>0</v>
      </c>
      <c r="AF20" s="397" t="s">
        <v>98</v>
      </c>
      <c r="AG20" s="397">
        <v>357</v>
      </c>
      <c r="AH20" s="397">
        <v>357</v>
      </c>
      <c r="AI20" s="397">
        <v>0</v>
      </c>
      <c r="AJ20" s="397">
        <v>107</v>
      </c>
      <c r="AK20" s="397">
        <v>0</v>
      </c>
      <c r="AL20" s="397">
        <v>505</v>
      </c>
      <c r="AM20" s="397">
        <v>398</v>
      </c>
      <c r="AN20" s="397">
        <v>212</v>
      </c>
      <c r="AO20" s="397">
        <v>187</v>
      </c>
      <c r="AP20" s="397">
        <v>121</v>
      </c>
      <c r="AQ20" s="397">
        <v>116</v>
      </c>
      <c r="AR20" s="397">
        <v>5</v>
      </c>
      <c r="AS20" s="397">
        <v>16</v>
      </c>
      <c r="AT20" s="397" t="s">
        <v>98</v>
      </c>
      <c r="AU20" s="397">
        <v>19</v>
      </c>
      <c r="AV20" s="397">
        <v>56</v>
      </c>
      <c r="AW20" s="397">
        <v>1</v>
      </c>
      <c r="AX20" s="397">
        <v>9</v>
      </c>
      <c r="AY20" s="397">
        <v>381</v>
      </c>
      <c r="AZ20" s="397">
        <v>319</v>
      </c>
      <c r="BA20" s="397">
        <v>35</v>
      </c>
      <c r="BB20" s="397">
        <v>17</v>
      </c>
      <c r="BC20" s="397">
        <v>10</v>
      </c>
      <c r="BD20" s="397">
        <v>0</v>
      </c>
      <c r="BE20" s="397">
        <v>1</v>
      </c>
      <c r="BF20" s="397">
        <v>82</v>
      </c>
      <c r="BG20" s="397">
        <v>63</v>
      </c>
      <c r="BH20" s="397" t="s">
        <v>98</v>
      </c>
      <c r="BI20" s="397">
        <v>119</v>
      </c>
      <c r="BJ20" s="397">
        <v>42</v>
      </c>
      <c r="BK20" s="397">
        <v>972</v>
      </c>
      <c r="BL20" s="397">
        <v>570</v>
      </c>
      <c r="BM20" s="397" t="s">
        <v>98</v>
      </c>
      <c r="BN20" s="397">
        <v>4</v>
      </c>
      <c r="BO20" s="397">
        <v>567</v>
      </c>
      <c r="BP20" s="397">
        <v>1482</v>
      </c>
      <c r="BQ20" s="397">
        <v>369</v>
      </c>
      <c r="BR20" s="397">
        <v>1046</v>
      </c>
      <c r="BS20" s="397">
        <v>3</v>
      </c>
      <c r="BT20" s="397">
        <v>64</v>
      </c>
      <c r="BU20" s="397" t="s">
        <v>98</v>
      </c>
      <c r="BV20" s="397">
        <v>549</v>
      </c>
      <c r="BW20" s="397">
        <v>87</v>
      </c>
      <c r="BX20" s="397">
        <v>267</v>
      </c>
      <c r="BY20" s="397" t="s">
        <v>98</v>
      </c>
      <c r="BZ20" s="397" t="s">
        <v>98</v>
      </c>
      <c r="CA20" s="397">
        <v>194</v>
      </c>
      <c r="CB20" s="397">
        <v>652</v>
      </c>
      <c r="CC20" s="397">
        <v>470</v>
      </c>
      <c r="CD20" s="397" t="s">
        <v>98</v>
      </c>
      <c r="CE20" s="397">
        <v>182</v>
      </c>
      <c r="CF20" s="397">
        <v>108</v>
      </c>
      <c r="CG20" s="397">
        <v>89</v>
      </c>
      <c r="CH20" s="397">
        <v>0</v>
      </c>
      <c r="CI20" s="397" t="s">
        <v>98</v>
      </c>
      <c r="CJ20" s="397">
        <v>3</v>
      </c>
      <c r="CK20" s="397">
        <v>101</v>
      </c>
      <c r="CL20" s="397" t="s">
        <v>98</v>
      </c>
      <c r="CM20" s="397">
        <v>101</v>
      </c>
      <c r="CP20" s="32">
        <v>12</v>
      </c>
      <c r="CQ20" s="5" t="s">
        <v>41</v>
      </c>
      <c r="CR20" s="33">
        <f t="shared" si="0"/>
        <v>24919</v>
      </c>
      <c r="CS20" s="34">
        <f>IFERROR(_xlfn.RANK.EQ(CR20,$CR$9:$CR$55,0)+COUNTIF($CR$9:CR20,CR20)-1,"-")</f>
        <v>19</v>
      </c>
      <c r="CT20" s="5"/>
      <c r="CU20" s="42">
        <f t="shared" si="2"/>
        <v>12</v>
      </c>
      <c r="CV20" s="42" t="str">
        <f t="shared" si="3"/>
        <v>宮崎</v>
      </c>
      <c r="CW20" s="42">
        <f t="shared" si="4"/>
        <v>43560</v>
      </c>
      <c r="CX20" s="37">
        <f t="shared" si="5"/>
        <v>2.9</v>
      </c>
      <c r="CZ20" s="32">
        <v>12</v>
      </c>
      <c r="DA20" s="5" t="s">
        <v>41</v>
      </c>
      <c r="DB20" s="33">
        <f t="shared" si="1"/>
        <v>22994</v>
      </c>
      <c r="DC20" s="34">
        <f>IFERROR(_xlfn.RANK.EQ(DB20,$DB$9:$DB$55,0)+COUNTIF($DB$9:DB20,DB20)-1,"-")</f>
        <v>11</v>
      </c>
      <c r="DD20" s="5"/>
      <c r="DE20" s="42">
        <f t="shared" si="6"/>
        <v>12</v>
      </c>
      <c r="DF20" s="42" t="str">
        <f t="shared" si="7"/>
        <v>三重</v>
      </c>
      <c r="DG20" s="42">
        <f t="shared" si="8"/>
        <v>22816</v>
      </c>
      <c r="DH20" s="37">
        <f t="shared" si="9"/>
        <v>2.4</v>
      </c>
      <c r="DJ20" s="32">
        <v>12</v>
      </c>
      <c r="DK20" s="5" t="s">
        <v>41</v>
      </c>
      <c r="DL20" s="33">
        <f>IFERROR(_xlfn.XLOOKUP(DK20,貼_養殖業産出額!$A$9:$A$47,貼_養殖業産出額!$D$9:$D$47),"-")</f>
        <v>1925</v>
      </c>
      <c r="DM20" s="34">
        <f>IFERROR(_xlfn.RANK.EQ(DL20,$DL$9:$DL$55,0)+COUNTIF($DL$9:DL20,DL20)-1,"-")</f>
        <v>25</v>
      </c>
      <c r="DN20" s="5"/>
      <c r="DO20" s="42">
        <f t="shared" si="10"/>
        <v>12</v>
      </c>
      <c r="DP20" s="42" t="str">
        <f t="shared" si="11"/>
        <v>広島</v>
      </c>
      <c r="DQ20" s="42">
        <f t="shared" si="12"/>
        <v>20542</v>
      </c>
      <c r="DR20" s="37">
        <f>IFERROR(ROUND(DQ20/貼_養殖業産出額!$D$8*100,1),"-")</f>
        <v>3.6</v>
      </c>
    </row>
    <row r="21" spans="1:122" ht="12" customHeight="1">
      <c r="A21" s="308" t="s">
        <v>48</v>
      </c>
      <c r="B21" s="305"/>
      <c r="C21" s="307"/>
      <c r="D21" s="398">
        <v>13152</v>
      </c>
      <c r="E21" s="397">
        <v>13121</v>
      </c>
      <c r="F21" s="397">
        <v>8970</v>
      </c>
      <c r="G21" s="397">
        <v>4434</v>
      </c>
      <c r="H21" s="397">
        <v>1234</v>
      </c>
      <c r="I21" s="397">
        <v>744</v>
      </c>
      <c r="J21" s="397">
        <v>209</v>
      </c>
      <c r="K21" s="397">
        <v>1577</v>
      </c>
      <c r="L21" s="397">
        <v>669</v>
      </c>
      <c r="M21" s="397">
        <v>1</v>
      </c>
      <c r="N21" s="397">
        <v>193</v>
      </c>
      <c r="O21" s="397">
        <v>14</v>
      </c>
      <c r="P21" s="397">
        <v>130</v>
      </c>
      <c r="Q21" s="397">
        <v>43</v>
      </c>
      <c r="R21" s="397">
        <v>6</v>
      </c>
      <c r="S21" s="397">
        <v>57</v>
      </c>
      <c r="T21" s="397" t="s">
        <v>278</v>
      </c>
      <c r="U21" s="397" t="s">
        <v>278</v>
      </c>
      <c r="V21" s="397">
        <v>55</v>
      </c>
      <c r="W21" s="397">
        <v>10</v>
      </c>
      <c r="X21" s="397">
        <v>7</v>
      </c>
      <c r="Y21" s="397">
        <v>3</v>
      </c>
      <c r="Z21" s="397">
        <v>0</v>
      </c>
      <c r="AA21" s="397" t="s">
        <v>98</v>
      </c>
      <c r="AB21" s="397">
        <v>90</v>
      </c>
      <c r="AC21" s="397">
        <v>60</v>
      </c>
      <c r="AD21" s="397">
        <v>5</v>
      </c>
      <c r="AE21" s="397">
        <v>25</v>
      </c>
      <c r="AF21" s="397">
        <v>0</v>
      </c>
      <c r="AG21" s="397">
        <v>352</v>
      </c>
      <c r="AH21" s="397">
        <v>349</v>
      </c>
      <c r="AI21" s="397">
        <v>3</v>
      </c>
      <c r="AJ21" s="397">
        <v>505</v>
      </c>
      <c r="AK21" s="397">
        <v>934</v>
      </c>
      <c r="AL21" s="397">
        <v>923</v>
      </c>
      <c r="AM21" s="397">
        <v>121</v>
      </c>
      <c r="AN21" s="397">
        <v>80</v>
      </c>
      <c r="AO21" s="397">
        <v>42</v>
      </c>
      <c r="AP21" s="397">
        <v>13</v>
      </c>
      <c r="AQ21" s="397">
        <v>13</v>
      </c>
      <c r="AR21" s="397">
        <v>0</v>
      </c>
      <c r="AS21" s="397">
        <v>1</v>
      </c>
      <c r="AT21" s="397" t="s">
        <v>98</v>
      </c>
      <c r="AU21" s="397">
        <v>1</v>
      </c>
      <c r="AV21" s="397">
        <v>2</v>
      </c>
      <c r="AW21" s="397">
        <v>0</v>
      </c>
      <c r="AX21" s="397">
        <v>20</v>
      </c>
      <c r="AY21" s="397">
        <v>81</v>
      </c>
      <c r="AZ21" s="397">
        <v>61</v>
      </c>
      <c r="BA21" s="397">
        <v>2</v>
      </c>
      <c r="BB21" s="397">
        <v>0</v>
      </c>
      <c r="BC21" s="397">
        <v>19</v>
      </c>
      <c r="BD21" s="397" t="s">
        <v>98</v>
      </c>
      <c r="BE21" s="397" t="s">
        <v>98</v>
      </c>
      <c r="BF21" s="397">
        <v>173</v>
      </c>
      <c r="BG21" s="397">
        <v>21</v>
      </c>
      <c r="BH21" s="397" t="s">
        <v>98</v>
      </c>
      <c r="BI21" s="397">
        <v>7</v>
      </c>
      <c r="BJ21" s="397">
        <v>50</v>
      </c>
      <c r="BK21" s="397">
        <v>926</v>
      </c>
      <c r="BL21" s="397">
        <v>1838</v>
      </c>
      <c r="BM21" s="397" t="s">
        <v>98</v>
      </c>
      <c r="BN21" s="397">
        <v>0</v>
      </c>
      <c r="BO21" s="397">
        <v>1838</v>
      </c>
      <c r="BP21" s="397">
        <v>668</v>
      </c>
      <c r="BQ21" s="397">
        <v>186</v>
      </c>
      <c r="BR21" s="397">
        <v>469</v>
      </c>
      <c r="BS21" s="397">
        <v>3</v>
      </c>
      <c r="BT21" s="397">
        <v>10</v>
      </c>
      <c r="BU21" s="397" t="s">
        <v>98</v>
      </c>
      <c r="BV21" s="397">
        <v>185</v>
      </c>
      <c r="BW21" s="397">
        <v>19</v>
      </c>
      <c r="BX21" s="397">
        <v>10</v>
      </c>
      <c r="BY21" s="397" t="s">
        <v>98</v>
      </c>
      <c r="BZ21" s="397" t="s">
        <v>98</v>
      </c>
      <c r="CA21" s="397">
        <v>156</v>
      </c>
      <c r="CB21" s="397">
        <v>2336</v>
      </c>
      <c r="CC21" s="397">
        <v>813</v>
      </c>
      <c r="CD21" s="397" t="s">
        <v>98</v>
      </c>
      <c r="CE21" s="397">
        <v>1523</v>
      </c>
      <c r="CF21" s="397">
        <v>38</v>
      </c>
      <c r="CG21" s="397">
        <v>5</v>
      </c>
      <c r="CH21" s="397">
        <v>0</v>
      </c>
      <c r="CI21" s="397">
        <v>10</v>
      </c>
      <c r="CJ21" s="397">
        <v>0</v>
      </c>
      <c r="CK21" s="397">
        <v>9</v>
      </c>
      <c r="CL21" s="397" t="s">
        <v>98</v>
      </c>
      <c r="CM21" s="397">
        <v>9</v>
      </c>
      <c r="CP21" s="32">
        <v>13</v>
      </c>
      <c r="CQ21" s="5" t="s">
        <v>43</v>
      </c>
      <c r="CR21" s="33">
        <f t="shared" si="0"/>
        <v>13320</v>
      </c>
      <c r="CS21" s="34">
        <f>IFERROR(_xlfn.RANK.EQ(CR21,$CR$9:$CR$55,0)+COUNTIF($CR$9:CR21,CR21)-1,"-")</f>
        <v>30</v>
      </c>
      <c r="CT21" s="5"/>
      <c r="CU21" s="42">
        <f t="shared" si="2"/>
        <v>13</v>
      </c>
      <c r="CV21" s="42" t="str">
        <f t="shared" si="3"/>
        <v>岩手</v>
      </c>
      <c r="CW21" s="42">
        <f t="shared" si="4"/>
        <v>40501</v>
      </c>
      <c r="CX21" s="37">
        <f t="shared" si="5"/>
        <v>2.7</v>
      </c>
      <c r="CZ21" s="32">
        <v>13</v>
      </c>
      <c r="DA21" s="5" t="s">
        <v>43</v>
      </c>
      <c r="DB21" s="33" t="str">
        <f t="shared" si="1"/>
        <v>x</v>
      </c>
      <c r="DC21" s="34" t="str">
        <f>IFERROR(_xlfn.RANK.EQ(DB21,$DB$9:$DB$55,0)+COUNTIF($DB$9:DB21,DB21)-1,"-")</f>
        <v>-</v>
      </c>
      <c r="DD21" s="5"/>
      <c r="DE21" s="42">
        <f t="shared" si="6"/>
        <v>13</v>
      </c>
      <c r="DF21" s="42" t="str">
        <f t="shared" si="7"/>
        <v>島根</v>
      </c>
      <c r="DG21" s="42">
        <f t="shared" si="8"/>
        <v>21128</v>
      </c>
      <c r="DH21" s="37">
        <f t="shared" si="9"/>
        <v>2.2000000000000002</v>
      </c>
      <c r="DJ21" s="32">
        <v>13</v>
      </c>
      <c r="DK21" s="5" t="s">
        <v>43</v>
      </c>
      <c r="DL21" s="33" t="str">
        <f>IFERROR(_xlfn.XLOOKUP(DK21,貼_養殖業産出額!$A$9:$A$47,貼_養殖業産出額!$D$9:$D$47),"-")</f>
        <v>x</v>
      </c>
      <c r="DM21" s="34" t="str">
        <f>IFERROR(_xlfn.RANK.EQ(DL21,$DL$9:$DL$55,0)+COUNTIF($DL$9:DL21,DL21)-1,"-")</f>
        <v>-</v>
      </c>
      <c r="DN21" s="5"/>
      <c r="DO21" s="42">
        <f t="shared" si="10"/>
        <v>13</v>
      </c>
      <c r="DP21" s="42" t="str">
        <f t="shared" si="11"/>
        <v>福岡</v>
      </c>
      <c r="DQ21" s="42">
        <f t="shared" si="12"/>
        <v>20107</v>
      </c>
      <c r="DR21" s="37">
        <f>IFERROR(ROUND(DQ21/貼_養殖業産出額!$D$8*100,1),"-")</f>
        <v>3.5</v>
      </c>
    </row>
    <row r="22" spans="1:122" ht="12" customHeight="1">
      <c r="A22" s="308" t="s">
        <v>49</v>
      </c>
      <c r="B22" s="305"/>
      <c r="C22" s="307"/>
      <c r="D22" s="398">
        <v>17091</v>
      </c>
      <c r="E22" s="397">
        <v>16654</v>
      </c>
      <c r="F22" s="397">
        <v>8480</v>
      </c>
      <c r="G22" s="397">
        <v>572</v>
      </c>
      <c r="H22" s="397">
        <v>572</v>
      </c>
      <c r="I22" s="397" t="s">
        <v>98</v>
      </c>
      <c r="J22" s="397">
        <v>0</v>
      </c>
      <c r="K22" s="397" t="s">
        <v>98</v>
      </c>
      <c r="L22" s="397">
        <v>0</v>
      </c>
      <c r="M22" s="397" t="s">
        <v>98</v>
      </c>
      <c r="N22" s="397">
        <v>7</v>
      </c>
      <c r="O22" s="397">
        <v>2</v>
      </c>
      <c r="P22" s="397" t="s">
        <v>98</v>
      </c>
      <c r="Q22" s="397">
        <v>1</v>
      </c>
      <c r="R22" s="397">
        <v>4</v>
      </c>
      <c r="S22" s="397">
        <v>13</v>
      </c>
      <c r="T22" s="397">
        <v>3</v>
      </c>
      <c r="U22" s="397">
        <v>10</v>
      </c>
      <c r="V22" s="397">
        <v>0</v>
      </c>
      <c r="W22" s="397">
        <v>7</v>
      </c>
      <c r="X22" s="397">
        <v>3</v>
      </c>
      <c r="Y22" s="397">
        <v>4</v>
      </c>
      <c r="Z22" s="397">
        <v>1</v>
      </c>
      <c r="AA22" s="397" t="s">
        <v>98</v>
      </c>
      <c r="AB22" s="397">
        <v>539</v>
      </c>
      <c r="AC22" s="397">
        <v>500</v>
      </c>
      <c r="AD22" s="397">
        <v>10</v>
      </c>
      <c r="AE22" s="397" t="s">
        <v>278</v>
      </c>
      <c r="AF22" s="397" t="s">
        <v>278</v>
      </c>
      <c r="AG22" s="397">
        <v>569</v>
      </c>
      <c r="AH22" s="397">
        <v>564</v>
      </c>
      <c r="AI22" s="397">
        <v>5</v>
      </c>
      <c r="AJ22" s="397">
        <v>1138</v>
      </c>
      <c r="AK22" s="397">
        <v>0</v>
      </c>
      <c r="AL22" s="397">
        <v>2018</v>
      </c>
      <c r="AM22" s="397">
        <v>495</v>
      </c>
      <c r="AN22" s="397">
        <v>75</v>
      </c>
      <c r="AO22" s="397">
        <v>421</v>
      </c>
      <c r="AP22" s="397">
        <v>136</v>
      </c>
      <c r="AQ22" s="397">
        <v>136</v>
      </c>
      <c r="AR22" s="397">
        <v>0</v>
      </c>
      <c r="AS22" s="397">
        <v>41</v>
      </c>
      <c r="AT22" s="397" t="s">
        <v>98</v>
      </c>
      <c r="AU22" s="397">
        <v>70</v>
      </c>
      <c r="AV22" s="397">
        <v>278</v>
      </c>
      <c r="AW22" s="397">
        <v>7</v>
      </c>
      <c r="AX22" s="397">
        <v>10</v>
      </c>
      <c r="AY22" s="397">
        <v>303</v>
      </c>
      <c r="AZ22" s="397">
        <v>213</v>
      </c>
      <c r="BA22" s="397">
        <v>33</v>
      </c>
      <c r="BB22" s="397">
        <v>38</v>
      </c>
      <c r="BC22" s="397">
        <v>18</v>
      </c>
      <c r="BD22" s="397" t="s">
        <v>98</v>
      </c>
      <c r="BE22" s="397">
        <v>4</v>
      </c>
      <c r="BF22" s="397">
        <v>707</v>
      </c>
      <c r="BG22" s="397">
        <v>98</v>
      </c>
      <c r="BH22" s="397" t="s">
        <v>98</v>
      </c>
      <c r="BI22" s="397">
        <v>91</v>
      </c>
      <c r="BJ22" s="397">
        <v>120</v>
      </c>
      <c r="BK22" s="397">
        <v>1256</v>
      </c>
      <c r="BL22" s="397">
        <v>1132</v>
      </c>
      <c r="BM22" s="397" t="s">
        <v>98</v>
      </c>
      <c r="BN22" s="397">
        <v>0</v>
      </c>
      <c r="BO22" s="397">
        <v>1131</v>
      </c>
      <c r="BP22" s="397">
        <v>1990</v>
      </c>
      <c r="BQ22" s="397">
        <v>1345</v>
      </c>
      <c r="BR22" s="397" t="s">
        <v>278</v>
      </c>
      <c r="BS22" s="397">
        <v>1</v>
      </c>
      <c r="BT22" s="397" t="s">
        <v>278</v>
      </c>
      <c r="BU22" s="397" t="s">
        <v>98</v>
      </c>
      <c r="BV22" s="397">
        <v>405</v>
      </c>
      <c r="BW22" s="397">
        <v>64</v>
      </c>
      <c r="BX22" s="397">
        <v>188</v>
      </c>
      <c r="BY22" s="397">
        <v>1</v>
      </c>
      <c r="BZ22" s="397" t="s">
        <v>98</v>
      </c>
      <c r="CA22" s="397">
        <v>153</v>
      </c>
      <c r="CB22" s="397">
        <v>3501</v>
      </c>
      <c r="CC22" s="397">
        <v>3077</v>
      </c>
      <c r="CD22" s="397">
        <v>143</v>
      </c>
      <c r="CE22" s="397">
        <v>281</v>
      </c>
      <c r="CF22" s="397">
        <v>200</v>
      </c>
      <c r="CG22" s="397">
        <v>286</v>
      </c>
      <c r="CH22" s="397" t="s">
        <v>98</v>
      </c>
      <c r="CI22" s="397">
        <v>11</v>
      </c>
      <c r="CJ22" s="397">
        <v>2</v>
      </c>
      <c r="CK22" s="397">
        <v>331</v>
      </c>
      <c r="CL22" s="397" t="s">
        <v>98</v>
      </c>
      <c r="CM22" s="397">
        <v>331</v>
      </c>
      <c r="CP22" s="32">
        <v>14</v>
      </c>
      <c r="CQ22" s="5" t="s">
        <v>45</v>
      </c>
      <c r="CR22" s="33">
        <f t="shared" si="0"/>
        <v>14969</v>
      </c>
      <c r="CS22" s="34">
        <f>IFERROR(_xlfn.RANK.EQ(CR22,$CR$9:$CR$55,0)+COUNTIF($CR$9:CR22,CR22)-1,"-")</f>
        <v>27</v>
      </c>
      <c r="CT22" s="5"/>
      <c r="CU22" s="42">
        <f t="shared" si="2"/>
        <v>14</v>
      </c>
      <c r="CV22" s="42" t="str">
        <f t="shared" si="3"/>
        <v>大分</v>
      </c>
      <c r="CW22" s="42">
        <f t="shared" si="4"/>
        <v>34189</v>
      </c>
      <c r="CX22" s="37">
        <f t="shared" si="5"/>
        <v>2.2000000000000002</v>
      </c>
      <c r="CZ22" s="32">
        <v>14</v>
      </c>
      <c r="DA22" s="5" t="s">
        <v>45</v>
      </c>
      <c r="DB22" s="33">
        <f t="shared" si="1"/>
        <v>14565</v>
      </c>
      <c r="DC22" s="34">
        <f>IFERROR(_xlfn.RANK.EQ(DB22,$DB$9:$DB$55,0)+COUNTIF($DB$9:DB22,DB22)-1,"-")</f>
        <v>18</v>
      </c>
      <c r="DD22" s="5"/>
      <c r="DE22" s="42">
        <f t="shared" si="6"/>
        <v>14</v>
      </c>
      <c r="DF22" s="42" t="str">
        <f t="shared" si="7"/>
        <v>鳥取</v>
      </c>
      <c r="DG22" s="42">
        <f t="shared" si="8"/>
        <v>21118</v>
      </c>
      <c r="DH22" s="37">
        <f t="shared" si="9"/>
        <v>2.2000000000000002</v>
      </c>
      <c r="DJ22" s="32">
        <v>14</v>
      </c>
      <c r="DK22" s="5" t="s">
        <v>45</v>
      </c>
      <c r="DL22" s="33">
        <f>IFERROR(_xlfn.XLOOKUP(DK22,貼_養殖業産出額!$A$9:$A$47,貼_養殖業産出額!$D$9:$D$47),"-")</f>
        <v>404</v>
      </c>
      <c r="DM22" s="34">
        <f>IFERROR(_xlfn.RANK.EQ(DL22,$DL$9:$DL$55,0)+COUNTIF($DL$9:DL22,DL22)-1,"-")</f>
        <v>32</v>
      </c>
      <c r="DN22" s="5"/>
      <c r="DO22" s="42">
        <f t="shared" si="10"/>
        <v>14</v>
      </c>
      <c r="DP22" s="42" t="str">
        <f t="shared" si="11"/>
        <v>宮崎</v>
      </c>
      <c r="DQ22" s="42">
        <f t="shared" si="12"/>
        <v>17792</v>
      </c>
      <c r="DR22" s="37">
        <f>IFERROR(ROUND(DQ22/貼_養殖業産出額!$D$8*100,1),"-")</f>
        <v>3.1</v>
      </c>
    </row>
    <row r="23" spans="1:122" ht="12" customHeight="1">
      <c r="A23" s="308" t="s">
        <v>50</v>
      </c>
      <c r="B23" s="305"/>
      <c r="C23" s="307"/>
      <c r="D23" s="398">
        <v>8964</v>
      </c>
      <c r="E23" s="397">
        <v>8294</v>
      </c>
      <c r="F23" s="397">
        <v>2789</v>
      </c>
      <c r="G23" s="397">
        <v>154</v>
      </c>
      <c r="H23" s="397">
        <v>145</v>
      </c>
      <c r="I23" s="397" t="s">
        <v>98</v>
      </c>
      <c r="J23" s="397">
        <v>0</v>
      </c>
      <c r="K23" s="397" t="s">
        <v>98</v>
      </c>
      <c r="L23" s="397">
        <v>1</v>
      </c>
      <c r="M23" s="397">
        <v>8</v>
      </c>
      <c r="N23" s="397">
        <v>13</v>
      </c>
      <c r="O23" s="397">
        <v>5</v>
      </c>
      <c r="P23" s="397" t="s">
        <v>98</v>
      </c>
      <c r="Q23" s="397">
        <v>2</v>
      </c>
      <c r="R23" s="397">
        <v>6</v>
      </c>
      <c r="S23" s="397">
        <v>8</v>
      </c>
      <c r="T23" s="397">
        <v>7</v>
      </c>
      <c r="U23" s="397">
        <v>1</v>
      </c>
      <c r="V23" s="397">
        <v>0</v>
      </c>
      <c r="W23" s="397">
        <v>7</v>
      </c>
      <c r="X23" s="397">
        <v>2</v>
      </c>
      <c r="Y23" s="397">
        <v>5</v>
      </c>
      <c r="Z23" s="397">
        <v>0</v>
      </c>
      <c r="AA23" s="397" t="s">
        <v>98</v>
      </c>
      <c r="AB23" s="397">
        <v>10</v>
      </c>
      <c r="AC23" s="397">
        <v>9</v>
      </c>
      <c r="AD23" s="397">
        <v>1</v>
      </c>
      <c r="AE23" s="397">
        <v>0</v>
      </c>
      <c r="AF23" s="397" t="s">
        <v>98</v>
      </c>
      <c r="AG23" s="397">
        <v>144</v>
      </c>
      <c r="AH23" s="397">
        <v>139</v>
      </c>
      <c r="AI23" s="397">
        <v>5</v>
      </c>
      <c r="AJ23" s="397">
        <v>61</v>
      </c>
      <c r="AK23" s="397">
        <v>0</v>
      </c>
      <c r="AL23" s="397">
        <v>549</v>
      </c>
      <c r="AM23" s="397">
        <v>385</v>
      </c>
      <c r="AN23" s="397">
        <v>60</v>
      </c>
      <c r="AO23" s="397">
        <v>325</v>
      </c>
      <c r="AP23" s="397">
        <v>5</v>
      </c>
      <c r="AQ23" s="397">
        <v>5</v>
      </c>
      <c r="AR23" s="397" t="s">
        <v>98</v>
      </c>
      <c r="AS23" s="397">
        <v>0</v>
      </c>
      <c r="AT23" s="397" t="s">
        <v>98</v>
      </c>
      <c r="AU23" s="397">
        <v>28</v>
      </c>
      <c r="AV23" s="397">
        <v>4</v>
      </c>
      <c r="AW23" s="397">
        <v>20</v>
      </c>
      <c r="AX23" s="397">
        <v>3</v>
      </c>
      <c r="AY23" s="397">
        <v>150</v>
      </c>
      <c r="AZ23" s="397">
        <v>90</v>
      </c>
      <c r="BA23" s="397">
        <v>4</v>
      </c>
      <c r="BB23" s="397">
        <v>50</v>
      </c>
      <c r="BC23" s="397">
        <v>5</v>
      </c>
      <c r="BD23" s="397">
        <v>0</v>
      </c>
      <c r="BE23" s="397">
        <v>42</v>
      </c>
      <c r="BF23" s="397">
        <v>551</v>
      </c>
      <c r="BG23" s="397">
        <v>49</v>
      </c>
      <c r="BH23" s="397" t="s">
        <v>98</v>
      </c>
      <c r="BI23" s="397">
        <v>139</v>
      </c>
      <c r="BJ23" s="397">
        <v>51</v>
      </c>
      <c r="BK23" s="397">
        <v>418</v>
      </c>
      <c r="BL23" s="397">
        <v>1031</v>
      </c>
      <c r="BM23" s="397" t="s">
        <v>98</v>
      </c>
      <c r="BN23" s="397">
        <v>0</v>
      </c>
      <c r="BO23" s="397">
        <v>1031</v>
      </c>
      <c r="BP23" s="397">
        <v>2338</v>
      </c>
      <c r="BQ23" s="397">
        <v>2275</v>
      </c>
      <c r="BR23" s="397" t="s">
        <v>278</v>
      </c>
      <c r="BS23" s="397">
        <v>0</v>
      </c>
      <c r="BT23" s="397" t="s">
        <v>278</v>
      </c>
      <c r="BU23" s="397" t="s">
        <v>98</v>
      </c>
      <c r="BV23" s="397">
        <v>297</v>
      </c>
      <c r="BW23" s="397">
        <v>133</v>
      </c>
      <c r="BX23" s="397">
        <v>59</v>
      </c>
      <c r="BY23" s="397" t="s">
        <v>98</v>
      </c>
      <c r="BZ23" s="397" t="s">
        <v>98</v>
      </c>
      <c r="CA23" s="397">
        <v>105</v>
      </c>
      <c r="CB23" s="397">
        <v>699</v>
      </c>
      <c r="CC23" s="397">
        <v>394</v>
      </c>
      <c r="CD23" s="397" t="s">
        <v>98</v>
      </c>
      <c r="CE23" s="397">
        <v>305</v>
      </c>
      <c r="CF23" s="397">
        <v>152</v>
      </c>
      <c r="CG23" s="397">
        <v>109</v>
      </c>
      <c r="CH23" s="397">
        <v>4</v>
      </c>
      <c r="CI23" s="397">
        <v>2</v>
      </c>
      <c r="CJ23" s="397" t="s">
        <v>98</v>
      </c>
      <c r="CK23" s="397">
        <v>30</v>
      </c>
      <c r="CL23" s="397" t="s">
        <v>98</v>
      </c>
      <c r="CM23" s="397">
        <v>30</v>
      </c>
      <c r="CP23" s="32">
        <v>15</v>
      </c>
      <c r="CQ23" s="5" t="s">
        <v>46</v>
      </c>
      <c r="CR23" s="33">
        <f t="shared" si="0"/>
        <v>14361</v>
      </c>
      <c r="CS23" s="34">
        <f>IFERROR(_xlfn.RANK.EQ(CR23,$CR$9:$CR$55,0)+COUNTIF($CR$9:CR23,CR23)-1,"-")</f>
        <v>29</v>
      </c>
      <c r="CT23" s="5"/>
      <c r="CU23" s="42">
        <f t="shared" si="2"/>
        <v>15</v>
      </c>
      <c r="CV23" s="42" t="str">
        <f t="shared" si="3"/>
        <v>福岡</v>
      </c>
      <c r="CW23" s="42">
        <f t="shared" si="4"/>
        <v>32547</v>
      </c>
      <c r="CX23" s="37">
        <f t="shared" si="5"/>
        <v>2.1</v>
      </c>
      <c r="CZ23" s="32">
        <v>15</v>
      </c>
      <c r="DA23" s="5" t="s">
        <v>46</v>
      </c>
      <c r="DB23" s="33">
        <f t="shared" si="1"/>
        <v>13401</v>
      </c>
      <c r="DC23" s="34">
        <f>IFERROR(_xlfn.RANK.EQ(DB23,$DB$9:$DB$55,0)+COUNTIF($DB$9:DB23,DB23)-1,"-")</f>
        <v>20</v>
      </c>
      <c r="DD23" s="5"/>
      <c r="DE23" s="42">
        <f t="shared" si="6"/>
        <v>15</v>
      </c>
      <c r="DF23" s="42" t="str">
        <f t="shared" si="7"/>
        <v>鹿児島</v>
      </c>
      <c r="DG23" s="42">
        <f t="shared" si="8"/>
        <v>20149</v>
      </c>
      <c r="DH23" s="37">
        <f t="shared" si="9"/>
        <v>2.1</v>
      </c>
      <c r="DJ23" s="32">
        <v>15</v>
      </c>
      <c r="DK23" s="5" t="s">
        <v>46</v>
      </c>
      <c r="DL23" s="33">
        <f>IFERROR(_xlfn.XLOOKUP(DK23,貼_養殖業産出額!$A$9:$A$47,貼_養殖業産出額!$D$9:$D$47),"-")</f>
        <v>961</v>
      </c>
      <c r="DM23" s="34">
        <f>IFERROR(_xlfn.RANK.EQ(DL23,$DL$9:$DL$55,0)+COUNTIF($DL$9:DL23,DL23)-1,"-")</f>
        <v>28</v>
      </c>
      <c r="DN23" s="5"/>
      <c r="DO23" s="42">
        <f t="shared" si="10"/>
        <v>15</v>
      </c>
      <c r="DP23" s="42" t="str">
        <f t="shared" si="11"/>
        <v>青森</v>
      </c>
      <c r="DQ23" s="42">
        <f t="shared" si="12"/>
        <v>15993</v>
      </c>
      <c r="DR23" s="37">
        <f>IFERROR(ROUND(DQ23/貼_養殖業産出額!$D$8*100,1),"-")</f>
        <v>2.8</v>
      </c>
    </row>
    <row r="24" spans="1:122" ht="12" customHeight="1">
      <c r="A24" s="308" t="s">
        <v>54</v>
      </c>
      <c r="B24" s="305"/>
      <c r="C24" s="307"/>
      <c r="D24" s="398">
        <v>54018</v>
      </c>
      <c r="E24" s="399">
        <v>51064</v>
      </c>
      <c r="F24" s="399">
        <v>38430</v>
      </c>
      <c r="G24" s="399">
        <v>13256</v>
      </c>
      <c r="H24" s="399">
        <v>1079</v>
      </c>
      <c r="I24" s="399">
        <v>2927</v>
      </c>
      <c r="J24" s="399">
        <v>1173</v>
      </c>
      <c r="K24" s="399">
        <v>2098</v>
      </c>
      <c r="L24" s="399">
        <v>5979</v>
      </c>
      <c r="M24" s="399" t="s">
        <v>98</v>
      </c>
      <c r="N24" s="399">
        <v>174</v>
      </c>
      <c r="O24" s="399">
        <v>31</v>
      </c>
      <c r="P24" s="399">
        <v>112</v>
      </c>
      <c r="Q24" s="399">
        <v>27</v>
      </c>
      <c r="R24" s="399">
        <v>4</v>
      </c>
      <c r="S24" s="399">
        <v>14711</v>
      </c>
      <c r="T24" s="399">
        <v>14663</v>
      </c>
      <c r="U24" s="399">
        <v>48</v>
      </c>
      <c r="V24" s="399">
        <v>20</v>
      </c>
      <c r="W24" s="399" t="s">
        <v>98</v>
      </c>
      <c r="X24" s="399" t="s">
        <v>98</v>
      </c>
      <c r="Y24" s="399" t="s">
        <v>98</v>
      </c>
      <c r="Z24" s="399">
        <v>24</v>
      </c>
      <c r="AA24" s="399" t="s">
        <v>98</v>
      </c>
      <c r="AB24" s="399">
        <v>4394</v>
      </c>
      <c r="AC24" s="399">
        <v>1036</v>
      </c>
      <c r="AD24" s="399">
        <v>49</v>
      </c>
      <c r="AE24" s="399">
        <v>4</v>
      </c>
      <c r="AF24" s="399">
        <v>3305</v>
      </c>
      <c r="AG24" s="399">
        <v>334</v>
      </c>
      <c r="AH24" s="399">
        <v>320</v>
      </c>
      <c r="AI24" s="399">
        <v>14</v>
      </c>
      <c r="AJ24" s="399">
        <v>2422</v>
      </c>
      <c r="AK24" s="399">
        <v>38</v>
      </c>
      <c r="AL24" s="399">
        <v>175</v>
      </c>
      <c r="AM24" s="399">
        <v>44</v>
      </c>
      <c r="AN24" s="399">
        <v>39</v>
      </c>
      <c r="AO24" s="399">
        <v>5</v>
      </c>
      <c r="AP24" s="399" t="s">
        <v>98</v>
      </c>
      <c r="AQ24" s="399" t="s">
        <v>98</v>
      </c>
      <c r="AR24" s="399" t="s">
        <v>98</v>
      </c>
      <c r="AS24" s="399" t="s">
        <v>98</v>
      </c>
      <c r="AT24" s="399" t="s">
        <v>98</v>
      </c>
      <c r="AU24" s="399" t="s">
        <v>98</v>
      </c>
      <c r="AV24" s="399" t="s">
        <v>98</v>
      </c>
      <c r="AW24" s="399">
        <v>2</v>
      </c>
      <c r="AX24" s="399">
        <v>72</v>
      </c>
      <c r="AY24" s="399">
        <v>80</v>
      </c>
      <c r="AZ24" s="399">
        <v>50</v>
      </c>
      <c r="BA24" s="399">
        <v>6</v>
      </c>
      <c r="BB24" s="399">
        <v>3</v>
      </c>
      <c r="BC24" s="399">
        <v>17</v>
      </c>
      <c r="BD24" s="399">
        <v>4</v>
      </c>
      <c r="BE24" s="399">
        <v>67</v>
      </c>
      <c r="BF24" s="399">
        <v>67</v>
      </c>
      <c r="BG24" s="399">
        <v>22</v>
      </c>
      <c r="BH24" s="399" t="s">
        <v>98</v>
      </c>
      <c r="BI24" s="399">
        <v>31</v>
      </c>
      <c r="BJ24" s="399">
        <v>163</v>
      </c>
      <c r="BK24" s="399">
        <v>2335</v>
      </c>
      <c r="BL24" s="399">
        <v>2178</v>
      </c>
      <c r="BM24" s="399">
        <v>681</v>
      </c>
      <c r="BN24" s="399">
        <v>8</v>
      </c>
      <c r="BO24" s="399">
        <v>1488</v>
      </c>
      <c r="BP24" s="399">
        <v>57</v>
      </c>
      <c r="BQ24" s="399" t="s">
        <v>98</v>
      </c>
      <c r="BR24" s="399" t="s">
        <v>98</v>
      </c>
      <c r="BS24" s="399">
        <v>47</v>
      </c>
      <c r="BT24" s="399">
        <v>11</v>
      </c>
      <c r="BU24" s="399" t="s">
        <v>98</v>
      </c>
      <c r="BV24" s="399">
        <v>410</v>
      </c>
      <c r="BW24" s="399">
        <v>149</v>
      </c>
      <c r="BX24" s="399">
        <v>134</v>
      </c>
      <c r="BY24" s="399">
        <v>89</v>
      </c>
      <c r="BZ24" s="399" t="s">
        <v>98</v>
      </c>
      <c r="CA24" s="399">
        <v>38</v>
      </c>
      <c r="CB24" s="399">
        <v>134</v>
      </c>
      <c r="CC24" s="399">
        <v>104</v>
      </c>
      <c r="CD24" s="399" t="s">
        <v>98</v>
      </c>
      <c r="CE24" s="399">
        <v>29</v>
      </c>
      <c r="CF24" s="399">
        <v>6</v>
      </c>
      <c r="CG24" s="399">
        <v>4</v>
      </c>
      <c r="CH24" s="399">
        <v>0</v>
      </c>
      <c r="CI24" s="399" t="s">
        <v>98</v>
      </c>
      <c r="CJ24" s="399">
        <v>1</v>
      </c>
      <c r="CK24" s="399">
        <v>23</v>
      </c>
      <c r="CL24" s="399" t="s">
        <v>98</v>
      </c>
      <c r="CM24" s="399">
        <v>23</v>
      </c>
      <c r="CP24" s="32">
        <v>16</v>
      </c>
      <c r="CQ24" s="5" t="s">
        <v>48</v>
      </c>
      <c r="CR24" s="33">
        <f t="shared" si="0"/>
        <v>13152</v>
      </c>
      <c r="CS24" s="34">
        <f>IFERROR(_xlfn.RANK.EQ(CR24,$CR$9:$CR$55,0)+COUNTIF($CR$9:CR24,CR24)-1,"-")</f>
        <v>31</v>
      </c>
      <c r="CT24" s="5"/>
      <c r="CU24" s="42">
        <f t="shared" si="2"/>
        <v>16</v>
      </c>
      <c r="CV24" s="42" t="str">
        <f t="shared" si="3"/>
        <v>佐賀</v>
      </c>
      <c r="CW24" s="42">
        <f t="shared" si="4"/>
        <v>30950</v>
      </c>
      <c r="CX24" s="37">
        <f t="shared" si="5"/>
        <v>2</v>
      </c>
      <c r="CZ24" s="32">
        <v>16</v>
      </c>
      <c r="DA24" s="5" t="s">
        <v>48</v>
      </c>
      <c r="DB24" s="33">
        <f t="shared" si="1"/>
        <v>13121</v>
      </c>
      <c r="DC24" s="34">
        <f>IFERROR(_xlfn.RANK.EQ(DB24,$DB$9:$DB$55,0)+COUNTIF($DB$9:DB24,DB24)-1,"-")</f>
        <v>21</v>
      </c>
      <c r="DD24" s="5"/>
      <c r="DE24" s="42">
        <f t="shared" si="6"/>
        <v>16</v>
      </c>
      <c r="DF24" s="42" t="str">
        <f t="shared" si="7"/>
        <v>愛知</v>
      </c>
      <c r="DG24" s="42">
        <f t="shared" si="8"/>
        <v>16851</v>
      </c>
      <c r="DH24" s="37">
        <f t="shared" si="9"/>
        <v>1.8</v>
      </c>
      <c r="DJ24" s="32">
        <v>16</v>
      </c>
      <c r="DK24" s="5" t="s">
        <v>48</v>
      </c>
      <c r="DL24" s="33">
        <f>IFERROR(_xlfn.XLOOKUP(DK24,貼_養殖業産出額!$A$9:$A$47,貼_養殖業産出額!$D$9:$D$47),"-")</f>
        <v>31</v>
      </c>
      <c r="DM24" s="34">
        <f>IFERROR(_xlfn.RANK.EQ(DL24,$DL$9:$DL$55,0)+COUNTIF($DL$9:DL24,DL24)-1,"-")</f>
        <v>35</v>
      </c>
      <c r="DN24" s="5"/>
      <c r="DO24" s="42">
        <f t="shared" si="10"/>
        <v>16</v>
      </c>
      <c r="DP24" s="42" t="str">
        <f t="shared" si="11"/>
        <v>香川</v>
      </c>
      <c r="DQ24" s="42">
        <f t="shared" si="12"/>
        <v>11932</v>
      </c>
      <c r="DR24" s="37">
        <f>IFERROR(ROUND(DQ24/貼_養殖業産出額!$D$8*100,1),"-")</f>
        <v>2.1</v>
      </c>
    </row>
    <row r="25" spans="1:122" ht="18" customHeight="1">
      <c r="A25" s="308" t="s">
        <v>55</v>
      </c>
      <c r="B25" s="305"/>
      <c r="C25" s="307"/>
      <c r="D25" s="398">
        <v>19844</v>
      </c>
      <c r="E25" s="397">
        <v>16851</v>
      </c>
      <c r="F25" s="397">
        <v>5551</v>
      </c>
      <c r="G25" s="397" t="s">
        <v>278</v>
      </c>
      <c r="H25" s="397" t="s">
        <v>98</v>
      </c>
      <c r="I25" s="397" t="s">
        <v>98</v>
      </c>
      <c r="J25" s="397" t="s">
        <v>98</v>
      </c>
      <c r="K25" s="397" t="s">
        <v>98</v>
      </c>
      <c r="L25" s="397" t="s">
        <v>278</v>
      </c>
      <c r="M25" s="397" t="s">
        <v>98</v>
      </c>
      <c r="N25" s="397">
        <v>0</v>
      </c>
      <c r="O25" s="397">
        <v>0</v>
      </c>
      <c r="P25" s="397" t="s">
        <v>98</v>
      </c>
      <c r="Q25" s="397" t="s">
        <v>98</v>
      </c>
      <c r="R25" s="397">
        <v>0</v>
      </c>
      <c r="S25" s="397">
        <v>1</v>
      </c>
      <c r="T25" s="397">
        <v>1</v>
      </c>
      <c r="U25" s="397" t="s">
        <v>98</v>
      </c>
      <c r="V25" s="397">
        <v>0</v>
      </c>
      <c r="W25" s="397" t="s">
        <v>98</v>
      </c>
      <c r="X25" s="397" t="s">
        <v>98</v>
      </c>
      <c r="Y25" s="397" t="s">
        <v>98</v>
      </c>
      <c r="Z25" s="397">
        <v>8</v>
      </c>
      <c r="AA25" s="397" t="s">
        <v>98</v>
      </c>
      <c r="AB25" s="397">
        <v>2799</v>
      </c>
      <c r="AC25" s="397">
        <v>117</v>
      </c>
      <c r="AD25" s="397">
        <v>15</v>
      </c>
      <c r="AE25" s="397">
        <v>657</v>
      </c>
      <c r="AF25" s="397">
        <v>2010</v>
      </c>
      <c r="AG25" s="397">
        <v>149</v>
      </c>
      <c r="AH25" s="397">
        <v>141</v>
      </c>
      <c r="AI25" s="397">
        <v>8</v>
      </c>
      <c r="AJ25" s="397">
        <v>24</v>
      </c>
      <c r="AK25" s="397" t="s">
        <v>98</v>
      </c>
      <c r="AL25" s="397">
        <v>26</v>
      </c>
      <c r="AM25" s="397">
        <v>304</v>
      </c>
      <c r="AN25" s="397">
        <v>152</v>
      </c>
      <c r="AO25" s="397">
        <v>152</v>
      </c>
      <c r="AP25" s="397" t="s">
        <v>98</v>
      </c>
      <c r="AQ25" s="397" t="s">
        <v>98</v>
      </c>
      <c r="AR25" s="397" t="s">
        <v>98</v>
      </c>
      <c r="AS25" s="397" t="s">
        <v>98</v>
      </c>
      <c r="AT25" s="397" t="s">
        <v>98</v>
      </c>
      <c r="AU25" s="397" t="s">
        <v>98</v>
      </c>
      <c r="AV25" s="397">
        <v>58</v>
      </c>
      <c r="AW25" s="397" t="s">
        <v>278</v>
      </c>
      <c r="AX25" s="397">
        <v>35</v>
      </c>
      <c r="AY25" s="397">
        <v>648</v>
      </c>
      <c r="AZ25" s="397">
        <v>523</v>
      </c>
      <c r="BA25" s="397">
        <v>0</v>
      </c>
      <c r="BB25" s="397">
        <v>0</v>
      </c>
      <c r="BC25" s="397">
        <v>123</v>
      </c>
      <c r="BD25" s="397">
        <v>2</v>
      </c>
      <c r="BE25" s="397">
        <v>11</v>
      </c>
      <c r="BF25" s="397">
        <v>80</v>
      </c>
      <c r="BG25" s="397">
        <v>170</v>
      </c>
      <c r="BH25" s="397" t="s">
        <v>98</v>
      </c>
      <c r="BI25" s="397">
        <v>32</v>
      </c>
      <c r="BJ25" s="397">
        <v>189</v>
      </c>
      <c r="BK25" s="397">
        <v>894</v>
      </c>
      <c r="BL25" s="397">
        <v>602</v>
      </c>
      <c r="BM25" s="397">
        <v>44</v>
      </c>
      <c r="BN25" s="397">
        <v>314</v>
      </c>
      <c r="BO25" s="397">
        <v>244</v>
      </c>
      <c r="BP25" s="397">
        <v>412</v>
      </c>
      <c r="BQ25" s="397" t="s">
        <v>98</v>
      </c>
      <c r="BR25" s="397" t="s">
        <v>98</v>
      </c>
      <c r="BS25" s="397">
        <v>360</v>
      </c>
      <c r="BT25" s="397">
        <v>52</v>
      </c>
      <c r="BU25" s="397" t="s">
        <v>98</v>
      </c>
      <c r="BV25" s="397">
        <v>3932</v>
      </c>
      <c r="BW25" s="397">
        <v>40</v>
      </c>
      <c r="BX25" s="397">
        <v>60</v>
      </c>
      <c r="BY25" s="397">
        <v>2194</v>
      </c>
      <c r="BZ25" s="397" t="s">
        <v>98</v>
      </c>
      <c r="CA25" s="397">
        <v>1638</v>
      </c>
      <c r="CB25" s="397">
        <v>344</v>
      </c>
      <c r="CC25" s="397">
        <v>59</v>
      </c>
      <c r="CD25" s="397" t="s">
        <v>98</v>
      </c>
      <c r="CE25" s="397">
        <v>285</v>
      </c>
      <c r="CF25" s="397">
        <v>166</v>
      </c>
      <c r="CG25" s="397">
        <v>75</v>
      </c>
      <c r="CH25" s="397">
        <v>0</v>
      </c>
      <c r="CI25" s="397" t="s">
        <v>98</v>
      </c>
      <c r="CJ25" s="397">
        <v>437</v>
      </c>
      <c r="CK25" s="397">
        <v>190</v>
      </c>
      <c r="CL25" s="397" t="s">
        <v>98</v>
      </c>
      <c r="CM25" s="397">
        <v>190</v>
      </c>
      <c r="CP25" s="32">
        <v>17</v>
      </c>
      <c r="CQ25" s="5" t="s">
        <v>49</v>
      </c>
      <c r="CR25" s="33">
        <f t="shared" si="0"/>
        <v>17091</v>
      </c>
      <c r="CS25" s="34">
        <f>IFERROR(_xlfn.RANK.EQ(CR25,$CR$9:$CR$55,0)+COUNTIF($CR$9:CR25,CR25)-1,"-")</f>
        <v>25</v>
      </c>
      <c r="CT25" s="5"/>
      <c r="CU25" s="42">
        <f t="shared" si="2"/>
        <v>17</v>
      </c>
      <c r="CV25" s="42" t="str">
        <f t="shared" si="3"/>
        <v>茨城</v>
      </c>
      <c r="CW25" s="42">
        <f t="shared" si="4"/>
        <v>30044</v>
      </c>
      <c r="CX25" s="37">
        <f t="shared" si="5"/>
        <v>2</v>
      </c>
      <c r="CZ25" s="32">
        <v>17</v>
      </c>
      <c r="DA25" s="5" t="s">
        <v>49</v>
      </c>
      <c r="DB25" s="33">
        <f t="shared" si="1"/>
        <v>16654</v>
      </c>
      <c r="DC25" s="34">
        <f>IFERROR(_xlfn.RANK.EQ(DB25,$DB$9:$DB$55,0)+COUNTIF($DB$9:DB25,DB25)-1,"-")</f>
        <v>17</v>
      </c>
      <c r="DD25" s="5"/>
      <c r="DE25" s="42">
        <f t="shared" si="6"/>
        <v>17</v>
      </c>
      <c r="DF25" s="42" t="str">
        <f t="shared" si="7"/>
        <v>石川</v>
      </c>
      <c r="DG25" s="42">
        <f t="shared" si="8"/>
        <v>16654</v>
      </c>
      <c r="DH25" s="37">
        <f t="shared" si="9"/>
        <v>1.8</v>
      </c>
      <c r="DJ25" s="32">
        <v>17</v>
      </c>
      <c r="DK25" s="5" t="s">
        <v>49</v>
      </c>
      <c r="DL25" s="33">
        <f>IFERROR(_xlfn.XLOOKUP(DK25,貼_養殖業産出額!$A$9:$A$47,貼_養殖業産出額!$D$9:$D$47),"-")</f>
        <v>437</v>
      </c>
      <c r="DM25" s="34">
        <f>IFERROR(_xlfn.RANK.EQ(DL25,$DL$9:$DL$55,0)+COUNTIF($DL$9:DL25,DL25)-1,"-")</f>
        <v>31</v>
      </c>
      <c r="DN25" s="5"/>
      <c r="DO25" s="42">
        <f t="shared" si="10"/>
        <v>17</v>
      </c>
      <c r="DP25" s="42" t="str">
        <f t="shared" si="11"/>
        <v>岩手</v>
      </c>
      <c r="DQ25" s="42">
        <f t="shared" si="12"/>
        <v>10785</v>
      </c>
      <c r="DR25" s="37">
        <f>IFERROR(ROUND(DQ25/貼_養殖業産出額!$D$8*100,1),"-")</f>
        <v>1.9</v>
      </c>
    </row>
    <row r="26" spans="1:122" ht="12" customHeight="1">
      <c r="A26" s="308" t="s">
        <v>56</v>
      </c>
      <c r="B26" s="305"/>
      <c r="C26" s="307"/>
      <c r="D26" s="398">
        <v>43675</v>
      </c>
      <c r="E26" s="397">
        <v>22816</v>
      </c>
      <c r="F26" s="397">
        <v>17283</v>
      </c>
      <c r="G26" s="397">
        <v>6058</v>
      </c>
      <c r="H26" s="397">
        <v>2066</v>
      </c>
      <c r="I26" s="397" t="s">
        <v>98</v>
      </c>
      <c r="J26" s="397">
        <v>768</v>
      </c>
      <c r="K26" s="397">
        <v>1820</v>
      </c>
      <c r="L26" s="397">
        <v>1404</v>
      </c>
      <c r="M26" s="397" t="s">
        <v>98</v>
      </c>
      <c r="N26" s="397">
        <v>258</v>
      </c>
      <c r="O26" s="397">
        <v>17</v>
      </c>
      <c r="P26" s="397">
        <v>209</v>
      </c>
      <c r="Q26" s="397">
        <v>31</v>
      </c>
      <c r="R26" s="397">
        <v>1</v>
      </c>
      <c r="S26" s="397">
        <v>3002</v>
      </c>
      <c r="T26" s="397">
        <v>2970</v>
      </c>
      <c r="U26" s="397">
        <v>31</v>
      </c>
      <c r="V26" s="397">
        <v>54</v>
      </c>
      <c r="W26" s="397" t="s">
        <v>98</v>
      </c>
      <c r="X26" s="397" t="s">
        <v>98</v>
      </c>
      <c r="Y26" s="397" t="s">
        <v>98</v>
      </c>
      <c r="Z26" s="397">
        <v>2</v>
      </c>
      <c r="AA26" s="397" t="s">
        <v>98</v>
      </c>
      <c r="AB26" s="397">
        <v>1485</v>
      </c>
      <c r="AC26" s="397">
        <v>127</v>
      </c>
      <c r="AD26" s="397">
        <v>163</v>
      </c>
      <c r="AE26" s="397">
        <v>819</v>
      </c>
      <c r="AF26" s="397">
        <v>376</v>
      </c>
      <c r="AG26" s="397">
        <v>755</v>
      </c>
      <c r="AH26" s="397">
        <v>678</v>
      </c>
      <c r="AI26" s="397">
        <v>77</v>
      </c>
      <c r="AJ26" s="397">
        <v>1815</v>
      </c>
      <c r="AK26" s="397">
        <v>0</v>
      </c>
      <c r="AL26" s="397">
        <v>2182</v>
      </c>
      <c r="AM26" s="397">
        <v>118</v>
      </c>
      <c r="AN26" s="397">
        <v>94</v>
      </c>
      <c r="AO26" s="397">
        <v>24</v>
      </c>
      <c r="AP26" s="397" t="s">
        <v>98</v>
      </c>
      <c r="AQ26" s="397" t="s">
        <v>98</v>
      </c>
      <c r="AR26" s="397" t="s">
        <v>98</v>
      </c>
      <c r="AS26" s="397" t="s">
        <v>98</v>
      </c>
      <c r="AT26" s="397" t="s">
        <v>98</v>
      </c>
      <c r="AU26" s="397" t="s">
        <v>98</v>
      </c>
      <c r="AV26" s="397" t="s">
        <v>278</v>
      </c>
      <c r="AW26" s="397">
        <v>5</v>
      </c>
      <c r="AX26" s="397">
        <v>25</v>
      </c>
      <c r="AY26" s="397">
        <v>203</v>
      </c>
      <c r="AZ26" s="397">
        <v>160</v>
      </c>
      <c r="BA26" s="397">
        <v>5</v>
      </c>
      <c r="BB26" s="397">
        <v>4</v>
      </c>
      <c r="BC26" s="397">
        <v>12</v>
      </c>
      <c r="BD26" s="397">
        <v>23</v>
      </c>
      <c r="BE26" s="397">
        <v>126</v>
      </c>
      <c r="BF26" s="397">
        <v>287</v>
      </c>
      <c r="BG26" s="397">
        <v>56</v>
      </c>
      <c r="BH26" s="397" t="s">
        <v>278</v>
      </c>
      <c r="BI26" s="397">
        <v>32</v>
      </c>
      <c r="BJ26" s="397">
        <v>111</v>
      </c>
      <c r="BK26" s="397">
        <v>707</v>
      </c>
      <c r="BL26" s="397">
        <v>1105</v>
      </c>
      <c r="BM26" s="397">
        <v>1049</v>
      </c>
      <c r="BN26" s="397">
        <v>17</v>
      </c>
      <c r="BO26" s="397">
        <v>39</v>
      </c>
      <c r="BP26" s="397">
        <v>30</v>
      </c>
      <c r="BQ26" s="397" t="s">
        <v>98</v>
      </c>
      <c r="BR26" s="397" t="s">
        <v>98</v>
      </c>
      <c r="BS26" s="397">
        <v>21</v>
      </c>
      <c r="BT26" s="397">
        <v>9</v>
      </c>
      <c r="BU26" s="397" t="s">
        <v>98</v>
      </c>
      <c r="BV26" s="397">
        <v>1196</v>
      </c>
      <c r="BW26" s="397">
        <v>329</v>
      </c>
      <c r="BX26" s="397">
        <v>146</v>
      </c>
      <c r="BY26" s="397">
        <v>224</v>
      </c>
      <c r="BZ26" s="397" t="s">
        <v>98</v>
      </c>
      <c r="CA26" s="397">
        <v>498</v>
      </c>
      <c r="CB26" s="397">
        <v>248</v>
      </c>
      <c r="CC26" s="397">
        <v>92</v>
      </c>
      <c r="CD26" s="397" t="s">
        <v>98</v>
      </c>
      <c r="CE26" s="397">
        <v>156</v>
      </c>
      <c r="CF26" s="397">
        <v>100</v>
      </c>
      <c r="CG26" s="397">
        <v>62</v>
      </c>
      <c r="CH26" s="397">
        <v>2</v>
      </c>
      <c r="CI26" s="397" t="s">
        <v>98</v>
      </c>
      <c r="CJ26" s="397">
        <v>1</v>
      </c>
      <c r="CK26" s="397">
        <v>300</v>
      </c>
      <c r="CL26" s="397" t="s">
        <v>98</v>
      </c>
      <c r="CM26" s="397">
        <v>300</v>
      </c>
      <c r="CP26" s="32">
        <v>18</v>
      </c>
      <c r="CQ26" s="5" t="s">
        <v>50</v>
      </c>
      <c r="CR26" s="33">
        <f t="shared" si="0"/>
        <v>8964</v>
      </c>
      <c r="CS26" s="34">
        <f>IFERROR(_xlfn.RANK.EQ(CR26,$CR$9:$CR$55,0)+COUNTIF($CR$9:CR26,CR26)-1,"-")</f>
        <v>34</v>
      </c>
      <c r="CT26" s="5"/>
      <c r="CU26" s="42">
        <f t="shared" si="2"/>
        <v>18</v>
      </c>
      <c r="CV26" s="42" t="str">
        <f t="shared" si="3"/>
        <v>広島</v>
      </c>
      <c r="CW26" s="42">
        <f t="shared" si="4"/>
        <v>28936</v>
      </c>
      <c r="CX26" s="37">
        <f t="shared" si="5"/>
        <v>1.9</v>
      </c>
      <c r="CZ26" s="32">
        <v>18</v>
      </c>
      <c r="DA26" s="5" t="s">
        <v>50</v>
      </c>
      <c r="DB26" s="33">
        <f t="shared" si="1"/>
        <v>8294</v>
      </c>
      <c r="DC26" s="34">
        <f>IFERROR(_xlfn.RANK.EQ(DB26,$DB$9:$DB$55,0)+COUNTIF($DB$9:DB26,DB26)-1,"-")</f>
        <v>28</v>
      </c>
      <c r="DD26" s="5"/>
      <c r="DE26" s="42">
        <f t="shared" si="6"/>
        <v>18</v>
      </c>
      <c r="DF26" s="42" t="str">
        <f t="shared" si="7"/>
        <v>神奈川</v>
      </c>
      <c r="DG26" s="42">
        <f t="shared" si="8"/>
        <v>14565</v>
      </c>
      <c r="DH26" s="37">
        <f t="shared" si="9"/>
        <v>1.5</v>
      </c>
      <c r="DJ26" s="32">
        <v>18</v>
      </c>
      <c r="DK26" s="5" t="s">
        <v>50</v>
      </c>
      <c r="DL26" s="33">
        <f>IFERROR(_xlfn.XLOOKUP(DK26,貼_養殖業産出額!$A$9:$A$47,貼_養殖業産出額!$D$9:$D$47),"-")</f>
        <v>670</v>
      </c>
      <c r="DM26" s="34">
        <f>IFERROR(_xlfn.RANK.EQ(DL26,$DL$9:$DL$55,0)+COUNTIF($DL$9:DL26,DL26)-1,"-")</f>
        <v>30</v>
      </c>
      <c r="DN26" s="5"/>
      <c r="DO26" s="42">
        <f t="shared" si="10"/>
        <v>18</v>
      </c>
      <c r="DP26" s="42" t="str">
        <f t="shared" si="11"/>
        <v>沖縄</v>
      </c>
      <c r="DQ26" s="42">
        <f t="shared" si="12"/>
        <v>7936</v>
      </c>
      <c r="DR26" s="37">
        <f>IFERROR(ROUND(DQ26/貼_養殖業産出額!$D$8*100,1),"-")</f>
        <v>1.4</v>
      </c>
    </row>
    <row r="27" spans="1:122" ht="12" customHeight="1">
      <c r="A27" s="308" t="s">
        <v>58</v>
      </c>
      <c r="B27" s="305"/>
      <c r="C27" s="307"/>
      <c r="D27" s="398">
        <v>5513</v>
      </c>
      <c r="E27" s="397">
        <v>4134</v>
      </c>
      <c r="F27" s="397">
        <v>2490</v>
      </c>
      <c r="G27" s="397">
        <v>184</v>
      </c>
      <c r="H27" s="397">
        <v>174</v>
      </c>
      <c r="I27" s="397" t="s">
        <v>98</v>
      </c>
      <c r="J27" s="397">
        <v>0</v>
      </c>
      <c r="K27" s="397" t="s">
        <v>98</v>
      </c>
      <c r="L27" s="397">
        <v>0</v>
      </c>
      <c r="M27" s="397">
        <v>9</v>
      </c>
      <c r="N27" s="397">
        <v>8</v>
      </c>
      <c r="O27" s="397" t="s">
        <v>98</v>
      </c>
      <c r="P27" s="397" t="s">
        <v>98</v>
      </c>
      <c r="Q27" s="397">
        <v>4</v>
      </c>
      <c r="R27" s="397">
        <v>4</v>
      </c>
      <c r="S27" s="397">
        <v>7</v>
      </c>
      <c r="T27" s="397">
        <v>1</v>
      </c>
      <c r="U27" s="397">
        <v>6</v>
      </c>
      <c r="V27" s="397">
        <v>0</v>
      </c>
      <c r="W27" s="397" t="s">
        <v>278</v>
      </c>
      <c r="X27" s="397" t="s">
        <v>278</v>
      </c>
      <c r="Y27" s="397" t="s">
        <v>278</v>
      </c>
      <c r="Z27" s="397">
        <v>0</v>
      </c>
      <c r="AA27" s="397" t="s">
        <v>98</v>
      </c>
      <c r="AB27" s="397">
        <v>193</v>
      </c>
      <c r="AC27" s="397">
        <v>123</v>
      </c>
      <c r="AD27" s="397">
        <v>0</v>
      </c>
      <c r="AE27" s="397">
        <v>68</v>
      </c>
      <c r="AF27" s="397">
        <v>1</v>
      </c>
      <c r="AG27" s="397">
        <v>209</v>
      </c>
      <c r="AH27" s="397">
        <v>198</v>
      </c>
      <c r="AI27" s="397">
        <v>11</v>
      </c>
      <c r="AJ27" s="397">
        <v>71</v>
      </c>
      <c r="AK27" s="397">
        <v>0</v>
      </c>
      <c r="AL27" s="397">
        <v>498</v>
      </c>
      <c r="AM27" s="397">
        <v>48</v>
      </c>
      <c r="AN27" s="397">
        <v>18</v>
      </c>
      <c r="AO27" s="397">
        <v>30</v>
      </c>
      <c r="AP27" s="397">
        <v>1</v>
      </c>
      <c r="AQ27" s="397">
        <v>1</v>
      </c>
      <c r="AR27" s="397" t="s">
        <v>98</v>
      </c>
      <c r="AS27" s="397" t="s">
        <v>278</v>
      </c>
      <c r="AT27" s="397" t="s">
        <v>98</v>
      </c>
      <c r="AU27" s="397">
        <v>4</v>
      </c>
      <c r="AV27" s="397">
        <v>30</v>
      </c>
      <c r="AW27" s="397">
        <v>1</v>
      </c>
      <c r="AX27" s="397">
        <v>7</v>
      </c>
      <c r="AY27" s="397">
        <v>48</v>
      </c>
      <c r="AZ27" s="397">
        <v>30</v>
      </c>
      <c r="BA27" s="397">
        <v>2</v>
      </c>
      <c r="BB27" s="397">
        <v>9</v>
      </c>
      <c r="BC27" s="397">
        <v>7</v>
      </c>
      <c r="BD27" s="397">
        <v>0</v>
      </c>
      <c r="BE27" s="397">
        <v>9</v>
      </c>
      <c r="BF27" s="397">
        <v>705</v>
      </c>
      <c r="BG27" s="397">
        <v>76</v>
      </c>
      <c r="BH27" s="397" t="s">
        <v>98</v>
      </c>
      <c r="BI27" s="397">
        <v>38</v>
      </c>
      <c r="BJ27" s="397">
        <v>40</v>
      </c>
      <c r="BK27" s="397">
        <v>311</v>
      </c>
      <c r="BL27" s="397">
        <v>15</v>
      </c>
      <c r="BM27" s="397" t="s">
        <v>98</v>
      </c>
      <c r="BN27" s="397">
        <v>0</v>
      </c>
      <c r="BO27" s="397">
        <v>15</v>
      </c>
      <c r="BP27" s="397">
        <v>281</v>
      </c>
      <c r="BQ27" s="397">
        <v>278</v>
      </c>
      <c r="BR27" s="397" t="s">
        <v>98</v>
      </c>
      <c r="BS27" s="397">
        <v>0</v>
      </c>
      <c r="BT27" s="397">
        <v>3</v>
      </c>
      <c r="BU27" s="397" t="s">
        <v>98</v>
      </c>
      <c r="BV27" s="397">
        <v>307</v>
      </c>
      <c r="BW27" s="397">
        <v>121</v>
      </c>
      <c r="BX27" s="397">
        <v>79</v>
      </c>
      <c r="BY27" s="397">
        <v>0</v>
      </c>
      <c r="BZ27" s="397" t="s">
        <v>98</v>
      </c>
      <c r="CA27" s="397">
        <v>107</v>
      </c>
      <c r="CB27" s="397">
        <v>295</v>
      </c>
      <c r="CC27" s="397">
        <v>9</v>
      </c>
      <c r="CD27" s="397" t="s">
        <v>98</v>
      </c>
      <c r="CE27" s="397">
        <v>286</v>
      </c>
      <c r="CF27" s="397">
        <v>46</v>
      </c>
      <c r="CG27" s="397">
        <v>201</v>
      </c>
      <c r="CH27" s="397">
        <v>0</v>
      </c>
      <c r="CI27" s="397">
        <v>1</v>
      </c>
      <c r="CJ27" s="397" t="s">
        <v>98</v>
      </c>
      <c r="CK27" s="397">
        <v>16</v>
      </c>
      <c r="CL27" s="397" t="s">
        <v>98</v>
      </c>
      <c r="CM27" s="397">
        <v>16</v>
      </c>
      <c r="CP27" s="32">
        <v>19</v>
      </c>
      <c r="CQ27" s="5" t="s">
        <v>51</v>
      </c>
      <c r="CR27" s="33" t="str">
        <f t="shared" si="0"/>
        <v>-</v>
      </c>
      <c r="CS27" s="34" t="str">
        <f>IFERROR(_xlfn.RANK.EQ(CR27,$CR$9:$CR$55,0)+COUNTIF($CR$9:CR27,CR27)-1,"-")</f>
        <v>-</v>
      </c>
      <c r="CT27" s="5"/>
      <c r="CU27" s="42">
        <f t="shared" si="2"/>
        <v>19</v>
      </c>
      <c r="CV27" s="42" t="str">
        <f t="shared" si="3"/>
        <v>千葉</v>
      </c>
      <c r="CW27" s="42">
        <f t="shared" si="4"/>
        <v>24919</v>
      </c>
      <c r="CX27" s="37">
        <f t="shared" si="5"/>
        <v>1.6</v>
      </c>
      <c r="CZ27" s="32">
        <v>19</v>
      </c>
      <c r="DA27" s="5" t="s">
        <v>51</v>
      </c>
      <c r="DB27" s="33" t="str">
        <f t="shared" si="1"/>
        <v>-</v>
      </c>
      <c r="DC27" s="34" t="str">
        <f>IFERROR(_xlfn.RANK.EQ(DB27,$DB$9:$DB$55,0)+COUNTIF($DB$9:DB27,DB27)-1,"-")</f>
        <v>-</v>
      </c>
      <c r="DD27" s="5"/>
      <c r="DE27" s="42">
        <f t="shared" si="6"/>
        <v>19</v>
      </c>
      <c r="DF27" s="42" t="str">
        <f t="shared" si="7"/>
        <v>山口</v>
      </c>
      <c r="DG27" s="42">
        <f t="shared" si="8"/>
        <v>13751</v>
      </c>
      <c r="DH27" s="37">
        <f t="shared" si="9"/>
        <v>1.4</v>
      </c>
      <c r="DJ27" s="32">
        <v>19</v>
      </c>
      <c r="DK27" s="5" t="s">
        <v>51</v>
      </c>
      <c r="DL27" s="33" t="str">
        <f>IFERROR(_xlfn.XLOOKUP(DK27,貼_養殖業産出額!$A$9:$A$47,貼_養殖業産出額!$D$9:$D$47),"-")</f>
        <v>-</v>
      </c>
      <c r="DM27" s="34" t="str">
        <f>IFERROR(_xlfn.RANK.EQ(DL27,$DL$9:$DL$55,0)+COUNTIF($DL$9:DL27,DL27)-1,"-")</f>
        <v>-</v>
      </c>
      <c r="DN27" s="5"/>
      <c r="DO27" s="42">
        <f t="shared" si="10"/>
        <v>19</v>
      </c>
      <c r="DP27" s="42" t="str">
        <f t="shared" si="11"/>
        <v>和歌山</v>
      </c>
      <c r="DQ27" s="42">
        <f t="shared" si="12"/>
        <v>6334</v>
      </c>
      <c r="DR27" s="37">
        <f>IFERROR(ROUND(DQ27/貼_養殖業産出額!$D$8*100,1),"-")</f>
        <v>1.1000000000000001</v>
      </c>
    </row>
    <row r="28" spans="1:122" ht="12" customHeight="1">
      <c r="A28" s="308" t="s">
        <v>59</v>
      </c>
      <c r="B28" s="305"/>
      <c r="C28" s="307"/>
      <c r="D28" s="398">
        <v>6234</v>
      </c>
      <c r="E28" s="397">
        <v>6085</v>
      </c>
      <c r="F28" s="397">
        <v>4295</v>
      </c>
      <c r="G28" s="397">
        <v>0</v>
      </c>
      <c r="H28" s="397">
        <v>0</v>
      </c>
      <c r="I28" s="397" t="s">
        <v>98</v>
      </c>
      <c r="J28" s="397" t="s">
        <v>98</v>
      </c>
      <c r="K28" s="397" t="s">
        <v>98</v>
      </c>
      <c r="L28" s="397" t="s">
        <v>98</v>
      </c>
      <c r="M28" s="397" t="s">
        <v>98</v>
      </c>
      <c r="N28" s="397" t="s">
        <v>98</v>
      </c>
      <c r="O28" s="397" t="s">
        <v>98</v>
      </c>
      <c r="P28" s="397" t="s">
        <v>98</v>
      </c>
      <c r="Q28" s="397" t="s">
        <v>98</v>
      </c>
      <c r="R28" s="397" t="s">
        <v>98</v>
      </c>
      <c r="S28" s="397" t="s">
        <v>98</v>
      </c>
      <c r="T28" s="397" t="s">
        <v>98</v>
      </c>
      <c r="U28" s="397" t="s">
        <v>98</v>
      </c>
      <c r="V28" s="397">
        <v>1</v>
      </c>
      <c r="W28" s="397" t="s">
        <v>98</v>
      </c>
      <c r="X28" s="397" t="s">
        <v>98</v>
      </c>
      <c r="Y28" s="397" t="s">
        <v>98</v>
      </c>
      <c r="Z28" s="397">
        <v>26</v>
      </c>
      <c r="AA28" s="397" t="s">
        <v>98</v>
      </c>
      <c r="AB28" s="397">
        <v>2690</v>
      </c>
      <c r="AC28" s="397">
        <v>125</v>
      </c>
      <c r="AD28" s="397" t="s">
        <v>98</v>
      </c>
      <c r="AE28" s="397">
        <v>462</v>
      </c>
      <c r="AF28" s="397">
        <v>2102</v>
      </c>
      <c r="AG28" s="397">
        <v>22</v>
      </c>
      <c r="AH28" s="397">
        <v>21</v>
      </c>
      <c r="AI28" s="397">
        <v>0</v>
      </c>
      <c r="AJ28" s="397">
        <v>19</v>
      </c>
      <c r="AK28" s="397" t="s">
        <v>98</v>
      </c>
      <c r="AL28" s="397">
        <v>34</v>
      </c>
      <c r="AM28" s="397">
        <v>131</v>
      </c>
      <c r="AN28" s="397">
        <v>19</v>
      </c>
      <c r="AO28" s="397">
        <v>111</v>
      </c>
      <c r="AP28" s="397" t="s">
        <v>98</v>
      </c>
      <c r="AQ28" s="397" t="s">
        <v>98</v>
      </c>
      <c r="AR28" s="397" t="s">
        <v>98</v>
      </c>
      <c r="AS28" s="397" t="s">
        <v>98</v>
      </c>
      <c r="AT28" s="397" t="s">
        <v>98</v>
      </c>
      <c r="AU28" s="397" t="s">
        <v>98</v>
      </c>
      <c r="AV28" s="397" t="s">
        <v>98</v>
      </c>
      <c r="AW28" s="397">
        <v>13</v>
      </c>
      <c r="AX28" s="397">
        <v>23</v>
      </c>
      <c r="AY28" s="397">
        <v>135</v>
      </c>
      <c r="AZ28" s="397">
        <v>72</v>
      </c>
      <c r="BA28" s="397" t="s">
        <v>98</v>
      </c>
      <c r="BB28" s="397" t="s">
        <v>98</v>
      </c>
      <c r="BC28" s="397">
        <v>63</v>
      </c>
      <c r="BD28" s="397">
        <v>0</v>
      </c>
      <c r="BE28" s="397" t="s">
        <v>98</v>
      </c>
      <c r="BF28" s="397">
        <v>392</v>
      </c>
      <c r="BG28" s="397">
        <v>133</v>
      </c>
      <c r="BH28" s="397">
        <v>48</v>
      </c>
      <c r="BI28" s="397" t="s">
        <v>98</v>
      </c>
      <c r="BJ28" s="397">
        <v>13</v>
      </c>
      <c r="BK28" s="397">
        <v>616</v>
      </c>
      <c r="BL28" s="397">
        <v>62</v>
      </c>
      <c r="BM28" s="397">
        <v>0</v>
      </c>
      <c r="BN28" s="397">
        <v>1</v>
      </c>
      <c r="BO28" s="397">
        <v>60</v>
      </c>
      <c r="BP28" s="397">
        <v>15</v>
      </c>
      <c r="BQ28" s="397" t="s">
        <v>98</v>
      </c>
      <c r="BR28" s="397" t="s">
        <v>98</v>
      </c>
      <c r="BS28" s="397">
        <v>13</v>
      </c>
      <c r="BT28" s="397">
        <v>2</v>
      </c>
      <c r="BU28" s="397" t="s">
        <v>98</v>
      </c>
      <c r="BV28" s="397">
        <v>241</v>
      </c>
      <c r="BW28" s="397">
        <v>0</v>
      </c>
      <c r="BX28" s="397">
        <v>0</v>
      </c>
      <c r="BY28" s="397" t="s">
        <v>98</v>
      </c>
      <c r="BZ28" s="397" t="s">
        <v>98</v>
      </c>
      <c r="CA28" s="397">
        <v>241</v>
      </c>
      <c r="CB28" s="397">
        <v>50</v>
      </c>
      <c r="CC28" s="397" t="s">
        <v>98</v>
      </c>
      <c r="CD28" s="397" t="s">
        <v>98</v>
      </c>
      <c r="CE28" s="397">
        <v>50</v>
      </c>
      <c r="CF28" s="397">
        <v>110</v>
      </c>
      <c r="CG28" s="397">
        <v>19</v>
      </c>
      <c r="CH28" s="397" t="s">
        <v>98</v>
      </c>
      <c r="CI28" s="397" t="s">
        <v>98</v>
      </c>
      <c r="CJ28" s="397">
        <v>6</v>
      </c>
      <c r="CK28" s="397">
        <v>0</v>
      </c>
      <c r="CL28" s="397" t="s">
        <v>98</v>
      </c>
      <c r="CM28" s="397">
        <v>0</v>
      </c>
      <c r="CP28" s="32">
        <v>20</v>
      </c>
      <c r="CQ28" s="5" t="s">
        <v>52</v>
      </c>
      <c r="CR28" s="33" t="str">
        <f t="shared" si="0"/>
        <v>-</v>
      </c>
      <c r="CS28" s="34" t="str">
        <f>IFERROR(_xlfn.RANK.EQ(CR28,$CR$9:$CR$55,0)+COUNTIF($CR$9:CR28,CR28)-1,"-")</f>
        <v>-</v>
      </c>
      <c r="CT28" s="5"/>
      <c r="CU28" s="42">
        <f t="shared" si="2"/>
        <v>20</v>
      </c>
      <c r="CV28" s="42" t="str">
        <f t="shared" si="3"/>
        <v>鳥取</v>
      </c>
      <c r="CW28" s="42">
        <f t="shared" si="4"/>
        <v>23374</v>
      </c>
      <c r="CX28" s="37">
        <f t="shared" si="5"/>
        <v>1.5</v>
      </c>
      <c r="CZ28" s="32">
        <v>20</v>
      </c>
      <c r="DA28" s="5" t="s">
        <v>52</v>
      </c>
      <c r="DB28" s="33" t="str">
        <f t="shared" si="1"/>
        <v>-</v>
      </c>
      <c r="DC28" s="34" t="str">
        <f>IFERROR(_xlfn.RANK.EQ(DB28,$DB$9:$DB$55,0)+COUNTIF($DB$9:DB28,DB28)-1,"-")</f>
        <v>-</v>
      </c>
      <c r="DD28" s="5"/>
      <c r="DE28" s="42">
        <f t="shared" si="6"/>
        <v>20</v>
      </c>
      <c r="DF28" s="42" t="str">
        <f t="shared" si="7"/>
        <v>新潟</v>
      </c>
      <c r="DG28" s="42">
        <f t="shared" si="8"/>
        <v>13401</v>
      </c>
      <c r="DH28" s="37">
        <f t="shared" si="9"/>
        <v>1.4</v>
      </c>
      <c r="DJ28" s="32">
        <v>20</v>
      </c>
      <c r="DK28" s="5" t="s">
        <v>52</v>
      </c>
      <c r="DL28" s="33" t="str">
        <f>IFERROR(_xlfn.XLOOKUP(DK28,貼_養殖業産出額!$A$9:$A$47,貼_養殖業産出額!$D$9:$D$47),"-")</f>
        <v>-</v>
      </c>
      <c r="DM28" s="34" t="str">
        <f>IFERROR(_xlfn.RANK.EQ(DL28,$DL$9:$DL$55,0)+COUNTIF($DL$9:DL28,DL28)-1,"-")</f>
        <v>-</v>
      </c>
      <c r="DN28" s="5"/>
      <c r="DO28" s="42">
        <f t="shared" si="10"/>
        <v>20</v>
      </c>
      <c r="DP28" s="42" t="str">
        <f t="shared" si="11"/>
        <v>徳島</v>
      </c>
      <c r="DQ28" s="42">
        <f t="shared" si="12"/>
        <v>5360</v>
      </c>
      <c r="DR28" s="37">
        <f>IFERROR(ROUND(DQ28/貼_養殖業産出額!$D$8*100,1),"-")</f>
        <v>0.9</v>
      </c>
    </row>
    <row r="29" spans="1:122" ht="12" customHeight="1">
      <c r="A29" s="308" t="s">
        <v>60</v>
      </c>
      <c r="B29" s="305"/>
      <c r="C29" s="307"/>
      <c r="D29" s="398">
        <v>60881</v>
      </c>
      <c r="E29" s="399">
        <v>30928</v>
      </c>
      <c r="F29" s="399">
        <v>15965</v>
      </c>
      <c r="G29" s="399" t="s">
        <v>278</v>
      </c>
      <c r="H29" s="399">
        <v>27</v>
      </c>
      <c r="I29" s="399" t="s">
        <v>98</v>
      </c>
      <c r="J29" s="399" t="s">
        <v>278</v>
      </c>
      <c r="K29" s="399" t="s">
        <v>278</v>
      </c>
      <c r="L29" s="399">
        <v>0</v>
      </c>
      <c r="M29" s="399" t="s">
        <v>278</v>
      </c>
      <c r="N29" s="399" t="s">
        <v>278</v>
      </c>
      <c r="O29" s="399" t="s">
        <v>98</v>
      </c>
      <c r="P29" s="399" t="s">
        <v>98</v>
      </c>
      <c r="Q29" s="399" t="s">
        <v>98</v>
      </c>
      <c r="R29" s="399" t="s">
        <v>278</v>
      </c>
      <c r="S29" s="399">
        <v>0</v>
      </c>
      <c r="T29" s="399">
        <v>0</v>
      </c>
      <c r="U29" s="399">
        <v>0</v>
      </c>
      <c r="V29" s="399">
        <v>1</v>
      </c>
      <c r="W29" s="399" t="s">
        <v>278</v>
      </c>
      <c r="X29" s="399" t="s">
        <v>278</v>
      </c>
      <c r="Y29" s="399" t="s">
        <v>278</v>
      </c>
      <c r="Z29" s="399">
        <v>8</v>
      </c>
      <c r="AA29" s="399" t="s">
        <v>98</v>
      </c>
      <c r="AB29" s="399">
        <v>7205</v>
      </c>
      <c r="AC29" s="399">
        <v>98</v>
      </c>
      <c r="AD29" s="399">
        <v>0</v>
      </c>
      <c r="AE29" s="399">
        <v>689</v>
      </c>
      <c r="AF29" s="399">
        <v>6418</v>
      </c>
      <c r="AG29" s="399">
        <v>514</v>
      </c>
      <c r="AH29" s="399">
        <v>376</v>
      </c>
      <c r="AI29" s="399">
        <v>137</v>
      </c>
      <c r="AJ29" s="399">
        <v>181</v>
      </c>
      <c r="AK29" s="399" t="s">
        <v>98</v>
      </c>
      <c r="AL29" s="399">
        <v>165</v>
      </c>
      <c r="AM29" s="399">
        <v>1370</v>
      </c>
      <c r="AN29" s="399">
        <v>170</v>
      </c>
      <c r="AO29" s="399">
        <v>1200</v>
      </c>
      <c r="AP29" s="399">
        <v>17</v>
      </c>
      <c r="AQ29" s="399" t="s">
        <v>278</v>
      </c>
      <c r="AR29" s="399" t="s">
        <v>278</v>
      </c>
      <c r="AS29" s="399" t="s">
        <v>278</v>
      </c>
      <c r="AT29" s="399" t="s">
        <v>98</v>
      </c>
      <c r="AU29" s="399">
        <v>252</v>
      </c>
      <c r="AV29" s="399">
        <v>16</v>
      </c>
      <c r="AW29" s="399">
        <v>99</v>
      </c>
      <c r="AX29" s="399">
        <v>98</v>
      </c>
      <c r="AY29" s="399">
        <v>1325</v>
      </c>
      <c r="AZ29" s="399">
        <v>1246</v>
      </c>
      <c r="BA29" s="399">
        <v>11</v>
      </c>
      <c r="BB29" s="399">
        <v>6</v>
      </c>
      <c r="BC29" s="399">
        <v>63</v>
      </c>
      <c r="BD29" s="399">
        <v>0</v>
      </c>
      <c r="BE29" s="399">
        <v>7</v>
      </c>
      <c r="BF29" s="399">
        <v>594</v>
      </c>
      <c r="BG29" s="399">
        <v>222</v>
      </c>
      <c r="BH29" s="399">
        <v>1509</v>
      </c>
      <c r="BI29" s="399">
        <v>2</v>
      </c>
      <c r="BJ29" s="399">
        <v>27</v>
      </c>
      <c r="BK29" s="399">
        <v>2326</v>
      </c>
      <c r="BL29" s="399">
        <v>1986</v>
      </c>
      <c r="BM29" s="399">
        <v>42</v>
      </c>
      <c r="BN29" s="399">
        <v>54</v>
      </c>
      <c r="BO29" s="399">
        <v>1890</v>
      </c>
      <c r="BP29" s="399">
        <v>6048</v>
      </c>
      <c r="BQ29" s="399">
        <v>4484</v>
      </c>
      <c r="BR29" s="399">
        <v>1516</v>
      </c>
      <c r="BS29" s="399">
        <v>43</v>
      </c>
      <c r="BT29" s="399">
        <v>5</v>
      </c>
      <c r="BU29" s="399" t="s">
        <v>98</v>
      </c>
      <c r="BV29" s="399">
        <v>244</v>
      </c>
      <c r="BW29" s="399">
        <v>66</v>
      </c>
      <c r="BX29" s="399">
        <v>67</v>
      </c>
      <c r="BY29" s="399">
        <v>2</v>
      </c>
      <c r="BZ29" s="399" t="s">
        <v>98</v>
      </c>
      <c r="CA29" s="399">
        <v>110</v>
      </c>
      <c r="CB29" s="399">
        <v>1662</v>
      </c>
      <c r="CC29" s="399">
        <v>200</v>
      </c>
      <c r="CD29" s="399" t="s">
        <v>98</v>
      </c>
      <c r="CE29" s="399">
        <v>1462</v>
      </c>
      <c r="CF29" s="399">
        <v>894</v>
      </c>
      <c r="CG29" s="399">
        <v>158</v>
      </c>
      <c r="CH29" s="399">
        <v>56</v>
      </c>
      <c r="CI29" s="399" t="s">
        <v>98</v>
      </c>
      <c r="CJ29" s="399">
        <v>2</v>
      </c>
      <c r="CK29" s="399">
        <v>94</v>
      </c>
      <c r="CL29" s="399" t="s">
        <v>98</v>
      </c>
      <c r="CM29" s="399">
        <v>94</v>
      </c>
      <c r="CP29" s="32">
        <v>21</v>
      </c>
      <c r="CQ29" s="5" t="s">
        <v>53</v>
      </c>
      <c r="CR29" s="33" t="str">
        <f t="shared" si="0"/>
        <v>-</v>
      </c>
      <c r="CS29" s="34" t="str">
        <f>IFERROR(_xlfn.RANK.EQ(CR29,$CR$9:$CR$55,0)+COUNTIF($CR$9:CR29,CR29)-1,"-")</f>
        <v>-</v>
      </c>
      <c r="CT29" s="5"/>
      <c r="CU29" s="42">
        <f t="shared" si="2"/>
        <v>21</v>
      </c>
      <c r="CV29" s="42" t="str">
        <f t="shared" si="3"/>
        <v>島根</v>
      </c>
      <c r="CW29" s="42">
        <f t="shared" si="4"/>
        <v>21983</v>
      </c>
      <c r="CX29" s="37">
        <f t="shared" si="5"/>
        <v>1.4</v>
      </c>
      <c r="CZ29" s="32">
        <v>21</v>
      </c>
      <c r="DA29" s="5" t="s">
        <v>53</v>
      </c>
      <c r="DB29" s="33" t="str">
        <f t="shared" si="1"/>
        <v>-</v>
      </c>
      <c r="DC29" s="34" t="str">
        <f>IFERROR(_xlfn.RANK.EQ(DB29,$DB$9:$DB$55,0)+COUNTIF($DB$9:DB29,DB29)-1,"-")</f>
        <v>-</v>
      </c>
      <c r="DD29" s="5"/>
      <c r="DE29" s="42">
        <f t="shared" si="6"/>
        <v>21</v>
      </c>
      <c r="DF29" s="42" t="str">
        <f t="shared" si="7"/>
        <v>富山</v>
      </c>
      <c r="DG29" s="42">
        <f t="shared" si="8"/>
        <v>13121</v>
      </c>
      <c r="DH29" s="37">
        <f t="shared" si="9"/>
        <v>1.4</v>
      </c>
      <c r="DJ29" s="32">
        <v>21</v>
      </c>
      <c r="DK29" s="5" t="s">
        <v>53</v>
      </c>
      <c r="DL29" s="33" t="str">
        <f>IFERROR(_xlfn.XLOOKUP(DK29,貼_養殖業産出額!$A$9:$A$47,貼_養殖業産出額!$D$9:$D$47),"-")</f>
        <v>-</v>
      </c>
      <c r="DM29" s="34" t="str">
        <f>IFERROR(_xlfn.RANK.EQ(DL29,$DL$9:$DL$55,0)+COUNTIF($DL$9:DL29,DL29)-1,"-")</f>
        <v>-</v>
      </c>
      <c r="DN29" s="5"/>
      <c r="DO29" s="42">
        <f t="shared" si="10"/>
        <v>21</v>
      </c>
      <c r="DP29" s="42" t="str">
        <f t="shared" si="11"/>
        <v>岡山</v>
      </c>
      <c r="DQ29" s="42">
        <f t="shared" si="12"/>
        <v>4873</v>
      </c>
      <c r="DR29" s="37">
        <f>IFERROR(ROUND(DQ29/貼_養殖業産出額!$D$8*100,1),"-")</f>
        <v>0.9</v>
      </c>
    </row>
    <row r="30" spans="1:122" ht="18" customHeight="1">
      <c r="A30" s="308" t="s">
        <v>62</v>
      </c>
      <c r="B30" s="305"/>
      <c r="C30" s="307"/>
      <c r="D30" s="398">
        <v>14780</v>
      </c>
      <c r="E30" s="397">
        <v>8446</v>
      </c>
      <c r="F30" s="397">
        <v>5823</v>
      </c>
      <c r="G30" s="397">
        <v>790</v>
      </c>
      <c r="H30" s="397">
        <v>204</v>
      </c>
      <c r="I30" s="397" t="s">
        <v>98</v>
      </c>
      <c r="J30" s="397">
        <v>126</v>
      </c>
      <c r="K30" s="397">
        <v>80</v>
      </c>
      <c r="L30" s="397">
        <v>379</v>
      </c>
      <c r="M30" s="397">
        <v>0</v>
      </c>
      <c r="N30" s="397">
        <v>18</v>
      </c>
      <c r="O30" s="397">
        <v>9</v>
      </c>
      <c r="P30" s="397">
        <v>5</v>
      </c>
      <c r="Q30" s="397">
        <v>4</v>
      </c>
      <c r="R30" s="397">
        <v>0</v>
      </c>
      <c r="S30" s="397">
        <v>573</v>
      </c>
      <c r="T30" s="397">
        <v>561</v>
      </c>
      <c r="U30" s="397">
        <v>13</v>
      </c>
      <c r="V30" s="397">
        <v>2</v>
      </c>
      <c r="W30" s="397" t="s">
        <v>98</v>
      </c>
      <c r="X30" s="397" t="s">
        <v>98</v>
      </c>
      <c r="Y30" s="397" t="s">
        <v>98</v>
      </c>
      <c r="Z30" s="397">
        <v>0</v>
      </c>
      <c r="AA30" s="397" t="s">
        <v>98</v>
      </c>
      <c r="AB30" s="397">
        <v>1119</v>
      </c>
      <c r="AC30" s="397">
        <v>2</v>
      </c>
      <c r="AD30" s="397">
        <v>22</v>
      </c>
      <c r="AE30" s="397">
        <v>2</v>
      </c>
      <c r="AF30" s="397">
        <v>1093</v>
      </c>
      <c r="AG30" s="397">
        <v>551</v>
      </c>
      <c r="AH30" s="397">
        <v>443</v>
      </c>
      <c r="AI30" s="397">
        <v>108</v>
      </c>
      <c r="AJ30" s="397">
        <v>458</v>
      </c>
      <c r="AK30" s="397">
        <v>0</v>
      </c>
      <c r="AL30" s="397">
        <v>466</v>
      </c>
      <c r="AM30" s="397">
        <v>57</v>
      </c>
      <c r="AN30" s="397">
        <v>42</v>
      </c>
      <c r="AO30" s="397">
        <v>15</v>
      </c>
      <c r="AP30" s="397" t="s">
        <v>98</v>
      </c>
      <c r="AQ30" s="397" t="s">
        <v>98</v>
      </c>
      <c r="AR30" s="397" t="s">
        <v>98</v>
      </c>
      <c r="AS30" s="397" t="s">
        <v>98</v>
      </c>
      <c r="AT30" s="397" t="s">
        <v>98</v>
      </c>
      <c r="AU30" s="397" t="s">
        <v>98</v>
      </c>
      <c r="AV30" s="397" t="s">
        <v>98</v>
      </c>
      <c r="AW30" s="397">
        <v>0</v>
      </c>
      <c r="AX30" s="397">
        <v>456</v>
      </c>
      <c r="AY30" s="397">
        <v>256</v>
      </c>
      <c r="AZ30" s="397">
        <v>220</v>
      </c>
      <c r="BA30" s="397">
        <v>16</v>
      </c>
      <c r="BB30" s="397">
        <v>6</v>
      </c>
      <c r="BC30" s="397">
        <v>7</v>
      </c>
      <c r="BD30" s="397">
        <v>7</v>
      </c>
      <c r="BE30" s="397">
        <v>100</v>
      </c>
      <c r="BF30" s="397">
        <v>277</v>
      </c>
      <c r="BG30" s="397">
        <v>8</v>
      </c>
      <c r="BH30" s="397">
        <v>0</v>
      </c>
      <c r="BI30" s="397">
        <v>110</v>
      </c>
      <c r="BJ30" s="397">
        <v>20</v>
      </c>
      <c r="BK30" s="397">
        <v>564</v>
      </c>
      <c r="BL30" s="397">
        <v>785</v>
      </c>
      <c r="BM30" s="397">
        <v>713</v>
      </c>
      <c r="BN30" s="397">
        <v>1</v>
      </c>
      <c r="BO30" s="397">
        <v>70</v>
      </c>
      <c r="BP30" s="397">
        <v>8</v>
      </c>
      <c r="BQ30" s="397" t="s">
        <v>98</v>
      </c>
      <c r="BR30" s="397" t="s">
        <v>98</v>
      </c>
      <c r="BS30" s="397">
        <v>3</v>
      </c>
      <c r="BT30" s="397">
        <v>5</v>
      </c>
      <c r="BU30" s="397" t="s">
        <v>98</v>
      </c>
      <c r="BV30" s="397">
        <v>123</v>
      </c>
      <c r="BW30" s="397">
        <v>34</v>
      </c>
      <c r="BX30" s="397">
        <v>6</v>
      </c>
      <c r="BY30" s="397" t="s">
        <v>98</v>
      </c>
      <c r="BZ30" s="397" t="s">
        <v>98</v>
      </c>
      <c r="CA30" s="397">
        <v>83</v>
      </c>
      <c r="CB30" s="397">
        <v>178</v>
      </c>
      <c r="CC30" s="397">
        <v>25</v>
      </c>
      <c r="CD30" s="397" t="s">
        <v>98</v>
      </c>
      <c r="CE30" s="397">
        <v>152</v>
      </c>
      <c r="CF30" s="397">
        <v>35</v>
      </c>
      <c r="CG30" s="397">
        <v>14</v>
      </c>
      <c r="CH30" s="397">
        <v>9</v>
      </c>
      <c r="CI30" s="397">
        <v>31</v>
      </c>
      <c r="CJ30" s="397">
        <v>90</v>
      </c>
      <c r="CK30" s="397">
        <v>105</v>
      </c>
      <c r="CL30" s="397" t="s">
        <v>98</v>
      </c>
      <c r="CM30" s="397">
        <v>105</v>
      </c>
      <c r="CP30" s="32">
        <v>22</v>
      </c>
      <c r="CQ30" s="5" t="s">
        <v>54</v>
      </c>
      <c r="CR30" s="33">
        <f t="shared" si="0"/>
        <v>54018</v>
      </c>
      <c r="CS30" s="34">
        <f>IFERROR(_xlfn.RANK.EQ(CR30,$CR$9:$CR$55,0)+COUNTIF($CR$9:CR30,CR30)-1,"-")</f>
        <v>8</v>
      </c>
      <c r="CT30" s="5"/>
      <c r="CU30" s="42">
        <f t="shared" si="2"/>
        <v>22</v>
      </c>
      <c r="CV30" s="42" t="str">
        <f t="shared" si="3"/>
        <v>愛知</v>
      </c>
      <c r="CW30" s="42">
        <f t="shared" si="4"/>
        <v>19844</v>
      </c>
      <c r="CX30" s="37">
        <f t="shared" si="5"/>
        <v>1.3</v>
      </c>
      <c r="CZ30" s="32">
        <v>22</v>
      </c>
      <c r="DA30" s="5" t="s">
        <v>54</v>
      </c>
      <c r="DB30" s="33">
        <f t="shared" si="1"/>
        <v>51064</v>
      </c>
      <c r="DC30" s="34">
        <f>IFERROR(_xlfn.RANK.EQ(DB30,$DB$9:$DB$55,0)+COUNTIF($DB$9:DB30,DB30)-1,"-")</f>
        <v>4</v>
      </c>
      <c r="DD30" s="5"/>
      <c r="DE30" s="42">
        <f t="shared" si="6"/>
        <v>22</v>
      </c>
      <c r="DF30" s="42" t="str">
        <f t="shared" si="7"/>
        <v>福岡</v>
      </c>
      <c r="DG30" s="42">
        <f t="shared" si="8"/>
        <v>12440</v>
      </c>
      <c r="DH30" s="37">
        <f t="shared" si="9"/>
        <v>1.3</v>
      </c>
      <c r="DJ30" s="32">
        <v>22</v>
      </c>
      <c r="DK30" s="5" t="s">
        <v>54</v>
      </c>
      <c r="DL30" s="33">
        <f>IFERROR(_xlfn.XLOOKUP(DK30,貼_養殖業産出額!$A$9:$A$47,貼_養殖業産出額!$D$9:$D$47),"-")</f>
        <v>2954</v>
      </c>
      <c r="DM30" s="34">
        <f>IFERROR(_xlfn.RANK.EQ(DL30,$DL$9:$DL$55,0)+COUNTIF($DL$9:DL30,DL30)-1,"-")</f>
        <v>23</v>
      </c>
      <c r="DN30" s="5"/>
      <c r="DO30" s="42">
        <f t="shared" si="10"/>
        <v>22</v>
      </c>
      <c r="DP30" s="42" t="str">
        <f t="shared" si="11"/>
        <v>愛知</v>
      </c>
      <c r="DQ30" s="42">
        <f t="shared" si="12"/>
        <v>2993</v>
      </c>
      <c r="DR30" s="37">
        <f>IFERROR(ROUND(DQ30/貼_養殖業産出額!$D$8*100,1),"-")</f>
        <v>0.5</v>
      </c>
    </row>
    <row r="31" spans="1:122" ht="12" customHeight="1">
      <c r="A31" s="308" t="s">
        <v>63</v>
      </c>
      <c r="B31" s="305"/>
      <c r="C31" s="307"/>
      <c r="D31" s="398">
        <v>23374</v>
      </c>
      <c r="E31" s="397">
        <v>21118</v>
      </c>
      <c r="F31" s="397">
        <v>12916</v>
      </c>
      <c r="G31" s="397">
        <v>2509</v>
      </c>
      <c r="H31" s="397">
        <v>1732</v>
      </c>
      <c r="I31" s="397" t="s">
        <v>98</v>
      </c>
      <c r="J31" s="397" t="s">
        <v>98</v>
      </c>
      <c r="K31" s="397" t="s">
        <v>278</v>
      </c>
      <c r="L31" s="397">
        <v>759</v>
      </c>
      <c r="M31" s="397" t="s">
        <v>278</v>
      </c>
      <c r="N31" s="397">
        <v>0</v>
      </c>
      <c r="O31" s="397" t="s">
        <v>98</v>
      </c>
      <c r="P31" s="397" t="s">
        <v>98</v>
      </c>
      <c r="Q31" s="397" t="s">
        <v>98</v>
      </c>
      <c r="R31" s="397">
        <v>0</v>
      </c>
      <c r="S31" s="397">
        <v>2123</v>
      </c>
      <c r="T31" s="397">
        <v>2122</v>
      </c>
      <c r="U31" s="397">
        <v>1</v>
      </c>
      <c r="V31" s="397">
        <v>0</v>
      </c>
      <c r="W31" s="397" t="s">
        <v>98</v>
      </c>
      <c r="X31" s="397" t="s">
        <v>98</v>
      </c>
      <c r="Y31" s="397" t="s">
        <v>98</v>
      </c>
      <c r="Z31" s="397">
        <v>1</v>
      </c>
      <c r="AA31" s="397">
        <v>1</v>
      </c>
      <c r="AB31" s="397">
        <v>1720</v>
      </c>
      <c r="AC31" s="397">
        <v>1685</v>
      </c>
      <c r="AD31" s="397">
        <v>24</v>
      </c>
      <c r="AE31" s="397">
        <v>2</v>
      </c>
      <c r="AF31" s="397">
        <v>10</v>
      </c>
      <c r="AG31" s="397">
        <v>1464</v>
      </c>
      <c r="AH31" s="397">
        <v>1435</v>
      </c>
      <c r="AI31" s="397">
        <v>29</v>
      </c>
      <c r="AJ31" s="397">
        <v>485</v>
      </c>
      <c r="AK31" s="397" t="s">
        <v>98</v>
      </c>
      <c r="AL31" s="397">
        <v>1141</v>
      </c>
      <c r="AM31" s="397">
        <v>1354</v>
      </c>
      <c r="AN31" s="397">
        <v>41</v>
      </c>
      <c r="AO31" s="397">
        <v>1313</v>
      </c>
      <c r="AP31" s="397">
        <v>164</v>
      </c>
      <c r="AQ31" s="397">
        <v>164</v>
      </c>
      <c r="AR31" s="397" t="s">
        <v>98</v>
      </c>
      <c r="AS31" s="397">
        <v>0</v>
      </c>
      <c r="AT31" s="397" t="s">
        <v>98</v>
      </c>
      <c r="AU31" s="397">
        <v>391</v>
      </c>
      <c r="AV31" s="397">
        <v>43</v>
      </c>
      <c r="AW31" s="397">
        <v>38</v>
      </c>
      <c r="AX31" s="397">
        <v>1</v>
      </c>
      <c r="AY31" s="397">
        <v>139</v>
      </c>
      <c r="AZ31" s="397">
        <v>80</v>
      </c>
      <c r="BA31" s="397">
        <v>6</v>
      </c>
      <c r="BB31" s="397">
        <v>47</v>
      </c>
      <c r="BC31" s="397">
        <v>1</v>
      </c>
      <c r="BD31" s="397">
        <v>7</v>
      </c>
      <c r="BE31" s="397">
        <v>8</v>
      </c>
      <c r="BF31" s="397">
        <v>264</v>
      </c>
      <c r="BG31" s="397">
        <v>18</v>
      </c>
      <c r="BH31" s="397" t="s">
        <v>98</v>
      </c>
      <c r="BI31" s="397">
        <v>5</v>
      </c>
      <c r="BJ31" s="397">
        <v>11</v>
      </c>
      <c r="BK31" s="397">
        <v>1036</v>
      </c>
      <c r="BL31" s="397">
        <v>324</v>
      </c>
      <c r="BM31" s="397" t="s">
        <v>98</v>
      </c>
      <c r="BN31" s="397">
        <v>0</v>
      </c>
      <c r="BO31" s="397">
        <v>324</v>
      </c>
      <c r="BP31" s="397">
        <v>4869</v>
      </c>
      <c r="BQ31" s="397">
        <v>3365</v>
      </c>
      <c r="BR31" s="397">
        <v>1498</v>
      </c>
      <c r="BS31" s="397">
        <v>0</v>
      </c>
      <c r="BT31" s="397">
        <v>7</v>
      </c>
      <c r="BU31" s="397" t="s">
        <v>98</v>
      </c>
      <c r="BV31" s="397">
        <v>400</v>
      </c>
      <c r="BW31" s="397">
        <v>56</v>
      </c>
      <c r="BX31" s="397">
        <v>84</v>
      </c>
      <c r="BY31" s="397" t="s">
        <v>98</v>
      </c>
      <c r="BZ31" s="397" t="s">
        <v>98</v>
      </c>
      <c r="CA31" s="397">
        <v>259</v>
      </c>
      <c r="CB31" s="397">
        <v>1168</v>
      </c>
      <c r="CC31" s="397">
        <v>563</v>
      </c>
      <c r="CD31" s="397" t="s">
        <v>98</v>
      </c>
      <c r="CE31" s="397">
        <v>605</v>
      </c>
      <c r="CF31" s="397">
        <v>64</v>
      </c>
      <c r="CG31" s="397">
        <v>38</v>
      </c>
      <c r="CH31" s="397">
        <v>18</v>
      </c>
      <c r="CI31" s="397" t="s">
        <v>98</v>
      </c>
      <c r="CJ31" s="397" t="s">
        <v>98</v>
      </c>
      <c r="CK31" s="397">
        <v>20</v>
      </c>
      <c r="CL31" s="397" t="s">
        <v>98</v>
      </c>
      <c r="CM31" s="397">
        <v>20</v>
      </c>
      <c r="CP31" s="32">
        <v>23</v>
      </c>
      <c r="CQ31" s="5" t="s">
        <v>55</v>
      </c>
      <c r="CR31" s="33">
        <f t="shared" si="0"/>
        <v>19844</v>
      </c>
      <c r="CS31" s="34">
        <f>IFERROR(_xlfn.RANK.EQ(CR31,$CR$9:$CR$55,0)+COUNTIF($CR$9:CR31,CR31)-1,"-")</f>
        <v>22</v>
      </c>
      <c r="CT31" s="5"/>
      <c r="CU31" s="42">
        <f t="shared" si="2"/>
        <v>23</v>
      </c>
      <c r="CV31" s="42" t="str">
        <f t="shared" si="3"/>
        <v>沖縄</v>
      </c>
      <c r="CW31" s="42">
        <f t="shared" si="4"/>
        <v>18963</v>
      </c>
      <c r="CX31" s="37">
        <f t="shared" si="5"/>
        <v>1.2</v>
      </c>
      <c r="CZ31" s="32">
        <v>23</v>
      </c>
      <c r="DA31" s="5" t="s">
        <v>55</v>
      </c>
      <c r="DB31" s="33">
        <f t="shared" si="1"/>
        <v>16851</v>
      </c>
      <c r="DC31" s="34">
        <f>IFERROR(_xlfn.RANK.EQ(DB31,$DB$9:$DB$55,0)+COUNTIF($DB$9:DB31,DB31)-1,"-")</f>
        <v>16</v>
      </c>
      <c r="DD31" s="5"/>
      <c r="DE31" s="42">
        <f t="shared" si="6"/>
        <v>23</v>
      </c>
      <c r="DF31" s="42" t="str">
        <f t="shared" si="7"/>
        <v>沖縄</v>
      </c>
      <c r="DG31" s="42">
        <f t="shared" si="8"/>
        <v>11027</v>
      </c>
      <c r="DH31" s="37">
        <f t="shared" si="9"/>
        <v>1.2</v>
      </c>
      <c r="DJ31" s="32">
        <v>23</v>
      </c>
      <c r="DK31" s="5" t="s">
        <v>55</v>
      </c>
      <c r="DL31" s="33">
        <f>IFERROR(_xlfn.XLOOKUP(DK31,貼_養殖業産出額!$A$9:$A$47,貼_養殖業産出額!$D$9:$D$47),"-")</f>
        <v>2993</v>
      </c>
      <c r="DM31" s="34">
        <f>IFERROR(_xlfn.RANK.EQ(DL31,$DL$9:$DL$55,0)+COUNTIF($DL$9:DL31,DL31)-1,"-")</f>
        <v>22</v>
      </c>
      <c r="DN31" s="5"/>
      <c r="DO31" s="42">
        <f t="shared" si="10"/>
        <v>23</v>
      </c>
      <c r="DP31" s="42" t="str">
        <f t="shared" si="11"/>
        <v>静岡</v>
      </c>
      <c r="DQ31" s="42">
        <f t="shared" si="12"/>
        <v>2954</v>
      </c>
      <c r="DR31" s="37">
        <f>IFERROR(ROUND(DQ31/貼_養殖業産出額!$D$8*100,1),"-")</f>
        <v>0.5</v>
      </c>
    </row>
    <row r="32" spans="1:122" ht="12" customHeight="1">
      <c r="A32" s="308" t="s">
        <v>64</v>
      </c>
      <c r="B32" s="305"/>
      <c r="C32" s="307"/>
      <c r="D32" s="398">
        <v>21983</v>
      </c>
      <c r="E32" s="397">
        <v>21128</v>
      </c>
      <c r="F32" s="397">
        <v>14114</v>
      </c>
      <c r="G32" s="397">
        <v>612</v>
      </c>
      <c r="H32" s="397">
        <v>570</v>
      </c>
      <c r="I32" s="397" t="s">
        <v>98</v>
      </c>
      <c r="J32" s="397" t="s">
        <v>278</v>
      </c>
      <c r="K32" s="397" t="s">
        <v>278</v>
      </c>
      <c r="L32" s="397">
        <v>1</v>
      </c>
      <c r="M32" s="397">
        <v>38</v>
      </c>
      <c r="N32" s="397">
        <v>11</v>
      </c>
      <c r="O32" s="397">
        <v>2</v>
      </c>
      <c r="P32" s="397">
        <v>0</v>
      </c>
      <c r="Q32" s="397">
        <v>2</v>
      </c>
      <c r="R32" s="397">
        <v>7</v>
      </c>
      <c r="S32" s="397">
        <v>30</v>
      </c>
      <c r="T32" s="397">
        <v>17</v>
      </c>
      <c r="U32" s="397">
        <v>14</v>
      </c>
      <c r="V32" s="397">
        <v>1</v>
      </c>
      <c r="W32" s="397">
        <v>0</v>
      </c>
      <c r="X32" s="397">
        <v>0</v>
      </c>
      <c r="Y32" s="397">
        <v>0</v>
      </c>
      <c r="Z32" s="397">
        <v>0</v>
      </c>
      <c r="AA32" s="397">
        <v>0</v>
      </c>
      <c r="AB32" s="397">
        <v>2061</v>
      </c>
      <c r="AC32" s="397">
        <v>1125</v>
      </c>
      <c r="AD32" s="397">
        <v>850</v>
      </c>
      <c r="AE32" s="397">
        <v>53</v>
      </c>
      <c r="AF32" s="397">
        <v>33</v>
      </c>
      <c r="AG32" s="397">
        <v>2213</v>
      </c>
      <c r="AH32" s="397">
        <v>2144</v>
      </c>
      <c r="AI32" s="397">
        <v>70</v>
      </c>
      <c r="AJ32" s="397">
        <v>1370</v>
      </c>
      <c r="AK32" s="397">
        <v>0</v>
      </c>
      <c r="AL32" s="397">
        <v>2549</v>
      </c>
      <c r="AM32" s="397">
        <v>944</v>
      </c>
      <c r="AN32" s="397">
        <v>162</v>
      </c>
      <c r="AO32" s="397">
        <v>782</v>
      </c>
      <c r="AP32" s="397">
        <v>37</v>
      </c>
      <c r="AQ32" s="397">
        <v>37</v>
      </c>
      <c r="AR32" s="397" t="s">
        <v>98</v>
      </c>
      <c r="AS32" s="397" t="s">
        <v>98</v>
      </c>
      <c r="AT32" s="397" t="s">
        <v>98</v>
      </c>
      <c r="AU32" s="397">
        <v>7</v>
      </c>
      <c r="AV32" s="397">
        <v>73</v>
      </c>
      <c r="AW32" s="397">
        <v>490</v>
      </c>
      <c r="AX32" s="397">
        <v>4</v>
      </c>
      <c r="AY32" s="397">
        <v>608</v>
      </c>
      <c r="AZ32" s="397">
        <v>340</v>
      </c>
      <c r="BA32" s="397">
        <v>28</v>
      </c>
      <c r="BB32" s="397">
        <v>235</v>
      </c>
      <c r="BC32" s="397">
        <v>4</v>
      </c>
      <c r="BD32" s="397">
        <v>1</v>
      </c>
      <c r="BE32" s="397">
        <v>298</v>
      </c>
      <c r="BF32" s="397">
        <v>406</v>
      </c>
      <c r="BG32" s="397">
        <v>59</v>
      </c>
      <c r="BH32" s="397" t="s">
        <v>98</v>
      </c>
      <c r="BI32" s="397">
        <v>263</v>
      </c>
      <c r="BJ32" s="397">
        <v>30</v>
      </c>
      <c r="BK32" s="397">
        <v>2047</v>
      </c>
      <c r="BL32" s="397">
        <v>14</v>
      </c>
      <c r="BM32" s="397" t="s">
        <v>98</v>
      </c>
      <c r="BN32" s="397">
        <v>1</v>
      </c>
      <c r="BO32" s="397">
        <v>13</v>
      </c>
      <c r="BP32" s="397">
        <v>1974</v>
      </c>
      <c r="BQ32" s="397">
        <v>776</v>
      </c>
      <c r="BR32" s="397">
        <v>1195</v>
      </c>
      <c r="BS32" s="397">
        <v>1</v>
      </c>
      <c r="BT32" s="397">
        <v>2</v>
      </c>
      <c r="BU32" s="397" t="s">
        <v>98</v>
      </c>
      <c r="BV32" s="397">
        <v>827</v>
      </c>
      <c r="BW32" s="397">
        <v>202</v>
      </c>
      <c r="BX32" s="397">
        <v>175</v>
      </c>
      <c r="BY32" s="397">
        <v>0</v>
      </c>
      <c r="BZ32" s="397" t="s">
        <v>98</v>
      </c>
      <c r="CA32" s="397">
        <v>450</v>
      </c>
      <c r="CB32" s="397">
        <v>1080</v>
      </c>
      <c r="CC32" s="397">
        <v>319</v>
      </c>
      <c r="CD32" s="397" t="s">
        <v>98</v>
      </c>
      <c r="CE32" s="397">
        <v>760</v>
      </c>
      <c r="CF32" s="397">
        <v>50</v>
      </c>
      <c r="CG32" s="397">
        <v>85</v>
      </c>
      <c r="CH32" s="397">
        <v>45</v>
      </c>
      <c r="CI32" s="397">
        <v>1</v>
      </c>
      <c r="CJ32" s="397">
        <v>1</v>
      </c>
      <c r="CK32" s="397">
        <v>132</v>
      </c>
      <c r="CL32" s="397" t="s">
        <v>98</v>
      </c>
      <c r="CM32" s="397">
        <v>132</v>
      </c>
      <c r="CP32" s="32">
        <v>24</v>
      </c>
      <c r="CQ32" s="5" t="s">
        <v>56</v>
      </c>
      <c r="CR32" s="33">
        <f t="shared" si="0"/>
        <v>43675</v>
      </c>
      <c r="CS32" s="34">
        <f>IFERROR(_xlfn.RANK.EQ(CR32,$CR$9:$CR$55,0)+COUNTIF($CR$9:CR32,CR32)-1,"-")</f>
        <v>10</v>
      </c>
      <c r="CT32" s="5"/>
      <c r="CU32" s="42">
        <f t="shared" si="2"/>
        <v>24</v>
      </c>
      <c r="CV32" s="42" t="str">
        <f t="shared" si="3"/>
        <v>香川</v>
      </c>
      <c r="CW32" s="42">
        <f t="shared" si="4"/>
        <v>18478</v>
      </c>
      <c r="CX32" s="37">
        <f t="shared" si="5"/>
        <v>1.2</v>
      </c>
      <c r="CZ32" s="32">
        <v>24</v>
      </c>
      <c r="DA32" s="5" t="s">
        <v>56</v>
      </c>
      <c r="DB32" s="33">
        <f t="shared" si="1"/>
        <v>22816</v>
      </c>
      <c r="DC32" s="34">
        <f>IFERROR(_xlfn.RANK.EQ(DB32,$DB$9:$DB$55,0)+COUNTIF($DB$9:DB32,DB32)-1,"-")</f>
        <v>12</v>
      </c>
      <c r="DD32" s="5"/>
      <c r="DE32" s="42">
        <f t="shared" si="6"/>
        <v>24</v>
      </c>
      <c r="DF32" s="42" t="str">
        <f t="shared" si="7"/>
        <v>福島</v>
      </c>
      <c r="DG32" s="42">
        <f t="shared" si="8"/>
        <v>11007</v>
      </c>
      <c r="DH32" s="37">
        <f t="shared" si="9"/>
        <v>1.2</v>
      </c>
      <c r="DJ32" s="32">
        <v>24</v>
      </c>
      <c r="DK32" s="5" t="s">
        <v>56</v>
      </c>
      <c r="DL32" s="33">
        <f>IFERROR(_xlfn.XLOOKUP(DK32,貼_養殖業産出額!$A$9:$A$47,貼_養殖業産出額!$D$9:$D$47),"-")</f>
        <v>20859</v>
      </c>
      <c r="DM32" s="34">
        <f>IFERROR(_xlfn.RANK.EQ(DL32,$DL$9:$DL$55,0)+COUNTIF($DL$9:DL32,DL32)-1,"-")</f>
        <v>11</v>
      </c>
      <c r="DN32" s="5"/>
      <c r="DO32" s="42">
        <f t="shared" si="10"/>
        <v>24</v>
      </c>
      <c r="DP32" s="42" t="str">
        <f t="shared" si="11"/>
        <v>鳥取</v>
      </c>
      <c r="DQ32" s="42">
        <f t="shared" si="12"/>
        <v>2255</v>
      </c>
      <c r="DR32" s="37">
        <f>IFERROR(ROUND(DQ32/貼_養殖業産出額!$D$8*100,1),"-")</f>
        <v>0.4</v>
      </c>
    </row>
    <row r="33" spans="1:122" ht="12" customHeight="1">
      <c r="A33" s="308" t="s">
        <v>65</v>
      </c>
      <c r="B33" s="305"/>
      <c r="C33" s="307"/>
      <c r="D33" s="398">
        <v>7075</v>
      </c>
      <c r="E33" s="397">
        <v>2202</v>
      </c>
      <c r="F33" s="397">
        <v>1047</v>
      </c>
      <c r="G33" s="397">
        <v>0</v>
      </c>
      <c r="H33" s="397">
        <v>0</v>
      </c>
      <c r="I33" s="397" t="s">
        <v>98</v>
      </c>
      <c r="J33" s="397" t="s">
        <v>98</v>
      </c>
      <c r="K33" s="397" t="s">
        <v>98</v>
      </c>
      <c r="L33" s="397" t="s">
        <v>98</v>
      </c>
      <c r="M33" s="397" t="s">
        <v>98</v>
      </c>
      <c r="N33" s="397" t="s">
        <v>98</v>
      </c>
      <c r="O33" s="397" t="s">
        <v>98</v>
      </c>
      <c r="P33" s="397" t="s">
        <v>98</v>
      </c>
      <c r="Q33" s="397" t="s">
        <v>98</v>
      </c>
      <c r="R33" s="397" t="s">
        <v>98</v>
      </c>
      <c r="S33" s="397" t="s">
        <v>98</v>
      </c>
      <c r="T33" s="397" t="s">
        <v>98</v>
      </c>
      <c r="U33" s="397" t="s">
        <v>98</v>
      </c>
      <c r="V33" s="397">
        <v>0</v>
      </c>
      <c r="W33" s="397" t="s">
        <v>98</v>
      </c>
      <c r="X33" s="397" t="s">
        <v>98</v>
      </c>
      <c r="Y33" s="397" t="s">
        <v>98</v>
      </c>
      <c r="Z33" s="397">
        <v>1</v>
      </c>
      <c r="AA33" s="397" t="s">
        <v>98</v>
      </c>
      <c r="AB33" s="397">
        <v>206</v>
      </c>
      <c r="AC33" s="397">
        <v>0</v>
      </c>
      <c r="AD33" s="397" t="s">
        <v>98</v>
      </c>
      <c r="AE33" s="397">
        <v>0</v>
      </c>
      <c r="AF33" s="397">
        <v>206</v>
      </c>
      <c r="AG33" s="397">
        <v>1</v>
      </c>
      <c r="AH33" s="397">
        <v>1</v>
      </c>
      <c r="AI33" s="397" t="s">
        <v>98</v>
      </c>
      <c r="AJ33" s="397">
        <v>0</v>
      </c>
      <c r="AK33" s="397" t="s">
        <v>98</v>
      </c>
      <c r="AL33" s="397">
        <v>6</v>
      </c>
      <c r="AM33" s="397">
        <v>88</v>
      </c>
      <c r="AN33" s="397">
        <v>30</v>
      </c>
      <c r="AO33" s="397">
        <v>57</v>
      </c>
      <c r="AP33" s="397" t="s">
        <v>98</v>
      </c>
      <c r="AQ33" s="397" t="s">
        <v>98</v>
      </c>
      <c r="AR33" s="397" t="s">
        <v>98</v>
      </c>
      <c r="AS33" s="397" t="s">
        <v>98</v>
      </c>
      <c r="AT33" s="397" t="s">
        <v>98</v>
      </c>
      <c r="AU33" s="397" t="s">
        <v>98</v>
      </c>
      <c r="AV33" s="397" t="s">
        <v>98</v>
      </c>
      <c r="AW33" s="397">
        <v>18</v>
      </c>
      <c r="AX33" s="397">
        <v>0</v>
      </c>
      <c r="AY33" s="397">
        <v>252</v>
      </c>
      <c r="AZ33" s="397">
        <v>242</v>
      </c>
      <c r="BA33" s="397" t="s">
        <v>98</v>
      </c>
      <c r="BB33" s="397" t="s">
        <v>98</v>
      </c>
      <c r="BC33" s="397">
        <v>10</v>
      </c>
      <c r="BD33" s="397" t="s">
        <v>98</v>
      </c>
      <c r="BE33" s="397">
        <v>0</v>
      </c>
      <c r="BF33" s="397">
        <v>37</v>
      </c>
      <c r="BG33" s="397">
        <v>15</v>
      </c>
      <c r="BH33" s="397">
        <v>72</v>
      </c>
      <c r="BI33" s="397" t="s">
        <v>98</v>
      </c>
      <c r="BJ33" s="397">
        <v>12</v>
      </c>
      <c r="BK33" s="397">
        <v>339</v>
      </c>
      <c r="BL33" s="397">
        <v>108</v>
      </c>
      <c r="BM33" s="397" t="s">
        <v>98</v>
      </c>
      <c r="BN33" s="397">
        <v>8</v>
      </c>
      <c r="BO33" s="397">
        <v>101</v>
      </c>
      <c r="BP33" s="397">
        <v>69</v>
      </c>
      <c r="BQ33" s="397" t="s">
        <v>98</v>
      </c>
      <c r="BR33" s="397" t="s">
        <v>98</v>
      </c>
      <c r="BS33" s="397">
        <v>56</v>
      </c>
      <c r="BT33" s="397">
        <v>13</v>
      </c>
      <c r="BU33" s="397" t="s">
        <v>98</v>
      </c>
      <c r="BV33" s="397">
        <v>41</v>
      </c>
      <c r="BW33" s="397">
        <v>0</v>
      </c>
      <c r="BX33" s="397">
        <v>0</v>
      </c>
      <c r="BY33" s="397">
        <v>0</v>
      </c>
      <c r="BZ33" s="397" t="s">
        <v>98</v>
      </c>
      <c r="CA33" s="397">
        <v>40</v>
      </c>
      <c r="CB33" s="397">
        <v>40</v>
      </c>
      <c r="CC33" s="397" t="s">
        <v>98</v>
      </c>
      <c r="CD33" s="397" t="s">
        <v>98</v>
      </c>
      <c r="CE33" s="397">
        <v>40</v>
      </c>
      <c r="CF33" s="397">
        <v>158</v>
      </c>
      <c r="CG33" s="397">
        <v>40</v>
      </c>
      <c r="CH33" s="397" t="s">
        <v>98</v>
      </c>
      <c r="CI33" s="397" t="s">
        <v>98</v>
      </c>
      <c r="CJ33" s="397">
        <v>87</v>
      </c>
      <c r="CK33" s="397">
        <v>1</v>
      </c>
      <c r="CL33" s="397" t="s">
        <v>98</v>
      </c>
      <c r="CM33" s="397">
        <v>1</v>
      </c>
      <c r="CP33" s="32">
        <v>25</v>
      </c>
      <c r="CQ33" s="5" t="s">
        <v>57</v>
      </c>
      <c r="CR33" s="33" t="str">
        <f t="shared" si="0"/>
        <v>-</v>
      </c>
      <c r="CS33" s="34" t="str">
        <f>IFERROR(_xlfn.RANK.EQ(CR33,$CR$9:$CR$55,0)+COUNTIF($CR$9:CR33,CR33)-1,"-")</f>
        <v>-</v>
      </c>
      <c r="CT33" s="5"/>
      <c r="CU33" s="42">
        <f t="shared" si="2"/>
        <v>25</v>
      </c>
      <c r="CV33" s="42" t="str">
        <f t="shared" si="3"/>
        <v>石川</v>
      </c>
      <c r="CW33" s="42">
        <f t="shared" si="4"/>
        <v>17091</v>
      </c>
      <c r="CX33" s="37">
        <f t="shared" si="5"/>
        <v>1.1000000000000001</v>
      </c>
      <c r="CZ33" s="32">
        <v>25</v>
      </c>
      <c r="DA33" s="5" t="s">
        <v>57</v>
      </c>
      <c r="DB33" s="33" t="str">
        <f t="shared" si="1"/>
        <v>-</v>
      </c>
      <c r="DC33" s="34" t="str">
        <f>IFERROR(_xlfn.RANK.EQ(DB33,$DB$9:$DB$55,0)+COUNTIF($DB$9:DB33,DB33)-1,"-")</f>
        <v>-</v>
      </c>
      <c r="DD33" s="5"/>
      <c r="DE33" s="42">
        <f t="shared" si="6"/>
        <v>25</v>
      </c>
      <c r="DF33" s="42" t="str">
        <f t="shared" si="7"/>
        <v>大分</v>
      </c>
      <c r="DG33" s="42">
        <f t="shared" si="8"/>
        <v>10394</v>
      </c>
      <c r="DH33" s="37">
        <f t="shared" si="9"/>
        <v>1.1000000000000001</v>
      </c>
      <c r="DJ33" s="32">
        <v>25</v>
      </c>
      <c r="DK33" s="5" t="s">
        <v>57</v>
      </c>
      <c r="DL33" s="33" t="str">
        <f>IFERROR(_xlfn.XLOOKUP(DK33,貼_養殖業産出額!$A$9:$A$47,貼_養殖業産出額!$D$9:$D$47),"-")</f>
        <v>-</v>
      </c>
      <c r="DM33" s="34" t="str">
        <f>IFERROR(_xlfn.RANK.EQ(DL33,$DL$9:$DL$55,0)+COUNTIF($DL$9:DL33,DL33)-1,"-")</f>
        <v>-</v>
      </c>
      <c r="DN33" s="5"/>
      <c r="DO33" s="42">
        <f t="shared" si="10"/>
        <v>25</v>
      </c>
      <c r="DP33" s="42" t="str">
        <f t="shared" si="11"/>
        <v>千葉</v>
      </c>
      <c r="DQ33" s="42">
        <f t="shared" si="12"/>
        <v>1925</v>
      </c>
      <c r="DR33" s="37">
        <f>IFERROR(ROUND(DQ33/貼_養殖業産出額!$D$8*100,1),"-")</f>
        <v>0.3</v>
      </c>
    </row>
    <row r="34" spans="1:122" ht="12" customHeight="1">
      <c r="A34" s="308" t="s">
        <v>66</v>
      </c>
      <c r="B34" s="305"/>
      <c r="C34" s="307"/>
      <c r="D34" s="398">
        <v>28936</v>
      </c>
      <c r="E34" s="399">
        <v>8394</v>
      </c>
      <c r="F34" s="399">
        <v>5314</v>
      </c>
      <c r="G34" s="399" t="s">
        <v>98</v>
      </c>
      <c r="H34" s="399" t="s">
        <v>98</v>
      </c>
      <c r="I34" s="399" t="s">
        <v>98</v>
      </c>
      <c r="J34" s="399" t="s">
        <v>98</v>
      </c>
      <c r="K34" s="399" t="s">
        <v>98</v>
      </c>
      <c r="L34" s="399" t="s">
        <v>98</v>
      </c>
      <c r="M34" s="399" t="s">
        <v>98</v>
      </c>
      <c r="N34" s="399" t="s">
        <v>98</v>
      </c>
      <c r="O34" s="399" t="s">
        <v>98</v>
      </c>
      <c r="P34" s="399" t="s">
        <v>98</v>
      </c>
      <c r="Q34" s="399" t="s">
        <v>98</v>
      </c>
      <c r="R34" s="399" t="s">
        <v>98</v>
      </c>
      <c r="S34" s="399" t="s">
        <v>98</v>
      </c>
      <c r="T34" s="399" t="s">
        <v>98</v>
      </c>
      <c r="U34" s="399" t="s">
        <v>98</v>
      </c>
      <c r="V34" s="399">
        <v>0</v>
      </c>
      <c r="W34" s="399" t="s">
        <v>98</v>
      </c>
      <c r="X34" s="399" t="s">
        <v>98</v>
      </c>
      <c r="Y34" s="399" t="s">
        <v>98</v>
      </c>
      <c r="Z34" s="399">
        <v>11</v>
      </c>
      <c r="AA34" s="399" t="s">
        <v>98</v>
      </c>
      <c r="AB34" s="399">
        <v>3766</v>
      </c>
      <c r="AC34" s="399">
        <v>0</v>
      </c>
      <c r="AD34" s="399" t="s">
        <v>98</v>
      </c>
      <c r="AE34" s="399">
        <v>3314</v>
      </c>
      <c r="AF34" s="399">
        <v>452</v>
      </c>
      <c r="AG34" s="399">
        <v>19</v>
      </c>
      <c r="AH34" s="399">
        <v>19</v>
      </c>
      <c r="AI34" s="399">
        <v>0</v>
      </c>
      <c r="AJ34" s="399">
        <v>11</v>
      </c>
      <c r="AK34" s="399" t="s">
        <v>98</v>
      </c>
      <c r="AL34" s="399">
        <v>148</v>
      </c>
      <c r="AM34" s="399">
        <v>133</v>
      </c>
      <c r="AN34" s="399">
        <v>53</v>
      </c>
      <c r="AO34" s="399">
        <v>80</v>
      </c>
      <c r="AP34" s="399" t="s">
        <v>98</v>
      </c>
      <c r="AQ34" s="399" t="s">
        <v>98</v>
      </c>
      <c r="AR34" s="399" t="s">
        <v>98</v>
      </c>
      <c r="AS34" s="399" t="s">
        <v>98</v>
      </c>
      <c r="AT34" s="399" t="s">
        <v>98</v>
      </c>
      <c r="AU34" s="399" t="s">
        <v>98</v>
      </c>
      <c r="AV34" s="399" t="s">
        <v>98</v>
      </c>
      <c r="AW34" s="399">
        <v>63</v>
      </c>
      <c r="AX34" s="399">
        <v>121</v>
      </c>
      <c r="AY34" s="399">
        <v>336</v>
      </c>
      <c r="AZ34" s="399">
        <v>272</v>
      </c>
      <c r="BA34" s="399">
        <v>13</v>
      </c>
      <c r="BB34" s="399">
        <v>0</v>
      </c>
      <c r="BC34" s="399">
        <v>51</v>
      </c>
      <c r="BD34" s="399">
        <v>0</v>
      </c>
      <c r="BE34" s="399">
        <v>0</v>
      </c>
      <c r="BF34" s="399">
        <v>90</v>
      </c>
      <c r="BG34" s="399">
        <v>64</v>
      </c>
      <c r="BH34" s="399" t="s">
        <v>98</v>
      </c>
      <c r="BI34" s="399" t="s">
        <v>98</v>
      </c>
      <c r="BJ34" s="399">
        <v>25</v>
      </c>
      <c r="BK34" s="399">
        <v>528</v>
      </c>
      <c r="BL34" s="399">
        <v>1131</v>
      </c>
      <c r="BM34" s="399" t="s">
        <v>98</v>
      </c>
      <c r="BN34" s="399">
        <v>3</v>
      </c>
      <c r="BO34" s="399">
        <v>1128</v>
      </c>
      <c r="BP34" s="399">
        <v>24</v>
      </c>
      <c r="BQ34" s="399" t="s">
        <v>98</v>
      </c>
      <c r="BR34" s="399" t="s">
        <v>98</v>
      </c>
      <c r="BS34" s="399">
        <v>18</v>
      </c>
      <c r="BT34" s="399">
        <v>6</v>
      </c>
      <c r="BU34" s="399" t="s">
        <v>98</v>
      </c>
      <c r="BV34" s="399">
        <v>322</v>
      </c>
      <c r="BW34" s="399">
        <v>20</v>
      </c>
      <c r="BX34" s="399">
        <v>62</v>
      </c>
      <c r="BY34" s="399">
        <v>67</v>
      </c>
      <c r="BZ34" s="399" t="s">
        <v>98</v>
      </c>
      <c r="CA34" s="399">
        <v>172</v>
      </c>
      <c r="CB34" s="399">
        <v>90</v>
      </c>
      <c r="CC34" s="399" t="s">
        <v>98</v>
      </c>
      <c r="CD34" s="399" t="s">
        <v>98</v>
      </c>
      <c r="CE34" s="399">
        <v>90</v>
      </c>
      <c r="CF34" s="399">
        <v>305</v>
      </c>
      <c r="CG34" s="399">
        <v>58</v>
      </c>
      <c r="CH34" s="399" t="s">
        <v>98</v>
      </c>
      <c r="CI34" s="399" t="s">
        <v>98</v>
      </c>
      <c r="CJ34" s="399">
        <v>8</v>
      </c>
      <c r="CK34" s="399">
        <v>514</v>
      </c>
      <c r="CL34" s="399" t="s">
        <v>98</v>
      </c>
      <c r="CM34" s="399">
        <v>514</v>
      </c>
      <c r="CP34" s="32">
        <v>26</v>
      </c>
      <c r="CQ34" s="5" t="s">
        <v>58</v>
      </c>
      <c r="CR34" s="33">
        <f t="shared" si="0"/>
        <v>5513</v>
      </c>
      <c r="CS34" s="34">
        <f>IFERROR(_xlfn.RANK.EQ(CR34,$CR$9:$CR$55,0)+COUNTIF($CR$9:CR34,CR34)-1,"-")</f>
        <v>37</v>
      </c>
      <c r="CT34" s="5"/>
      <c r="CU34" s="42">
        <f t="shared" si="2"/>
        <v>26</v>
      </c>
      <c r="CV34" s="42" t="str">
        <f t="shared" si="3"/>
        <v>山口</v>
      </c>
      <c r="CW34" s="42">
        <f t="shared" si="4"/>
        <v>15282</v>
      </c>
      <c r="CX34" s="37">
        <f t="shared" si="5"/>
        <v>1</v>
      </c>
      <c r="CZ34" s="32">
        <v>26</v>
      </c>
      <c r="DA34" s="5" t="s">
        <v>58</v>
      </c>
      <c r="DB34" s="33">
        <f t="shared" si="1"/>
        <v>4134</v>
      </c>
      <c r="DC34" s="34">
        <f>IFERROR(_xlfn.RANK.EQ(DB34,$DB$9:$DB$55,0)+COUNTIF($DB$9:DB34,DB34)-1,"-")</f>
        <v>34</v>
      </c>
      <c r="DD34" s="5"/>
      <c r="DE34" s="42">
        <f t="shared" si="6"/>
        <v>26</v>
      </c>
      <c r="DF34" s="42" t="str">
        <f t="shared" si="7"/>
        <v>和歌山</v>
      </c>
      <c r="DG34" s="42">
        <f t="shared" si="8"/>
        <v>8446</v>
      </c>
      <c r="DH34" s="37">
        <f t="shared" si="9"/>
        <v>0.9</v>
      </c>
      <c r="DJ34" s="32">
        <v>26</v>
      </c>
      <c r="DK34" s="5" t="s">
        <v>58</v>
      </c>
      <c r="DL34" s="33">
        <f>IFERROR(_xlfn.XLOOKUP(DK34,貼_養殖業産出額!$A$9:$A$47,貼_養殖業産出額!$D$9:$D$47),"-")</f>
        <v>1380</v>
      </c>
      <c r="DM34" s="34">
        <f>IFERROR(_xlfn.RANK.EQ(DL34,$DL$9:$DL$55,0)+COUNTIF($DL$9:DL34,DL34)-1,"-")</f>
        <v>27</v>
      </c>
      <c r="DN34" s="5"/>
      <c r="DO34" s="42">
        <f t="shared" si="10"/>
        <v>26</v>
      </c>
      <c r="DP34" s="42" t="str">
        <f t="shared" si="11"/>
        <v>山口</v>
      </c>
      <c r="DQ34" s="42">
        <f t="shared" si="12"/>
        <v>1531</v>
      </c>
      <c r="DR34" s="37">
        <f>IFERROR(ROUND(DQ34/貼_養殖業産出額!$D$8*100,1),"-")</f>
        <v>0.3</v>
      </c>
    </row>
    <row r="35" spans="1:122" ht="18" customHeight="1">
      <c r="A35" s="308" t="s">
        <v>67</v>
      </c>
      <c r="B35" s="305"/>
      <c r="C35" s="307"/>
      <c r="D35" s="398">
        <v>15282</v>
      </c>
      <c r="E35" s="397">
        <v>13751</v>
      </c>
      <c r="F35" s="397">
        <v>8437</v>
      </c>
      <c r="G35" s="397">
        <v>316</v>
      </c>
      <c r="H35" s="397">
        <v>261</v>
      </c>
      <c r="I35" s="397" t="s">
        <v>98</v>
      </c>
      <c r="J35" s="397">
        <v>12</v>
      </c>
      <c r="K35" s="397" t="s">
        <v>278</v>
      </c>
      <c r="L35" s="397" t="s">
        <v>278</v>
      </c>
      <c r="M35" s="397">
        <v>39</v>
      </c>
      <c r="N35" s="397">
        <v>2</v>
      </c>
      <c r="O35" s="397" t="s">
        <v>278</v>
      </c>
      <c r="P35" s="397" t="s">
        <v>278</v>
      </c>
      <c r="Q35" s="397" t="s">
        <v>278</v>
      </c>
      <c r="R35" s="397">
        <v>1</v>
      </c>
      <c r="S35" s="397">
        <v>8</v>
      </c>
      <c r="T35" s="397">
        <v>4</v>
      </c>
      <c r="U35" s="397">
        <v>4</v>
      </c>
      <c r="V35" s="397">
        <v>2</v>
      </c>
      <c r="W35" s="397">
        <v>0</v>
      </c>
      <c r="X35" s="397">
        <v>0</v>
      </c>
      <c r="Y35" s="397" t="s">
        <v>98</v>
      </c>
      <c r="Z35" s="397">
        <v>5</v>
      </c>
      <c r="AA35" s="397" t="s">
        <v>98</v>
      </c>
      <c r="AB35" s="397">
        <v>740</v>
      </c>
      <c r="AC35" s="397">
        <v>7</v>
      </c>
      <c r="AD35" s="397">
        <v>7</v>
      </c>
      <c r="AE35" s="397">
        <v>664</v>
      </c>
      <c r="AF35" s="397">
        <v>62</v>
      </c>
      <c r="AG35" s="397">
        <v>648</v>
      </c>
      <c r="AH35" s="397">
        <v>621</v>
      </c>
      <c r="AI35" s="397">
        <v>27</v>
      </c>
      <c r="AJ35" s="397">
        <v>156</v>
      </c>
      <c r="AK35" s="397">
        <v>0</v>
      </c>
      <c r="AL35" s="397">
        <v>717</v>
      </c>
      <c r="AM35" s="397">
        <v>641</v>
      </c>
      <c r="AN35" s="397">
        <v>182</v>
      </c>
      <c r="AO35" s="397">
        <v>459</v>
      </c>
      <c r="AP35" s="397">
        <v>0</v>
      </c>
      <c r="AQ35" s="397">
        <v>0</v>
      </c>
      <c r="AR35" s="397" t="s">
        <v>98</v>
      </c>
      <c r="AS35" s="397" t="s">
        <v>98</v>
      </c>
      <c r="AT35" s="397" t="s">
        <v>98</v>
      </c>
      <c r="AU35" s="397" t="s">
        <v>98</v>
      </c>
      <c r="AV35" s="397">
        <v>0</v>
      </c>
      <c r="AW35" s="397">
        <v>201</v>
      </c>
      <c r="AX35" s="397">
        <v>28</v>
      </c>
      <c r="AY35" s="397">
        <v>723</v>
      </c>
      <c r="AZ35" s="397">
        <v>499</v>
      </c>
      <c r="BA35" s="397">
        <v>15</v>
      </c>
      <c r="BB35" s="397">
        <v>182</v>
      </c>
      <c r="BC35" s="397">
        <v>26</v>
      </c>
      <c r="BD35" s="397">
        <v>1</v>
      </c>
      <c r="BE35" s="397">
        <v>188</v>
      </c>
      <c r="BF35" s="397">
        <v>434</v>
      </c>
      <c r="BG35" s="397">
        <v>95</v>
      </c>
      <c r="BH35" s="397" t="s">
        <v>98</v>
      </c>
      <c r="BI35" s="397">
        <v>771</v>
      </c>
      <c r="BJ35" s="397">
        <v>200</v>
      </c>
      <c r="BK35" s="397">
        <v>2563</v>
      </c>
      <c r="BL35" s="397">
        <v>428</v>
      </c>
      <c r="BM35" s="397" t="s">
        <v>98</v>
      </c>
      <c r="BN35" s="397">
        <v>32</v>
      </c>
      <c r="BO35" s="397">
        <v>396</v>
      </c>
      <c r="BP35" s="397">
        <v>48</v>
      </c>
      <c r="BQ35" s="397" t="s">
        <v>98</v>
      </c>
      <c r="BR35" s="397" t="s">
        <v>98</v>
      </c>
      <c r="BS35" s="397">
        <v>42</v>
      </c>
      <c r="BT35" s="397">
        <v>6</v>
      </c>
      <c r="BU35" s="397" t="s">
        <v>98</v>
      </c>
      <c r="BV35" s="397">
        <v>852</v>
      </c>
      <c r="BW35" s="397">
        <v>276</v>
      </c>
      <c r="BX35" s="397">
        <v>348</v>
      </c>
      <c r="BY35" s="397">
        <v>4</v>
      </c>
      <c r="BZ35" s="397" t="s">
        <v>98</v>
      </c>
      <c r="CA35" s="397">
        <v>224</v>
      </c>
      <c r="CB35" s="397">
        <v>1225</v>
      </c>
      <c r="CC35" s="397">
        <v>66</v>
      </c>
      <c r="CD35" s="397" t="s">
        <v>98</v>
      </c>
      <c r="CE35" s="397">
        <v>1159</v>
      </c>
      <c r="CF35" s="397">
        <v>343</v>
      </c>
      <c r="CG35" s="397">
        <v>392</v>
      </c>
      <c r="CH35" s="397">
        <v>179</v>
      </c>
      <c r="CI35" s="397">
        <v>2</v>
      </c>
      <c r="CJ35" s="397">
        <v>0</v>
      </c>
      <c r="CK35" s="397">
        <v>157</v>
      </c>
      <c r="CL35" s="397" t="s">
        <v>98</v>
      </c>
      <c r="CM35" s="397">
        <v>157</v>
      </c>
      <c r="CP35" s="32">
        <v>27</v>
      </c>
      <c r="CQ35" s="5" t="s">
        <v>59</v>
      </c>
      <c r="CR35" s="33">
        <f t="shared" si="0"/>
        <v>6234</v>
      </c>
      <c r="CS35" s="34">
        <f>IFERROR(_xlfn.RANK.EQ(CR35,$CR$9:$CR$55,0)+COUNTIF($CR$9:CR35,CR35)-1,"-")</f>
        <v>36</v>
      </c>
      <c r="CT35" s="5"/>
      <c r="CU35" s="42">
        <f t="shared" si="2"/>
        <v>27</v>
      </c>
      <c r="CV35" s="42" t="str">
        <f t="shared" si="3"/>
        <v>神奈川</v>
      </c>
      <c r="CW35" s="42">
        <f t="shared" si="4"/>
        <v>14969</v>
      </c>
      <c r="CX35" s="37">
        <f t="shared" si="5"/>
        <v>1</v>
      </c>
      <c r="CZ35" s="32">
        <v>27</v>
      </c>
      <c r="DA35" s="5" t="s">
        <v>59</v>
      </c>
      <c r="DB35" s="33">
        <f t="shared" si="1"/>
        <v>6085</v>
      </c>
      <c r="DC35" s="34">
        <f>IFERROR(_xlfn.RANK.EQ(DB35,$DB$9:$DB$55,0)+COUNTIF($DB$9:DB35,DB35)-1,"-")</f>
        <v>31</v>
      </c>
      <c r="DD35" s="5"/>
      <c r="DE35" s="42">
        <f t="shared" si="6"/>
        <v>27</v>
      </c>
      <c r="DF35" s="42" t="str">
        <f t="shared" si="7"/>
        <v>広島</v>
      </c>
      <c r="DG35" s="42">
        <f t="shared" si="8"/>
        <v>8394</v>
      </c>
      <c r="DH35" s="37">
        <f t="shared" si="9"/>
        <v>0.9</v>
      </c>
      <c r="DJ35" s="32">
        <v>27</v>
      </c>
      <c r="DK35" s="5" t="s">
        <v>59</v>
      </c>
      <c r="DL35" s="33">
        <f>IFERROR(_xlfn.XLOOKUP(DK35,貼_養殖業産出額!$A$9:$A$47,貼_養殖業産出額!$D$9:$D$47),"-")</f>
        <v>149</v>
      </c>
      <c r="DM35" s="34">
        <f>IFERROR(_xlfn.RANK.EQ(DL35,$DL$9:$DL$55,0)+COUNTIF($DL$9:DL35,DL35)-1,"-")</f>
        <v>33</v>
      </c>
      <c r="DN35" s="5"/>
      <c r="DO35" s="42">
        <f t="shared" si="10"/>
        <v>27</v>
      </c>
      <c r="DP35" s="42" t="str">
        <f t="shared" si="11"/>
        <v>京都</v>
      </c>
      <c r="DQ35" s="42">
        <f t="shared" si="12"/>
        <v>1380</v>
      </c>
      <c r="DR35" s="37">
        <f>IFERROR(ROUND(DQ35/貼_養殖業産出額!$D$8*100,1),"-")</f>
        <v>0.2</v>
      </c>
    </row>
    <row r="36" spans="1:122" ht="12" customHeight="1">
      <c r="A36" s="308" t="s">
        <v>68</v>
      </c>
      <c r="B36" s="305"/>
      <c r="C36" s="307"/>
      <c r="D36" s="398">
        <v>11843</v>
      </c>
      <c r="E36" s="397">
        <v>6483</v>
      </c>
      <c r="F36" s="397">
        <v>3843</v>
      </c>
      <c r="G36" s="397">
        <v>655</v>
      </c>
      <c r="H36" s="397">
        <v>92</v>
      </c>
      <c r="I36" s="397" t="s">
        <v>98</v>
      </c>
      <c r="J36" s="397">
        <v>292</v>
      </c>
      <c r="K36" s="397">
        <v>86</v>
      </c>
      <c r="L36" s="397">
        <v>186</v>
      </c>
      <c r="M36" s="397" t="s">
        <v>98</v>
      </c>
      <c r="N36" s="397">
        <v>38</v>
      </c>
      <c r="O36" s="397">
        <v>6</v>
      </c>
      <c r="P36" s="397">
        <v>20</v>
      </c>
      <c r="Q36" s="397">
        <v>11</v>
      </c>
      <c r="R36" s="397">
        <v>0</v>
      </c>
      <c r="S36" s="397">
        <v>249</v>
      </c>
      <c r="T36" s="397">
        <v>244</v>
      </c>
      <c r="U36" s="397">
        <v>5</v>
      </c>
      <c r="V36" s="397">
        <v>107</v>
      </c>
      <c r="W36" s="397" t="s">
        <v>98</v>
      </c>
      <c r="X36" s="397" t="s">
        <v>98</v>
      </c>
      <c r="Y36" s="397" t="s">
        <v>98</v>
      </c>
      <c r="Z36" s="397">
        <v>1</v>
      </c>
      <c r="AA36" s="397" t="s">
        <v>98</v>
      </c>
      <c r="AB36" s="397">
        <v>938</v>
      </c>
      <c r="AC36" s="397">
        <v>3</v>
      </c>
      <c r="AD36" s="397">
        <v>6</v>
      </c>
      <c r="AE36" s="397">
        <v>31</v>
      </c>
      <c r="AF36" s="397">
        <v>897</v>
      </c>
      <c r="AG36" s="397">
        <v>105</v>
      </c>
      <c r="AH36" s="397">
        <v>102</v>
      </c>
      <c r="AI36" s="397">
        <v>3</v>
      </c>
      <c r="AJ36" s="397">
        <v>11</v>
      </c>
      <c r="AK36" s="397" t="s">
        <v>98</v>
      </c>
      <c r="AL36" s="397">
        <v>366</v>
      </c>
      <c r="AM36" s="397">
        <v>69</v>
      </c>
      <c r="AN36" s="397">
        <v>44</v>
      </c>
      <c r="AO36" s="397">
        <v>25</v>
      </c>
      <c r="AP36" s="397" t="s">
        <v>98</v>
      </c>
      <c r="AQ36" s="397" t="s">
        <v>98</v>
      </c>
      <c r="AR36" s="397" t="s">
        <v>98</v>
      </c>
      <c r="AS36" s="397" t="s">
        <v>98</v>
      </c>
      <c r="AT36" s="397" t="s">
        <v>98</v>
      </c>
      <c r="AU36" s="397" t="s">
        <v>98</v>
      </c>
      <c r="AV36" s="397" t="s">
        <v>278</v>
      </c>
      <c r="AW36" s="397">
        <v>3</v>
      </c>
      <c r="AX36" s="397">
        <v>107</v>
      </c>
      <c r="AY36" s="397">
        <v>204</v>
      </c>
      <c r="AZ36" s="397">
        <v>164</v>
      </c>
      <c r="BA36" s="397">
        <v>6</v>
      </c>
      <c r="BB36" s="397">
        <v>12</v>
      </c>
      <c r="BC36" s="397">
        <v>18</v>
      </c>
      <c r="BD36" s="397">
        <v>4</v>
      </c>
      <c r="BE36" s="397">
        <v>38</v>
      </c>
      <c r="BF36" s="397">
        <v>89</v>
      </c>
      <c r="BG36" s="397">
        <v>29</v>
      </c>
      <c r="BH36" s="397" t="s">
        <v>278</v>
      </c>
      <c r="BI36" s="397">
        <v>80</v>
      </c>
      <c r="BJ36" s="397">
        <v>26</v>
      </c>
      <c r="BK36" s="397">
        <v>729</v>
      </c>
      <c r="BL36" s="397">
        <v>666</v>
      </c>
      <c r="BM36" s="397">
        <v>545</v>
      </c>
      <c r="BN36" s="397">
        <v>18</v>
      </c>
      <c r="BO36" s="397">
        <v>103</v>
      </c>
      <c r="BP36" s="397">
        <v>6</v>
      </c>
      <c r="BQ36" s="397" t="s">
        <v>98</v>
      </c>
      <c r="BR36" s="397" t="s">
        <v>98</v>
      </c>
      <c r="BS36" s="397">
        <v>4</v>
      </c>
      <c r="BT36" s="397">
        <v>2</v>
      </c>
      <c r="BU36" s="397" t="s">
        <v>98</v>
      </c>
      <c r="BV36" s="397">
        <v>248</v>
      </c>
      <c r="BW36" s="397">
        <v>174</v>
      </c>
      <c r="BX36" s="397">
        <v>42</v>
      </c>
      <c r="BY36" s="397">
        <v>0</v>
      </c>
      <c r="BZ36" s="397" t="s">
        <v>98</v>
      </c>
      <c r="CA36" s="397">
        <v>32</v>
      </c>
      <c r="CB36" s="397">
        <v>196</v>
      </c>
      <c r="CC36" s="397">
        <v>12</v>
      </c>
      <c r="CD36" s="397" t="s">
        <v>98</v>
      </c>
      <c r="CE36" s="397">
        <v>184</v>
      </c>
      <c r="CF36" s="397">
        <v>67</v>
      </c>
      <c r="CG36" s="397">
        <v>34</v>
      </c>
      <c r="CH36" s="397">
        <v>29</v>
      </c>
      <c r="CI36" s="397" t="s">
        <v>98</v>
      </c>
      <c r="CJ36" s="397">
        <v>2</v>
      </c>
      <c r="CK36" s="397">
        <v>42</v>
      </c>
      <c r="CL36" s="397" t="s">
        <v>98</v>
      </c>
      <c r="CM36" s="397">
        <v>42</v>
      </c>
      <c r="CP36" s="32">
        <v>28</v>
      </c>
      <c r="CQ36" s="5" t="s">
        <v>60</v>
      </c>
      <c r="CR36" s="33">
        <f t="shared" si="0"/>
        <v>60881</v>
      </c>
      <c r="CS36" s="34">
        <f>IFERROR(_xlfn.RANK.EQ(CR36,$CR$9:$CR$55,0)+COUNTIF($CR$9:CR36,CR36)-1,"-")</f>
        <v>7</v>
      </c>
      <c r="CT36" s="5"/>
      <c r="CU36" s="42">
        <f t="shared" si="2"/>
        <v>28</v>
      </c>
      <c r="CV36" s="42" t="str">
        <f t="shared" si="3"/>
        <v>和歌山</v>
      </c>
      <c r="CW36" s="42">
        <f t="shared" si="4"/>
        <v>14780</v>
      </c>
      <c r="CX36" s="37">
        <f t="shared" si="5"/>
        <v>1</v>
      </c>
      <c r="CZ36" s="32">
        <v>28</v>
      </c>
      <c r="DA36" s="5" t="s">
        <v>60</v>
      </c>
      <c r="DB36" s="33">
        <f t="shared" si="1"/>
        <v>30928</v>
      </c>
      <c r="DC36" s="34">
        <f>IFERROR(_xlfn.RANK.EQ(DB36,$DB$9:$DB$55,0)+COUNTIF($DB$9:DB36,DB36)-1,"-")</f>
        <v>7</v>
      </c>
      <c r="DD36" s="5"/>
      <c r="DE36" s="42">
        <f t="shared" si="6"/>
        <v>28</v>
      </c>
      <c r="DF36" s="42" t="str">
        <f t="shared" si="7"/>
        <v>福井</v>
      </c>
      <c r="DG36" s="42">
        <f t="shared" si="8"/>
        <v>8294</v>
      </c>
      <c r="DH36" s="37">
        <f t="shared" si="9"/>
        <v>0.9</v>
      </c>
      <c r="DJ36" s="32">
        <v>28</v>
      </c>
      <c r="DK36" s="5" t="s">
        <v>60</v>
      </c>
      <c r="DL36" s="33">
        <f>IFERROR(_xlfn.XLOOKUP(DK36,貼_養殖業産出額!$A$9:$A$47,貼_養殖業産出額!$D$9:$D$47),"-")</f>
        <v>29953</v>
      </c>
      <c r="DM36" s="34">
        <f>IFERROR(_xlfn.RANK.EQ(DL36,$DL$9:$DL$55,0)+COUNTIF($DL$9:DL36,DL36)-1,"-")</f>
        <v>7</v>
      </c>
      <c r="DN36" s="5"/>
      <c r="DO36" s="42">
        <f t="shared" si="10"/>
        <v>28</v>
      </c>
      <c r="DP36" s="42" t="str">
        <f t="shared" si="11"/>
        <v>新潟</v>
      </c>
      <c r="DQ36" s="42">
        <f t="shared" si="12"/>
        <v>961</v>
      </c>
      <c r="DR36" s="37">
        <f>IFERROR(ROUND(DQ36/貼_養殖業産出額!$D$8*100,1),"-")</f>
        <v>0.2</v>
      </c>
    </row>
    <row r="37" spans="1:122" ht="12" customHeight="1">
      <c r="A37" s="308" t="s">
        <v>69</v>
      </c>
      <c r="B37" s="305"/>
      <c r="C37" s="307"/>
      <c r="D37" s="398">
        <v>18478</v>
      </c>
      <c r="E37" s="397">
        <v>6546</v>
      </c>
      <c r="F37" s="397">
        <v>4385</v>
      </c>
      <c r="G37" s="397" t="s">
        <v>278</v>
      </c>
      <c r="H37" s="397" t="s">
        <v>98</v>
      </c>
      <c r="I37" s="397" t="s">
        <v>98</v>
      </c>
      <c r="J37" s="397" t="s">
        <v>278</v>
      </c>
      <c r="K37" s="397" t="s">
        <v>278</v>
      </c>
      <c r="L37" s="397" t="s">
        <v>278</v>
      </c>
      <c r="M37" s="397" t="s">
        <v>98</v>
      </c>
      <c r="N37" s="397" t="s">
        <v>278</v>
      </c>
      <c r="O37" s="397" t="s">
        <v>278</v>
      </c>
      <c r="P37" s="397" t="s">
        <v>278</v>
      </c>
      <c r="Q37" s="397" t="s">
        <v>278</v>
      </c>
      <c r="R37" s="397" t="s">
        <v>278</v>
      </c>
      <c r="S37" s="397" t="s">
        <v>98</v>
      </c>
      <c r="T37" s="397" t="s">
        <v>98</v>
      </c>
      <c r="U37" s="397" t="s">
        <v>98</v>
      </c>
      <c r="V37" s="397">
        <v>0</v>
      </c>
      <c r="W37" s="397">
        <v>0</v>
      </c>
      <c r="X37" s="397" t="s">
        <v>98</v>
      </c>
      <c r="Y37" s="397">
        <v>0</v>
      </c>
      <c r="Z37" s="397">
        <v>11</v>
      </c>
      <c r="AA37" s="397" t="s">
        <v>98</v>
      </c>
      <c r="AB37" s="397">
        <v>1889</v>
      </c>
      <c r="AC37" s="397">
        <v>2</v>
      </c>
      <c r="AD37" s="397">
        <v>1</v>
      </c>
      <c r="AE37" s="397">
        <v>1618</v>
      </c>
      <c r="AF37" s="397">
        <v>267</v>
      </c>
      <c r="AG37" s="397">
        <v>23</v>
      </c>
      <c r="AH37" s="397">
        <v>19</v>
      </c>
      <c r="AI37" s="397">
        <v>4</v>
      </c>
      <c r="AJ37" s="397">
        <v>7</v>
      </c>
      <c r="AK37" s="397" t="s">
        <v>98</v>
      </c>
      <c r="AL37" s="397">
        <v>206</v>
      </c>
      <c r="AM37" s="397">
        <v>328</v>
      </c>
      <c r="AN37" s="397">
        <v>108</v>
      </c>
      <c r="AO37" s="397">
        <v>220</v>
      </c>
      <c r="AP37" s="397" t="s">
        <v>98</v>
      </c>
      <c r="AQ37" s="397" t="s">
        <v>98</v>
      </c>
      <c r="AR37" s="397" t="s">
        <v>98</v>
      </c>
      <c r="AS37" s="397" t="s">
        <v>98</v>
      </c>
      <c r="AT37" s="397" t="s">
        <v>98</v>
      </c>
      <c r="AU37" s="397" t="s">
        <v>98</v>
      </c>
      <c r="AV37" s="397" t="s">
        <v>98</v>
      </c>
      <c r="AW37" s="397">
        <v>49</v>
      </c>
      <c r="AX37" s="397">
        <v>2</v>
      </c>
      <c r="AY37" s="397">
        <v>273</v>
      </c>
      <c r="AZ37" s="397">
        <v>240</v>
      </c>
      <c r="BA37" s="397">
        <v>1</v>
      </c>
      <c r="BB37" s="397">
        <v>1</v>
      </c>
      <c r="BC37" s="397">
        <v>31</v>
      </c>
      <c r="BD37" s="397">
        <v>0</v>
      </c>
      <c r="BE37" s="397">
        <v>0</v>
      </c>
      <c r="BF37" s="397">
        <v>333</v>
      </c>
      <c r="BG37" s="397">
        <v>74</v>
      </c>
      <c r="BH37" s="397">
        <v>129</v>
      </c>
      <c r="BI37" s="397" t="s">
        <v>98</v>
      </c>
      <c r="BJ37" s="397">
        <v>182</v>
      </c>
      <c r="BK37" s="397">
        <v>865</v>
      </c>
      <c r="BL37" s="397">
        <v>332</v>
      </c>
      <c r="BM37" s="397" t="s">
        <v>98</v>
      </c>
      <c r="BN37" s="397">
        <v>48</v>
      </c>
      <c r="BO37" s="397">
        <v>283</v>
      </c>
      <c r="BP37" s="397">
        <v>43</v>
      </c>
      <c r="BQ37" s="397" t="s">
        <v>98</v>
      </c>
      <c r="BR37" s="397" t="s">
        <v>98</v>
      </c>
      <c r="BS37" s="397">
        <v>35</v>
      </c>
      <c r="BT37" s="397">
        <v>9</v>
      </c>
      <c r="BU37" s="397" t="s">
        <v>98</v>
      </c>
      <c r="BV37" s="397">
        <v>63</v>
      </c>
      <c r="BW37" s="397">
        <v>11</v>
      </c>
      <c r="BX37" s="397">
        <v>12</v>
      </c>
      <c r="BY37" s="397">
        <v>0</v>
      </c>
      <c r="BZ37" s="397" t="s">
        <v>98</v>
      </c>
      <c r="CA37" s="397">
        <v>40</v>
      </c>
      <c r="CB37" s="397">
        <v>175</v>
      </c>
      <c r="CC37" s="397">
        <v>0</v>
      </c>
      <c r="CD37" s="397" t="s">
        <v>98</v>
      </c>
      <c r="CE37" s="397">
        <v>175</v>
      </c>
      <c r="CF37" s="397">
        <v>333</v>
      </c>
      <c r="CG37" s="397">
        <v>46</v>
      </c>
      <c r="CH37" s="397">
        <v>0</v>
      </c>
      <c r="CI37" s="397" t="s">
        <v>98</v>
      </c>
      <c r="CJ37" s="397">
        <v>1</v>
      </c>
      <c r="CK37" s="397">
        <v>2</v>
      </c>
      <c r="CL37" s="397" t="s">
        <v>98</v>
      </c>
      <c r="CM37" s="397">
        <v>2</v>
      </c>
      <c r="CP37" s="32">
        <v>29</v>
      </c>
      <c r="CQ37" s="5" t="s">
        <v>61</v>
      </c>
      <c r="CR37" s="33" t="str">
        <f t="shared" si="0"/>
        <v>-</v>
      </c>
      <c r="CS37" s="34" t="str">
        <f>IFERROR(_xlfn.RANK.EQ(CR37,$CR$9:$CR$55,0)+COUNTIF($CR$9:CR37,CR37)-1,"-")</f>
        <v>-</v>
      </c>
      <c r="CT37" s="5"/>
      <c r="CU37" s="42">
        <f t="shared" si="2"/>
        <v>29</v>
      </c>
      <c r="CV37" s="42" t="str">
        <f t="shared" si="3"/>
        <v>新潟</v>
      </c>
      <c r="CW37" s="42">
        <f t="shared" si="4"/>
        <v>14361</v>
      </c>
      <c r="CX37" s="37">
        <f t="shared" si="5"/>
        <v>0.9</v>
      </c>
      <c r="CZ37" s="32">
        <v>29</v>
      </c>
      <c r="DA37" s="5" t="s">
        <v>61</v>
      </c>
      <c r="DB37" s="33" t="str">
        <f t="shared" si="1"/>
        <v>-</v>
      </c>
      <c r="DC37" s="34" t="str">
        <f>IFERROR(_xlfn.RANK.EQ(DB37,$DB$9:$DB$55,0)+COUNTIF($DB$9:DB37,DB37)-1,"-")</f>
        <v>-</v>
      </c>
      <c r="DD37" s="5"/>
      <c r="DE37" s="42">
        <f t="shared" si="6"/>
        <v>29</v>
      </c>
      <c r="DF37" s="42" t="str">
        <f t="shared" si="7"/>
        <v>香川</v>
      </c>
      <c r="DG37" s="42">
        <f t="shared" si="8"/>
        <v>6546</v>
      </c>
      <c r="DH37" s="37">
        <f t="shared" si="9"/>
        <v>0.7</v>
      </c>
      <c r="DJ37" s="32">
        <v>29</v>
      </c>
      <c r="DK37" s="5" t="s">
        <v>61</v>
      </c>
      <c r="DL37" s="33" t="str">
        <f>IFERROR(_xlfn.XLOOKUP(DK37,貼_養殖業産出額!$A$9:$A$47,貼_養殖業産出額!$D$9:$D$47),"-")</f>
        <v>-</v>
      </c>
      <c r="DM37" s="34" t="str">
        <f>IFERROR(_xlfn.RANK.EQ(DL37,$DL$9:$DL$55,0)+COUNTIF($DL$9:DL37,DL37)-1,"-")</f>
        <v>-</v>
      </c>
      <c r="DN37" s="5"/>
      <c r="DO37" s="42">
        <f t="shared" si="10"/>
        <v>29</v>
      </c>
      <c r="DP37" s="42" t="str">
        <f t="shared" si="11"/>
        <v>島根</v>
      </c>
      <c r="DQ37" s="42">
        <f t="shared" si="12"/>
        <v>854</v>
      </c>
      <c r="DR37" s="37">
        <f>IFERROR(ROUND(DQ37/貼_養殖業産出額!$D$8*100,1),"-")</f>
        <v>0.1</v>
      </c>
    </row>
    <row r="38" spans="1:122" ht="12" customHeight="1">
      <c r="A38" s="308" t="s">
        <v>70</v>
      </c>
      <c r="B38" s="305"/>
      <c r="C38" s="307"/>
      <c r="D38" s="398">
        <v>108574</v>
      </c>
      <c r="E38" s="397">
        <v>23693</v>
      </c>
      <c r="F38" s="397">
        <v>14856</v>
      </c>
      <c r="G38" s="397">
        <v>1433</v>
      </c>
      <c r="H38" s="397">
        <v>1360</v>
      </c>
      <c r="I38" s="397" t="s">
        <v>98</v>
      </c>
      <c r="J38" s="397">
        <v>0</v>
      </c>
      <c r="K38" s="397">
        <v>3</v>
      </c>
      <c r="L38" s="397">
        <v>70</v>
      </c>
      <c r="M38" s="397" t="s">
        <v>98</v>
      </c>
      <c r="N38" s="397" t="s">
        <v>278</v>
      </c>
      <c r="O38" s="397">
        <v>0</v>
      </c>
      <c r="P38" s="397" t="s">
        <v>278</v>
      </c>
      <c r="Q38" s="397" t="s">
        <v>98</v>
      </c>
      <c r="R38" s="397">
        <v>0</v>
      </c>
      <c r="S38" s="397">
        <v>291</v>
      </c>
      <c r="T38" s="397">
        <v>177</v>
      </c>
      <c r="U38" s="397">
        <v>114</v>
      </c>
      <c r="V38" s="397">
        <v>7</v>
      </c>
      <c r="W38" s="397" t="s">
        <v>98</v>
      </c>
      <c r="X38" s="397" t="s">
        <v>98</v>
      </c>
      <c r="Y38" s="397" t="s">
        <v>98</v>
      </c>
      <c r="Z38" s="397">
        <v>2</v>
      </c>
      <c r="AA38" s="397" t="s">
        <v>98</v>
      </c>
      <c r="AB38" s="397">
        <v>4334</v>
      </c>
      <c r="AC38" s="397">
        <v>1671</v>
      </c>
      <c r="AD38" s="397">
        <v>167</v>
      </c>
      <c r="AE38" s="397">
        <v>1443</v>
      </c>
      <c r="AF38" s="397">
        <v>1053</v>
      </c>
      <c r="AG38" s="397">
        <v>1245</v>
      </c>
      <c r="AH38" s="397">
        <v>1171</v>
      </c>
      <c r="AI38" s="397">
        <v>75</v>
      </c>
      <c r="AJ38" s="397">
        <v>660</v>
      </c>
      <c r="AK38" s="397" t="s">
        <v>98</v>
      </c>
      <c r="AL38" s="397">
        <v>616</v>
      </c>
      <c r="AM38" s="397">
        <v>510</v>
      </c>
      <c r="AN38" s="397">
        <v>182</v>
      </c>
      <c r="AO38" s="397">
        <v>328</v>
      </c>
      <c r="AP38" s="397" t="s">
        <v>98</v>
      </c>
      <c r="AQ38" s="397" t="s">
        <v>98</v>
      </c>
      <c r="AR38" s="397" t="s">
        <v>98</v>
      </c>
      <c r="AS38" s="397" t="s">
        <v>98</v>
      </c>
      <c r="AT38" s="397" t="s">
        <v>98</v>
      </c>
      <c r="AU38" s="397" t="s">
        <v>98</v>
      </c>
      <c r="AV38" s="397" t="s">
        <v>278</v>
      </c>
      <c r="AW38" s="397">
        <v>93</v>
      </c>
      <c r="AX38" s="397">
        <v>209</v>
      </c>
      <c r="AY38" s="397">
        <v>972</v>
      </c>
      <c r="AZ38" s="397">
        <v>921</v>
      </c>
      <c r="BA38" s="397">
        <v>7</v>
      </c>
      <c r="BB38" s="397">
        <v>12</v>
      </c>
      <c r="BC38" s="397">
        <v>19</v>
      </c>
      <c r="BD38" s="397">
        <v>12</v>
      </c>
      <c r="BE38" s="397">
        <v>142</v>
      </c>
      <c r="BF38" s="397">
        <v>553</v>
      </c>
      <c r="BG38" s="397">
        <v>77</v>
      </c>
      <c r="BH38" s="397">
        <v>23</v>
      </c>
      <c r="BI38" s="397">
        <v>107</v>
      </c>
      <c r="BJ38" s="397">
        <v>148</v>
      </c>
      <c r="BK38" s="397">
        <v>3433</v>
      </c>
      <c r="BL38" s="397">
        <v>541</v>
      </c>
      <c r="BM38" s="397">
        <v>79</v>
      </c>
      <c r="BN38" s="397">
        <v>182</v>
      </c>
      <c r="BO38" s="397">
        <v>280</v>
      </c>
      <c r="BP38" s="397">
        <v>303</v>
      </c>
      <c r="BQ38" s="397" t="s">
        <v>98</v>
      </c>
      <c r="BR38" s="397" t="s">
        <v>98</v>
      </c>
      <c r="BS38" s="397">
        <v>248</v>
      </c>
      <c r="BT38" s="397">
        <v>55</v>
      </c>
      <c r="BU38" s="397" t="s">
        <v>98</v>
      </c>
      <c r="BV38" s="397">
        <v>531</v>
      </c>
      <c r="BW38" s="397">
        <v>294</v>
      </c>
      <c r="BX38" s="397">
        <v>203</v>
      </c>
      <c r="BY38" s="397" t="s">
        <v>98</v>
      </c>
      <c r="BZ38" s="397" t="s">
        <v>98</v>
      </c>
      <c r="CA38" s="397">
        <v>34</v>
      </c>
      <c r="CB38" s="397">
        <v>1065</v>
      </c>
      <c r="CC38" s="397">
        <v>110</v>
      </c>
      <c r="CD38" s="397" t="s">
        <v>98</v>
      </c>
      <c r="CE38" s="397">
        <v>955</v>
      </c>
      <c r="CF38" s="397">
        <v>261</v>
      </c>
      <c r="CG38" s="397">
        <v>164</v>
      </c>
      <c r="CH38" s="397">
        <v>130</v>
      </c>
      <c r="CI38" s="397" t="s">
        <v>98</v>
      </c>
      <c r="CJ38" s="397">
        <v>42</v>
      </c>
      <c r="CK38" s="397">
        <v>707</v>
      </c>
      <c r="CL38" s="397" t="s">
        <v>98</v>
      </c>
      <c r="CM38" s="397">
        <v>707</v>
      </c>
      <c r="CP38" s="32">
        <v>30</v>
      </c>
      <c r="CQ38" s="5" t="s">
        <v>62</v>
      </c>
      <c r="CR38" s="33">
        <f t="shared" si="0"/>
        <v>14780</v>
      </c>
      <c r="CS38" s="34">
        <f>IFERROR(_xlfn.RANK.EQ(CR38,$CR$9:$CR$55,0)+COUNTIF($CR$9:CR38,CR38)-1,"-")</f>
        <v>28</v>
      </c>
      <c r="CT38" s="5"/>
      <c r="CU38" s="42">
        <f t="shared" si="2"/>
        <v>30</v>
      </c>
      <c r="CV38" s="42" t="str">
        <f t="shared" si="3"/>
        <v>東京</v>
      </c>
      <c r="CW38" s="42">
        <f t="shared" si="4"/>
        <v>13320</v>
      </c>
      <c r="CX38" s="37">
        <f t="shared" si="5"/>
        <v>0.9</v>
      </c>
      <c r="CZ38" s="32">
        <v>30</v>
      </c>
      <c r="DA38" s="5" t="s">
        <v>62</v>
      </c>
      <c r="DB38" s="33">
        <f t="shared" si="1"/>
        <v>8446</v>
      </c>
      <c r="DC38" s="34">
        <f>IFERROR(_xlfn.RANK.EQ(DB38,$DB$9:$DB$55,0)+COUNTIF($DB$9:DB38,DB38)-1,"-")</f>
        <v>26</v>
      </c>
      <c r="DD38" s="5"/>
      <c r="DE38" s="42">
        <f t="shared" si="6"/>
        <v>30</v>
      </c>
      <c r="DF38" s="42" t="str">
        <f t="shared" si="7"/>
        <v>徳島</v>
      </c>
      <c r="DG38" s="42">
        <f t="shared" si="8"/>
        <v>6483</v>
      </c>
      <c r="DH38" s="37">
        <f t="shared" si="9"/>
        <v>0.7</v>
      </c>
      <c r="DJ38" s="32">
        <v>30</v>
      </c>
      <c r="DK38" s="5" t="s">
        <v>62</v>
      </c>
      <c r="DL38" s="33">
        <f>IFERROR(_xlfn.XLOOKUP(DK38,貼_養殖業産出額!$A$9:$A$47,貼_養殖業産出額!$D$9:$D$47),"-")</f>
        <v>6334</v>
      </c>
      <c r="DM38" s="34">
        <f>IFERROR(_xlfn.RANK.EQ(DL38,$DL$9:$DL$55,0)+COUNTIF($DL$9:DL38,DL38)-1,"-")</f>
        <v>19</v>
      </c>
      <c r="DN38" s="5"/>
      <c r="DO38" s="42">
        <f t="shared" si="10"/>
        <v>30</v>
      </c>
      <c r="DP38" s="42" t="str">
        <f t="shared" si="11"/>
        <v>福井</v>
      </c>
      <c r="DQ38" s="42">
        <f t="shared" si="12"/>
        <v>670</v>
      </c>
      <c r="DR38" s="37">
        <f>IFERROR(ROUND(DQ38/貼_養殖業産出額!$D$8*100,1),"-")</f>
        <v>0.1</v>
      </c>
    </row>
    <row r="39" spans="1:122" ht="12" customHeight="1">
      <c r="A39" s="308" t="s">
        <v>71</v>
      </c>
      <c r="B39" s="305"/>
      <c r="C39" s="307"/>
      <c r="D39" s="398">
        <v>61935</v>
      </c>
      <c r="E39" s="399">
        <v>33564</v>
      </c>
      <c r="F39" s="399">
        <v>25421</v>
      </c>
      <c r="G39" s="399">
        <v>13226</v>
      </c>
      <c r="H39" s="399">
        <v>2172</v>
      </c>
      <c r="I39" s="399">
        <v>414</v>
      </c>
      <c r="J39" s="399">
        <v>3065</v>
      </c>
      <c r="K39" s="399">
        <v>4638</v>
      </c>
      <c r="L39" s="399">
        <v>2918</v>
      </c>
      <c r="M39" s="399">
        <v>19</v>
      </c>
      <c r="N39" s="399">
        <v>572</v>
      </c>
      <c r="O39" s="399">
        <v>76</v>
      </c>
      <c r="P39" s="399">
        <v>363</v>
      </c>
      <c r="Q39" s="399">
        <v>112</v>
      </c>
      <c r="R39" s="399">
        <v>22</v>
      </c>
      <c r="S39" s="399">
        <v>7120</v>
      </c>
      <c r="T39" s="399">
        <v>6901</v>
      </c>
      <c r="U39" s="399">
        <v>220</v>
      </c>
      <c r="V39" s="399">
        <v>138</v>
      </c>
      <c r="W39" s="399" t="s">
        <v>98</v>
      </c>
      <c r="X39" s="399" t="s">
        <v>98</v>
      </c>
      <c r="Y39" s="399" t="s">
        <v>98</v>
      </c>
      <c r="Z39" s="399">
        <v>0</v>
      </c>
      <c r="AA39" s="399" t="s">
        <v>98</v>
      </c>
      <c r="AB39" s="399">
        <v>829</v>
      </c>
      <c r="AC39" s="399">
        <v>3</v>
      </c>
      <c r="AD39" s="399">
        <v>148</v>
      </c>
      <c r="AE39" s="399">
        <v>65</v>
      </c>
      <c r="AF39" s="399">
        <v>613</v>
      </c>
      <c r="AG39" s="399">
        <v>487</v>
      </c>
      <c r="AH39" s="399">
        <v>393</v>
      </c>
      <c r="AI39" s="399">
        <v>94</v>
      </c>
      <c r="AJ39" s="399">
        <v>310</v>
      </c>
      <c r="AK39" s="399" t="s">
        <v>278</v>
      </c>
      <c r="AL39" s="399">
        <v>960</v>
      </c>
      <c r="AM39" s="399">
        <v>12</v>
      </c>
      <c r="AN39" s="399">
        <v>12</v>
      </c>
      <c r="AO39" s="399">
        <v>1</v>
      </c>
      <c r="AP39" s="399" t="s">
        <v>98</v>
      </c>
      <c r="AQ39" s="399" t="s">
        <v>98</v>
      </c>
      <c r="AR39" s="399" t="s">
        <v>98</v>
      </c>
      <c r="AS39" s="399" t="s">
        <v>98</v>
      </c>
      <c r="AT39" s="399" t="s">
        <v>98</v>
      </c>
      <c r="AU39" s="399" t="s">
        <v>98</v>
      </c>
      <c r="AV39" s="399" t="s">
        <v>278</v>
      </c>
      <c r="AW39" s="399">
        <v>0</v>
      </c>
      <c r="AX39" s="399">
        <v>17</v>
      </c>
      <c r="AY39" s="399">
        <v>132</v>
      </c>
      <c r="AZ39" s="399">
        <v>48</v>
      </c>
      <c r="BA39" s="399">
        <v>5</v>
      </c>
      <c r="BB39" s="399">
        <v>17</v>
      </c>
      <c r="BC39" s="399">
        <v>2</v>
      </c>
      <c r="BD39" s="399">
        <v>60</v>
      </c>
      <c r="BE39" s="399">
        <v>73</v>
      </c>
      <c r="BF39" s="399">
        <v>151</v>
      </c>
      <c r="BG39" s="399">
        <v>12</v>
      </c>
      <c r="BH39" s="399" t="s">
        <v>98</v>
      </c>
      <c r="BI39" s="399">
        <v>44</v>
      </c>
      <c r="BJ39" s="399">
        <v>47</v>
      </c>
      <c r="BK39" s="399">
        <v>1283</v>
      </c>
      <c r="BL39" s="399">
        <v>304</v>
      </c>
      <c r="BM39" s="399">
        <v>278</v>
      </c>
      <c r="BN39" s="399" t="s">
        <v>98</v>
      </c>
      <c r="BO39" s="399">
        <v>26</v>
      </c>
      <c r="BP39" s="399">
        <v>4</v>
      </c>
      <c r="BQ39" s="399" t="s">
        <v>98</v>
      </c>
      <c r="BR39" s="399" t="s">
        <v>98</v>
      </c>
      <c r="BS39" s="399">
        <v>2</v>
      </c>
      <c r="BT39" s="399">
        <v>2</v>
      </c>
      <c r="BU39" s="399" t="s">
        <v>98</v>
      </c>
      <c r="BV39" s="399">
        <v>12</v>
      </c>
      <c r="BW39" s="399">
        <v>0</v>
      </c>
      <c r="BX39" s="399" t="s">
        <v>98</v>
      </c>
      <c r="BY39" s="399" t="s">
        <v>98</v>
      </c>
      <c r="BZ39" s="399" t="s">
        <v>98</v>
      </c>
      <c r="CA39" s="399">
        <v>12</v>
      </c>
      <c r="CB39" s="399">
        <v>81</v>
      </c>
      <c r="CC39" s="399">
        <v>50</v>
      </c>
      <c r="CD39" s="399" t="s">
        <v>98</v>
      </c>
      <c r="CE39" s="399">
        <v>31</v>
      </c>
      <c r="CF39" s="399">
        <v>10</v>
      </c>
      <c r="CG39" s="399" t="s">
        <v>98</v>
      </c>
      <c r="CH39" s="399">
        <v>0</v>
      </c>
      <c r="CI39" s="399">
        <v>8</v>
      </c>
      <c r="CJ39" s="399">
        <v>2445</v>
      </c>
      <c r="CK39" s="399">
        <v>3</v>
      </c>
      <c r="CL39" s="399" t="s">
        <v>98</v>
      </c>
      <c r="CM39" s="399">
        <v>3</v>
      </c>
      <c r="CP39" s="32">
        <v>31</v>
      </c>
      <c r="CQ39" s="5" t="s">
        <v>63</v>
      </c>
      <c r="CR39" s="33">
        <f t="shared" si="0"/>
        <v>23374</v>
      </c>
      <c r="CS39" s="34">
        <f>IFERROR(_xlfn.RANK.EQ(CR39,$CR$9:$CR$55,0)+COUNTIF($CR$9:CR39,CR39)-1,"-")</f>
        <v>20</v>
      </c>
      <c r="CT39" s="5"/>
      <c r="CU39" s="42">
        <f t="shared" si="2"/>
        <v>31</v>
      </c>
      <c r="CV39" s="42" t="str">
        <f t="shared" si="3"/>
        <v>富山</v>
      </c>
      <c r="CW39" s="42">
        <f t="shared" si="4"/>
        <v>13152</v>
      </c>
      <c r="CX39" s="37">
        <f t="shared" si="5"/>
        <v>0.9</v>
      </c>
      <c r="CZ39" s="32">
        <v>31</v>
      </c>
      <c r="DA39" s="5" t="s">
        <v>63</v>
      </c>
      <c r="DB39" s="33">
        <f t="shared" si="1"/>
        <v>21118</v>
      </c>
      <c r="DC39" s="34">
        <f>IFERROR(_xlfn.RANK.EQ(DB39,$DB$9:$DB$55,0)+COUNTIF($DB$9:DB39,DB39)-1,"-")</f>
        <v>14</v>
      </c>
      <c r="DD39" s="5"/>
      <c r="DE39" s="42">
        <f t="shared" si="6"/>
        <v>31</v>
      </c>
      <c r="DF39" s="42" t="str">
        <f t="shared" si="7"/>
        <v>大阪</v>
      </c>
      <c r="DG39" s="42">
        <f t="shared" si="8"/>
        <v>6085</v>
      </c>
      <c r="DH39" s="37">
        <f t="shared" si="9"/>
        <v>0.6</v>
      </c>
      <c r="DJ39" s="32">
        <v>31</v>
      </c>
      <c r="DK39" s="5" t="s">
        <v>63</v>
      </c>
      <c r="DL39" s="33">
        <f>IFERROR(_xlfn.XLOOKUP(DK39,貼_養殖業産出額!$A$9:$A$47,貼_養殖業産出額!$D$9:$D$47),"-")</f>
        <v>2255</v>
      </c>
      <c r="DM39" s="34">
        <f>IFERROR(_xlfn.RANK.EQ(DL39,$DL$9:$DL$55,0)+COUNTIF($DL$9:DL39,DL39)-1,"-")</f>
        <v>24</v>
      </c>
      <c r="DN39" s="5"/>
      <c r="DO39" s="42">
        <f t="shared" si="10"/>
        <v>31</v>
      </c>
      <c r="DP39" s="42" t="str">
        <f t="shared" si="11"/>
        <v>石川</v>
      </c>
      <c r="DQ39" s="42">
        <f t="shared" si="12"/>
        <v>437</v>
      </c>
      <c r="DR39" s="37">
        <f>IFERROR(ROUND(DQ39/貼_養殖業産出額!$D$8*100,1),"-")</f>
        <v>0.1</v>
      </c>
    </row>
    <row r="40" spans="1:122" ht="18" customHeight="1">
      <c r="A40" s="308" t="s">
        <v>72</v>
      </c>
      <c r="B40" s="305"/>
      <c r="C40" s="307"/>
      <c r="D40" s="398">
        <v>32547</v>
      </c>
      <c r="E40" s="397">
        <v>12440</v>
      </c>
      <c r="F40" s="397">
        <v>5658</v>
      </c>
      <c r="G40" s="397">
        <v>28</v>
      </c>
      <c r="H40" s="397">
        <v>25</v>
      </c>
      <c r="I40" s="397" t="s">
        <v>98</v>
      </c>
      <c r="J40" s="397">
        <v>1</v>
      </c>
      <c r="K40" s="397" t="s">
        <v>278</v>
      </c>
      <c r="L40" s="397" t="s">
        <v>278</v>
      </c>
      <c r="M40" s="397">
        <v>2</v>
      </c>
      <c r="N40" s="397">
        <v>1</v>
      </c>
      <c r="O40" s="397" t="s">
        <v>278</v>
      </c>
      <c r="P40" s="397" t="s">
        <v>278</v>
      </c>
      <c r="Q40" s="397" t="s">
        <v>278</v>
      </c>
      <c r="R40" s="397">
        <v>1</v>
      </c>
      <c r="S40" s="397">
        <v>16</v>
      </c>
      <c r="T40" s="397">
        <v>9</v>
      </c>
      <c r="U40" s="397">
        <v>7</v>
      </c>
      <c r="V40" s="397">
        <v>0</v>
      </c>
      <c r="W40" s="397" t="s">
        <v>98</v>
      </c>
      <c r="X40" s="397" t="s">
        <v>98</v>
      </c>
      <c r="Y40" s="397" t="s">
        <v>98</v>
      </c>
      <c r="Z40" s="397">
        <v>16</v>
      </c>
      <c r="AA40" s="397" t="s">
        <v>98</v>
      </c>
      <c r="AB40" s="397">
        <v>13</v>
      </c>
      <c r="AC40" s="397">
        <v>1</v>
      </c>
      <c r="AD40" s="397">
        <v>11</v>
      </c>
      <c r="AE40" s="397">
        <v>0</v>
      </c>
      <c r="AF40" s="397" t="s">
        <v>98</v>
      </c>
      <c r="AG40" s="397">
        <v>174</v>
      </c>
      <c r="AH40" s="397">
        <v>138</v>
      </c>
      <c r="AI40" s="397">
        <v>35</v>
      </c>
      <c r="AJ40" s="397">
        <v>108</v>
      </c>
      <c r="AK40" s="397">
        <v>0</v>
      </c>
      <c r="AL40" s="397">
        <v>954</v>
      </c>
      <c r="AM40" s="397">
        <v>276</v>
      </c>
      <c r="AN40" s="397">
        <v>144</v>
      </c>
      <c r="AO40" s="397">
        <v>132</v>
      </c>
      <c r="AP40" s="397" t="s">
        <v>98</v>
      </c>
      <c r="AQ40" s="397" t="s">
        <v>98</v>
      </c>
      <c r="AR40" s="397" t="s">
        <v>98</v>
      </c>
      <c r="AS40" s="397" t="s">
        <v>98</v>
      </c>
      <c r="AT40" s="397" t="s">
        <v>98</v>
      </c>
      <c r="AU40" s="397" t="s">
        <v>98</v>
      </c>
      <c r="AV40" s="397" t="s">
        <v>98</v>
      </c>
      <c r="AW40" s="397">
        <v>134</v>
      </c>
      <c r="AX40" s="397">
        <v>53</v>
      </c>
      <c r="AY40" s="397">
        <v>1069</v>
      </c>
      <c r="AZ40" s="397">
        <v>877</v>
      </c>
      <c r="BA40" s="397">
        <v>84</v>
      </c>
      <c r="BB40" s="397">
        <v>53</v>
      </c>
      <c r="BC40" s="397">
        <v>54</v>
      </c>
      <c r="BD40" s="397">
        <v>2</v>
      </c>
      <c r="BE40" s="397">
        <v>160</v>
      </c>
      <c r="BF40" s="397">
        <v>922</v>
      </c>
      <c r="BG40" s="397">
        <v>130</v>
      </c>
      <c r="BH40" s="397" t="s">
        <v>98</v>
      </c>
      <c r="BI40" s="397">
        <v>154</v>
      </c>
      <c r="BJ40" s="397">
        <v>199</v>
      </c>
      <c r="BK40" s="397">
        <v>1251</v>
      </c>
      <c r="BL40" s="397">
        <v>217</v>
      </c>
      <c r="BM40" s="397">
        <v>0</v>
      </c>
      <c r="BN40" s="397">
        <v>66</v>
      </c>
      <c r="BO40" s="397">
        <v>151</v>
      </c>
      <c r="BP40" s="397">
        <v>210</v>
      </c>
      <c r="BQ40" s="397" t="s">
        <v>98</v>
      </c>
      <c r="BR40" s="397" t="s">
        <v>98</v>
      </c>
      <c r="BS40" s="397">
        <v>207</v>
      </c>
      <c r="BT40" s="397">
        <v>4</v>
      </c>
      <c r="BU40" s="397" t="s">
        <v>98</v>
      </c>
      <c r="BV40" s="397">
        <v>1317</v>
      </c>
      <c r="BW40" s="397">
        <v>234</v>
      </c>
      <c r="BX40" s="397">
        <v>120</v>
      </c>
      <c r="BY40" s="397">
        <v>72</v>
      </c>
      <c r="BZ40" s="397" t="s">
        <v>98</v>
      </c>
      <c r="CA40" s="397">
        <v>891</v>
      </c>
      <c r="CB40" s="397">
        <v>716</v>
      </c>
      <c r="CC40" s="397">
        <v>26</v>
      </c>
      <c r="CD40" s="397" t="s">
        <v>98</v>
      </c>
      <c r="CE40" s="397">
        <v>690</v>
      </c>
      <c r="CF40" s="397">
        <v>751</v>
      </c>
      <c r="CG40" s="397">
        <v>496</v>
      </c>
      <c r="CH40" s="397">
        <v>173</v>
      </c>
      <c r="CI40" s="397" t="s">
        <v>98</v>
      </c>
      <c r="CJ40" s="397">
        <v>2600</v>
      </c>
      <c r="CK40" s="397">
        <v>348</v>
      </c>
      <c r="CL40" s="397" t="s">
        <v>98</v>
      </c>
      <c r="CM40" s="397">
        <v>348</v>
      </c>
      <c r="CP40" s="32">
        <v>32</v>
      </c>
      <c r="CQ40" s="5" t="s">
        <v>64</v>
      </c>
      <c r="CR40" s="33">
        <f t="shared" si="0"/>
        <v>21983</v>
      </c>
      <c r="CS40" s="34">
        <f>IFERROR(_xlfn.RANK.EQ(CR40,$CR$9:$CR$55,0)+COUNTIF($CR$9:CR40,CR40)-1,"-")</f>
        <v>21</v>
      </c>
      <c r="CT40" s="5"/>
      <c r="CU40" s="42">
        <f t="shared" si="2"/>
        <v>32</v>
      </c>
      <c r="CV40" s="42" t="str">
        <f t="shared" si="3"/>
        <v>徳島</v>
      </c>
      <c r="CW40" s="42">
        <f t="shared" si="4"/>
        <v>11843</v>
      </c>
      <c r="CX40" s="37">
        <f t="shared" si="5"/>
        <v>0.8</v>
      </c>
      <c r="CZ40" s="32">
        <v>32</v>
      </c>
      <c r="DA40" s="5" t="s">
        <v>64</v>
      </c>
      <c r="DB40" s="33">
        <f t="shared" si="1"/>
        <v>21128</v>
      </c>
      <c r="DC40" s="34">
        <f>IFERROR(_xlfn.RANK.EQ(DB40,$DB$9:$DB$55,0)+COUNTIF($DB$9:DB40,DB40)-1,"-")</f>
        <v>13</v>
      </c>
      <c r="DD40" s="5"/>
      <c r="DE40" s="42">
        <f t="shared" si="6"/>
        <v>32</v>
      </c>
      <c r="DF40" s="42" t="str">
        <f t="shared" si="7"/>
        <v>佐賀</v>
      </c>
      <c r="DG40" s="42">
        <f t="shared" si="8"/>
        <v>6004</v>
      </c>
      <c r="DH40" s="37">
        <f t="shared" si="9"/>
        <v>0.6</v>
      </c>
      <c r="DJ40" s="32">
        <v>32</v>
      </c>
      <c r="DK40" s="5" t="s">
        <v>64</v>
      </c>
      <c r="DL40" s="33">
        <f>IFERROR(_xlfn.XLOOKUP(DK40,貼_養殖業産出額!$A$9:$A$47,貼_養殖業産出額!$D$9:$D$47),"-")</f>
        <v>854</v>
      </c>
      <c r="DM40" s="34">
        <f>IFERROR(_xlfn.RANK.EQ(DL40,$DL$9:$DL$55,0)+COUNTIF($DL$9:DL40,DL40)-1,"-")</f>
        <v>29</v>
      </c>
      <c r="DN40" s="5"/>
      <c r="DO40" s="42">
        <f t="shared" si="10"/>
        <v>32</v>
      </c>
      <c r="DP40" s="42" t="str">
        <f t="shared" si="11"/>
        <v>神奈川</v>
      </c>
      <c r="DQ40" s="42">
        <f t="shared" si="12"/>
        <v>404</v>
      </c>
      <c r="DR40" s="37">
        <f>IFERROR(ROUND(DQ40/貼_養殖業産出額!$D$8*100,1),"-")</f>
        <v>0.1</v>
      </c>
    </row>
    <row r="41" spans="1:122" ht="12" customHeight="1">
      <c r="A41" s="308" t="s">
        <v>73</v>
      </c>
      <c r="B41" s="305"/>
      <c r="C41" s="307"/>
      <c r="D41" s="398">
        <v>30950</v>
      </c>
      <c r="E41" s="397">
        <v>6004</v>
      </c>
      <c r="F41" s="397">
        <v>1175</v>
      </c>
      <c r="G41" s="397">
        <v>33</v>
      </c>
      <c r="H41" s="397">
        <v>30</v>
      </c>
      <c r="I41" s="397" t="s">
        <v>98</v>
      </c>
      <c r="J41" s="397" t="s">
        <v>98</v>
      </c>
      <c r="K41" s="397" t="s">
        <v>278</v>
      </c>
      <c r="L41" s="397" t="s">
        <v>278</v>
      </c>
      <c r="M41" s="397">
        <v>2</v>
      </c>
      <c r="N41" s="397">
        <v>1</v>
      </c>
      <c r="O41" s="397" t="s">
        <v>98</v>
      </c>
      <c r="P41" s="397" t="s">
        <v>98</v>
      </c>
      <c r="Q41" s="397" t="s">
        <v>98</v>
      </c>
      <c r="R41" s="397">
        <v>1</v>
      </c>
      <c r="S41" s="397">
        <v>0</v>
      </c>
      <c r="T41" s="397">
        <v>0</v>
      </c>
      <c r="U41" s="397">
        <v>0</v>
      </c>
      <c r="V41" s="397">
        <v>0</v>
      </c>
      <c r="W41" s="397" t="s">
        <v>98</v>
      </c>
      <c r="X41" s="397" t="s">
        <v>98</v>
      </c>
      <c r="Y41" s="397" t="s">
        <v>98</v>
      </c>
      <c r="Z41" s="397">
        <v>24</v>
      </c>
      <c r="AA41" s="397" t="s">
        <v>98</v>
      </c>
      <c r="AB41" s="397">
        <v>15</v>
      </c>
      <c r="AC41" s="397">
        <v>0</v>
      </c>
      <c r="AD41" s="397">
        <v>0</v>
      </c>
      <c r="AE41" s="397">
        <v>8</v>
      </c>
      <c r="AF41" s="397">
        <v>6</v>
      </c>
      <c r="AG41" s="397">
        <v>61</v>
      </c>
      <c r="AH41" s="397">
        <v>56</v>
      </c>
      <c r="AI41" s="397">
        <v>5</v>
      </c>
      <c r="AJ41" s="397">
        <v>8</v>
      </c>
      <c r="AK41" s="397">
        <v>0</v>
      </c>
      <c r="AL41" s="397">
        <v>61</v>
      </c>
      <c r="AM41" s="397">
        <v>19</v>
      </c>
      <c r="AN41" s="397">
        <v>13</v>
      </c>
      <c r="AO41" s="397">
        <v>5</v>
      </c>
      <c r="AP41" s="397" t="s">
        <v>98</v>
      </c>
      <c r="AQ41" s="397" t="s">
        <v>98</v>
      </c>
      <c r="AR41" s="397" t="s">
        <v>98</v>
      </c>
      <c r="AS41" s="397" t="s">
        <v>98</v>
      </c>
      <c r="AT41" s="397" t="s">
        <v>98</v>
      </c>
      <c r="AU41" s="397" t="s">
        <v>98</v>
      </c>
      <c r="AV41" s="397" t="s">
        <v>98</v>
      </c>
      <c r="AW41" s="397">
        <v>2</v>
      </c>
      <c r="AX41" s="397">
        <v>6</v>
      </c>
      <c r="AY41" s="397">
        <v>155</v>
      </c>
      <c r="AZ41" s="397">
        <v>129</v>
      </c>
      <c r="BA41" s="397">
        <v>11</v>
      </c>
      <c r="BB41" s="397">
        <v>11</v>
      </c>
      <c r="BC41" s="397">
        <v>2</v>
      </c>
      <c r="BD41" s="397">
        <v>2</v>
      </c>
      <c r="BE41" s="397">
        <v>29</v>
      </c>
      <c r="BF41" s="397">
        <v>91</v>
      </c>
      <c r="BG41" s="397">
        <v>24</v>
      </c>
      <c r="BH41" s="397" t="s">
        <v>98</v>
      </c>
      <c r="BI41" s="397">
        <v>17</v>
      </c>
      <c r="BJ41" s="397">
        <v>16</v>
      </c>
      <c r="BK41" s="397">
        <v>615</v>
      </c>
      <c r="BL41" s="397">
        <v>2503</v>
      </c>
      <c r="BM41" s="397">
        <v>0</v>
      </c>
      <c r="BN41" s="397">
        <v>6</v>
      </c>
      <c r="BO41" s="397">
        <v>2497</v>
      </c>
      <c r="BP41" s="397">
        <v>19</v>
      </c>
      <c r="BQ41" s="397" t="s">
        <v>98</v>
      </c>
      <c r="BR41" s="397" t="s">
        <v>98</v>
      </c>
      <c r="BS41" s="397">
        <v>19</v>
      </c>
      <c r="BT41" s="397">
        <v>0</v>
      </c>
      <c r="BU41" s="397" t="s">
        <v>98</v>
      </c>
      <c r="BV41" s="397">
        <v>158</v>
      </c>
      <c r="BW41" s="397">
        <v>47</v>
      </c>
      <c r="BX41" s="397">
        <v>42</v>
      </c>
      <c r="BY41" s="397">
        <v>0</v>
      </c>
      <c r="BZ41" s="397" t="s">
        <v>98</v>
      </c>
      <c r="CA41" s="397">
        <v>68</v>
      </c>
      <c r="CB41" s="397">
        <v>565</v>
      </c>
      <c r="CC41" s="397">
        <v>95</v>
      </c>
      <c r="CD41" s="397" t="s">
        <v>98</v>
      </c>
      <c r="CE41" s="397">
        <v>471</v>
      </c>
      <c r="CF41" s="397">
        <v>14</v>
      </c>
      <c r="CG41" s="397">
        <v>27</v>
      </c>
      <c r="CH41" s="397">
        <v>73</v>
      </c>
      <c r="CI41" s="397" t="s">
        <v>98</v>
      </c>
      <c r="CJ41" s="397">
        <v>888</v>
      </c>
      <c r="CK41" s="397">
        <v>12</v>
      </c>
      <c r="CL41" s="397" t="s">
        <v>98</v>
      </c>
      <c r="CM41" s="397">
        <v>12</v>
      </c>
      <c r="CP41" s="32">
        <v>33</v>
      </c>
      <c r="CQ41" s="5" t="s">
        <v>65</v>
      </c>
      <c r="CR41" s="33">
        <f t="shared" si="0"/>
        <v>7075</v>
      </c>
      <c r="CS41" s="34">
        <f>IFERROR(_xlfn.RANK.EQ(CR41,$CR$9:$CR$55,0)+COUNTIF($CR$9:CR41,CR41)-1,"-")</f>
        <v>35</v>
      </c>
      <c r="CT41" s="5"/>
      <c r="CU41" s="42">
        <f t="shared" si="2"/>
        <v>33</v>
      </c>
      <c r="CV41" s="42" t="str">
        <f t="shared" si="3"/>
        <v>福島</v>
      </c>
      <c r="CW41" s="42">
        <f t="shared" si="4"/>
        <v>11143</v>
      </c>
      <c r="CX41" s="37">
        <f t="shared" si="5"/>
        <v>0.7</v>
      </c>
      <c r="CZ41" s="32">
        <v>33</v>
      </c>
      <c r="DA41" s="5" t="s">
        <v>65</v>
      </c>
      <c r="DB41" s="33">
        <f t="shared" si="1"/>
        <v>2202</v>
      </c>
      <c r="DC41" s="34">
        <f>IFERROR(_xlfn.RANK.EQ(DB41,$DB$9:$DB$55,0)+COUNTIF($DB$9:DB41,DB41)-1,"-")</f>
        <v>36</v>
      </c>
      <c r="DD41" s="5"/>
      <c r="DE41" s="42">
        <f t="shared" si="6"/>
        <v>33</v>
      </c>
      <c r="DF41" s="42" t="str">
        <f t="shared" si="7"/>
        <v>熊本</v>
      </c>
      <c r="DG41" s="42">
        <f t="shared" si="8"/>
        <v>5470</v>
      </c>
      <c r="DH41" s="37">
        <f t="shared" si="9"/>
        <v>0.6</v>
      </c>
      <c r="DJ41" s="32">
        <v>33</v>
      </c>
      <c r="DK41" s="5" t="s">
        <v>65</v>
      </c>
      <c r="DL41" s="33">
        <f>IFERROR(_xlfn.XLOOKUP(DK41,貼_養殖業産出額!$A$9:$A$47,貼_養殖業産出額!$D$9:$D$47),"-")</f>
        <v>4873</v>
      </c>
      <c r="DM41" s="34">
        <f>IFERROR(_xlfn.RANK.EQ(DL41,$DL$9:$DL$55,0)+COUNTIF($DL$9:DL41,DL41)-1,"-")</f>
        <v>21</v>
      </c>
      <c r="DN41" s="5"/>
      <c r="DO41" s="42">
        <f t="shared" si="10"/>
        <v>33</v>
      </c>
      <c r="DP41" s="42" t="str">
        <f t="shared" si="11"/>
        <v>大阪</v>
      </c>
      <c r="DQ41" s="42">
        <f t="shared" si="12"/>
        <v>149</v>
      </c>
      <c r="DR41" s="37">
        <f>IFERROR(ROUND(DQ41/貼_養殖業産出額!$D$8*100,1),"-")</f>
        <v>0</v>
      </c>
    </row>
    <row r="42" spans="1:122" ht="12" customHeight="1">
      <c r="A42" s="308" t="s">
        <v>74</v>
      </c>
      <c r="B42" s="305"/>
      <c r="C42" s="307"/>
      <c r="D42" s="398">
        <v>123813</v>
      </c>
      <c r="E42" s="397">
        <v>70943</v>
      </c>
      <c r="F42" s="397">
        <v>57442</v>
      </c>
      <c r="G42" s="397">
        <v>6687</v>
      </c>
      <c r="H42" s="397">
        <v>5128</v>
      </c>
      <c r="I42" s="397" t="s">
        <v>98</v>
      </c>
      <c r="J42" s="397">
        <v>12</v>
      </c>
      <c r="K42" s="397">
        <v>50</v>
      </c>
      <c r="L42" s="397">
        <v>1430</v>
      </c>
      <c r="M42" s="397">
        <v>68</v>
      </c>
      <c r="N42" s="397">
        <v>239</v>
      </c>
      <c r="O42" s="397">
        <v>86</v>
      </c>
      <c r="P42" s="397">
        <v>107</v>
      </c>
      <c r="Q42" s="397">
        <v>8</v>
      </c>
      <c r="R42" s="397">
        <v>39</v>
      </c>
      <c r="S42" s="397">
        <v>2832</v>
      </c>
      <c r="T42" s="397">
        <v>2667</v>
      </c>
      <c r="U42" s="397">
        <v>165</v>
      </c>
      <c r="V42" s="397">
        <v>66</v>
      </c>
      <c r="W42" s="397" t="s">
        <v>98</v>
      </c>
      <c r="X42" s="397" t="s">
        <v>98</v>
      </c>
      <c r="Y42" s="397" t="s">
        <v>98</v>
      </c>
      <c r="Z42" s="397">
        <v>4</v>
      </c>
      <c r="AA42" s="397" t="s">
        <v>98</v>
      </c>
      <c r="AB42" s="397">
        <v>4915</v>
      </c>
      <c r="AC42" s="397">
        <v>1726</v>
      </c>
      <c r="AD42" s="397">
        <v>1421</v>
      </c>
      <c r="AE42" s="397">
        <v>1758</v>
      </c>
      <c r="AF42" s="397">
        <v>11</v>
      </c>
      <c r="AG42" s="397">
        <v>11651</v>
      </c>
      <c r="AH42" s="397">
        <v>11323</v>
      </c>
      <c r="AI42" s="397">
        <v>329</v>
      </c>
      <c r="AJ42" s="397">
        <v>8863</v>
      </c>
      <c r="AK42" s="397">
        <v>788</v>
      </c>
      <c r="AL42" s="397">
        <v>3793</v>
      </c>
      <c r="AM42" s="397">
        <v>354</v>
      </c>
      <c r="AN42" s="397">
        <v>301</v>
      </c>
      <c r="AO42" s="397">
        <v>52</v>
      </c>
      <c r="AP42" s="397" t="s">
        <v>98</v>
      </c>
      <c r="AQ42" s="397" t="s">
        <v>98</v>
      </c>
      <c r="AR42" s="397" t="s">
        <v>98</v>
      </c>
      <c r="AS42" s="397" t="s">
        <v>98</v>
      </c>
      <c r="AT42" s="397" t="s">
        <v>98</v>
      </c>
      <c r="AU42" s="397" t="s">
        <v>98</v>
      </c>
      <c r="AV42" s="397" t="s">
        <v>98</v>
      </c>
      <c r="AW42" s="397">
        <v>526</v>
      </c>
      <c r="AX42" s="397">
        <v>509</v>
      </c>
      <c r="AY42" s="397">
        <v>1801</v>
      </c>
      <c r="AZ42" s="397">
        <v>994</v>
      </c>
      <c r="BA42" s="397">
        <v>112</v>
      </c>
      <c r="BB42" s="397">
        <v>668</v>
      </c>
      <c r="BC42" s="397">
        <v>18</v>
      </c>
      <c r="BD42" s="397">
        <v>9</v>
      </c>
      <c r="BE42" s="397">
        <v>788</v>
      </c>
      <c r="BF42" s="397">
        <v>172</v>
      </c>
      <c r="BG42" s="397">
        <v>108</v>
      </c>
      <c r="BH42" s="397" t="s">
        <v>98</v>
      </c>
      <c r="BI42" s="397">
        <v>406</v>
      </c>
      <c r="BJ42" s="397">
        <v>33</v>
      </c>
      <c r="BK42" s="397">
        <v>12906</v>
      </c>
      <c r="BL42" s="397">
        <v>486</v>
      </c>
      <c r="BM42" s="397">
        <v>204</v>
      </c>
      <c r="BN42" s="397">
        <v>73</v>
      </c>
      <c r="BO42" s="397">
        <v>209</v>
      </c>
      <c r="BP42" s="397">
        <v>200</v>
      </c>
      <c r="BQ42" s="397" t="s">
        <v>98</v>
      </c>
      <c r="BR42" s="397" t="s">
        <v>98</v>
      </c>
      <c r="BS42" s="397">
        <v>199</v>
      </c>
      <c r="BT42" s="397">
        <v>1</v>
      </c>
      <c r="BU42" s="397" t="s">
        <v>98</v>
      </c>
      <c r="BV42" s="397">
        <v>837</v>
      </c>
      <c r="BW42" s="397">
        <v>142</v>
      </c>
      <c r="BX42" s="397">
        <v>560</v>
      </c>
      <c r="BY42" s="397">
        <v>60</v>
      </c>
      <c r="BZ42" s="397" t="s">
        <v>98</v>
      </c>
      <c r="CA42" s="397">
        <v>75</v>
      </c>
      <c r="CB42" s="397">
        <v>5146</v>
      </c>
      <c r="CC42" s="397">
        <v>1082</v>
      </c>
      <c r="CD42" s="397" t="s">
        <v>98</v>
      </c>
      <c r="CE42" s="397">
        <v>4065</v>
      </c>
      <c r="CF42" s="397">
        <v>680</v>
      </c>
      <c r="CG42" s="397">
        <v>132</v>
      </c>
      <c r="CH42" s="397">
        <v>135</v>
      </c>
      <c r="CI42" s="397">
        <v>15</v>
      </c>
      <c r="CJ42" s="397">
        <v>77</v>
      </c>
      <c r="CK42" s="397">
        <v>122</v>
      </c>
      <c r="CL42" s="397" t="s">
        <v>98</v>
      </c>
      <c r="CM42" s="397">
        <v>122</v>
      </c>
      <c r="CP42" s="32">
        <v>34</v>
      </c>
      <c r="CQ42" s="5" t="s">
        <v>66</v>
      </c>
      <c r="CR42" s="33">
        <f t="shared" si="0"/>
        <v>28936</v>
      </c>
      <c r="CS42" s="34">
        <f>IFERROR(_xlfn.RANK.EQ(CR42,$CR$9:$CR$55,0)+COUNTIF($CR$9:CR42,CR42)-1,"-")</f>
        <v>18</v>
      </c>
      <c r="CT42" s="5"/>
      <c r="CU42" s="42">
        <f t="shared" si="2"/>
        <v>34</v>
      </c>
      <c r="CV42" s="42" t="str">
        <f t="shared" si="3"/>
        <v>福井</v>
      </c>
      <c r="CW42" s="42">
        <f t="shared" si="4"/>
        <v>8964</v>
      </c>
      <c r="CX42" s="37">
        <f t="shared" si="5"/>
        <v>0.6</v>
      </c>
      <c r="CZ42" s="32">
        <v>34</v>
      </c>
      <c r="DA42" s="5" t="s">
        <v>66</v>
      </c>
      <c r="DB42" s="33">
        <f t="shared" si="1"/>
        <v>8394</v>
      </c>
      <c r="DC42" s="34">
        <f>IFERROR(_xlfn.RANK.EQ(DB42,$DB$9:$DB$55,0)+COUNTIF($DB$9:DB42,DB42)-1,"-")</f>
        <v>27</v>
      </c>
      <c r="DD42" s="5"/>
      <c r="DE42" s="42">
        <f t="shared" si="6"/>
        <v>34</v>
      </c>
      <c r="DF42" s="42" t="str">
        <f t="shared" si="7"/>
        <v>京都</v>
      </c>
      <c r="DG42" s="42">
        <f t="shared" si="8"/>
        <v>4134</v>
      </c>
      <c r="DH42" s="37">
        <f t="shared" si="9"/>
        <v>0.4</v>
      </c>
      <c r="DJ42" s="32">
        <v>34</v>
      </c>
      <c r="DK42" s="5" t="s">
        <v>66</v>
      </c>
      <c r="DL42" s="33">
        <f>IFERROR(_xlfn.XLOOKUP(DK42,貼_養殖業産出額!$A$9:$A$47,貼_養殖業産出額!$D$9:$D$47),"-")</f>
        <v>20542</v>
      </c>
      <c r="DM42" s="34">
        <f>IFERROR(_xlfn.RANK.EQ(DL42,$DL$9:$DL$55,0)+COUNTIF($DL$9:DL42,DL42)-1,"-")</f>
        <v>12</v>
      </c>
      <c r="DN42" s="5"/>
      <c r="DO42" s="42">
        <f t="shared" si="10"/>
        <v>34</v>
      </c>
      <c r="DP42" s="42" t="str">
        <f t="shared" si="11"/>
        <v>福島</v>
      </c>
      <c r="DQ42" s="42">
        <f t="shared" si="12"/>
        <v>136</v>
      </c>
      <c r="DR42" s="37">
        <f>IFERROR(ROUND(DQ42/貼_養殖業産出額!$D$8*100,1),"-")</f>
        <v>0</v>
      </c>
    </row>
    <row r="43" spans="1:122" ht="12" customHeight="1">
      <c r="A43" s="308" t="s">
        <v>75</v>
      </c>
      <c r="B43" s="305"/>
      <c r="C43" s="307"/>
      <c r="D43" s="398">
        <v>43584</v>
      </c>
      <c r="E43" s="397">
        <v>5470</v>
      </c>
      <c r="F43" s="397">
        <v>3308</v>
      </c>
      <c r="G43" s="397">
        <v>17</v>
      </c>
      <c r="H43" s="397">
        <v>16</v>
      </c>
      <c r="I43" s="397" t="s">
        <v>98</v>
      </c>
      <c r="J43" s="397">
        <v>0</v>
      </c>
      <c r="K43" s="397">
        <v>0</v>
      </c>
      <c r="L43" s="397">
        <v>1</v>
      </c>
      <c r="M43" s="397">
        <v>0</v>
      </c>
      <c r="N43" s="397">
        <v>7</v>
      </c>
      <c r="O43" s="397" t="s">
        <v>98</v>
      </c>
      <c r="P43" s="397" t="s">
        <v>98</v>
      </c>
      <c r="Q43" s="397">
        <v>0</v>
      </c>
      <c r="R43" s="397">
        <v>7</v>
      </c>
      <c r="S43" s="397">
        <v>14</v>
      </c>
      <c r="T43" s="397">
        <v>3</v>
      </c>
      <c r="U43" s="397">
        <v>11</v>
      </c>
      <c r="V43" s="397">
        <v>1</v>
      </c>
      <c r="W43" s="397" t="s">
        <v>98</v>
      </c>
      <c r="X43" s="397" t="s">
        <v>98</v>
      </c>
      <c r="Y43" s="397" t="s">
        <v>98</v>
      </c>
      <c r="Z43" s="397">
        <v>127</v>
      </c>
      <c r="AA43" s="397" t="s">
        <v>98</v>
      </c>
      <c r="AB43" s="397">
        <v>550</v>
      </c>
      <c r="AC43" s="397">
        <v>18</v>
      </c>
      <c r="AD43" s="397">
        <v>208</v>
      </c>
      <c r="AE43" s="397">
        <v>207</v>
      </c>
      <c r="AF43" s="397">
        <v>118</v>
      </c>
      <c r="AG43" s="397">
        <v>76</v>
      </c>
      <c r="AH43" s="397">
        <v>68</v>
      </c>
      <c r="AI43" s="397">
        <v>8</v>
      </c>
      <c r="AJ43" s="397">
        <v>38</v>
      </c>
      <c r="AK43" s="397" t="s">
        <v>98</v>
      </c>
      <c r="AL43" s="397">
        <v>190</v>
      </c>
      <c r="AM43" s="397">
        <v>210</v>
      </c>
      <c r="AN43" s="397">
        <v>151</v>
      </c>
      <c r="AO43" s="397">
        <v>58</v>
      </c>
      <c r="AP43" s="397" t="s">
        <v>98</v>
      </c>
      <c r="AQ43" s="397" t="s">
        <v>98</v>
      </c>
      <c r="AR43" s="397" t="s">
        <v>98</v>
      </c>
      <c r="AS43" s="397" t="s">
        <v>98</v>
      </c>
      <c r="AT43" s="397" t="s">
        <v>98</v>
      </c>
      <c r="AU43" s="397" t="s">
        <v>98</v>
      </c>
      <c r="AV43" s="397">
        <v>0</v>
      </c>
      <c r="AW43" s="397">
        <v>3</v>
      </c>
      <c r="AX43" s="397">
        <v>680</v>
      </c>
      <c r="AY43" s="397">
        <v>283</v>
      </c>
      <c r="AZ43" s="397">
        <v>238</v>
      </c>
      <c r="BA43" s="397">
        <v>7</v>
      </c>
      <c r="BB43" s="397">
        <v>24</v>
      </c>
      <c r="BC43" s="397">
        <v>11</v>
      </c>
      <c r="BD43" s="397">
        <v>3</v>
      </c>
      <c r="BE43" s="397">
        <v>57</v>
      </c>
      <c r="BF43" s="397">
        <v>64</v>
      </c>
      <c r="BG43" s="397">
        <v>62</v>
      </c>
      <c r="BH43" s="397" t="s">
        <v>98</v>
      </c>
      <c r="BI43" s="397">
        <v>6</v>
      </c>
      <c r="BJ43" s="397">
        <v>37</v>
      </c>
      <c r="BK43" s="397">
        <v>888</v>
      </c>
      <c r="BL43" s="397">
        <v>281</v>
      </c>
      <c r="BM43" s="397">
        <v>56</v>
      </c>
      <c r="BN43" s="397">
        <v>96</v>
      </c>
      <c r="BO43" s="397">
        <v>129</v>
      </c>
      <c r="BP43" s="397">
        <v>136</v>
      </c>
      <c r="BQ43" s="397" t="s">
        <v>98</v>
      </c>
      <c r="BR43" s="397" t="s">
        <v>98</v>
      </c>
      <c r="BS43" s="397">
        <v>136</v>
      </c>
      <c r="BT43" s="397">
        <v>0</v>
      </c>
      <c r="BU43" s="397" t="s">
        <v>98</v>
      </c>
      <c r="BV43" s="397">
        <v>241</v>
      </c>
      <c r="BW43" s="397">
        <v>9</v>
      </c>
      <c r="BX43" s="397">
        <v>3</v>
      </c>
      <c r="BY43" s="397">
        <v>61</v>
      </c>
      <c r="BZ43" s="397" t="s">
        <v>98</v>
      </c>
      <c r="CA43" s="397">
        <v>167</v>
      </c>
      <c r="CB43" s="397">
        <v>168</v>
      </c>
      <c r="CC43" s="397">
        <v>1</v>
      </c>
      <c r="CD43" s="397" t="s">
        <v>98</v>
      </c>
      <c r="CE43" s="397">
        <v>168</v>
      </c>
      <c r="CF43" s="397">
        <v>373</v>
      </c>
      <c r="CG43" s="397">
        <v>35</v>
      </c>
      <c r="CH43" s="397">
        <v>130</v>
      </c>
      <c r="CI43" s="397" t="s">
        <v>98</v>
      </c>
      <c r="CJ43" s="397">
        <v>20</v>
      </c>
      <c r="CK43" s="397">
        <v>97</v>
      </c>
      <c r="CL43" s="397" t="s">
        <v>98</v>
      </c>
      <c r="CM43" s="397">
        <v>97</v>
      </c>
      <c r="CP43" s="32">
        <v>35</v>
      </c>
      <c r="CQ43" s="5" t="s">
        <v>67</v>
      </c>
      <c r="CR43" s="33">
        <f t="shared" si="0"/>
        <v>15282</v>
      </c>
      <c r="CS43" s="34">
        <f>IFERROR(_xlfn.RANK.EQ(CR43,$CR$9:$CR$55,0)+COUNTIF($CR$9:CR43,CR43)-1,"-")</f>
        <v>26</v>
      </c>
      <c r="CT43" s="5"/>
      <c r="CU43" s="42">
        <f t="shared" si="2"/>
        <v>35</v>
      </c>
      <c r="CV43" s="42" t="str">
        <f t="shared" si="3"/>
        <v>岡山</v>
      </c>
      <c r="CW43" s="42">
        <f t="shared" si="4"/>
        <v>7075</v>
      </c>
      <c r="CX43" s="37">
        <f t="shared" si="5"/>
        <v>0.5</v>
      </c>
      <c r="CZ43" s="32">
        <v>35</v>
      </c>
      <c r="DA43" s="5" t="s">
        <v>67</v>
      </c>
      <c r="DB43" s="33">
        <f t="shared" si="1"/>
        <v>13751</v>
      </c>
      <c r="DC43" s="34">
        <f>IFERROR(_xlfn.RANK.EQ(DB43,$DB$9:$DB$55,0)+COUNTIF($DB$9:DB43,DB43)-1,"-")</f>
        <v>19</v>
      </c>
      <c r="DD43" s="5"/>
      <c r="DE43" s="42">
        <f t="shared" si="6"/>
        <v>35</v>
      </c>
      <c r="DF43" s="42" t="str">
        <f t="shared" si="7"/>
        <v>秋田</v>
      </c>
      <c r="DG43" s="42">
        <f t="shared" si="8"/>
        <v>2928</v>
      </c>
      <c r="DH43" s="37">
        <f t="shared" si="9"/>
        <v>0.3</v>
      </c>
      <c r="DJ43" s="32">
        <v>35</v>
      </c>
      <c r="DK43" s="5" t="s">
        <v>67</v>
      </c>
      <c r="DL43" s="33">
        <f>IFERROR(_xlfn.XLOOKUP(DK43,貼_養殖業産出額!$A$9:$A$47,貼_養殖業産出額!$D$9:$D$47),"-")</f>
        <v>1531</v>
      </c>
      <c r="DM43" s="34">
        <f>IFERROR(_xlfn.RANK.EQ(DL43,$DL$9:$DL$55,0)+COUNTIF($DL$9:DL43,DL43)-1,"-")</f>
        <v>26</v>
      </c>
      <c r="DN43" s="5"/>
      <c r="DO43" s="42">
        <f t="shared" si="10"/>
        <v>35</v>
      </c>
      <c r="DP43" s="42" t="str">
        <f t="shared" si="11"/>
        <v>富山</v>
      </c>
      <c r="DQ43" s="42">
        <f t="shared" si="12"/>
        <v>31</v>
      </c>
      <c r="DR43" s="37">
        <f>IFERROR(ROUND(DQ43/貼_養殖業産出額!$D$8*100,1),"-")</f>
        <v>0</v>
      </c>
    </row>
    <row r="44" spans="1:122" ht="12" customHeight="1">
      <c r="A44" s="308" t="s">
        <v>76</v>
      </c>
      <c r="B44" s="305"/>
      <c r="C44" s="307"/>
      <c r="D44" s="398">
        <v>34189</v>
      </c>
      <c r="E44" s="399">
        <v>10394</v>
      </c>
      <c r="F44" s="399">
        <v>6002</v>
      </c>
      <c r="G44" s="399">
        <v>885</v>
      </c>
      <c r="H44" s="399">
        <v>57</v>
      </c>
      <c r="I44" s="399" t="s">
        <v>98</v>
      </c>
      <c r="J44" s="399">
        <v>495</v>
      </c>
      <c r="K44" s="399">
        <v>230</v>
      </c>
      <c r="L44" s="399">
        <v>103</v>
      </c>
      <c r="M44" s="399" t="s">
        <v>98</v>
      </c>
      <c r="N44" s="399">
        <v>59</v>
      </c>
      <c r="O44" s="399">
        <v>10</v>
      </c>
      <c r="P44" s="399">
        <v>30</v>
      </c>
      <c r="Q44" s="399">
        <v>19</v>
      </c>
      <c r="R44" s="399">
        <v>0</v>
      </c>
      <c r="S44" s="399">
        <v>11</v>
      </c>
      <c r="T44" s="399">
        <v>7</v>
      </c>
      <c r="U44" s="399">
        <v>4</v>
      </c>
      <c r="V44" s="399">
        <v>5</v>
      </c>
      <c r="W44" s="399" t="s">
        <v>98</v>
      </c>
      <c r="X44" s="399" t="s">
        <v>98</v>
      </c>
      <c r="Y44" s="399" t="s">
        <v>98</v>
      </c>
      <c r="Z44" s="399">
        <v>3</v>
      </c>
      <c r="AA44" s="399" t="s">
        <v>98</v>
      </c>
      <c r="AB44" s="399">
        <v>871</v>
      </c>
      <c r="AC44" s="399">
        <v>3</v>
      </c>
      <c r="AD44" s="399">
        <v>155</v>
      </c>
      <c r="AE44" s="399">
        <v>181</v>
      </c>
      <c r="AF44" s="399">
        <v>533</v>
      </c>
      <c r="AG44" s="399">
        <v>694</v>
      </c>
      <c r="AH44" s="399">
        <v>637</v>
      </c>
      <c r="AI44" s="399">
        <v>57</v>
      </c>
      <c r="AJ44" s="399">
        <v>210</v>
      </c>
      <c r="AK44" s="399" t="s">
        <v>98</v>
      </c>
      <c r="AL44" s="399">
        <v>498</v>
      </c>
      <c r="AM44" s="399">
        <v>185</v>
      </c>
      <c r="AN44" s="399">
        <v>80</v>
      </c>
      <c r="AO44" s="399">
        <v>105</v>
      </c>
      <c r="AP44" s="399" t="s">
        <v>98</v>
      </c>
      <c r="AQ44" s="399" t="s">
        <v>98</v>
      </c>
      <c r="AR44" s="399" t="s">
        <v>98</v>
      </c>
      <c r="AS44" s="399" t="s">
        <v>98</v>
      </c>
      <c r="AT44" s="399" t="s">
        <v>98</v>
      </c>
      <c r="AU44" s="399" t="s">
        <v>98</v>
      </c>
      <c r="AV44" s="399" t="s">
        <v>98</v>
      </c>
      <c r="AW44" s="399">
        <v>3</v>
      </c>
      <c r="AX44" s="399">
        <v>267</v>
      </c>
      <c r="AY44" s="399">
        <v>380</v>
      </c>
      <c r="AZ44" s="399">
        <v>320</v>
      </c>
      <c r="BA44" s="399">
        <v>17</v>
      </c>
      <c r="BB44" s="399">
        <v>1</v>
      </c>
      <c r="BC44" s="399">
        <v>26</v>
      </c>
      <c r="BD44" s="399">
        <v>16</v>
      </c>
      <c r="BE44" s="399">
        <v>167</v>
      </c>
      <c r="BF44" s="399">
        <v>197</v>
      </c>
      <c r="BG44" s="399">
        <v>83</v>
      </c>
      <c r="BH44" s="399" t="s">
        <v>98</v>
      </c>
      <c r="BI44" s="399">
        <v>48</v>
      </c>
      <c r="BJ44" s="399">
        <v>45</v>
      </c>
      <c r="BK44" s="399">
        <v>1389</v>
      </c>
      <c r="BL44" s="399">
        <v>309</v>
      </c>
      <c r="BM44" s="399">
        <v>77</v>
      </c>
      <c r="BN44" s="399">
        <v>137</v>
      </c>
      <c r="BO44" s="399">
        <v>95</v>
      </c>
      <c r="BP44" s="399">
        <v>56</v>
      </c>
      <c r="BQ44" s="399" t="s">
        <v>98</v>
      </c>
      <c r="BR44" s="399" t="s">
        <v>98</v>
      </c>
      <c r="BS44" s="399">
        <v>56</v>
      </c>
      <c r="BT44" s="399">
        <v>0</v>
      </c>
      <c r="BU44" s="399" t="s">
        <v>98</v>
      </c>
      <c r="BV44" s="399">
        <v>401</v>
      </c>
      <c r="BW44" s="399">
        <v>122</v>
      </c>
      <c r="BX44" s="399">
        <v>158</v>
      </c>
      <c r="BY44" s="399">
        <v>3</v>
      </c>
      <c r="BZ44" s="399" t="s">
        <v>98</v>
      </c>
      <c r="CA44" s="399">
        <v>118</v>
      </c>
      <c r="CB44" s="399">
        <v>417</v>
      </c>
      <c r="CC44" s="399">
        <v>42</v>
      </c>
      <c r="CD44" s="399" t="s">
        <v>98</v>
      </c>
      <c r="CE44" s="399">
        <v>375</v>
      </c>
      <c r="CF44" s="399">
        <v>295</v>
      </c>
      <c r="CG44" s="399">
        <v>233</v>
      </c>
      <c r="CH44" s="399" t="s">
        <v>278</v>
      </c>
      <c r="CI44" s="399" t="s">
        <v>278</v>
      </c>
      <c r="CJ44" s="399">
        <v>0</v>
      </c>
      <c r="CK44" s="399">
        <v>829</v>
      </c>
      <c r="CL44" s="399" t="s">
        <v>98</v>
      </c>
      <c r="CM44" s="399">
        <v>829</v>
      </c>
      <c r="CP44" s="32">
        <v>36</v>
      </c>
      <c r="CQ44" s="5" t="s">
        <v>68</v>
      </c>
      <c r="CR44" s="33">
        <f t="shared" si="0"/>
        <v>11843</v>
      </c>
      <c r="CS44" s="34">
        <f>IFERROR(_xlfn.RANK.EQ(CR44,$CR$9:$CR$55,0)+COUNTIF($CR$9:CR44,CR44)-1,"-")</f>
        <v>32</v>
      </c>
      <c r="CT44" s="5"/>
      <c r="CU44" s="42">
        <f t="shared" si="2"/>
        <v>36</v>
      </c>
      <c r="CV44" s="42" t="str">
        <f t="shared" si="3"/>
        <v>大阪</v>
      </c>
      <c r="CW44" s="42">
        <f t="shared" si="4"/>
        <v>6234</v>
      </c>
      <c r="CX44" s="37">
        <f t="shared" si="5"/>
        <v>0.4</v>
      </c>
      <c r="CZ44" s="32">
        <v>36</v>
      </c>
      <c r="DA44" s="5" t="s">
        <v>68</v>
      </c>
      <c r="DB44" s="33">
        <f t="shared" si="1"/>
        <v>6483</v>
      </c>
      <c r="DC44" s="34">
        <f>IFERROR(_xlfn.RANK.EQ(DB44,$DB$9:$DB$55,0)+COUNTIF($DB$9:DB44,DB44)-1,"-")</f>
        <v>30</v>
      </c>
      <c r="DD44" s="5"/>
      <c r="DE44" s="42">
        <f t="shared" si="6"/>
        <v>36</v>
      </c>
      <c r="DF44" s="42" t="str">
        <f t="shared" si="7"/>
        <v>岡山</v>
      </c>
      <c r="DG44" s="42">
        <f t="shared" si="8"/>
        <v>2202</v>
      </c>
      <c r="DH44" s="37">
        <f t="shared" si="9"/>
        <v>0.2</v>
      </c>
      <c r="DJ44" s="32">
        <v>36</v>
      </c>
      <c r="DK44" s="5" t="s">
        <v>68</v>
      </c>
      <c r="DL44" s="33">
        <f>IFERROR(_xlfn.XLOOKUP(DK44,貼_養殖業産出額!$A$9:$A$47,貼_養殖業産出額!$D$9:$D$47),"-")</f>
        <v>5360</v>
      </c>
      <c r="DM44" s="34">
        <f>IFERROR(_xlfn.RANK.EQ(DL44,$DL$9:$DL$55,0)+COUNTIF($DL$9:DL44,DL44)-1,"-")</f>
        <v>20</v>
      </c>
      <c r="DN44" s="5"/>
      <c r="DO44" s="42">
        <f t="shared" si="10"/>
        <v>36</v>
      </c>
      <c r="DP44" s="42" t="str">
        <f t="shared" si="11"/>
        <v>秋田</v>
      </c>
      <c r="DQ44" s="42">
        <f t="shared" si="12"/>
        <v>29</v>
      </c>
      <c r="DR44" s="37">
        <f>IFERROR(ROUND(DQ44/貼_養殖業産出額!$D$8*100,1),"-")</f>
        <v>0</v>
      </c>
    </row>
    <row r="45" spans="1:122" ht="18" customHeight="1">
      <c r="A45" s="308" t="s">
        <v>77</v>
      </c>
      <c r="B45" s="305"/>
      <c r="C45" s="307"/>
      <c r="D45" s="398">
        <v>43560</v>
      </c>
      <c r="E45" s="397">
        <v>25769</v>
      </c>
      <c r="F45" s="397">
        <v>20542</v>
      </c>
      <c r="G45" s="397">
        <v>9218</v>
      </c>
      <c r="H45" s="397">
        <v>729</v>
      </c>
      <c r="I45" s="397" t="s">
        <v>98</v>
      </c>
      <c r="J45" s="397">
        <v>1871</v>
      </c>
      <c r="K45" s="397">
        <v>1943</v>
      </c>
      <c r="L45" s="397">
        <v>4639</v>
      </c>
      <c r="M45" s="397">
        <v>37</v>
      </c>
      <c r="N45" s="397">
        <v>726</v>
      </c>
      <c r="O45" s="397">
        <v>262</v>
      </c>
      <c r="P45" s="397">
        <v>367</v>
      </c>
      <c r="Q45" s="397">
        <v>84</v>
      </c>
      <c r="R45" s="397">
        <v>13</v>
      </c>
      <c r="S45" s="397">
        <v>4791</v>
      </c>
      <c r="T45" s="397">
        <v>4710</v>
      </c>
      <c r="U45" s="397">
        <v>81</v>
      </c>
      <c r="V45" s="397">
        <v>233</v>
      </c>
      <c r="W45" s="397" t="s">
        <v>98</v>
      </c>
      <c r="X45" s="397" t="s">
        <v>98</v>
      </c>
      <c r="Y45" s="397" t="s">
        <v>98</v>
      </c>
      <c r="Z45" s="397">
        <v>0</v>
      </c>
      <c r="AA45" s="397" t="s">
        <v>98</v>
      </c>
      <c r="AB45" s="397">
        <v>1019</v>
      </c>
      <c r="AC45" s="397">
        <v>22</v>
      </c>
      <c r="AD45" s="397">
        <v>682</v>
      </c>
      <c r="AE45" s="397">
        <v>104</v>
      </c>
      <c r="AF45" s="397">
        <v>210</v>
      </c>
      <c r="AG45" s="397">
        <v>833</v>
      </c>
      <c r="AH45" s="397">
        <v>517</v>
      </c>
      <c r="AI45" s="397">
        <v>316</v>
      </c>
      <c r="AJ45" s="397">
        <v>802</v>
      </c>
      <c r="AK45" s="397" t="s">
        <v>98</v>
      </c>
      <c r="AL45" s="397">
        <v>645</v>
      </c>
      <c r="AM45" s="397">
        <v>35</v>
      </c>
      <c r="AN45" s="397">
        <v>20</v>
      </c>
      <c r="AO45" s="397">
        <v>15</v>
      </c>
      <c r="AP45" s="397" t="s">
        <v>98</v>
      </c>
      <c r="AQ45" s="397" t="s">
        <v>98</v>
      </c>
      <c r="AR45" s="397" t="s">
        <v>98</v>
      </c>
      <c r="AS45" s="397" t="s">
        <v>98</v>
      </c>
      <c r="AT45" s="397" t="s">
        <v>98</v>
      </c>
      <c r="AU45" s="397" t="s">
        <v>98</v>
      </c>
      <c r="AV45" s="397" t="s">
        <v>98</v>
      </c>
      <c r="AW45" s="397">
        <v>0</v>
      </c>
      <c r="AX45" s="397">
        <v>273</v>
      </c>
      <c r="AY45" s="397">
        <v>73</v>
      </c>
      <c r="AZ45" s="397">
        <v>46</v>
      </c>
      <c r="BA45" s="397">
        <v>8</v>
      </c>
      <c r="BB45" s="397">
        <v>12</v>
      </c>
      <c r="BC45" s="397">
        <v>6</v>
      </c>
      <c r="BD45" s="397">
        <v>1</v>
      </c>
      <c r="BE45" s="397">
        <v>17</v>
      </c>
      <c r="BF45" s="397">
        <v>202</v>
      </c>
      <c r="BG45" s="397">
        <v>12</v>
      </c>
      <c r="BH45" s="397" t="s">
        <v>98</v>
      </c>
      <c r="BI45" s="397">
        <v>30</v>
      </c>
      <c r="BJ45" s="397">
        <v>18</v>
      </c>
      <c r="BK45" s="397">
        <v>1614</v>
      </c>
      <c r="BL45" s="397">
        <v>400</v>
      </c>
      <c r="BM45" s="397">
        <v>375</v>
      </c>
      <c r="BN45" s="397">
        <v>1</v>
      </c>
      <c r="BO45" s="397">
        <v>24</v>
      </c>
      <c r="BP45" s="397">
        <v>7</v>
      </c>
      <c r="BQ45" s="397" t="s">
        <v>98</v>
      </c>
      <c r="BR45" s="397" t="s">
        <v>98</v>
      </c>
      <c r="BS45" s="397">
        <v>1</v>
      </c>
      <c r="BT45" s="397">
        <v>5</v>
      </c>
      <c r="BU45" s="397" t="s">
        <v>98</v>
      </c>
      <c r="BV45" s="397">
        <v>40</v>
      </c>
      <c r="BW45" s="397">
        <v>5</v>
      </c>
      <c r="BX45" s="397">
        <v>6</v>
      </c>
      <c r="BY45" s="397" t="s">
        <v>98</v>
      </c>
      <c r="BZ45" s="397" t="s">
        <v>98</v>
      </c>
      <c r="CA45" s="397">
        <v>29</v>
      </c>
      <c r="CB45" s="397">
        <v>120</v>
      </c>
      <c r="CC45" s="397">
        <v>4</v>
      </c>
      <c r="CD45" s="397" t="s">
        <v>98</v>
      </c>
      <c r="CE45" s="397">
        <v>116</v>
      </c>
      <c r="CF45" s="397">
        <v>29</v>
      </c>
      <c r="CG45" s="397">
        <v>2</v>
      </c>
      <c r="CH45" s="397">
        <v>27</v>
      </c>
      <c r="CI45" s="397">
        <v>8</v>
      </c>
      <c r="CJ45" s="397">
        <v>1</v>
      </c>
      <c r="CK45" s="397">
        <v>2</v>
      </c>
      <c r="CL45" s="397" t="s">
        <v>98</v>
      </c>
      <c r="CM45" s="397">
        <v>2</v>
      </c>
      <c r="CP45" s="32">
        <v>37</v>
      </c>
      <c r="CQ45" s="5" t="s">
        <v>69</v>
      </c>
      <c r="CR45" s="33">
        <f t="shared" si="0"/>
        <v>18478</v>
      </c>
      <c r="CS45" s="34">
        <f>IFERROR(_xlfn.RANK.EQ(CR45,$CR$9:$CR$55,0)+COUNTIF($CR$9:CR45,CR45)-1,"-")</f>
        <v>24</v>
      </c>
      <c r="CT45" s="5"/>
      <c r="CU45" s="42">
        <f t="shared" si="2"/>
        <v>37</v>
      </c>
      <c r="CV45" s="42" t="str">
        <f t="shared" si="3"/>
        <v>京都</v>
      </c>
      <c r="CW45" s="42">
        <f t="shared" si="4"/>
        <v>5513</v>
      </c>
      <c r="CX45" s="37">
        <f t="shared" si="5"/>
        <v>0.4</v>
      </c>
      <c r="CZ45" s="32">
        <v>37</v>
      </c>
      <c r="DA45" s="5" t="s">
        <v>69</v>
      </c>
      <c r="DB45" s="33">
        <f t="shared" si="1"/>
        <v>6546</v>
      </c>
      <c r="DC45" s="34">
        <f>IFERROR(_xlfn.RANK.EQ(DB45,$DB$9:$DB$55,0)+COUNTIF($DB$9:DB45,DB45)-1,"-")</f>
        <v>29</v>
      </c>
      <c r="DD45" s="5"/>
      <c r="DE45" s="42" t="str">
        <f t="shared" si="6"/>
        <v>-</v>
      </c>
      <c r="DF45" s="42" t="str">
        <f t="shared" si="7"/>
        <v>-</v>
      </c>
      <c r="DG45" s="42" t="str">
        <f t="shared" si="8"/>
        <v>-</v>
      </c>
      <c r="DH45" s="37" t="str">
        <f t="shared" si="9"/>
        <v>-</v>
      </c>
      <c r="DJ45" s="32">
        <v>37</v>
      </c>
      <c r="DK45" s="5" t="s">
        <v>69</v>
      </c>
      <c r="DL45" s="33">
        <f>IFERROR(_xlfn.XLOOKUP(DK45,貼_養殖業産出額!$A$9:$A$47,貼_養殖業産出額!$D$9:$D$47),"-")</f>
        <v>11932</v>
      </c>
      <c r="DM45" s="34">
        <f>IFERROR(_xlfn.RANK.EQ(DL45,$DL$9:$DL$55,0)+COUNTIF($DL$9:DL45,DL45)-1,"-")</f>
        <v>16</v>
      </c>
      <c r="DN45" s="5"/>
      <c r="DO45" s="42" t="str">
        <f t="shared" si="10"/>
        <v>-</v>
      </c>
      <c r="DP45" s="42" t="str">
        <f t="shared" si="11"/>
        <v>-</v>
      </c>
      <c r="DQ45" s="42" t="str">
        <f t="shared" si="12"/>
        <v>-</v>
      </c>
      <c r="DR45" s="37" t="str">
        <f>IFERROR(ROUND(DQ45/貼_養殖業産出額!$D$8*100,1),"-")</f>
        <v>-</v>
      </c>
    </row>
    <row r="46" spans="1:122" ht="12" customHeight="1">
      <c r="A46" s="308" t="s">
        <v>78</v>
      </c>
      <c r="B46" s="305"/>
      <c r="C46" s="307"/>
      <c r="D46" s="398">
        <v>76782</v>
      </c>
      <c r="E46" s="397">
        <v>20149</v>
      </c>
      <c r="F46" s="397">
        <v>17420</v>
      </c>
      <c r="G46" s="397">
        <v>9298</v>
      </c>
      <c r="H46" s="397">
        <v>960</v>
      </c>
      <c r="I46" s="397">
        <v>3386</v>
      </c>
      <c r="J46" s="397">
        <v>875</v>
      </c>
      <c r="K46" s="397">
        <v>2904</v>
      </c>
      <c r="L46" s="397">
        <v>1164</v>
      </c>
      <c r="M46" s="397">
        <v>9</v>
      </c>
      <c r="N46" s="397">
        <v>247</v>
      </c>
      <c r="O46" s="397">
        <v>9</v>
      </c>
      <c r="P46" s="397">
        <v>152</v>
      </c>
      <c r="Q46" s="397">
        <v>38</v>
      </c>
      <c r="R46" s="397">
        <v>48</v>
      </c>
      <c r="S46" s="397">
        <v>870</v>
      </c>
      <c r="T46" s="397">
        <v>826</v>
      </c>
      <c r="U46" s="397">
        <v>43</v>
      </c>
      <c r="V46" s="397">
        <v>158</v>
      </c>
      <c r="W46" s="397" t="s">
        <v>98</v>
      </c>
      <c r="X46" s="397" t="s">
        <v>98</v>
      </c>
      <c r="Y46" s="397" t="s">
        <v>98</v>
      </c>
      <c r="Z46" s="397">
        <v>0</v>
      </c>
      <c r="AA46" s="397" t="s">
        <v>98</v>
      </c>
      <c r="AB46" s="397">
        <v>1229</v>
      </c>
      <c r="AC46" s="397">
        <v>29</v>
      </c>
      <c r="AD46" s="397">
        <v>316</v>
      </c>
      <c r="AE46" s="397">
        <v>416</v>
      </c>
      <c r="AF46" s="397">
        <v>468</v>
      </c>
      <c r="AG46" s="397">
        <v>907</v>
      </c>
      <c r="AH46" s="397">
        <v>593</v>
      </c>
      <c r="AI46" s="397">
        <v>314</v>
      </c>
      <c r="AJ46" s="397">
        <v>731</v>
      </c>
      <c r="AK46" s="397">
        <v>0</v>
      </c>
      <c r="AL46" s="397">
        <v>741</v>
      </c>
      <c r="AM46" s="397">
        <v>56</v>
      </c>
      <c r="AN46" s="397">
        <v>53</v>
      </c>
      <c r="AO46" s="397">
        <v>4</v>
      </c>
      <c r="AP46" s="397" t="s">
        <v>98</v>
      </c>
      <c r="AQ46" s="397" t="s">
        <v>98</v>
      </c>
      <c r="AR46" s="397" t="s">
        <v>98</v>
      </c>
      <c r="AS46" s="397" t="s">
        <v>98</v>
      </c>
      <c r="AT46" s="397" t="s">
        <v>98</v>
      </c>
      <c r="AU46" s="397" t="s">
        <v>98</v>
      </c>
      <c r="AV46" s="397">
        <v>1</v>
      </c>
      <c r="AW46" s="397">
        <v>1</v>
      </c>
      <c r="AX46" s="397">
        <v>344</v>
      </c>
      <c r="AY46" s="397">
        <v>325</v>
      </c>
      <c r="AZ46" s="397">
        <v>250</v>
      </c>
      <c r="BA46" s="397">
        <v>31</v>
      </c>
      <c r="BB46" s="397">
        <v>7</v>
      </c>
      <c r="BC46" s="397">
        <v>24</v>
      </c>
      <c r="BD46" s="397">
        <v>13</v>
      </c>
      <c r="BE46" s="397">
        <v>88</v>
      </c>
      <c r="BF46" s="397">
        <v>77</v>
      </c>
      <c r="BG46" s="397">
        <v>42</v>
      </c>
      <c r="BH46" s="397" t="s">
        <v>98</v>
      </c>
      <c r="BI46" s="397">
        <v>27</v>
      </c>
      <c r="BJ46" s="397">
        <v>14</v>
      </c>
      <c r="BK46" s="397">
        <v>2264</v>
      </c>
      <c r="BL46" s="397">
        <v>563</v>
      </c>
      <c r="BM46" s="397">
        <v>328</v>
      </c>
      <c r="BN46" s="397">
        <v>4</v>
      </c>
      <c r="BO46" s="397">
        <v>230</v>
      </c>
      <c r="BP46" s="397">
        <v>14</v>
      </c>
      <c r="BQ46" s="397" t="s">
        <v>98</v>
      </c>
      <c r="BR46" s="397" t="s">
        <v>98</v>
      </c>
      <c r="BS46" s="397">
        <v>4</v>
      </c>
      <c r="BT46" s="397">
        <v>9</v>
      </c>
      <c r="BU46" s="397" t="s">
        <v>98</v>
      </c>
      <c r="BV46" s="397">
        <v>107</v>
      </c>
      <c r="BW46" s="397">
        <v>3</v>
      </c>
      <c r="BX46" s="397">
        <v>1</v>
      </c>
      <c r="BY46" s="397">
        <v>1</v>
      </c>
      <c r="BZ46" s="397" t="s">
        <v>98</v>
      </c>
      <c r="CA46" s="397">
        <v>102</v>
      </c>
      <c r="CB46" s="397">
        <v>517</v>
      </c>
      <c r="CC46" s="397">
        <v>2</v>
      </c>
      <c r="CD46" s="397" t="s">
        <v>278</v>
      </c>
      <c r="CE46" s="397" t="s">
        <v>278</v>
      </c>
      <c r="CF46" s="397">
        <v>111</v>
      </c>
      <c r="CG46" s="397">
        <v>31</v>
      </c>
      <c r="CH46" s="397">
        <v>163</v>
      </c>
      <c r="CI46" s="397">
        <v>2</v>
      </c>
      <c r="CJ46" s="397">
        <v>1</v>
      </c>
      <c r="CK46" s="397">
        <v>94</v>
      </c>
      <c r="CL46" s="397" t="s">
        <v>98</v>
      </c>
      <c r="CM46" s="397">
        <v>94</v>
      </c>
      <c r="CP46" s="32">
        <v>38</v>
      </c>
      <c r="CQ46" s="5" t="s">
        <v>70</v>
      </c>
      <c r="CR46" s="33">
        <f t="shared" si="0"/>
        <v>108574</v>
      </c>
      <c r="CS46" s="34">
        <f>IFERROR(_xlfn.RANK.EQ(CR46,$CR$9:$CR$55,0)+COUNTIF($CR$9:CR46,CR46)-1,"-")</f>
        <v>3</v>
      </c>
      <c r="CT46" s="5"/>
      <c r="CU46" s="42">
        <f t="shared" si="2"/>
        <v>38</v>
      </c>
      <c r="CV46" s="42" t="str">
        <f t="shared" si="3"/>
        <v>秋田</v>
      </c>
      <c r="CW46" s="42">
        <f t="shared" si="4"/>
        <v>2958</v>
      </c>
      <c r="CX46" s="37">
        <f t="shared" si="5"/>
        <v>0.2</v>
      </c>
      <c r="CZ46" s="32">
        <v>38</v>
      </c>
      <c r="DA46" s="5" t="s">
        <v>70</v>
      </c>
      <c r="DB46" s="33">
        <f t="shared" si="1"/>
        <v>23693</v>
      </c>
      <c r="DC46" s="34">
        <f>IFERROR(_xlfn.RANK.EQ(DB46,$DB$9:$DB$55,0)+COUNTIF($DB$9:DB46,DB46)-1,"-")</f>
        <v>10</v>
      </c>
      <c r="DD46" s="5"/>
      <c r="DE46" s="42" t="str">
        <f t="shared" si="6"/>
        <v>-</v>
      </c>
      <c r="DF46" s="42" t="str">
        <f t="shared" si="7"/>
        <v>-</v>
      </c>
      <c r="DG46" s="42" t="str">
        <f t="shared" si="8"/>
        <v>-</v>
      </c>
      <c r="DH46" s="37" t="str">
        <f t="shared" si="9"/>
        <v>-</v>
      </c>
      <c r="DJ46" s="32">
        <v>38</v>
      </c>
      <c r="DK46" s="5" t="s">
        <v>70</v>
      </c>
      <c r="DL46" s="33">
        <f>IFERROR(_xlfn.XLOOKUP(DK46,貼_養殖業産出額!$A$9:$A$47,貼_養殖業産出額!$D$9:$D$47),"-")</f>
        <v>84881</v>
      </c>
      <c r="DM46" s="34">
        <f>IFERROR(_xlfn.RANK.EQ(DL46,$DL$9:$DL$55,0)+COUNTIF($DL$9:DL46,DL46)-1,"-")</f>
        <v>1</v>
      </c>
      <c r="DN46" s="5"/>
      <c r="DO46" s="42" t="str">
        <f t="shared" si="10"/>
        <v>-</v>
      </c>
      <c r="DP46" s="42" t="str">
        <f t="shared" si="11"/>
        <v>-</v>
      </c>
      <c r="DQ46" s="42" t="str">
        <f t="shared" si="12"/>
        <v>-</v>
      </c>
      <c r="DR46" s="37" t="str">
        <f>IFERROR(ROUND(DQ46/貼_養殖業産出額!$D$8*100,1),"-")</f>
        <v>-</v>
      </c>
    </row>
    <row r="47" spans="1:122" ht="12" customHeight="1">
      <c r="A47" s="308" t="s">
        <v>44</v>
      </c>
      <c r="B47" s="305"/>
      <c r="C47" s="307"/>
      <c r="D47" s="398">
        <v>18963</v>
      </c>
      <c r="E47" s="397">
        <v>11027</v>
      </c>
      <c r="F47" s="397">
        <v>7694</v>
      </c>
      <c r="G47" s="397">
        <v>5769</v>
      </c>
      <c r="H47" s="397">
        <v>642</v>
      </c>
      <c r="I47" s="397" t="s">
        <v>98</v>
      </c>
      <c r="J47" s="397">
        <v>1053</v>
      </c>
      <c r="K47" s="397">
        <v>1607</v>
      </c>
      <c r="L47" s="397">
        <v>2154</v>
      </c>
      <c r="M47" s="397">
        <v>314</v>
      </c>
      <c r="N47" s="397">
        <v>318</v>
      </c>
      <c r="O47" s="397">
        <v>20</v>
      </c>
      <c r="P47" s="397">
        <v>135</v>
      </c>
      <c r="Q47" s="397">
        <v>151</v>
      </c>
      <c r="R47" s="397">
        <v>13</v>
      </c>
      <c r="S47" s="397">
        <v>70</v>
      </c>
      <c r="T47" s="397">
        <v>68</v>
      </c>
      <c r="U47" s="397">
        <v>1</v>
      </c>
      <c r="V47" s="397">
        <v>2</v>
      </c>
      <c r="W47" s="397" t="s">
        <v>98</v>
      </c>
      <c r="X47" s="397" t="s">
        <v>98</v>
      </c>
      <c r="Y47" s="397" t="s">
        <v>98</v>
      </c>
      <c r="Z47" s="397" t="s">
        <v>98</v>
      </c>
      <c r="AA47" s="397" t="s">
        <v>98</v>
      </c>
      <c r="AB47" s="397" t="s">
        <v>98</v>
      </c>
      <c r="AC47" s="397" t="s">
        <v>98</v>
      </c>
      <c r="AD47" s="397" t="s">
        <v>98</v>
      </c>
      <c r="AE47" s="397" t="s">
        <v>98</v>
      </c>
      <c r="AF47" s="397" t="s">
        <v>98</v>
      </c>
      <c r="AG47" s="397">
        <v>3</v>
      </c>
      <c r="AH47" s="397" t="s">
        <v>98</v>
      </c>
      <c r="AI47" s="397">
        <v>3</v>
      </c>
      <c r="AJ47" s="397" t="s">
        <v>98</v>
      </c>
      <c r="AK47" s="397" t="s">
        <v>98</v>
      </c>
      <c r="AL47" s="397">
        <v>15</v>
      </c>
      <c r="AM47" s="397" t="s">
        <v>98</v>
      </c>
      <c r="AN47" s="397" t="s">
        <v>98</v>
      </c>
      <c r="AO47" s="397" t="s">
        <v>98</v>
      </c>
      <c r="AP47" s="397" t="s">
        <v>98</v>
      </c>
      <c r="AQ47" s="397" t="s">
        <v>98</v>
      </c>
      <c r="AR47" s="397" t="s">
        <v>98</v>
      </c>
      <c r="AS47" s="397" t="s">
        <v>98</v>
      </c>
      <c r="AT47" s="397" t="s">
        <v>98</v>
      </c>
      <c r="AU47" s="397" t="s">
        <v>98</v>
      </c>
      <c r="AV47" s="397" t="s">
        <v>98</v>
      </c>
      <c r="AW47" s="397" t="s">
        <v>98</v>
      </c>
      <c r="AX47" s="397">
        <v>5</v>
      </c>
      <c r="AY47" s="397">
        <v>7</v>
      </c>
      <c r="AZ47" s="397" t="s">
        <v>98</v>
      </c>
      <c r="BA47" s="397">
        <v>0</v>
      </c>
      <c r="BB47" s="397">
        <v>5</v>
      </c>
      <c r="BC47" s="397">
        <v>2</v>
      </c>
      <c r="BD47" s="397">
        <v>0</v>
      </c>
      <c r="BE47" s="397" t="s">
        <v>98</v>
      </c>
      <c r="BF47" s="397">
        <v>17</v>
      </c>
      <c r="BG47" s="397" t="s">
        <v>98</v>
      </c>
      <c r="BH47" s="397" t="s">
        <v>98</v>
      </c>
      <c r="BI47" s="397" t="s">
        <v>98</v>
      </c>
      <c r="BJ47" s="397" t="s">
        <v>98</v>
      </c>
      <c r="BK47" s="397">
        <v>1489</v>
      </c>
      <c r="BL47" s="397">
        <v>64</v>
      </c>
      <c r="BM47" s="397">
        <v>40</v>
      </c>
      <c r="BN47" s="397" t="s">
        <v>98</v>
      </c>
      <c r="BO47" s="397">
        <v>24</v>
      </c>
      <c r="BP47" s="397">
        <v>25</v>
      </c>
      <c r="BQ47" s="397" t="s">
        <v>98</v>
      </c>
      <c r="BR47" s="397" t="s">
        <v>98</v>
      </c>
      <c r="BS47" s="397">
        <v>19</v>
      </c>
      <c r="BT47" s="397">
        <v>6</v>
      </c>
      <c r="BU47" s="397" t="s">
        <v>98</v>
      </c>
      <c r="BV47" s="397">
        <v>93</v>
      </c>
      <c r="BW47" s="397" t="s">
        <v>98</v>
      </c>
      <c r="BX47" s="397" t="s">
        <v>98</v>
      </c>
      <c r="BY47" s="397" t="s">
        <v>98</v>
      </c>
      <c r="BZ47" s="397" t="s">
        <v>98</v>
      </c>
      <c r="CA47" s="397">
        <v>93</v>
      </c>
      <c r="CB47" s="397">
        <v>2016</v>
      </c>
      <c r="CC47" s="397" t="s">
        <v>98</v>
      </c>
      <c r="CD47" s="397" t="s">
        <v>278</v>
      </c>
      <c r="CE47" s="397" t="s">
        <v>278</v>
      </c>
      <c r="CF47" s="397">
        <v>103</v>
      </c>
      <c r="CG47" s="397">
        <v>2</v>
      </c>
      <c r="CH47" s="397" t="s">
        <v>278</v>
      </c>
      <c r="CI47" s="397" t="s">
        <v>278</v>
      </c>
      <c r="CJ47" s="397">
        <v>7</v>
      </c>
      <c r="CK47" s="397">
        <v>7</v>
      </c>
      <c r="CL47" s="397" t="s">
        <v>98</v>
      </c>
      <c r="CM47" s="397">
        <v>7</v>
      </c>
      <c r="CP47" s="32">
        <v>39</v>
      </c>
      <c r="CQ47" s="5" t="s">
        <v>71</v>
      </c>
      <c r="CR47" s="33">
        <f t="shared" si="0"/>
        <v>61935</v>
      </c>
      <c r="CS47" s="34">
        <f>IFERROR(_xlfn.RANK.EQ(CR47,$CR$9:$CR$55,0)+COUNTIF($CR$9:CR47,CR47)-1,"-")</f>
        <v>6</v>
      </c>
      <c r="CT47" s="5"/>
      <c r="CU47" s="42">
        <f t="shared" si="2"/>
        <v>39</v>
      </c>
      <c r="CV47" s="42" t="str">
        <f t="shared" si="3"/>
        <v>山形</v>
      </c>
      <c r="CW47" s="42">
        <f t="shared" si="4"/>
        <v>1726</v>
      </c>
      <c r="CX47" s="37">
        <f t="shared" si="5"/>
        <v>0.1</v>
      </c>
      <c r="CZ47" s="32">
        <v>39</v>
      </c>
      <c r="DA47" s="5" t="s">
        <v>71</v>
      </c>
      <c r="DB47" s="33">
        <f t="shared" si="1"/>
        <v>33564</v>
      </c>
      <c r="DC47" s="34">
        <f>IFERROR(_xlfn.RANK.EQ(DB47,$DB$9:$DB$55,0)+COUNTIF($DB$9:DB47,DB47)-1,"-")</f>
        <v>6</v>
      </c>
      <c r="DD47" s="5"/>
      <c r="DE47" s="42" t="str">
        <f t="shared" si="6"/>
        <v>-</v>
      </c>
      <c r="DF47" s="42" t="str">
        <f t="shared" si="7"/>
        <v>-</v>
      </c>
      <c r="DG47" s="42" t="str">
        <f t="shared" si="8"/>
        <v>-</v>
      </c>
      <c r="DH47" s="37" t="str">
        <f t="shared" si="9"/>
        <v>-</v>
      </c>
      <c r="DJ47" s="32">
        <v>39</v>
      </c>
      <c r="DK47" s="5" t="s">
        <v>71</v>
      </c>
      <c r="DL47" s="33">
        <f>IFERROR(_xlfn.XLOOKUP(DK47,貼_養殖業産出額!$A$9:$A$47,貼_養殖業産出額!$D$9:$D$47),"-")</f>
        <v>28371</v>
      </c>
      <c r="DM47" s="34">
        <f>IFERROR(_xlfn.RANK.EQ(DL47,$DL$9:$DL$55,0)+COUNTIF($DL$9:DL47,DL47)-1,"-")</f>
        <v>8</v>
      </c>
      <c r="DN47" s="5"/>
      <c r="DO47" s="42" t="str">
        <f t="shared" si="10"/>
        <v>-</v>
      </c>
      <c r="DP47" s="42" t="str">
        <f t="shared" si="11"/>
        <v>-</v>
      </c>
      <c r="DQ47" s="42" t="str">
        <f t="shared" si="12"/>
        <v>-</v>
      </c>
      <c r="DR47" s="37" t="str">
        <f>IFERROR(ROUND(DQ47/貼_養殖業産出額!$D$8*100,1),"-")</f>
        <v>-</v>
      </c>
    </row>
    <row r="48" spans="1:122" ht="12" customHeight="1">
      <c r="A48" s="309" t="s">
        <v>562</v>
      </c>
      <c r="B48" s="305"/>
      <c r="C48" s="307"/>
      <c r="D48" s="398" t="s">
        <v>924</v>
      </c>
      <c r="E48" s="399">
        <v>94646</v>
      </c>
      <c r="F48" s="399">
        <v>47839</v>
      </c>
      <c r="G48" s="399">
        <v>953</v>
      </c>
      <c r="H48" s="399">
        <v>935</v>
      </c>
      <c r="I48" s="399" t="s">
        <v>98</v>
      </c>
      <c r="J48" s="399" t="s">
        <v>278</v>
      </c>
      <c r="K48" s="399">
        <v>11</v>
      </c>
      <c r="L48" s="399" t="s">
        <v>278</v>
      </c>
      <c r="M48" s="399">
        <v>2</v>
      </c>
      <c r="N48" s="399">
        <v>262</v>
      </c>
      <c r="O48" s="399">
        <v>29</v>
      </c>
      <c r="P48" s="399">
        <v>222</v>
      </c>
      <c r="Q48" s="399">
        <v>0</v>
      </c>
      <c r="R48" s="399">
        <v>11</v>
      </c>
      <c r="S48" s="399">
        <v>4</v>
      </c>
      <c r="T48" s="399">
        <v>4</v>
      </c>
      <c r="U48" s="399">
        <v>0</v>
      </c>
      <c r="V48" s="399">
        <v>255</v>
      </c>
      <c r="W48" s="399">
        <v>14970</v>
      </c>
      <c r="X48" s="399">
        <v>14008</v>
      </c>
      <c r="Y48" s="399">
        <v>962</v>
      </c>
      <c r="Z48" s="399" t="s">
        <v>98</v>
      </c>
      <c r="AA48" s="399">
        <v>713</v>
      </c>
      <c r="AB48" s="399">
        <v>1004</v>
      </c>
      <c r="AC48" s="399">
        <v>1002</v>
      </c>
      <c r="AD48" s="399">
        <v>0</v>
      </c>
      <c r="AE48" s="399">
        <v>2</v>
      </c>
      <c r="AF48" s="399">
        <v>0</v>
      </c>
      <c r="AG48" s="399">
        <v>4</v>
      </c>
      <c r="AH48" s="399">
        <v>4</v>
      </c>
      <c r="AI48" s="399" t="s">
        <v>98</v>
      </c>
      <c r="AJ48" s="399">
        <v>1479</v>
      </c>
      <c r="AK48" s="399" t="s">
        <v>278</v>
      </c>
      <c r="AL48" s="399">
        <v>2711</v>
      </c>
      <c r="AM48" s="399">
        <v>3114</v>
      </c>
      <c r="AN48" s="399">
        <v>190</v>
      </c>
      <c r="AO48" s="399">
        <v>2923</v>
      </c>
      <c r="AP48" s="399">
        <v>13494</v>
      </c>
      <c r="AQ48" s="399">
        <v>7053</v>
      </c>
      <c r="AR48" s="399">
        <v>6441</v>
      </c>
      <c r="AS48" s="399">
        <v>610</v>
      </c>
      <c r="AT48" s="399" t="s">
        <v>278</v>
      </c>
      <c r="AU48" s="399">
        <v>153</v>
      </c>
      <c r="AV48" s="399" t="s">
        <v>98</v>
      </c>
      <c r="AW48" s="399" t="s">
        <v>278</v>
      </c>
      <c r="AX48" s="399">
        <v>0</v>
      </c>
      <c r="AY48" s="399">
        <v>2</v>
      </c>
      <c r="AZ48" s="399">
        <v>2</v>
      </c>
      <c r="BA48" s="399" t="s">
        <v>98</v>
      </c>
      <c r="BB48" s="399" t="s">
        <v>98</v>
      </c>
      <c r="BC48" s="399" t="s">
        <v>98</v>
      </c>
      <c r="BD48" s="399" t="s">
        <v>98</v>
      </c>
      <c r="BE48" s="399" t="s">
        <v>98</v>
      </c>
      <c r="BF48" s="399">
        <v>0</v>
      </c>
      <c r="BG48" s="399">
        <v>0</v>
      </c>
      <c r="BH48" s="399">
        <v>0</v>
      </c>
      <c r="BI48" s="399" t="s">
        <v>98</v>
      </c>
      <c r="BJ48" s="399">
        <v>23</v>
      </c>
      <c r="BK48" s="399">
        <v>2473</v>
      </c>
      <c r="BL48" s="399">
        <v>766</v>
      </c>
      <c r="BM48" s="399" t="s">
        <v>98</v>
      </c>
      <c r="BN48" s="399" t="s">
        <v>98</v>
      </c>
      <c r="BO48" s="399">
        <v>766</v>
      </c>
      <c r="BP48" s="399">
        <v>2595</v>
      </c>
      <c r="BQ48" s="399">
        <v>180</v>
      </c>
      <c r="BR48" s="399">
        <v>17</v>
      </c>
      <c r="BS48" s="399">
        <v>35</v>
      </c>
      <c r="BT48" s="399">
        <v>2363</v>
      </c>
      <c r="BU48" s="399">
        <v>0</v>
      </c>
      <c r="BV48" s="399">
        <v>15608</v>
      </c>
      <c r="BW48" s="399">
        <v>201</v>
      </c>
      <c r="BX48" s="399" t="s">
        <v>98</v>
      </c>
      <c r="BY48" s="399">
        <v>1262</v>
      </c>
      <c r="BZ48" s="399">
        <v>9999</v>
      </c>
      <c r="CA48" s="399">
        <v>4146</v>
      </c>
      <c r="CB48" s="399">
        <v>6199</v>
      </c>
      <c r="CC48" s="399">
        <v>5957</v>
      </c>
      <c r="CD48" s="399">
        <v>90</v>
      </c>
      <c r="CE48" s="399">
        <v>152</v>
      </c>
      <c r="CF48" s="399">
        <v>5786</v>
      </c>
      <c r="CG48" s="399">
        <v>1990</v>
      </c>
      <c r="CH48" s="399">
        <v>3453</v>
      </c>
      <c r="CI48" s="399">
        <v>10</v>
      </c>
      <c r="CJ48" s="399">
        <v>10</v>
      </c>
      <c r="CK48" s="399">
        <v>11443</v>
      </c>
      <c r="CL48" s="399">
        <v>11337</v>
      </c>
      <c r="CM48" s="399">
        <v>105</v>
      </c>
      <c r="CP48" s="32">
        <v>40</v>
      </c>
      <c r="CQ48" s="5" t="s">
        <v>72</v>
      </c>
      <c r="CR48" s="33">
        <f t="shared" si="0"/>
        <v>32547</v>
      </c>
      <c r="CS48" s="34">
        <f>IFERROR(_xlfn.RANK.EQ(CR48,$CR$9:$CR$55,0)+COUNTIF($CR$9:CR48,CR48)-1,"-")</f>
        <v>15</v>
      </c>
      <c r="CT48" s="5"/>
      <c r="CU48" s="42" t="str">
        <f t="shared" si="2"/>
        <v>-</v>
      </c>
      <c r="CV48" s="42" t="str">
        <f t="shared" si="3"/>
        <v>-</v>
      </c>
      <c r="CW48" s="42" t="str">
        <f t="shared" si="4"/>
        <v>-</v>
      </c>
      <c r="CX48" s="37" t="str">
        <f t="shared" si="5"/>
        <v>-</v>
      </c>
      <c r="CZ48" s="32">
        <v>40</v>
      </c>
      <c r="DA48" s="5" t="s">
        <v>72</v>
      </c>
      <c r="DB48" s="33">
        <f t="shared" si="1"/>
        <v>12440</v>
      </c>
      <c r="DC48" s="34">
        <f>IFERROR(_xlfn.RANK.EQ(DB48,$DB$9:$DB$55,0)+COUNTIF($DB$9:DB48,DB48)-1,"-")</f>
        <v>22</v>
      </c>
      <c r="DD48" s="5"/>
      <c r="DE48" s="42" t="str">
        <f t="shared" si="6"/>
        <v>-</v>
      </c>
      <c r="DF48" s="42" t="str">
        <f t="shared" si="7"/>
        <v>-</v>
      </c>
      <c r="DG48" s="42" t="str">
        <f t="shared" si="8"/>
        <v>-</v>
      </c>
      <c r="DH48" s="37" t="str">
        <f t="shared" si="9"/>
        <v>-</v>
      </c>
      <c r="DJ48" s="32">
        <v>40</v>
      </c>
      <c r="DK48" s="5" t="s">
        <v>72</v>
      </c>
      <c r="DL48" s="33">
        <f>IFERROR(_xlfn.XLOOKUP(DK48,貼_養殖業産出額!$A$9:$A$47,貼_養殖業産出額!$D$9:$D$47),"-")</f>
        <v>20107</v>
      </c>
      <c r="DM48" s="34">
        <f>IFERROR(_xlfn.RANK.EQ(DL48,$DL$9:$DL$55,0)+COUNTIF($DL$9:DL48,DL48)-1,"-")</f>
        <v>13</v>
      </c>
      <c r="DN48" s="5"/>
      <c r="DO48" s="42" t="str">
        <f t="shared" si="10"/>
        <v>-</v>
      </c>
      <c r="DP48" s="42" t="str">
        <f t="shared" si="11"/>
        <v>-</v>
      </c>
      <c r="DQ48" s="42" t="str">
        <f t="shared" si="12"/>
        <v>-</v>
      </c>
      <c r="DR48" s="37" t="str">
        <f>IFERROR(ROUND(DQ48/貼_養殖業産出額!$D$8*100,1),"-")</f>
        <v>-</v>
      </c>
    </row>
    <row r="49" spans="1:122" ht="18" customHeight="1">
      <c r="A49" s="308" t="s">
        <v>561</v>
      </c>
      <c r="B49" s="305"/>
      <c r="C49" s="307"/>
      <c r="D49" s="398" t="s">
        <v>924</v>
      </c>
      <c r="E49" s="397">
        <v>156038</v>
      </c>
      <c r="F49" s="397">
        <v>124383</v>
      </c>
      <c r="G49" s="397">
        <v>49180</v>
      </c>
      <c r="H49" s="397">
        <v>12363</v>
      </c>
      <c r="I49" s="397">
        <v>7390</v>
      </c>
      <c r="J49" s="397">
        <v>2150</v>
      </c>
      <c r="K49" s="397">
        <v>15463</v>
      </c>
      <c r="L49" s="397">
        <v>11813</v>
      </c>
      <c r="M49" s="397">
        <v>2</v>
      </c>
      <c r="N49" s="397">
        <v>3303</v>
      </c>
      <c r="O49" s="397">
        <v>148</v>
      </c>
      <c r="P49" s="397">
        <v>2906</v>
      </c>
      <c r="Q49" s="397">
        <v>167</v>
      </c>
      <c r="R49" s="397">
        <v>82</v>
      </c>
      <c r="S49" s="397">
        <v>15571</v>
      </c>
      <c r="T49" s="397">
        <v>15548</v>
      </c>
      <c r="U49" s="397">
        <v>23</v>
      </c>
      <c r="V49" s="397">
        <v>2514</v>
      </c>
      <c r="W49" s="397">
        <v>997</v>
      </c>
      <c r="X49" s="397">
        <v>763</v>
      </c>
      <c r="Y49" s="397">
        <v>234</v>
      </c>
      <c r="Z49" s="397">
        <v>1</v>
      </c>
      <c r="AA49" s="397">
        <v>12</v>
      </c>
      <c r="AB49" s="397">
        <v>17801</v>
      </c>
      <c r="AC49" s="397">
        <v>14995</v>
      </c>
      <c r="AD49" s="397">
        <v>26</v>
      </c>
      <c r="AE49" s="397" t="s">
        <v>278</v>
      </c>
      <c r="AF49" s="397" t="s">
        <v>278</v>
      </c>
      <c r="AG49" s="397">
        <v>360</v>
      </c>
      <c r="AH49" s="397">
        <v>360</v>
      </c>
      <c r="AI49" s="397">
        <v>0</v>
      </c>
      <c r="AJ49" s="397">
        <v>11591</v>
      </c>
      <c r="AK49" s="397">
        <v>4200</v>
      </c>
      <c r="AL49" s="397">
        <v>2356</v>
      </c>
      <c r="AM49" s="397">
        <v>3119</v>
      </c>
      <c r="AN49" s="397">
        <v>2059</v>
      </c>
      <c r="AO49" s="397">
        <v>1061</v>
      </c>
      <c r="AP49" s="397">
        <v>3208</v>
      </c>
      <c r="AQ49" s="397">
        <v>1809</v>
      </c>
      <c r="AR49" s="397">
        <v>1399</v>
      </c>
      <c r="AS49" s="397">
        <v>41</v>
      </c>
      <c r="AT49" s="397">
        <v>871</v>
      </c>
      <c r="AU49" s="397" t="s">
        <v>98</v>
      </c>
      <c r="AV49" s="397">
        <v>0</v>
      </c>
      <c r="AW49" s="397">
        <v>536</v>
      </c>
      <c r="AX49" s="397">
        <v>1140</v>
      </c>
      <c r="AY49" s="397">
        <v>480</v>
      </c>
      <c r="AZ49" s="397">
        <v>380</v>
      </c>
      <c r="BA49" s="397">
        <v>93</v>
      </c>
      <c r="BB49" s="397" t="s">
        <v>98</v>
      </c>
      <c r="BC49" s="397">
        <v>7</v>
      </c>
      <c r="BD49" s="397" t="s">
        <v>98</v>
      </c>
      <c r="BE49" s="397">
        <v>0</v>
      </c>
      <c r="BF49" s="397">
        <v>223</v>
      </c>
      <c r="BG49" s="397">
        <v>532</v>
      </c>
      <c r="BH49" s="397">
        <v>74</v>
      </c>
      <c r="BI49" s="397">
        <v>0</v>
      </c>
      <c r="BJ49" s="397">
        <v>256</v>
      </c>
      <c r="BK49" s="397">
        <v>6014</v>
      </c>
      <c r="BL49" s="397">
        <v>264</v>
      </c>
      <c r="BM49" s="397">
        <v>205</v>
      </c>
      <c r="BN49" s="397">
        <v>0</v>
      </c>
      <c r="BO49" s="397">
        <v>58</v>
      </c>
      <c r="BP49" s="397">
        <v>633</v>
      </c>
      <c r="BQ49" s="397" t="s">
        <v>278</v>
      </c>
      <c r="BR49" s="397">
        <v>7</v>
      </c>
      <c r="BS49" s="397" t="s">
        <v>278</v>
      </c>
      <c r="BT49" s="397">
        <v>282</v>
      </c>
      <c r="BU49" s="397">
        <v>860</v>
      </c>
      <c r="BV49" s="397">
        <v>4028</v>
      </c>
      <c r="BW49" s="397">
        <v>2991</v>
      </c>
      <c r="BX49" s="397">
        <v>0</v>
      </c>
      <c r="BY49" s="397">
        <v>36</v>
      </c>
      <c r="BZ49" s="397">
        <v>105</v>
      </c>
      <c r="CA49" s="397">
        <v>895</v>
      </c>
      <c r="CB49" s="397">
        <v>14087</v>
      </c>
      <c r="CC49" s="397">
        <v>9087</v>
      </c>
      <c r="CD49" s="397">
        <v>2690</v>
      </c>
      <c r="CE49" s="397">
        <v>2311</v>
      </c>
      <c r="CF49" s="397">
        <v>2895</v>
      </c>
      <c r="CG49" s="397">
        <v>776</v>
      </c>
      <c r="CH49" s="397">
        <v>2860</v>
      </c>
      <c r="CI49" s="397">
        <v>24</v>
      </c>
      <c r="CJ49" s="397">
        <v>42</v>
      </c>
      <c r="CK49" s="397">
        <v>730</v>
      </c>
      <c r="CL49" s="397">
        <v>568</v>
      </c>
      <c r="CM49" s="397">
        <v>162</v>
      </c>
      <c r="CP49" s="32">
        <v>41</v>
      </c>
      <c r="CQ49" s="5" t="s">
        <v>73</v>
      </c>
      <c r="CR49" s="33">
        <f t="shared" si="0"/>
        <v>30950</v>
      </c>
      <c r="CS49" s="34">
        <f>IFERROR(_xlfn.RANK.EQ(CR49,$CR$9:$CR$55,0)+COUNTIF($CR$9:CR49,CR49)-1,"-")</f>
        <v>16</v>
      </c>
      <c r="CT49" s="5"/>
      <c r="CU49" s="42" t="str">
        <f t="shared" si="2"/>
        <v>-</v>
      </c>
      <c r="CV49" s="42" t="str">
        <f t="shared" si="3"/>
        <v>-</v>
      </c>
      <c r="CW49" s="42" t="str">
        <f t="shared" si="4"/>
        <v>-</v>
      </c>
      <c r="CX49" s="37" t="str">
        <f t="shared" si="5"/>
        <v>-</v>
      </c>
      <c r="CZ49" s="32">
        <v>41</v>
      </c>
      <c r="DA49" s="5" t="s">
        <v>73</v>
      </c>
      <c r="DB49" s="33">
        <f t="shared" si="1"/>
        <v>6004</v>
      </c>
      <c r="DC49" s="34">
        <f>IFERROR(_xlfn.RANK.EQ(DB49,$DB$9:$DB$55,0)+COUNTIF($DB$9:DB49,DB49)-1,"-")</f>
        <v>32</v>
      </c>
      <c r="DD49" s="5"/>
      <c r="DE49" s="42" t="str">
        <f t="shared" si="6"/>
        <v>-</v>
      </c>
      <c r="DF49" s="42" t="str">
        <f t="shared" si="7"/>
        <v>-</v>
      </c>
      <c r="DG49" s="42" t="str">
        <f t="shared" si="8"/>
        <v>-</v>
      </c>
      <c r="DH49" s="37" t="str">
        <f t="shared" si="9"/>
        <v>-</v>
      </c>
      <c r="DJ49" s="32">
        <v>41</v>
      </c>
      <c r="DK49" s="5" t="s">
        <v>73</v>
      </c>
      <c r="DL49" s="33">
        <f>IFERROR(_xlfn.XLOOKUP(DK49,貼_養殖業産出額!$A$9:$A$47,貼_養殖業産出額!$D$9:$D$47),"-")</f>
        <v>24946</v>
      </c>
      <c r="DM49" s="34">
        <f>IFERROR(_xlfn.RANK.EQ(DL49,$DL$9:$DL$55,0)+COUNTIF($DL$9:DL49,DL49)-1,"-")</f>
        <v>9</v>
      </c>
      <c r="DN49" s="5"/>
      <c r="DO49" s="42" t="str">
        <f t="shared" si="10"/>
        <v>-</v>
      </c>
      <c r="DP49" s="42" t="str">
        <f t="shared" si="11"/>
        <v>-</v>
      </c>
      <c r="DQ49" s="42" t="str">
        <f t="shared" si="12"/>
        <v>-</v>
      </c>
      <c r="DR49" s="37" t="str">
        <f>IFERROR(ROUND(DQ49/貼_養殖業産出額!$D$8*100,1),"-")</f>
        <v>-</v>
      </c>
    </row>
    <row r="50" spans="1:122" ht="12" customHeight="1">
      <c r="A50" s="308" t="s">
        <v>560</v>
      </c>
      <c r="B50" s="305"/>
      <c r="C50" s="307"/>
      <c r="D50" s="398" t="s">
        <v>924</v>
      </c>
      <c r="E50" s="397">
        <v>141608</v>
      </c>
      <c r="F50" s="397">
        <v>101378</v>
      </c>
      <c r="G50" s="397" t="s">
        <v>278</v>
      </c>
      <c r="H50" s="397">
        <v>5212</v>
      </c>
      <c r="I50" s="397">
        <v>2927</v>
      </c>
      <c r="J50" s="397">
        <v>2126</v>
      </c>
      <c r="K50" s="397">
        <v>6799</v>
      </c>
      <c r="L50" s="397" t="s">
        <v>278</v>
      </c>
      <c r="M50" s="397">
        <v>0</v>
      </c>
      <c r="N50" s="397">
        <v>1202</v>
      </c>
      <c r="O50" s="397">
        <v>154</v>
      </c>
      <c r="P50" s="397">
        <v>952</v>
      </c>
      <c r="Q50" s="397">
        <v>87</v>
      </c>
      <c r="R50" s="397">
        <v>8</v>
      </c>
      <c r="S50" s="397">
        <v>24878</v>
      </c>
      <c r="T50" s="397">
        <v>24710</v>
      </c>
      <c r="U50" s="397">
        <v>168</v>
      </c>
      <c r="V50" s="397">
        <v>328</v>
      </c>
      <c r="W50" s="397">
        <v>0</v>
      </c>
      <c r="X50" s="397" t="s">
        <v>98</v>
      </c>
      <c r="Y50" s="397">
        <v>0</v>
      </c>
      <c r="Z50" s="397">
        <v>288</v>
      </c>
      <c r="AA50" s="397" t="s">
        <v>278</v>
      </c>
      <c r="AB50" s="397">
        <v>12415</v>
      </c>
      <c r="AC50" s="397">
        <v>4139</v>
      </c>
      <c r="AD50" s="397">
        <v>252</v>
      </c>
      <c r="AE50" s="397">
        <v>1802</v>
      </c>
      <c r="AF50" s="397">
        <v>6222</v>
      </c>
      <c r="AG50" s="397">
        <v>1780</v>
      </c>
      <c r="AH50" s="397">
        <v>1667</v>
      </c>
      <c r="AI50" s="397">
        <v>113</v>
      </c>
      <c r="AJ50" s="397">
        <v>6075</v>
      </c>
      <c r="AK50" s="397">
        <v>538</v>
      </c>
      <c r="AL50" s="397">
        <v>5690</v>
      </c>
      <c r="AM50" s="397">
        <v>2426</v>
      </c>
      <c r="AN50" s="397">
        <v>797</v>
      </c>
      <c r="AO50" s="397">
        <v>1629</v>
      </c>
      <c r="AP50" s="397">
        <v>8</v>
      </c>
      <c r="AQ50" s="397" t="s">
        <v>278</v>
      </c>
      <c r="AR50" s="397" t="s">
        <v>278</v>
      </c>
      <c r="AS50" s="397">
        <v>0</v>
      </c>
      <c r="AT50" s="397" t="s">
        <v>278</v>
      </c>
      <c r="AU50" s="397" t="s">
        <v>278</v>
      </c>
      <c r="AV50" s="397">
        <v>62</v>
      </c>
      <c r="AW50" s="397">
        <v>278</v>
      </c>
      <c r="AX50" s="397">
        <v>1141</v>
      </c>
      <c r="AY50" s="397">
        <v>1341</v>
      </c>
      <c r="AZ50" s="397">
        <v>1012</v>
      </c>
      <c r="BA50" s="397">
        <v>48</v>
      </c>
      <c r="BB50" s="397">
        <v>7</v>
      </c>
      <c r="BC50" s="397">
        <v>238</v>
      </c>
      <c r="BD50" s="397">
        <v>35</v>
      </c>
      <c r="BE50" s="397">
        <v>398</v>
      </c>
      <c r="BF50" s="397">
        <v>733</v>
      </c>
      <c r="BG50" s="397">
        <v>1182</v>
      </c>
      <c r="BH50" s="397" t="s">
        <v>278</v>
      </c>
      <c r="BI50" s="397">
        <v>108</v>
      </c>
      <c r="BJ50" s="397">
        <v>600</v>
      </c>
      <c r="BK50" s="397">
        <v>11327</v>
      </c>
      <c r="BL50" s="397">
        <v>5760</v>
      </c>
      <c r="BM50" s="397">
        <v>3578</v>
      </c>
      <c r="BN50" s="397">
        <v>347</v>
      </c>
      <c r="BO50" s="397">
        <v>1836</v>
      </c>
      <c r="BP50" s="397">
        <v>706</v>
      </c>
      <c r="BQ50" s="397" t="s">
        <v>278</v>
      </c>
      <c r="BR50" s="397" t="s">
        <v>98</v>
      </c>
      <c r="BS50" s="397" t="s">
        <v>278</v>
      </c>
      <c r="BT50" s="397">
        <v>268</v>
      </c>
      <c r="BU50" s="397" t="s">
        <v>98</v>
      </c>
      <c r="BV50" s="397">
        <v>8328</v>
      </c>
      <c r="BW50" s="397">
        <v>1549</v>
      </c>
      <c r="BX50" s="397">
        <v>659</v>
      </c>
      <c r="BY50" s="397">
        <v>2597</v>
      </c>
      <c r="BZ50" s="397" t="s">
        <v>98</v>
      </c>
      <c r="CA50" s="397">
        <v>3523</v>
      </c>
      <c r="CB50" s="397">
        <v>1710</v>
      </c>
      <c r="CC50" s="397">
        <v>400</v>
      </c>
      <c r="CD50" s="397">
        <v>304</v>
      </c>
      <c r="CE50" s="397">
        <v>1006</v>
      </c>
      <c r="CF50" s="397">
        <v>494</v>
      </c>
      <c r="CG50" s="397">
        <v>261</v>
      </c>
      <c r="CH50" s="397">
        <v>3</v>
      </c>
      <c r="CI50" s="397">
        <v>2</v>
      </c>
      <c r="CJ50" s="397">
        <v>447</v>
      </c>
      <c r="CK50" s="397">
        <v>630</v>
      </c>
      <c r="CL50" s="397" t="s">
        <v>98</v>
      </c>
      <c r="CM50" s="397">
        <v>630</v>
      </c>
      <c r="CP50" s="32">
        <v>42</v>
      </c>
      <c r="CQ50" s="5" t="s">
        <v>74</v>
      </c>
      <c r="CR50" s="33">
        <f t="shared" si="0"/>
        <v>123813</v>
      </c>
      <c r="CS50" s="34">
        <f>IFERROR(_xlfn.RANK.EQ(CR50,$CR$9:$CR$55,0)+COUNTIF($CR$9:CR50,CR50)-1,"-")</f>
        <v>2</v>
      </c>
      <c r="CT50" s="5"/>
      <c r="CU50" s="42" t="str">
        <f t="shared" si="2"/>
        <v>-</v>
      </c>
      <c r="CV50" s="42" t="str">
        <f t="shared" si="3"/>
        <v>-</v>
      </c>
      <c r="CW50" s="42" t="str">
        <f t="shared" si="4"/>
        <v>-</v>
      </c>
      <c r="CX50" s="37" t="str">
        <f t="shared" si="5"/>
        <v>-</v>
      </c>
      <c r="CZ50" s="32">
        <v>42</v>
      </c>
      <c r="DA50" s="5" t="s">
        <v>74</v>
      </c>
      <c r="DB50" s="33">
        <f t="shared" si="1"/>
        <v>70943</v>
      </c>
      <c r="DC50" s="34">
        <f>IFERROR(_xlfn.RANK.EQ(DB50,$DB$9:$DB$55,0)+COUNTIF($DB$9:DB50,DB50)-1,"-")</f>
        <v>2</v>
      </c>
      <c r="DD50" s="5"/>
      <c r="DE50" s="42" t="str">
        <f t="shared" si="6"/>
        <v>-</v>
      </c>
      <c r="DF50" s="42" t="str">
        <f t="shared" si="7"/>
        <v>-</v>
      </c>
      <c r="DG50" s="42" t="str">
        <f t="shared" si="8"/>
        <v>-</v>
      </c>
      <c r="DH50" s="37" t="str">
        <f t="shared" si="9"/>
        <v>-</v>
      </c>
      <c r="DJ50" s="32">
        <v>42</v>
      </c>
      <c r="DK50" s="5" t="s">
        <v>74</v>
      </c>
      <c r="DL50" s="33">
        <f>IFERROR(_xlfn.XLOOKUP(DK50,貼_養殖業産出額!$A$9:$A$47,貼_養殖業産出額!$D$9:$D$47),"-")</f>
        <v>52870</v>
      </c>
      <c r="DM50" s="34">
        <f>IFERROR(_xlfn.RANK.EQ(DL50,$DL$9:$DL$55,0)+COUNTIF($DL$9:DL50,DL50)-1,"-")</f>
        <v>3</v>
      </c>
      <c r="DN50" s="5"/>
      <c r="DO50" s="42" t="str">
        <f t="shared" si="10"/>
        <v>-</v>
      </c>
      <c r="DP50" s="42" t="str">
        <f t="shared" si="11"/>
        <v>-</v>
      </c>
      <c r="DQ50" s="42" t="str">
        <f t="shared" si="12"/>
        <v>-</v>
      </c>
      <c r="DR50" s="37" t="str">
        <f>IFERROR(ROUND(DQ50/貼_養殖業産出額!$D$8*100,1),"-")</f>
        <v>-</v>
      </c>
    </row>
    <row r="51" spans="1:122" ht="12" customHeight="1">
      <c r="A51" s="308" t="s">
        <v>559</v>
      </c>
      <c r="B51" s="305"/>
      <c r="C51" s="307"/>
      <c r="D51" s="398" t="s">
        <v>924</v>
      </c>
      <c r="E51" s="397">
        <v>84179</v>
      </c>
      <c r="F51" s="397">
        <v>62153</v>
      </c>
      <c r="G51" s="397">
        <v>26077</v>
      </c>
      <c r="H51" s="397">
        <v>4573</v>
      </c>
      <c r="I51" s="397">
        <v>414</v>
      </c>
      <c r="J51" s="397">
        <v>5837</v>
      </c>
      <c r="K51" s="397">
        <v>6979</v>
      </c>
      <c r="L51" s="397">
        <v>8218</v>
      </c>
      <c r="M51" s="397">
        <v>56</v>
      </c>
      <c r="N51" s="397" t="s">
        <v>278</v>
      </c>
      <c r="O51" s="397">
        <v>361</v>
      </c>
      <c r="P51" s="397">
        <v>783</v>
      </c>
      <c r="Q51" s="397" t="s">
        <v>278</v>
      </c>
      <c r="R51" s="397">
        <v>35</v>
      </c>
      <c r="S51" s="397">
        <v>13020</v>
      </c>
      <c r="T51" s="397">
        <v>12589</v>
      </c>
      <c r="U51" s="397">
        <v>431</v>
      </c>
      <c r="V51" s="397">
        <v>485</v>
      </c>
      <c r="W51" s="397" t="s">
        <v>98</v>
      </c>
      <c r="X51" s="397" t="s">
        <v>98</v>
      </c>
      <c r="Y51" s="397" t="s">
        <v>98</v>
      </c>
      <c r="Z51" s="397">
        <v>2</v>
      </c>
      <c r="AA51" s="397" t="s">
        <v>98</v>
      </c>
      <c r="AB51" s="397">
        <v>4824</v>
      </c>
      <c r="AC51" s="397">
        <v>1701</v>
      </c>
      <c r="AD51" s="397">
        <v>1180</v>
      </c>
      <c r="AE51" s="397">
        <v>490</v>
      </c>
      <c r="AF51" s="397">
        <v>1454</v>
      </c>
      <c r="AG51" s="397">
        <v>3416</v>
      </c>
      <c r="AH51" s="397">
        <v>2811</v>
      </c>
      <c r="AI51" s="397">
        <v>605</v>
      </c>
      <c r="AJ51" s="397">
        <v>2291</v>
      </c>
      <c r="AK51" s="397" t="s">
        <v>278</v>
      </c>
      <c r="AL51" s="397">
        <v>2991</v>
      </c>
      <c r="AM51" s="397">
        <v>119</v>
      </c>
      <c r="AN51" s="397">
        <v>94</v>
      </c>
      <c r="AO51" s="397">
        <v>25</v>
      </c>
      <c r="AP51" s="397" t="s">
        <v>98</v>
      </c>
      <c r="AQ51" s="397" t="s">
        <v>98</v>
      </c>
      <c r="AR51" s="397" t="s">
        <v>98</v>
      </c>
      <c r="AS51" s="397" t="s">
        <v>98</v>
      </c>
      <c r="AT51" s="397" t="s">
        <v>98</v>
      </c>
      <c r="AU51" s="397" t="s">
        <v>98</v>
      </c>
      <c r="AV51" s="397">
        <v>6</v>
      </c>
      <c r="AW51" s="397">
        <v>2</v>
      </c>
      <c r="AX51" s="397">
        <v>531</v>
      </c>
      <c r="AY51" s="397">
        <v>546</v>
      </c>
      <c r="AZ51" s="397">
        <v>358</v>
      </c>
      <c r="BA51" s="397">
        <v>22</v>
      </c>
      <c r="BB51" s="397">
        <v>50</v>
      </c>
      <c r="BC51" s="397">
        <v>24</v>
      </c>
      <c r="BD51" s="397">
        <v>94</v>
      </c>
      <c r="BE51" s="397">
        <v>437</v>
      </c>
      <c r="BF51" s="397">
        <v>638</v>
      </c>
      <c r="BG51" s="397">
        <v>63</v>
      </c>
      <c r="BH51" s="397" t="s">
        <v>278</v>
      </c>
      <c r="BI51" s="397">
        <v>254</v>
      </c>
      <c r="BJ51" s="397">
        <v>174</v>
      </c>
      <c r="BK51" s="397">
        <v>4868</v>
      </c>
      <c r="BL51" s="397">
        <v>1971</v>
      </c>
      <c r="BM51" s="397">
        <v>1815</v>
      </c>
      <c r="BN51" s="397">
        <v>61</v>
      </c>
      <c r="BO51" s="397">
        <v>94</v>
      </c>
      <c r="BP51" s="397">
        <v>22</v>
      </c>
      <c r="BQ51" s="397" t="s">
        <v>98</v>
      </c>
      <c r="BR51" s="397" t="s">
        <v>98</v>
      </c>
      <c r="BS51" s="397">
        <v>9</v>
      </c>
      <c r="BT51" s="397">
        <v>13</v>
      </c>
      <c r="BU51" s="397" t="s">
        <v>98</v>
      </c>
      <c r="BV51" s="397">
        <v>651</v>
      </c>
      <c r="BW51" s="397">
        <v>215</v>
      </c>
      <c r="BX51" s="397">
        <v>209</v>
      </c>
      <c r="BY51" s="397" t="s">
        <v>98</v>
      </c>
      <c r="BZ51" s="397" t="s">
        <v>98</v>
      </c>
      <c r="CA51" s="397">
        <v>228</v>
      </c>
      <c r="CB51" s="397">
        <v>934</v>
      </c>
      <c r="CC51" s="397">
        <v>232</v>
      </c>
      <c r="CD51" s="397" t="s">
        <v>98</v>
      </c>
      <c r="CE51" s="397">
        <v>702</v>
      </c>
      <c r="CF51" s="397">
        <v>144</v>
      </c>
      <c r="CG51" s="397">
        <v>96</v>
      </c>
      <c r="CH51" s="397" t="s">
        <v>278</v>
      </c>
      <c r="CI51" s="397" t="s">
        <v>278</v>
      </c>
      <c r="CJ51" s="397">
        <v>2533</v>
      </c>
      <c r="CK51" s="397">
        <v>1005</v>
      </c>
      <c r="CL51" s="397" t="s">
        <v>98</v>
      </c>
      <c r="CM51" s="397">
        <v>1005</v>
      </c>
      <c r="CP51" s="32">
        <v>43</v>
      </c>
      <c r="CQ51" s="5" t="s">
        <v>75</v>
      </c>
      <c r="CR51" s="33">
        <f t="shared" si="0"/>
        <v>43584</v>
      </c>
      <c r="CS51" s="34">
        <f>IFERROR(_xlfn.RANK.EQ(CR51,$CR$9:$CR$55,0)+COUNTIF($CR$9:CR51,CR51)-1,"-")</f>
        <v>11</v>
      </c>
      <c r="CT51" s="5"/>
      <c r="CU51" s="42" t="str">
        <f t="shared" si="2"/>
        <v>-</v>
      </c>
      <c r="CV51" s="42" t="str">
        <f t="shared" si="3"/>
        <v>-</v>
      </c>
      <c r="CW51" s="42" t="str">
        <f t="shared" si="4"/>
        <v>-</v>
      </c>
      <c r="CX51" s="37" t="str">
        <f t="shared" si="5"/>
        <v>-</v>
      </c>
      <c r="CZ51" s="32">
        <v>43</v>
      </c>
      <c r="DA51" s="5" t="s">
        <v>75</v>
      </c>
      <c r="DB51" s="33">
        <f t="shared" si="1"/>
        <v>5470</v>
      </c>
      <c r="DC51" s="34">
        <f>IFERROR(_xlfn.RANK.EQ(DB51,$DB$9:$DB$55,0)+COUNTIF($DB$9:DB51,DB51)-1,"-")</f>
        <v>33</v>
      </c>
      <c r="DD51" s="5"/>
      <c r="DE51" s="42" t="str">
        <f t="shared" si="6"/>
        <v>-</v>
      </c>
      <c r="DF51" s="42" t="str">
        <f t="shared" si="7"/>
        <v>-</v>
      </c>
      <c r="DG51" s="42" t="str">
        <f t="shared" si="8"/>
        <v>-</v>
      </c>
      <c r="DH51" s="37" t="str">
        <f t="shared" si="9"/>
        <v>-</v>
      </c>
      <c r="DJ51" s="32">
        <v>43</v>
      </c>
      <c r="DK51" s="5" t="s">
        <v>75</v>
      </c>
      <c r="DL51" s="33">
        <f>IFERROR(_xlfn.XLOOKUP(DK51,貼_養殖業産出額!$A$9:$A$47,貼_養殖業産出額!$D$9:$D$47),"-")</f>
        <v>38115</v>
      </c>
      <c r="DM51" s="34">
        <f>IFERROR(_xlfn.RANK.EQ(DL51,$DL$9:$DL$55,0)+COUNTIF($DL$9:DL51,DL51)-1,"-")</f>
        <v>5</v>
      </c>
      <c r="DN51" s="5"/>
      <c r="DO51" s="42" t="str">
        <f t="shared" si="10"/>
        <v>-</v>
      </c>
      <c r="DP51" s="42" t="str">
        <f t="shared" si="11"/>
        <v>-</v>
      </c>
      <c r="DQ51" s="42" t="str">
        <f t="shared" si="12"/>
        <v>-</v>
      </c>
      <c r="DR51" s="37" t="str">
        <f>IFERROR(ROUND(DQ51/貼_養殖業産出額!$D$8*100,1),"-")</f>
        <v>-</v>
      </c>
    </row>
    <row r="52" spans="1:122" ht="12" customHeight="1">
      <c r="A52" s="309" t="s">
        <v>558</v>
      </c>
      <c r="B52" s="305"/>
      <c r="C52" s="307"/>
      <c r="D52" s="398" t="s">
        <v>924</v>
      </c>
      <c r="E52" s="397">
        <v>144974</v>
      </c>
      <c r="F52" s="397">
        <v>67780</v>
      </c>
      <c r="G52" s="397">
        <v>179</v>
      </c>
      <c r="H52" s="397">
        <v>178</v>
      </c>
      <c r="I52" s="397" t="s">
        <v>98</v>
      </c>
      <c r="J52" s="397" t="s">
        <v>278</v>
      </c>
      <c r="K52" s="397" t="s">
        <v>98</v>
      </c>
      <c r="L52" s="397" t="s">
        <v>278</v>
      </c>
      <c r="M52" s="397">
        <v>0</v>
      </c>
      <c r="N52" s="397">
        <v>14</v>
      </c>
      <c r="O52" s="397">
        <v>7</v>
      </c>
      <c r="P52" s="397">
        <v>7</v>
      </c>
      <c r="Q52" s="397" t="s">
        <v>98</v>
      </c>
      <c r="R52" s="397">
        <v>0</v>
      </c>
      <c r="S52" s="397">
        <v>1</v>
      </c>
      <c r="T52" s="397">
        <v>1</v>
      </c>
      <c r="U52" s="397">
        <v>0</v>
      </c>
      <c r="V52" s="397">
        <v>6</v>
      </c>
      <c r="W52" s="397">
        <v>53264</v>
      </c>
      <c r="X52" s="397">
        <v>52766</v>
      </c>
      <c r="Y52" s="397">
        <v>498</v>
      </c>
      <c r="Z52" s="397" t="s">
        <v>98</v>
      </c>
      <c r="AA52" s="397">
        <v>2243</v>
      </c>
      <c r="AB52" s="397">
        <v>1</v>
      </c>
      <c r="AC52" s="397">
        <v>1</v>
      </c>
      <c r="AD52" s="397" t="s">
        <v>98</v>
      </c>
      <c r="AE52" s="397" t="s">
        <v>98</v>
      </c>
      <c r="AF52" s="397" t="s">
        <v>98</v>
      </c>
      <c r="AG52" s="397">
        <v>0</v>
      </c>
      <c r="AH52" s="397">
        <v>0</v>
      </c>
      <c r="AI52" s="397" t="s">
        <v>98</v>
      </c>
      <c r="AJ52" s="397">
        <v>27</v>
      </c>
      <c r="AK52" s="397" t="s">
        <v>278</v>
      </c>
      <c r="AL52" s="397">
        <v>459</v>
      </c>
      <c r="AM52" s="397">
        <v>1614</v>
      </c>
      <c r="AN52" s="397">
        <v>443</v>
      </c>
      <c r="AO52" s="397">
        <v>1171</v>
      </c>
      <c r="AP52" s="397">
        <v>5829</v>
      </c>
      <c r="AQ52" s="397">
        <v>2667</v>
      </c>
      <c r="AR52" s="397">
        <v>3162</v>
      </c>
      <c r="AS52" s="397">
        <v>2101</v>
      </c>
      <c r="AT52" s="397" t="s">
        <v>278</v>
      </c>
      <c r="AU52" s="397" t="s">
        <v>278</v>
      </c>
      <c r="AV52" s="397" t="s">
        <v>98</v>
      </c>
      <c r="AW52" s="397" t="s">
        <v>98</v>
      </c>
      <c r="AX52" s="397" t="s">
        <v>98</v>
      </c>
      <c r="AY52" s="397">
        <v>2</v>
      </c>
      <c r="AZ52" s="397">
        <v>2</v>
      </c>
      <c r="BA52" s="397" t="s">
        <v>98</v>
      </c>
      <c r="BB52" s="397" t="s">
        <v>98</v>
      </c>
      <c r="BC52" s="397">
        <v>0</v>
      </c>
      <c r="BD52" s="397" t="s">
        <v>98</v>
      </c>
      <c r="BE52" s="397" t="s">
        <v>98</v>
      </c>
      <c r="BF52" s="397">
        <v>0</v>
      </c>
      <c r="BG52" s="397">
        <v>0</v>
      </c>
      <c r="BH52" s="397">
        <v>75</v>
      </c>
      <c r="BI52" s="397" t="s">
        <v>98</v>
      </c>
      <c r="BJ52" s="397">
        <v>96</v>
      </c>
      <c r="BK52" s="397">
        <v>1048</v>
      </c>
      <c r="BL52" s="397">
        <v>1958</v>
      </c>
      <c r="BM52" s="397" t="s">
        <v>98</v>
      </c>
      <c r="BN52" s="397" t="s">
        <v>98</v>
      </c>
      <c r="BO52" s="397">
        <v>1958</v>
      </c>
      <c r="BP52" s="397">
        <v>6896</v>
      </c>
      <c r="BQ52" s="397">
        <v>200</v>
      </c>
      <c r="BR52" s="397">
        <v>647</v>
      </c>
      <c r="BS52" s="397">
        <v>6</v>
      </c>
      <c r="BT52" s="397">
        <v>6043</v>
      </c>
      <c r="BU52" s="397" t="s">
        <v>98</v>
      </c>
      <c r="BV52" s="397">
        <v>78003</v>
      </c>
      <c r="BW52" s="397">
        <v>223</v>
      </c>
      <c r="BX52" s="397" t="s">
        <v>98</v>
      </c>
      <c r="BY52" s="397">
        <v>0</v>
      </c>
      <c r="BZ52" s="397">
        <v>77469</v>
      </c>
      <c r="CA52" s="397">
        <v>311</v>
      </c>
      <c r="CB52" s="397">
        <v>1810</v>
      </c>
      <c r="CC52" s="397">
        <v>1260</v>
      </c>
      <c r="CD52" s="397">
        <v>207</v>
      </c>
      <c r="CE52" s="397">
        <v>342</v>
      </c>
      <c r="CF52" s="397">
        <v>6391</v>
      </c>
      <c r="CG52" s="397">
        <v>7085</v>
      </c>
      <c r="CH52" s="397">
        <v>5547</v>
      </c>
      <c r="CI52" s="397" t="s">
        <v>98</v>
      </c>
      <c r="CJ52" s="397">
        <v>536</v>
      </c>
      <c r="CK52" s="397">
        <v>1302</v>
      </c>
      <c r="CL52" s="397">
        <v>1264</v>
      </c>
      <c r="CM52" s="397">
        <v>39</v>
      </c>
      <c r="CP52" s="32">
        <v>44</v>
      </c>
      <c r="CQ52" s="5" t="s">
        <v>76</v>
      </c>
      <c r="CR52" s="33">
        <f t="shared" si="0"/>
        <v>34189</v>
      </c>
      <c r="CS52" s="34">
        <f>IFERROR(_xlfn.RANK.EQ(CR52,$CR$9:$CR$55,0)+COUNTIF($CR$9:CR52,CR52)-1,"-")</f>
        <v>14</v>
      </c>
      <c r="CT52" s="5"/>
      <c r="CU52" s="42" t="str">
        <f t="shared" si="2"/>
        <v>-</v>
      </c>
      <c r="CV52" s="42" t="str">
        <f t="shared" si="3"/>
        <v>-</v>
      </c>
      <c r="CW52" s="42" t="str">
        <f t="shared" si="4"/>
        <v>-</v>
      </c>
      <c r="CX52" s="37" t="str">
        <f t="shared" si="5"/>
        <v>-</v>
      </c>
      <c r="CZ52" s="32">
        <v>44</v>
      </c>
      <c r="DA52" s="5" t="s">
        <v>76</v>
      </c>
      <c r="DB52" s="33">
        <f t="shared" si="1"/>
        <v>10394</v>
      </c>
      <c r="DC52" s="34">
        <f>IFERROR(_xlfn.RANK.EQ(DB52,$DB$9:$DB$55,0)+COUNTIF($DB$9:DB52,DB52)-1,"-")</f>
        <v>25</v>
      </c>
      <c r="DD52" s="5"/>
      <c r="DE52" s="42" t="str">
        <f t="shared" si="6"/>
        <v>-</v>
      </c>
      <c r="DF52" s="42" t="str">
        <f t="shared" si="7"/>
        <v>-</v>
      </c>
      <c r="DG52" s="42" t="str">
        <f t="shared" si="8"/>
        <v>-</v>
      </c>
      <c r="DH52" s="37" t="str">
        <f t="shared" si="9"/>
        <v>-</v>
      </c>
      <c r="DJ52" s="32">
        <v>44</v>
      </c>
      <c r="DK52" s="5" t="s">
        <v>76</v>
      </c>
      <c r="DL52" s="33">
        <f>IFERROR(_xlfn.XLOOKUP(DK52,貼_養殖業産出額!$A$9:$A$47,貼_養殖業産出額!$D$9:$D$47),"-")</f>
        <v>23795</v>
      </c>
      <c r="DM52" s="34">
        <f>IFERROR(_xlfn.RANK.EQ(DL52,$DL$9:$DL$55,0)+COUNTIF($DL$9:DL52,DL52)-1,"-")</f>
        <v>10</v>
      </c>
      <c r="DN52" s="5"/>
      <c r="DO52" s="42" t="str">
        <f t="shared" si="10"/>
        <v>-</v>
      </c>
      <c r="DP52" s="42" t="str">
        <f t="shared" si="11"/>
        <v>-</v>
      </c>
      <c r="DQ52" s="42" t="str">
        <f t="shared" si="12"/>
        <v>-</v>
      </c>
      <c r="DR52" s="37" t="str">
        <f>IFERROR(ROUND(DQ52/貼_養殖業産出額!$D$8*100,1),"-")</f>
        <v>-</v>
      </c>
    </row>
    <row r="53" spans="1:122" ht="12" customHeight="1">
      <c r="A53" s="308" t="s">
        <v>557</v>
      </c>
      <c r="B53" s="305"/>
      <c r="C53" s="307"/>
      <c r="D53" s="398" t="s">
        <v>924</v>
      </c>
      <c r="E53" s="397">
        <v>38654</v>
      </c>
      <c r="F53" s="397">
        <v>23449</v>
      </c>
      <c r="G53" s="397">
        <v>7425</v>
      </c>
      <c r="H53" s="397">
        <v>2458</v>
      </c>
      <c r="I53" s="397">
        <v>744</v>
      </c>
      <c r="J53" s="397" t="s">
        <v>278</v>
      </c>
      <c r="K53" s="397">
        <v>1664</v>
      </c>
      <c r="L53" s="397" t="s">
        <v>278</v>
      </c>
      <c r="M53" s="397">
        <v>1</v>
      </c>
      <c r="N53" s="397">
        <v>195</v>
      </c>
      <c r="O53" s="397" t="s">
        <v>278</v>
      </c>
      <c r="P53" s="397">
        <v>130</v>
      </c>
      <c r="Q53" s="397">
        <v>43</v>
      </c>
      <c r="R53" s="397" t="s">
        <v>278</v>
      </c>
      <c r="S53" s="397">
        <v>3367</v>
      </c>
      <c r="T53" s="397">
        <v>3311</v>
      </c>
      <c r="U53" s="397">
        <v>56</v>
      </c>
      <c r="V53" s="397">
        <v>93</v>
      </c>
      <c r="W53" s="397">
        <v>609</v>
      </c>
      <c r="X53" s="397">
        <v>563</v>
      </c>
      <c r="Y53" s="397">
        <v>46</v>
      </c>
      <c r="Z53" s="397">
        <v>1</v>
      </c>
      <c r="AA53" s="397" t="s">
        <v>278</v>
      </c>
      <c r="AB53" s="397">
        <v>135</v>
      </c>
      <c r="AC53" s="397">
        <v>104</v>
      </c>
      <c r="AD53" s="397">
        <v>6</v>
      </c>
      <c r="AE53" s="397">
        <v>26</v>
      </c>
      <c r="AF53" s="397">
        <v>0</v>
      </c>
      <c r="AG53" s="397">
        <v>831</v>
      </c>
      <c r="AH53" s="397">
        <v>827</v>
      </c>
      <c r="AI53" s="397">
        <v>3</v>
      </c>
      <c r="AJ53" s="397">
        <v>718</v>
      </c>
      <c r="AK53" s="397">
        <v>934</v>
      </c>
      <c r="AL53" s="397">
        <v>1672</v>
      </c>
      <c r="AM53" s="397">
        <v>1254</v>
      </c>
      <c r="AN53" s="397">
        <v>795</v>
      </c>
      <c r="AO53" s="397">
        <v>459</v>
      </c>
      <c r="AP53" s="397">
        <v>637</v>
      </c>
      <c r="AQ53" s="397">
        <v>626</v>
      </c>
      <c r="AR53" s="397">
        <v>12</v>
      </c>
      <c r="AS53" s="397">
        <v>67</v>
      </c>
      <c r="AT53" s="397" t="s">
        <v>98</v>
      </c>
      <c r="AU53" s="397">
        <v>571</v>
      </c>
      <c r="AV53" s="397">
        <v>70</v>
      </c>
      <c r="AW53" s="397" t="s">
        <v>278</v>
      </c>
      <c r="AX53" s="397">
        <v>29</v>
      </c>
      <c r="AY53" s="397">
        <v>864</v>
      </c>
      <c r="AZ53" s="397">
        <v>734</v>
      </c>
      <c r="BA53" s="397">
        <v>72</v>
      </c>
      <c r="BB53" s="397">
        <v>23</v>
      </c>
      <c r="BC53" s="397">
        <v>35</v>
      </c>
      <c r="BD53" s="397">
        <v>0</v>
      </c>
      <c r="BE53" s="397">
        <v>1</v>
      </c>
      <c r="BF53" s="397">
        <v>292</v>
      </c>
      <c r="BG53" s="397">
        <v>143</v>
      </c>
      <c r="BH53" s="397" t="s">
        <v>98</v>
      </c>
      <c r="BI53" s="397">
        <v>304</v>
      </c>
      <c r="BJ53" s="397">
        <v>130</v>
      </c>
      <c r="BK53" s="397">
        <v>3103</v>
      </c>
      <c r="BL53" s="397">
        <v>2780</v>
      </c>
      <c r="BM53" s="397" t="s">
        <v>98</v>
      </c>
      <c r="BN53" s="397">
        <v>5</v>
      </c>
      <c r="BO53" s="397">
        <v>2775</v>
      </c>
      <c r="BP53" s="397">
        <v>2928</v>
      </c>
      <c r="BQ53" s="397">
        <v>746</v>
      </c>
      <c r="BR53" s="397">
        <v>2004</v>
      </c>
      <c r="BS53" s="397">
        <v>21</v>
      </c>
      <c r="BT53" s="397">
        <v>157</v>
      </c>
      <c r="BU53" s="397" t="s">
        <v>98</v>
      </c>
      <c r="BV53" s="397">
        <v>1318</v>
      </c>
      <c r="BW53" s="397">
        <v>242</v>
      </c>
      <c r="BX53" s="397">
        <v>389</v>
      </c>
      <c r="BY53" s="397">
        <v>1</v>
      </c>
      <c r="BZ53" s="397">
        <v>93</v>
      </c>
      <c r="CA53" s="397">
        <v>594</v>
      </c>
      <c r="CB53" s="397">
        <v>4949</v>
      </c>
      <c r="CC53" s="397">
        <v>2255</v>
      </c>
      <c r="CD53" s="397">
        <v>1</v>
      </c>
      <c r="CE53" s="397">
        <v>2693</v>
      </c>
      <c r="CF53" s="397">
        <v>324</v>
      </c>
      <c r="CG53" s="397">
        <v>2894</v>
      </c>
      <c r="CH53" s="397">
        <v>61</v>
      </c>
      <c r="CI53" s="397">
        <v>10</v>
      </c>
      <c r="CJ53" s="397">
        <v>13</v>
      </c>
      <c r="CK53" s="397">
        <v>180</v>
      </c>
      <c r="CL53" s="397">
        <v>0</v>
      </c>
      <c r="CM53" s="397">
        <v>179</v>
      </c>
      <c r="CP53" s="32">
        <v>45</v>
      </c>
      <c r="CQ53" s="5" t="s">
        <v>77</v>
      </c>
      <c r="CR53" s="33">
        <f t="shared" si="0"/>
        <v>43560</v>
      </c>
      <c r="CS53" s="34">
        <f>IFERROR(_xlfn.RANK.EQ(CR53,$CR$9:$CR$55,0)+COUNTIF($CR$9:CR53,CR53)-1,"-")</f>
        <v>12</v>
      </c>
      <c r="CT53" s="5"/>
      <c r="CU53" s="42" t="str">
        <f t="shared" si="2"/>
        <v>-</v>
      </c>
      <c r="CV53" s="42" t="str">
        <f t="shared" si="3"/>
        <v>-</v>
      </c>
      <c r="CW53" s="42" t="str">
        <f t="shared" si="4"/>
        <v>-</v>
      </c>
      <c r="CX53" s="37" t="str">
        <f t="shared" si="5"/>
        <v>-</v>
      </c>
      <c r="CZ53" s="32">
        <v>45</v>
      </c>
      <c r="DA53" s="5" t="s">
        <v>77</v>
      </c>
      <c r="DB53" s="33">
        <f t="shared" si="1"/>
        <v>25769</v>
      </c>
      <c r="DC53" s="34">
        <f>IFERROR(_xlfn.RANK.EQ(DB53,$DB$9:$DB$55,0)+COUNTIF($DB$9:DB53,DB53)-1,"-")</f>
        <v>9</v>
      </c>
      <c r="DD53" s="5"/>
      <c r="DE53" s="42" t="str">
        <f t="shared" si="6"/>
        <v>-</v>
      </c>
      <c r="DF53" s="42" t="str">
        <f t="shared" si="7"/>
        <v>-</v>
      </c>
      <c r="DG53" s="42" t="str">
        <f t="shared" si="8"/>
        <v>-</v>
      </c>
      <c r="DH53" s="37" t="str">
        <f t="shared" si="9"/>
        <v>-</v>
      </c>
      <c r="DJ53" s="32">
        <v>45</v>
      </c>
      <c r="DK53" s="5" t="s">
        <v>77</v>
      </c>
      <c r="DL53" s="33">
        <f>IFERROR(_xlfn.XLOOKUP(DK53,貼_養殖業産出額!$A$9:$A$47,貼_養殖業産出額!$D$9:$D$47),"-")</f>
        <v>17792</v>
      </c>
      <c r="DM53" s="34">
        <f>IFERROR(_xlfn.RANK.EQ(DL53,$DL$9:$DL$55,0)+COUNTIF($DL$9:DL53,DL53)-1,"-")</f>
        <v>14</v>
      </c>
      <c r="DN53" s="5"/>
      <c r="DO53" s="42" t="str">
        <f t="shared" si="10"/>
        <v>-</v>
      </c>
      <c r="DP53" s="42" t="str">
        <f t="shared" si="11"/>
        <v>-</v>
      </c>
      <c r="DQ53" s="42" t="str">
        <f t="shared" si="12"/>
        <v>-</v>
      </c>
      <c r="DR53" s="37" t="str">
        <f>IFERROR(ROUND(DQ53/貼_養殖業産出額!$D$8*100,1),"-")</f>
        <v>-</v>
      </c>
    </row>
    <row r="54" spans="1:122" ht="12" customHeight="1">
      <c r="A54" s="308" t="s">
        <v>556</v>
      </c>
      <c r="B54" s="305"/>
      <c r="C54" s="307"/>
      <c r="D54" s="398" t="s">
        <v>924</v>
      </c>
      <c r="E54" s="397">
        <v>81434</v>
      </c>
      <c r="F54" s="397">
        <v>42063</v>
      </c>
      <c r="G54" s="397" t="s">
        <v>278</v>
      </c>
      <c r="H54" s="397">
        <v>3218</v>
      </c>
      <c r="I54" s="397" t="s">
        <v>98</v>
      </c>
      <c r="J54" s="397">
        <v>2</v>
      </c>
      <c r="K54" s="397" t="s">
        <v>278</v>
      </c>
      <c r="L54" s="397">
        <v>762</v>
      </c>
      <c r="M54" s="397">
        <v>56</v>
      </c>
      <c r="N54" s="397" t="s">
        <v>278</v>
      </c>
      <c r="O54" s="397">
        <v>8</v>
      </c>
      <c r="P54" s="397">
        <v>0</v>
      </c>
      <c r="Q54" s="397">
        <v>9</v>
      </c>
      <c r="R54" s="397" t="s">
        <v>278</v>
      </c>
      <c r="S54" s="397">
        <v>2182</v>
      </c>
      <c r="T54" s="397">
        <v>2150</v>
      </c>
      <c r="U54" s="397">
        <v>32</v>
      </c>
      <c r="V54" s="397">
        <v>1</v>
      </c>
      <c r="W54" s="397">
        <v>15</v>
      </c>
      <c r="X54" s="397">
        <v>6</v>
      </c>
      <c r="Y54" s="397">
        <v>9</v>
      </c>
      <c r="Z54" s="397">
        <v>3</v>
      </c>
      <c r="AA54" s="397">
        <v>1</v>
      </c>
      <c r="AB54" s="397">
        <v>4527</v>
      </c>
      <c r="AC54" s="397">
        <v>3446</v>
      </c>
      <c r="AD54" s="397">
        <v>884</v>
      </c>
      <c r="AE54" s="397" t="s">
        <v>278</v>
      </c>
      <c r="AF54" s="397" t="s">
        <v>278</v>
      </c>
      <c r="AG54" s="397">
        <v>4625</v>
      </c>
      <c r="AH54" s="397">
        <v>4504</v>
      </c>
      <c r="AI54" s="397">
        <v>120</v>
      </c>
      <c r="AJ54" s="397">
        <v>3125</v>
      </c>
      <c r="AK54" s="397">
        <v>0</v>
      </c>
      <c r="AL54" s="397">
        <v>6782</v>
      </c>
      <c r="AM54" s="397">
        <v>3967</v>
      </c>
      <c r="AN54" s="397">
        <v>362</v>
      </c>
      <c r="AO54" s="397">
        <v>3605</v>
      </c>
      <c r="AP54" s="397">
        <v>359</v>
      </c>
      <c r="AQ54" s="397" t="s">
        <v>278</v>
      </c>
      <c r="AR54" s="397" t="s">
        <v>278</v>
      </c>
      <c r="AS54" s="397">
        <v>41</v>
      </c>
      <c r="AT54" s="397" t="s">
        <v>98</v>
      </c>
      <c r="AU54" s="397">
        <v>752</v>
      </c>
      <c r="AV54" s="397">
        <v>444</v>
      </c>
      <c r="AW54" s="397">
        <v>574</v>
      </c>
      <c r="AX54" s="397">
        <v>26</v>
      </c>
      <c r="AY54" s="397">
        <v>1278</v>
      </c>
      <c r="AZ54" s="397">
        <v>776</v>
      </c>
      <c r="BA54" s="397">
        <v>74</v>
      </c>
      <c r="BB54" s="397">
        <v>385</v>
      </c>
      <c r="BC54" s="397">
        <v>35</v>
      </c>
      <c r="BD54" s="397">
        <v>8</v>
      </c>
      <c r="BE54" s="397">
        <v>364</v>
      </c>
      <c r="BF54" s="397">
        <v>2650</v>
      </c>
      <c r="BG54" s="397">
        <v>308</v>
      </c>
      <c r="BH54" s="397" t="s">
        <v>98</v>
      </c>
      <c r="BI54" s="397">
        <v>537</v>
      </c>
      <c r="BJ54" s="397">
        <v>255</v>
      </c>
      <c r="BK54" s="397">
        <v>5150</v>
      </c>
      <c r="BL54" s="397">
        <v>4120</v>
      </c>
      <c r="BM54" s="397" t="s">
        <v>98</v>
      </c>
      <c r="BN54" s="397">
        <v>1</v>
      </c>
      <c r="BO54" s="397">
        <v>4119</v>
      </c>
      <c r="BP54" s="397">
        <v>17457</v>
      </c>
      <c r="BQ54" s="397">
        <v>12521</v>
      </c>
      <c r="BR54" s="397">
        <v>4793</v>
      </c>
      <c r="BS54" s="397">
        <v>3</v>
      </c>
      <c r="BT54" s="397">
        <v>140</v>
      </c>
      <c r="BU54" s="397" t="s">
        <v>98</v>
      </c>
      <c r="BV54" s="397">
        <v>2408</v>
      </c>
      <c r="BW54" s="397">
        <v>614</v>
      </c>
      <c r="BX54" s="397">
        <v>635</v>
      </c>
      <c r="BY54" s="397">
        <v>1</v>
      </c>
      <c r="BZ54" s="397" t="s">
        <v>98</v>
      </c>
      <c r="CA54" s="397">
        <v>1158</v>
      </c>
      <c r="CB54" s="397">
        <v>7993</v>
      </c>
      <c r="CC54" s="397">
        <v>4562</v>
      </c>
      <c r="CD54" s="397">
        <v>143</v>
      </c>
      <c r="CE54" s="397">
        <v>3288</v>
      </c>
      <c r="CF54" s="397">
        <v>522</v>
      </c>
      <c r="CG54" s="397">
        <v>724</v>
      </c>
      <c r="CH54" s="397">
        <v>67</v>
      </c>
      <c r="CI54" s="397">
        <v>14</v>
      </c>
      <c r="CJ54" s="397">
        <v>2</v>
      </c>
      <c r="CK54" s="397">
        <v>546</v>
      </c>
      <c r="CL54" s="397" t="s">
        <v>98</v>
      </c>
      <c r="CM54" s="397">
        <v>546</v>
      </c>
      <c r="CP54" s="32">
        <v>46</v>
      </c>
      <c r="CQ54" s="5" t="s">
        <v>78</v>
      </c>
      <c r="CR54" s="33">
        <f t="shared" si="0"/>
        <v>76782</v>
      </c>
      <c r="CS54" s="34">
        <f>IFERROR(_xlfn.RANK.EQ(CR54,$CR$9:$CR$55,0)+COUNTIF($CR$9:CR54,CR54)-1,"-")</f>
        <v>5</v>
      </c>
      <c r="CT54" s="5"/>
      <c r="CU54" s="42" t="str">
        <f t="shared" si="2"/>
        <v>-</v>
      </c>
      <c r="CV54" s="42" t="str">
        <f t="shared" si="3"/>
        <v>-</v>
      </c>
      <c r="CW54" s="42" t="str">
        <f t="shared" si="4"/>
        <v>-</v>
      </c>
      <c r="CX54" s="37" t="str">
        <f t="shared" si="5"/>
        <v>-</v>
      </c>
      <c r="CZ54" s="32">
        <v>46</v>
      </c>
      <c r="DA54" s="5" t="s">
        <v>78</v>
      </c>
      <c r="DB54" s="33">
        <f t="shared" si="1"/>
        <v>20149</v>
      </c>
      <c r="DC54" s="34">
        <f>IFERROR(_xlfn.RANK.EQ(DB54,$DB$9:$DB$55,0)+COUNTIF($DB$9:DB54,DB54)-1,"-")</f>
        <v>15</v>
      </c>
      <c r="DD54" s="5"/>
      <c r="DE54" s="42" t="str">
        <f t="shared" si="6"/>
        <v>-</v>
      </c>
      <c r="DF54" s="42" t="str">
        <f t="shared" si="7"/>
        <v>-</v>
      </c>
      <c r="DG54" s="42" t="str">
        <f t="shared" si="8"/>
        <v>-</v>
      </c>
      <c r="DH54" s="37" t="str">
        <f t="shared" si="9"/>
        <v>-</v>
      </c>
      <c r="DJ54" s="32">
        <v>46</v>
      </c>
      <c r="DK54" s="5" t="s">
        <v>78</v>
      </c>
      <c r="DL54" s="33">
        <f>IFERROR(_xlfn.XLOOKUP(DK54,貼_養殖業産出額!$A$9:$A$47,貼_養殖業産出額!$D$9:$D$47),"-")</f>
        <v>56634</v>
      </c>
      <c r="DM54" s="34">
        <f>IFERROR(_xlfn.RANK.EQ(DL54,$DL$9:$DL$55,0)+COUNTIF($DL$9:DL54,DL54)-1,"-")</f>
        <v>2</v>
      </c>
      <c r="DN54" s="5"/>
      <c r="DO54" s="42" t="str">
        <f t="shared" si="10"/>
        <v>-</v>
      </c>
      <c r="DP54" s="42" t="str">
        <f t="shared" si="11"/>
        <v>-</v>
      </c>
      <c r="DQ54" s="42" t="str">
        <f t="shared" si="12"/>
        <v>-</v>
      </c>
      <c r="DR54" s="37" t="str">
        <f>IFERROR(ROUND(DQ54/貼_養殖業産出額!$D$8*100,1),"-")</f>
        <v>-</v>
      </c>
    </row>
    <row r="55" spans="1:122" ht="12" customHeight="1">
      <c r="A55" s="308" t="s">
        <v>555</v>
      </c>
      <c r="B55" s="305"/>
      <c r="C55" s="307"/>
      <c r="D55" s="398" t="s">
        <v>924</v>
      </c>
      <c r="E55" s="397">
        <v>134498</v>
      </c>
      <c r="F55" s="397">
        <v>98548</v>
      </c>
      <c r="G55" s="397">
        <v>22147</v>
      </c>
      <c r="H55" s="397">
        <v>7062</v>
      </c>
      <c r="I55" s="397">
        <v>3386</v>
      </c>
      <c r="J55" s="397">
        <v>1953</v>
      </c>
      <c r="K55" s="397">
        <v>4564</v>
      </c>
      <c r="L55" s="397">
        <v>4750</v>
      </c>
      <c r="M55" s="397">
        <v>433</v>
      </c>
      <c r="N55" s="397">
        <v>815</v>
      </c>
      <c r="O55" s="397">
        <v>115</v>
      </c>
      <c r="P55" s="397">
        <v>394</v>
      </c>
      <c r="Q55" s="397">
        <v>197</v>
      </c>
      <c r="R55" s="397">
        <v>110</v>
      </c>
      <c r="S55" s="397">
        <v>3810</v>
      </c>
      <c r="T55" s="397">
        <v>3578</v>
      </c>
      <c r="U55" s="397">
        <v>232</v>
      </c>
      <c r="V55" s="397">
        <v>229</v>
      </c>
      <c r="W55" s="397">
        <v>0</v>
      </c>
      <c r="X55" s="397">
        <v>0</v>
      </c>
      <c r="Y55" s="397" t="s">
        <v>98</v>
      </c>
      <c r="Z55" s="397">
        <v>170</v>
      </c>
      <c r="AA55" s="397" t="s">
        <v>98</v>
      </c>
      <c r="AB55" s="397">
        <v>7150</v>
      </c>
      <c r="AC55" s="397">
        <v>1781</v>
      </c>
      <c r="AD55" s="397">
        <v>1963</v>
      </c>
      <c r="AE55" s="397">
        <v>2741</v>
      </c>
      <c r="AF55" s="397">
        <v>664</v>
      </c>
      <c r="AG55" s="397">
        <v>13420</v>
      </c>
      <c r="AH55" s="397">
        <v>12700</v>
      </c>
      <c r="AI55" s="397">
        <v>719</v>
      </c>
      <c r="AJ55" s="397">
        <v>9897</v>
      </c>
      <c r="AK55" s="397">
        <v>788</v>
      </c>
      <c r="AL55" s="397">
        <v>6330</v>
      </c>
      <c r="AM55" s="397">
        <v>1300</v>
      </c>
      <c r="AN55" s="397">
        <v>760</v>
      </c>
      <c r="AO55" s="397">
        <v>540</v>
      </c>
      <c r="AP55" s="397">
        <v>0</v>
      </c>
      <c r="AQ55" s="397">
        <v>0</v>
      </c>
      <c r="AR55" s="397" t="s">
        <v>98</v>
      </c>
      <c r="AS55" s="397" t="s">
        <v>98</v>
      </c>
      <c r="AT55" s="397" t="s">
        <v>98</v>
      </c>
      <c r="AU55" s="397" t="s">
        <v>98</v>
      </c>
      <c r="AV55" s="397">
        <v>1</v>
      </c>
      <c r="AW55" s="397">
        <v>837</v>
      </c>
      <c r="AX55" s="397">
        <v>1608</v>
      </c>
      <c r="AY55" s="397">
        <v>3996</v>
      </c>
      <c r="AZ55" s="397">
        <v>2682</v>
      </c>
      <c r="BA55" s="397">
        <v>256</v>
      </c>
      <c r="BB55" s="397">
        <v>950</v>
      </c>
      <c r="BC55" s="397">
        <v>78</v>
      </c>
      <c r="BD55" s="397">
        <v>30</v>
      </c>
      <c r="BE55" s="397">
        <v>1309</v>
      </c>
      <c r="BF55" s="397">
        <v>1550</v>
      </c>
      <c r="BG55" s="397">
        <v>362</v>
      </c>
      <c r="BH55" s="397" t="s">
        <v>98</v>
      </c>
      <c r="BI55" s="397">
        <v>1368</v>
      </c>
      <c r="BJ55" s="397">
        <v>453</v>
      </c>
      <c r="BK55" s="397">
        <v>21010</v>
      </c>
      <c r="BL55" s="397">
        <v>4037</v>
      </c>
      <c r="BM55" s="397">
        <v>629</v>
      </c>
      <c r="BN55" s="397">
        <v>219</v>
      </c>
      <c r="BO55" s="397">
        <v>3189</v>
      </c>
      <c r="BP55" s="397">
        <v>551</v>
      </c>
      <c r="BQ55" s="397" t="s">
        <v>98</v>
      </c>
      <c r="BR55" s="397" t="s">
        <v>98</v>
      </c>
      <c r="BS55" s="397">
        <v>533</v>
      </c>
      <c r="BT55" s="397">
        <v>18</v>
      </c>
      <c r="BU55" s="397" t="s">
        <v>98</v>
      </c>
      <c r="BV55" s="397">
        <v>3461</v>
      </c>
      <c r="BW55" s="397">
        <v>699</v>
      </c>
      <c r="BX55" s="397">
        <v>1036</v>
      </c>
      <c r="BY55" s="397">
        <v>192</v>
      </c>
      <c r="BZ55" s="397" t="s">
        <v>98</v>
      </c>
      <c r="CA55" s="397">
        <v>1534</v>
      </c>
      <c r="CB55" s="397">
        <v>9799</v>
      </c>
      <c r="CC55" s="397">
        <v>1270</v>
      </c>
      <c r="CD55" s="397">
        <v>4</v>
      </c>
      <c r="CE55" s="397">
        <v>8525</v>
      </c>
      <c r="CF55" s="397">
        <v>1926</v>
      </c>
      <c r="CG55" s="397">
        <v>570</v>
      </c>
      <c r="CH55" s="397" t="s">
        <v>278</v>
      </c>
      <c r="CI55" s="397" t="s">
        <v>278</v>
      </c>
      <c r="CJ55" s="397">
        <v>3537</v>
      </c>
      <c r="CK55" s="397">
        <v>744</v>
      </c>
      <c r="CL55" s="397" t="s">
        <v>98</v>
      </c>
      <c r="CM55" s="397">
        <v>744</v>
      </c>
      <c r="CP55" s="32">
        <v>47</v>
      </c>
      <c r="CQ55" s="5" t="s">
        <v>44</v>
      </c>
      <c r="CR55" s="33">
        <f t="shared" si="0"/>
        <v>18963</v>
      </c>
      <c r="CS55" s="34">
        <f>IFERROR(_xlfn.RANK.EQ(CR55,$CR$9:$CR$55,0)+COUNTIF($CR$9:CR55,CR55)-1,"-")</f>
        <v>23</v>
      </c>
      <c r="CT55" s="5"/>
      <c r="CU55" s="42" t="str">
        <f t="shared" si="2"/>
        <v>-</v>
      </c>
      <c r="CV55" s="42" t="str">
        <f t="shared" si="3"/>
        <v>-</v>
      </c>
      <c r="CW55" s="42" t="str">
        <f t="shared" si="4"/>
        <v>-</v>
      </c>
      <c r="CX55" s="37" t="str">
        <f t="shared" si="5"/>
        <v>-</v>
      </c>
      <c r="CZ55" s="32">
        <v>47</v>
      </c>
      <c r="DA55" s="5" t="s">
        <v>44</v>
      </c>
      <c r="DB55" s="33">
        <f t="shared" si="1"/>
        <v>11027</v>
      </c>
      <c r="DC55" s="34">
        <f>IFERROR(_xlfn.RANK.EQ(DB55,$DB$9:$DB$55,0)+COUNTIF($DB$9:DB55,DB55)-1,"-")</f>
        <v>23</v>
      </c>
      <c r="DD55" s="5"/>
      <c r="DE55" s="42" t="str">
        <f t="shared" si="6"/>
        <v>-</v>
      </c>
      <c r="DF55" s="42" t="str">
        <f t="shared" si="7"/>
        <v>-</v>
      </c>
      <c r="DG55" s="42" t="str">
        <f t="shared" si="8"/>
        <v>-</v>
      </c>
      <c r="DH55" s="37" t="str">
        <f t="shared" si="9"/>
        <v>-</v>
      </c>
      <c r="DJ55" s="32">
        <v>47</v>
      </c>
      <c r="DK55" s="5" t="s">
        <v>44</v>
      </c>
      <c r="DL55" s="33">
        <f>IFERROR(_xlfn.XLOOKUP(DK55,貼_養殖業産出額!$A$9:$A$47,貼_養殖業産出額!$D$9:$D$47),"-")</f>
        <v>7936</v>
      </c>
      <c r="DM55" s="34">
        <f>IFERROR(_xlfn.RANK.EQ(DL55,$DL$9:$DL$55,0)+COUNTIF($DL$9:DL55,DL55)-1,"-")</f>
        <v>18</v>
      </c>
      <c r="DN55" s="5"/>
      <c r="DO55" s="42" t="str">
        <f t="shared" si="10"/>
        <v>-</v>
      </c>
      <c r="DP55" s="42" t="str">
        <f t="shared" si="11"/>
        <v>-</v>
      </c>
      <c r="DQ55" s="42" t="str">
        <f t="shared" si="12"/>
        <v>-</v>
      </c>
      <c r="DR55" s="37" t="str">
        <f>IFERROR(ROUND(DQ55/貼_養殖業産出額!$D$8*100,1),"-")</f>
        <v>-</v>
      </c>
    </row>
    <row r="56" spans="1:122" ht="12" customHeight="1">
      <c r="A56" s="308" t="s">
        <v>554</v>
      </c>
      <c r="B56" s="305"/>
      <c r="C56" s="307"/>
      <c r="D56" s="398" t="s">
        <v>924</v>
      </c>
      <c r="E56" s="397">
        <v>73505</v>
      </c>
      <c r="F56" s="397">
        <v>46652</v>
      </c>
      <c r="G56" s="397" t="s">
        <v>278</v>
      </c>
      <c r="H56" s="397">
        <v>41</v>
      </c>
      <c r="I56" s="397" t="s">
        <v>98</v>
      </c>
      <c r="J56" s="397" t="s">
        <v>278</v>
      </c>
      <c r="K56" s="397" t="s">
        <v>278</v>
      </c>
      <c r="L56" s="397" t="s">
        <v>278</v>
      </c>
      <c r="M56" s="397" t="s">
        <v>98</v>
      </c>
      <c r="N56" s="397" t="s">
        <v>278</v>
      </c>
      <c r="O56" s="397" t="s">
        <v>278</v>
      </c>
      <c r="P56" s="397">
        <v>2</v>
      </c>
      <c r="Q56" s="397" t="s">
        <v>278</v>
      </c>
      <c r="R56" s="397" t="s">
        <v>278</v>
      </c>
      <c r="S56" s="397">
        <v>16</v>
      </c>
      <c r="T56" s="397">
        <v>11</v>
      </c>
      <c r="U56" s="397">
        <v>5</v>
      </c>
      <c r="V56" s="397">
        <v>9</v>
      </c>
      <c r="W56" s="397">
        <v>0</v>
      </c>
      <c r="X56" s="397" t="s">
        <v>98</v>
      </c>
      <c r="Y56" s="397">
        <v>0</v>
      </c>
      <c r="Z56" s="397">
        <v>65</v>
      </c>
      <c r="AA56" s="397" t="s">
        <v>98</v>
      </c>
      <c r="AB56" s="397">
        <v>20350</v>
      </c>
      <c r="AC56" s="397">
        <v>225</v>
      </c>
      <c r="AD56" s="397">
        <v>1</v>
      </c>
      <c r="AE56" s="397">
        <v>7732</v>
      </c>
      <c r="AF56" s="397">
        <v>12392</v>
      </c>
      <c r="AG56" s="397">
        <v>1152</v>
      </c>
      <c r="AH56" s="397">
        <v>962</v>
      </c>
      <c r="AI56" s="397">
        <v>190</v>
      </c>
      <c r="AJ56" s="397">
        <v>384</v>
      </c>
      <c r="AK56" s="397" t="s">
        <v>98</v>
      </c>
      <c r="AL56" s="397">
        <v>1236</v>
      </c>
      <c r="AM56" s="397">
        <v>2312</v>
      </c>
      <c r="AN56" s="397">
        <v>744</v>
      </c>
      <c r="AO56" s="397">
        <v>1567</v>
      </c>
      <c r="AP56" s="397" t="s">
        <v>98</v>
      </c>
      <c r="AQ56" s="397" t="s">
        <v>98</v>
      </c>
      <c r="AR56" s="397" t="s">
        <v>98</v>
      </c>
      <c r="AS56" s="397" t="s">
        <v>98</v>
      </c>
      <c r="AT56" s="397" t="s">
        <v>98</v>
      </c>
      <c r="AU56" s="397" t="s">
        <v>98</v>
      </c>
      <c r="AV56" s="397">
        <v>0</v>
      </c>
      <c r="AW56" s="397">
        <v>351</v>
      </c>
      <c r="AX56" s="397">
        <v>1058</v>
      </c>
      <c r="AY56" s="397">
        <v>4131</v>
      </c>
      <c r="AZ56" s="397">
        <v>3716</v>
      </c>
      <c r="BA56" s="397">
        <v>67</v>
      </c>
      <c r="BB56" s="397">
        <v>10</v>
      </c>
      <c r="BC56" s="397">
        <v>331</v>
      </c>
      <c r="BD56" s="397">
        <v>8</v>
      </c>
      <c r="BE56" s="397">
        <v>106</v>
      </c>
      <c r="BF56" s="397">
        <v>2487</v>
      </c>
      <c r="BG56" s="397">
        <v>757</v>
      </c>
      <c r="BH56" s="397">
        <v>1780</v>
      </c>
      <c r="BI56" s="397">
        <v>177</v>
      </c>
      <c r="BJ56" s="397">
        <v>432</v>
      </c>
      <c r="BK56" s="397">
        <v>9699</v>
      </c>
      <c r="BL56" s="397">
        <v>3556</v>
      </c>
      <c r="BM56" s="397">
        <v>295</v>
      </c>
      <c r="BN56" s="397">
        <v>450</v>
      </c>
      <c r="BO56" s="397">
        <v>2811</v>
      </c>
      <c r="BP56" s="397">
        <v>658</v>
      </c>
      <c r="BQ56" s="397" t="s">
        <v>98</v>
      </c>
      <c r="BR56" s="397" t="s">
        <v>98</v>
      </c>
      <c r="BS56" s="397">
        <v>563</v>
      </c>
      <c r="BT56" s="397">
        <v>95</v>
      </c>
      <c r="BU56" s="397" t="s">
        <v>98</v>
      </c>
      <c r="BV56" s="397">
        <v>1584</v>
      </c>
      <c r="BW56" s="397">
        <v>485</v>
      </c>
      <c r="BX56" s="397">
        <v>336</v>
      </c>
      <c r="BY56" s="397">
        <v>78</v>
      </c>
      <c r="BZ56" s="397" t="s">
        <v>98</v>
      </c>
      <c r="CA56" s="397">
        <v>686</v>
      </c>
      <c r="CB56" s="397">
        <v>2442</v>
      </c>
      <c r="CC56" s="397">
        <v>10</v>
      </c>
      <c r="CD56" s="397" t="s">
        <v>98</v>
      </c>
      <c r="CE56" s="397">
        <v>2431</v>
      </c>
      <c r="CF56" s="397">
        <v>2790</v>
      </c>
      <c r="CG56" s="397">
        <v>1210</v>
      </c>
      <c r="CH56" s="397">
        <v>206</v>
      </c>
      <c r="CI56" s="397" t="s">
        <v>98</v>
      </c>
      <c r="CJ56" s="397">
        <v>207</v>
      </c>
      <c r="CK56" s="397">
        <v>1371</v>
      </c>
      <c r="CL56" s="397" t="s">
        <v>98</v>
      </c>
      <c r="CM56" s="397">
        <v>1371</v>
      </c>
    </row>
    <row r="57" spans="1:122" ht="12" customHeight="1">
      <c r="A57" s="306" t="s">
        <v>553</v>
      </c>
      <c r="B57" s="305"/>
      <c r="C57" s="304"/>
      <c r="D57" s="398" t="s">
        <v>924</v>
      </c>
      <c r="E57" s="399">
        <v>26816</v>
      </c>
      <c r="F57" s="399">
        <v>16099</v>
      </c>
      <c r="G57" s="399">
        <v>9800</v>
      </c>
      <c r="H57" s="399">
        <v>6005</v>
      </c>
      <c r="I57" s="399">
        <v>429</v>
      </c>
      <c r="J57" s="399">
        <v>298</v>
      </c>
      <c r="K57" s="399">
        <v>2533</v>
      </c>
      <c r="L57" s="399">
        <v>535</v>
      </c>
      <c r="M57" s="399" t="s">
        <v>98</v>
      </c>
      <c r="N57" s="399">
        <v>75</v>
      </c>
      <c r="O57" s="399">
        <v>9</v>
      </c>
      <c r="P57" s="399">
        <v>48</v>
      </c>
      <c r="Q57" s="399">
        <v>14</v>
      </c>
      <c r="R57" s="399">
        <v>4</v>
      </c>
      <c r="S57" s="399">
        <v>619</v>
      </c>
      <c r="T57" s="399">
        <v>619</v>
      </c>
      <c r="U57" s="399">
        <v>0</v>
      </c>
      <c r="V57" s="399">
        <v>64</v>
      </c>
      <c r="W57" s="399">
        <v>647</v>
      </c>
      <c r="X57" s="399">
        <v>474</v>
      </c>
      <c r="Y57" s="399">
        <v>172</v>
      </c>
      <c r="Z57" s="399" t="s">
        <v>98</v>
      </c>
      <c r="AA57" s="399">
        <v>6</v>
      </c>
      <c r="AB57" s="399">
        <v>581</v>
      </c>
      <c r="AC57" s="399">
        <v>577</v>
      </c>
      <c r="AD57" s="399" t="s">
        <v>278</v>
      </c>
      <c r="AE57" s="399" t="s">
        <v>278</v>
      </c>
      <c r="AF57" s="399" t="s">
        <v>98</v>
      </c>
      <c r="AG57" s="399">
        <v>3</v>
      </c>
      <c r="AH57" s="399">
        <v>3</v>
      </c>
      <c r="AI57" s="399" t="s">
        <v>98</v>
      </c>
      <c r="AJ57" s="399">
        <v>543</v>
      </c>
      <c r="AK57" s="399">
        <v>411</v>
      </c>
      <c r="AL57" s="399">
        <v>109</v>
      </c>
      <c r="AM57" s="399">
        <v>671</v>
      </c>
      <c r="AN57" s="399">
        <v>443</v>
      </c>
      <c r="AO57" s="399">
        <v>227</v>
      </c>
      <c r="AP57" s="399">
        <v>938</v>
      </c>
      <c r="AQ57" s="399">
        <v>608</v>
      </c>
      <c r="AR57" s="399">
        <v>330</v>
      </c>
      <c r="AS57" s="399">
        <v>37</v>
      </c>
      <c r="AT57" s="399">
        <v>57</v>
      </c>
      <c r="AU57" s="399" t="s">
        <v>98</v>
      </c>
      <c r="AV57" s="399" t="s">
        <v>98</v>
      </c>
      <c r="AW57" s="399">
        <v>8</v>
      </c>
      <c r="AX57" s="399">
        <v>1</v>
      </c>
      <c r="AY57" s="399">
        <v>88</v>
      </c>
      <c r="AZ57" s="399">
        <v>87</v>
      </c>
      <c r="BA57" s="399">
        <v>1</v>
      </c>
      <c r="BB57" s="399" t="s">
        <v>98</v>
      </c>
      <c r="BC57" s="399">
        <v>1</v>
      </c>
      <c r="BD57" s="399" t="s">
        <v>98</v>
      </c>
      <c r="BE57" s="399" t="s">
        <v>98</v>
      </c>
      <c r="BF57" s="399">
        <v>23</v>
      </c>
      <c r="BG57" s="399">
        <v>5</v>
      </c>
      <c r="BH57" s="399">
        <v>18</v>
      </c>
      <c r="BI57" s="399" t="s">
        <v>98</v>
      </c>
      <c r="BJ57" s="399">
        <v>10</v>
      </c>
      <c r="BK57" s="399">
        <v>1383</v>
      </c>
      <c r="BL57" s="399">
        <v>0</v>
      </c>
      <c r="BM57" s="399" t="s">
        <v>98</v>
      </c>
      <c r="BN57" s="399" t="s">
        <v>98</v>
      </c>
      <c r="BO57" s="399">
        <v>0</v>
      </c>
      <c r="BP57" s="399">
        <v>45</v>
      </c>
      <c r="BQ57" s="399" t="s">
        <v>98</v>
      </c>
      <c r="BR57" s="399">
        <v>0</v>
      </c>
      <c r="BS57" s="399">
        <v>22</v>
      </c>
      <c r="BT57" s="399">
        <v>23</v>
      </c>
      <c r="BU57" s="399" t="s">
        <v>98</v>
      </c>
      <c r="BV57" s="399">
        <v>451</v>
      </c>
      <c r="BW57" s="399">
        <v>82</v>
      </c>
      <c r="BX57" s="399">
        <v>0</v>
      </c>
      <c r="BY57" s="399" t="s">
        <v>98</v>
      </c>
      <c r="BZ57" s="399">
        <v>105</v>
      </c>
      <c r="CA57" s="399">
        <v>264</v>
      </c>
      <c r="CB57" s="399">
        <v>9368</v>
      </c>
      <c r="CC57" s="399">
        <v>6410</v>
      </c>
      <c r="CD57" s="399">
        <v>2651</v>
      </c>
      <c r="CE57" s="399">
        <v>306</v>
      </c>
      <c r="CF57" s="399">
        <v>660</v>
      </c>
      <c r="CG57" s="399">
        <v>48</v>
      </c>
      <c r="CH57" s="399">
        <v>648</v>
      </c>
      <c r="CI57" s="399" t="s">
        <v>98</v>
      </c>
      <c r="CJ57" s="399">
        <v>9</v>
      </c>
      <c r="CK57" s="399">
        <v>535</v>
      </c>
      <c r="CL57" s="399">
        <v>479</v>
      </c>
      <c r="CM57" s="399">
        <v>55</v>
      </c>
    </row>
    <row r="58" spans="1:122" ht="18" customHeight="1">
      <c r="A58" s="306" t="s">
        <v>552</v>
      </c>
      <c r="B58" s="305"/>
      <c r="C58" s="304"/>
      <c r="D58" s="398" t="s">
        <v>924</v>
      </c>
      <c r="E58" s="397">
        <v>7478</v>
      </c>
      <c r="F58" s="397">
        <v>2987</v>
      </c>
      <c r="G58" s="397">
        <v>796</v>
      </c>
      <c r="H58" s="397">
        <v>796</v>
      </c>
      <c r="I58" s="397" t="s">
        <v>98</v>
      </c>
      <c r="J58" s="397" t="s">
        <v>98</v>
      </c>
      <c r="K58" s="397" t="s">
        <v>98</v>
      </c>
      <c r="L58" s="397" t="s">
        <v>98</v>
      </c>
      <c r="M58" s="397" t="s">
        <v>98</v>
      </c>
      <c r="N58" s="397">
        <v>0</v>
      </c>
      <c r="O58" s="397" t="s">
        <v>98</v>
      </c>
      <c r="P58" s="397" t="s">
        <v>98</v>
      </c>
      <c r="Q58" s="397" t="s">
        <v>98</v>
      </c>
      <c r="R58" s="397">
        <v>0</v>
      </c>
      <c r="S58" s="397">
        <v>2</v>
      </c>
      <c r="T58" s="397">
        <v>2</v>
      </c>
      <c r="U58" s="397" t="s">
        <v>98</v>
      </c>
      <c r="V58" s="397">
        <v>29</v>
      </c>
      <c r="W58" s="397">
        <v>87</v>
      </c>
      <c r="X58" s="397">
        <v>69</v>
      </c>
      <c r="Y58" s="397">
        <v>19</v>
      </c>
      <c r="Z58" s="397">
        <v>0</v>
      </c>
      <c r="AA58" s="397" t="s">
        <v>278</v>
      </c>
      <c r="AB58" s="397">
        <v>40</v>
      </c>
      <c r="AC58" s="397">
        <v>39</v>
      </c>
      <c r="AD58" s="397">
        <v>1</v>
      </c>
      <c r="AE58" s="397">
        <v>0</v>
      </c>
      <c r="AF58" s="397" t="s">
        <v>98</v>
      </c>
      <c r="AG58" s="397">
        <v>25</v>
      </c>
      <c r="AH58" s="397">
        <v>25</v>
      </c>
      <c r="AI58" s="397" t="s">
        <v>98</v>
      </c>
      <c r="AJ58" s="397">
        <v>64</v>
      </c>
      <c r="AK58" s="397">
        <v>0</v>
      </c>
      <c r="AL58" s="397">
        <v>145</v>
      </c>
      <c r="AM58" s="397">
        <v>458</v>
      </c>
      <c r="AN58" s="397">
        <v>352</v>
      </c>
      <c r="AO58" s="397">
        <v>106</v>
      </c>
      <c r="AP58" s="397">
        <v>313</v>
      </c>
      <c r="AQ58" s="397">
        <v>313</v>
      </c>
      <c r="AR58" s="397">
        <v>1</v>
      </c>
      <c r="AS58" s="397">
        <v>24</v>
      </c>
      <c r="AT58" s="397" t="s">
        <v>98</v>
      </c>
      <c r="AU58" s="397">
        <v>144</v>
      </c>
      <c r="AV58" s="397">
        <v>0</v>
      </c>
      <c r="AW58" s="397" t="s">
        <v>278</v>
      </c>
      <c r="AX58" s="397">
        <v>0</v>
      </c>
      <c r="AY58" s="397">
        <v>154</v>
      </c>
      <c r="AZ58" s="397">
        <v>148</v>
      </c>
      <c r="BA58" s="397">
        <v>4</v>
      </c>
      <c r="BB58" s="397">
        <v>0</v>
      </c>
      <c r="BC58" s="397">
        <v>2</v>
      </c>
      <c r="BD58" s="397" t="s">
        <v>98</v>
      </c>
      <c r="BE58" s="397" t="s">
        <v>98</v>
      </c>
      <c r="BF58" s="397">
        <v>13</v>
      </c>
      <c r="BG58" s="397">
        <v>15</v>
      </c>
      <c r="BH58" s="397" t="s">
        <v>98</v>
      </c>
      <c r="BI58" s="397">
        <v>0</v>
      </c>
      <c r="BJ58" s="397">
        <v>15</v>
      </c>
      <c r="BK58" s="397">
        <v>661</v>
      </c>
      <c r="BL58" s="397">
        <v>56</v>
      </c>
      <c r="BM58" s="397" t="s">
        <v>98</v>
      </c>
      <c r="BN58" s="397">
        <v>1</v>
      </c>
      <c r="BO58" s="397">
        <v>55</v>
      </c>
      <c r="BP58" s="397">
        <v>207</v>
      </c>
      <c r="BQ58" s="397" t="s">
        <v>98</v>
      </c>
      <c r="BR58" s="397">
        <v>141</v>
      </c>
      <c r="BS58" s="397">
        <v>7</v>
      </c>
      <c r="BT58" s="397">
        <v>58</v>
      </c>
      <c r="BU58" s="397" t="s">
        <v>98</v>
      </c>
      <c r="BV58" s="397">
        <v>265</v>
      </c>
      <c r="BW58" s="397">
        <v>64</v>
      </c>
      <c r="BX58" s="397">
        <v>35</v>
      </c>
      <c r="BY58" s="397">
        <v>1</v>
      </c>
      <c r="BZ58" s="397">
        <v>93</v>
      </c>
      <c r="CA58" s="397">
        <v>72</v>
      </c>
      <c r="CB58" s="397">
        <v>1553</v>
      </c>
      <c r="CC58" s="397">
        <v>651</v>
      </c>
      <c r="CD58" s="397" t="s">
        <v>98</v>
      </c>
      <c r="CE58" s="397">
        <v>901</v>
      </c>
      <c r="CF58" s="397">
        <v>71</v>
      </c>
      <c r="CG58" s="397">
        <v>2730</v>
      </c>
      <c r="CH58" s="397">
        <v>61</v>
      </c>
      <c r="CI58" s="397" t="s">
        <v>98</v>
      </c>
      <c r="CJ58" s="397">
        <v>11</v>
      </c>
      <c r="CK58" s="397">
        <v>21</v>
      </c>
      <c r="CL58" s="397">
        <v>0</v>
      </c>
      <c r="CM58" s="397">
        <v>21</v>
      </c>
    </row>
    <row r="59" spans="1:122" ht="12" customHeight="1">
      <c r="A59" s="306" t="s">
        <v>551</v>
      </c>
      <c r="B59" s="305"/>
      <c r="C59" s="304"/>
      <c r="D59" s="398" t="s">
        <v>924</v>
      </c>
      <c r="E59" s="399">
        <v>10105</v>
      </c>
      <c r="F59" s="399">
        <v>1274</v>
      </c>
      <c r="G59" s="399" t="s">
        <v>278</v>
      </c>
      <c r="H59" s="399">
        <v>27</v>
      </c>
      <c r="I59" s="399" t="s">
        <v>98</v>
      </c>
      <c r="J59" s="399" t="s">
        <v>278</v>
      </c>
      <c r="K59" s="399" t="s">
        <v>278</v>
      </c>
      <c r="L59" s="399">
        <v>0</v>
      </c>
      <c r="M59" s="399" t="s">
        <v>278</v>
      </c>
      <c r="N59" s="399" t="s">
        <v>278</v>
      </c>
      <c r="O59" s="399" t="s">
        <v>98</v>
      </c>
      <c r="P59" s="399" t="s">
        <v>98</v>
      </c>
      <c r="Q59" s="399" t="s">
        <v>98</v>
      </c>
      <c r="R59" s="399" t="s">
        <v>278</v>
      </c>
      <c r="S59" s="399">
        <v>0</v>
      </c>
      <c r="T59" s="399">
        <v>0</v>
      </c>
      <c r="U59" s="399">
        <v>0</v>
      </c>
      <c r="V59" s="399" t="s">
        <v>98</v>
      </c>
      <c r="W59" s="399" t="s">
        <v>278</v>
      </c>
      <c r="X59" s="399" t="s">
        <v>278</v>
      </c>
      <c r="Y59" s="399" t="s">
        <v>278</v>
      </c>
      <c r="Z59" s="399" t="s">
        <v>98</v>
      </c>
      <c r="AA59" s="399" t="s">
        <v>98</v>
      </c>
      <c r="AB59" s="399">
        <v>5</v>
      </c>
      <c r="AC59" s="399">
        <v>5</v>
      </c>
      <c r="AD59" s="399">
        <v>0</v>
      </c>
      <c r="AE59" s="399" t="s">
        <v>98</v>
      </c>
      <c r="AF59" s="399" t="s">
        <v>98</v>
      </c>
      <c r="AG59" s="399">
        <v>25</v>
      </c>
      <c r="AH59" s="399">
        <v>25</v>
      </c>
      <c r="AI59" s="399" t="s">
        <v>98</v>
      </c>
      <c r="AJ59" s="399">
        <v>0</v>
      </c>
      <c r="AK59" s="399" t="s">
        <v>98</v>
      </c>
      <c r="AL59" s="399">
        <v>26</v>
      </c>
      <c r="AM59" s="399">
        <v>742</v>
      </c>
      <c r="AN59" s="399">
        <v>6</v>
      </c>
      <c r="AO59" s="399">
        <v>736</v>
      </c>
      <c r="AP59" s="399">
        <v>17</v>
      </c>
      <c r="AQ59" s="399" t="s">
        <v>278</v>
      </c>
      <c r="AR59" s="399" t="s">
        <v>278</v>
      </c>
      <c r="AS59" s="399" t="s">
        <v>278</v>
      </c>
      <c r="AT59" s="399" t="s">
        <v>98</v>
      </c>
      <c r="AU59" s="399">
        <v>252</v>
      </c>
      <c r="AV59" s="399">
        <v>16</v>
      </c>
      <c r="AW59" s="399">
        <v>18</v>
      </c>
      <c r="AX59" s="399">
        <v>0</v>
      </c>
      <c r="AY59" s="399">
        <v>29</v>
      </c>
      <c r="AZ59" s="399">
        <v>22</v>
      </c>
      <c r="BA59" s="399">
        <v>1</v>
      </c>
      <c r="BB59" s="399">
        <v>6</v>
      </c>
      <c r="BC59" s="399">
        <v>0</v>
      </c>
      <c r="BD59" s="399" t="s">
        <v>98</v>
      </c>
      <c r="BE59" s="399">
        <v>4</v>
      </c>
      <c r="BF59" s="399">
        <v>17</v>
      </c>
      <c r="BG59" s="399">
        <v>9</v>
      </c>
      <c r="BH59" s="399" t="s">
        <v>98</v>
      </c>
      <c r="BI59" s="399">
        <v>2</v>
      </c>
      <c r="BJ59" s="399">
        <v>3</v>
      </c>
      <c r="BK59" s="399">
        <v>82</v>
      </c>
      <c r="BL59" s="399">
        <v>1604</v>
      </c>
      <c r="BM59" s="399" t="s">
        <v>98</v>
      </c>
      <c r="BN59" s="399" t="s">
        <v>98</v>
      </c>
      <c r="BO59" s="399">
        <v>1604</v>
      </c>
      <c r="BP59" s="399">
        <v>6005</v>
      </c>
      <c r="BQ59" s="399">
        <v>4484</v>
      </c>
      <c r="BR59" s="399">
        <v>1516</v>
      </c>
      <c r="BS59" s="399" t="s">
        <v>98</v>
      </c>
      <c r="BT59" s="399">
        <v>5</v>
      </c>
      <c r="BU59" s="399" t="s">
        <v>98</v>
      </c>
      <c r="BV59" s="399">
        <v>173</v>
      </c>
      <c r="BW59" s="399">
        <v>38</v>
      </c>
      <c r="BX59" s="399">
        <v>51</v>
      </c>
      <c r="BY59" s="399" t="s">
        <v>98</v>
      </c>
      <c r="BZ59" s="399" t="s">
        <v>98</v>
      </c>
      <c r="CA59" s="399">
        <v>84</v>
      </c>
      <c r="CB59" s="399">
        <v>1250</v>
      </c>
      <c r="CC59" s="399">
        <v>200</v>
      </c>
      <c r="CD59" s="399" t="s">
        <v>98</v>
      </c>
      <c r="CE59" s="399">
        <v>1050</v>
      </c>
      <c r="CF59" s="399">
        <v>12</v>
      </c>
      <c r="CG59" s="399">
        <v>6</v>
      </c>
      <c r="CH59" s="399">
        <v>0</v>
      </c>
      <c r="CI59" s="399" t="s">
        <v>98</v>
      </c>
      <c r="CJ59" s="399">
        <v>0</v>
      </c>
      <c r="CK59" s="399">
        <v>18</v>
      </c>
      <c r="CL59" s="399" t="s">
        <v>98</v>
      </c>
      <c r="CM59" s="399">
        <v>18</v>
      </c>
    </row>
    <row r="60" spans="1:122" ht="18" customHeight="1">
      <c r="A60" s="306" t="s">
        <v>547</v>
      </c>
      <c r="B60" s="305"/>
      <c r="C60" s="304"/>
      <c r="D60" s="398" t="s">
        <v>924</v>
      </c>
      <c r="E60" s="397">
        <v>20823</v>
      </c>
      <c r="F60" s="397">
        <v>14691</v>
      </c>
      <c r="G60" s="397">
        <v>0</v>
      </c>
      <c r="H60" s="397">
        <v>0</v>
      </c>
      <c r="I60" s="397" t="s">
        <v>98</v>
      </c>
      <c r="J60" s="397" t="s">
        <v>98</v>
      </c>
      <c r="K60" s="397" t="s">
        <v>98</v>
      </c>
      <c r="L60" s="397" t="s">
        <v>98</v>
      </c>
      <c r="M60" s="397" t="s">
        <v>98</v>
      </c>
      <c r="N60" s="397" t="s">
        <v>98</v>
      </c>
      <c r="O60" s="397" t="s">
        <v>98</v>
      </c>
      <c r="P60" s="397" t="s">
        <v>98</v>
      </c>
      <c r="Q60" s="397" t="s">
        <v>98</v>
      </c>
      <c r="R60" s="397" t="s">
        <v>98</v>
      </c>
      <c r="S60" s="397" t="s">
        <v>98</v>
      </c>
      <c r="T60" s="397" t="s">
        <v>98</v>
      </c>
      <c r="U60" s="397" t="s">
        <v>98</v>
      </c>
      <c r="V60" s="397">
        <v>1</v>
      </c>
      <c r="W60" s="397" t="s">
        <v>98</v>
      </c>
      <c r="X60" s="397" t="s">
        <v>98</v>
      </c>
      <c r="Y60" s="397" t="s">
        <v>98</v>
      </c>
      <c r="Z60" s="397">
        <v>8</v>
      </c>
      <c r="AA60" s="397" t="s">
        <v>98</v>
      </c>
      <c r="AB60" s="397">
        <v>7200</v>
      </c>
      <c r="AC60" s="397">
        <v>93</v>
      </c>
      <c r="AD60" s="397">
        <v>0</v>
      </c>
      <c r="AE60" s="397">
        <v>689</v>
      </c>
      <c r="AF60" s="397">
        <v>6418</v>
      </c>
      <c r="AG60" s="397">
        <v>489</v>
      </c>
      <c r="AH60" s="397">
        <v>352</v>
      </c>
      <c r="AI60" s="397">
        <v>137</v>
      </c>
      <c r="AJ60" s="397">
        <v>180</v>
      </c>
      <c r="AK60" s="397" t="s">
        <v>98</v>
      </c>
      <c r="AL60" s="397">
        <v>139</v>
      </c>
      <c r="AM60" s="397">
        <v>628</v>
      </c>
      <c r="AN60" s="397">
        <v>164</v>
      </c>
      <c r="AO60" s="397">
        <v>464</v>
      </c>
      <c r="AP60" s="397" t="s">
        <v>98</v>
      </c>
      <c r="AQ60" s="397" t="s">
        <v>98</v>
      </c>
      <c r="AR60" s="397" t="s">
        <v>98</v>
      </c>
      <c r="AS60" s="397" t="s">
        <v>98</v>
      </c>
      <c r="AT60" s="397" t="s">
        <v>98</v>
      </c>
      <c r="AU60" s="397" t="s">
        <v>98</v>
      </c>
      <c r="AV60" s="397" t="s">
        <v>98</v>
      </c>
      <c r="AW60" s="397">
        <v>80</v>
      </c>
      <c r="AX60" s="397">
        <v>98</v>
      </c>
      <c r="AY60" s="397">
        <v>1296</v>
      </c>
      <c r="AZ60" s="397">
        <v>1223</v>
      </c>
      <c r="BA60" s="397">
        <v>10</v>
      </c>
      <c r="BB60" s="397" t="s">
        <v>98</v>
      </c>
      <c r="BC60" s="397">
        <v>63</v>
      </c>
      <c r="BD60" s="397">
        <v>0</v>
      </c>
      <c r="BE60" s="397">
        <v>3</v>
      </c>
      <c r="BF60" s="397">
        <v>578</v>
      </c>
      <c r="BG60" s="397">
        <v>213</v>
      </c>
      <c r="BH60" s="397">
        <v>1509</v>
      </c>
      <c r="BI60" s="397">
        <v>0</v>
      </c>
      <c r="BJ60" s="397">
        <v>25</v>
      </c>
      <c r="BK60" s="397">
        <v>2244</v>
      </c>
      <c r="BL60" s="397">
        <v>382</v>
      </c>
      <c r="BM60" s="397">
        <v>42</v>
      </c>
      <c r="BN60" s="397">
        <v>54</v>
      </c>
      <c r="BO60" s="397">
        <v>286</v>
      </c>
      <c r="BP60" s="397">
        <v>43</v>
      </c>
      <c r="BQ60" s="397" t="s">
        <v>98</v>
      </c>
      <c r="BR60" s="397" t="s">
        <v>98</v>
      </c>
      <c r="BS60" s="397">
        <v>43</v>
      </c>
      <c r="BT60" s="397">
        <v>0</v>
      </c>
      <c r="BU60" s="397" t="s">
        <v>98</v>
      </c>
      <c r="BV60" s="397">
        <v>71</v>
      </c>
      <c r="BW60" s="397">
        <v>27</v>
      </c>
      <c r="BX60" s="397">
        <v>16</v>
      </c>
      <c r="BY60" s="397">
        <v>2</v>
      </c>
      <c r="BZ60" s="397" t="s">
        <v>98</v>
      </c>
      <c r="CA60" s="397">
        <v>26</v>
      </c>
      <c r="CB60" s="397">
        <v>412</v>
      </c>
      <c r="CC60" s="397" t="s">
        <v>98</v>
      </c>
      <c r="CD60" s="397" t="s">
        <v>98</v>
      </c>
      <c r="CE60" s="397">
        <v>412</v>
      </c>
      <c r="CF60" s="397">
        <v>882</v>
      </c>
      <c r="CG60" s="397">
        <v>152</v>
      </c>
      <c r="CH60" s="397">
        <v>56</v>
      </c>
      <c r="CI60" s="397" t="s">
        <v>98</v>
      </c>
      <c r="CJ60" s="397">
        <v>2</v>
      </c>
      <c r="CK60" s="397">
        <v>77</v>
      </c>
      <c r="CL60" s="397" t="s">
        <v>98</v>
      </c>
      <c r="CM60" s="397">
        <v>77</v>
      </c>
    </row>
    <row r="61" spans="1:122" ht="12" customHeight="1">
      <c r="A61" s="306" t="s">
        <v>550</v>
      </c>
      <c r="B61" s="305"/>
      <c r="C61" s="304"/>
      <c r="D61" s="398" t="s">
        <v>924</v>
      </c>
      <c r="E61" s="399">
        <v>4901</v>
      </c>
      <c r="F61" s="399">
        <v>2951</v>
      </c>
      <c r="G61" s="399">
        <v>676</v>
      </c>
      <c r="H61" s="399">
        <v>176</v>
      </c>
      <c r="I61" s="399" t="s">
        <v>98</v>
      </c>
      <c r="J61" s="399">
        <v>115</v>
      </c>
      <c r="K61" s="399">
        <v>79</v>
      </c>
      <c r="L61" s="399">
        <v>306</v>
      </c>
      <c r="M61" s="399">
        <v>0</v>
      </c>
      <c r="N61" s="399">
        <v>15</v>
      </c>
      <c r="O61" s="399">
        <v>7</v>
      </c>
      <c r="P61" s="399" t="s">
        <v>278</v>
      </c>
      <c r="Q61" s="399" t="s">
        <v>278</v>
      </c>
      <c r="R61" s="399">
        <v>0</v>
      </c>
      <c r="S61" s="399">
        <v>558</v>
      </c>
      <c r="T61" s="399">
        <v>550</v>
      </c>
      <c r="U61" s="399">
        <v>8</v>
      </c>
      <c r="V61" s="399">
        <v>2</v>
      </c>
      <c r="W61" s="399" t="s">
        <v>98</v>
      </c>
      <c r="X61" s="399" t="s">
        <v>98</v>
      </c>
      <c r="Y61" s="399" t="s">
        <v>98</v>
      </c>
      <c r="Z61" s="399">
        <v>0</v>
      </c>
      <c r="AA61" s="399" t="s">
        <v>98</v>
      </c>
      <c r="AB61" s="399">
        <v>107</v>
      </c>
      <c r="AC61" s="399">
        <v>2</v>
      </c>
      <c r="AD61" s="399">
        <v>22</v>
      </c>
      <c r="AE61" s="399">
        <v>0</v>
      </c>
      <c r="AF61" s="399">
        <v>83</v>
      </c>
      <c r="AG61" s="399">
        <v>292</v>
      </c>
      <c r="AH61" s="399">
        <v>224</v>
      </c>
      <c r="AI61" s="399">
        <v>67</v>
      </c>
      <c r="AJ61" s="399">
        <v>342</v>
      </c>
      <c r="AK61" s="399">
        <v>0</v>
      </c>
      <c r="AL61" s="399">
        <v>415</v>
      </c>
      <c r="AM61" s="399">
        <v>23</v>
      </c>
      <c r="AN61" s="399">
        <v>23</v>
      </c>
      <c r="AO61" s="399">
        <v>0</v>
      </c>
      <c r="AP61" s="399" t="s">
        <v>98</v>
      </c>
      <c r="AQ61" s="399" t="s">
        <v>98</v>
      </c>
      <c r="AR61" s="399" t="s">
        <v>98</v>
      </c>
      <c r="AS61" s="399" t="s">
        <v>98</v>
      </c>
      <c r="AT61" s="399" t="s">
        <v>98</v>
      </c>
      <c r="AU61" s="399" t="s">
        <v>98</v>
      </c>
      <c r="AV61" s="399" t="s">
        <v>98</v>
      </c>
      <c r="AW61" s="399">
        <v>0</v>
      </c>
      <c r="AX61" s="399">
        <v>9</v>
      </c>
      <c r="AY61" s="399">
        <v>14</v>
      </c>
      <c r="AZ61" s="399">
        <v>10</v>
      </c>
      <c r="BA61" s="399">
        <v>1</v>
      </c>
      <c r="BB61" s="399">
        <v>1</v>
      </c>
      <c r="BC61" s="399">
        <v>0</v>
      </c>
      <c r="BD61" s="399">
        <v>2</v>
      </c>
      <c r="BE61" s="399">
        <v>40</v>
      </c>
      <c r="BF61" s="399">
        <v>239</v>
      </c>
      <c r="BG61" s="399">
        <v>3</v>
      </c>
      <c r="BH61" s="399" t="s">
        <v>98</v>
      </c>
      <c r="BI61" s="399">
        <v>10</v>
      </c>
      <c r="BJ61" s="399">
        <v>11</v>
      </c>
      <c r="BK61" s="399">
        <v>195</v>
      </c>
      <c r="BL61" s="399">
        <v>663</v>
      </c>
      <c r="BM61" s="399">
        <v>649</v>
      </c>
      <c r="BN61" s="399">
        <v>0</v>
      </c>
      <c r="BO61" s="399">
        <v>13</v>
      </c>
      <c r="BP61" s="399">
        <v>6</v>
      </c>
      <c r="BQ61" s="399" t="s">
        <v>98</v>
      </c>
      <c r="BR61" s="399" t="s">
        <v>98</v>
      </c>
      <c r="BS61" s="399">
        <v>1</v>
      </c>
      <c r="BT61" s="399">
        <v>5</v>
      </c>
      <c r="BU61" s="399" t="s">
        <v>98</v>
      </c>
      <c r="BV61" s="399">
        <v>94</v>
      </c>
      <c r="BW61" s="399">
        <v>12</v>
      </c>
      <c r="BX61" s="399">
        <v>1</v>
      </c>
      <c r="BY61" s="399" t="s">
        <v>98</v>
      </c>
      <c r="BZ61" s="399" t="s">
        <v>98</v>
      </c>
      <c r="CA61" s="399">
        <v>81</v>
      </c>
      <c r="CB61" s="399">
        <v>55</v>
      </c>
      <c r="CC61" s="399">
        <v>25</v>
      </c>
      <c r="CD61" s="399" t="s">
        <v>98</v>
      </c>
      <c r="CE61" s="399">
        <v>30</v>
      </c>
      <c r="CF61" s="399">
        <v>3</v>
      </c>
      <c r="CG61" s="399">
        <v>2</v>
      </c>
      <c r="CH61" s="399">
        <v>3</v>
      </c>
      <c r="CI61" s="399">
        <v>31</v>
      </c>
      <c r="CJ61" s="399">
        <v>88</v>
      </c>
      <c r="CK61" s="399">
        <v>51</v>
      </c>
      <c r="CL61" s="399" t="s">
        <v>98</v>
      </c>
      <c r="CM61" s="399">
        <v>51</v>
      </c>
    </row>
    <row r="62" spans="1:122" ht="18" customHeight="1">
      <c r="A62" s="306" t="s">
        <v>549</v>
      </c>
      <c r="B62" s="305"/>
      <c r="C62" s="304"/>
      <c r="D62" s="398" t="s">
        <v>924</v>
      </c>
      <c r="E62" s="397">
        <v>3545</v>
      </c>
      <c r="F62" s="397">
        <v>2873</v>
      </c>
      <c r="G62" s="397">
        <v>114</v>
      </c>
      <c r="H62" s="397">
        <v>28</v>
      </c>
      <c r="I62" s="397" t="s">
        <v>98</v>
      </c>
      <c r="J62" s="397">
        <v>12</v>
      </c>
      <c r="K62" s="397">
        <v>1</v>
      </c>
      <c r="L62" s="397">
        <v>73</v>
      </c>
      <c r="M62" s="397" t="s">
        <v>98</v>
      </c>
      <c r="N62" s="397">
        <v>3</v>
      </c>
      <c r="O62" s="397">
        <v>2</v>
      </c>
      <c r="P62" s="397" t="s">
        <v>278</v>
      </c>
      <c r="Q62" s="397" t="s">
        <v>278</v>
      </c>
      <c r="R62" s="397">
        <v>0</v>
      </c>
      <c r="S62" s="397">
        <v>15</v>
      </c>
      <c r="T62" s="397">
        <v>11</v>
      </c>
      <c r="U62" s="397">
        <v>5</v>
      </c>
      <c r="V62" s="397">
        <v>1</v>
      </c>
      <c r="W62" s="397" t="s">
        <v>98</v>
      </c>
      <c r="X62" s="397" t="s">
        <v>98</v>
      </c>
      <c r="Y62" s="397" t="s">
        <v>98</v>
      </c>
      <c r="Z62" s="397">
        <v>0</v>
      </c>
      <c r="AA62" s="397" t="s">
        <v>98</v>
      </c>
      <c r="AB62" s="397">
        <v>1012</v>
      </c>
      <c r="AC62" s="397">
        <v>1</v>
      </c>
      <c r="AD62" s="397">
        <v>0</v>
      </c>
      <c r="AE62" s="397">
        <v>1</v>
      </c>
      <c r="AF62" s="397">
        <v>1010</v>
      </c>
      <c r="AG62" s="397">
        <v>259</v>
      </c>
      <c r="AH62" s="397">
        <v>218</v>
      </c>
      <c r="AI62" s="397">
        <v>40</v>
      </c>
      <c r="AJ62" s="397">
        <v>116</v>
      </c>
      <c r="AK62" s="397" t="s">
        <v>98</v>
      </c>
      <c r="AL62" s="397">
        <v>51</v>
      </c>
      <c r="AM62" s="397">
        <v>33</v>
      </c>
      <c r="AN62" s="397">
        <v>19</v>
      </c>
      <c r="AO62" s="397">
        <v>15</v>
      </c>
      <c r="AP62" s="397" t="s">
        <v>98</v>
      </c>
      <c r="AQ62" s="397" t="s">
        <v>98</v>
      </c>
      <c r="AR62" s="397" t="s">
        <v>98</v>
      </c>
      <c r="AS62" s="397" t="s">
        <v>98</v>
      </c>
      <c r="AT62" s="397" t="s">
        <v>98</v>
      </c>
      <c r="AU62" s="397" t="s">
        <v>98</v>
      </c>
      <c r="AV62" s="397" t="s">
        <v>98</v>
      </c>
      <c r="AW62" s="397">
        <v>0</v>
      </c>
      <c r="AX62" s="397">
        <v>446</v>
      </c>
      <c r="AY62" s="397">
        <v>243</v>
      </c>
      <c r="AZ62" s="397">
        <v>210</v>
      </c>
      <c r="BA62" s="397">
        <v>16</v>
      </c>
      <c r="BB62" s="397">
        <v>5</v>
      </c>
      <c r="BC62" s="397">
        <v>7</v>
      </c>
      <c r="BD62" s="397">
        <v>5</v>
      </c>
      <c r="BE62" s="397">
        <v>60</v>
      </c>
      <c r="BF62" s="397">
        <v>38</v>
      </c>
      <c r="BG62" s="397">
        <v>5</v>
      </c>
      <c r="BH62" s="397">
        <v>0</v>
      </c>
      <c r="BI62" s="397">
        <v>99</v>
      </c>
      <c r="BJ62" s="397">
        <v>9</v>
      </c>
      <c r="BK62" s="397">
        <v>369</v>
      </c>
      <c r="BL62" s="397">
        <v>122</v>
      </c>
      <c r="BM62" s="397">
        <v>64</v>
      </c>
      <c r="BN62" s="397">
        <v>1</v>
      </c>
      <c r="BO62" s="397">
        <v>57</v>
      </c>
      <c r="BP62" s="397">
        <v>2</v>
      </c>
      <c r="BQ62" s="397" t="s">
        <v>98</v>
      </c>
      <c r="BR62" s="397" t="s">
        <v>98</v>
      </c>
      <c r="BS62" s="397">
        <v>2</v>
      </c>
      <c r="BT62" s="397">
        <v>0</v>
      </c>
      <c r="BU62" s="397" t="s">
        <v>98</v>
      </c>
      <c r="BV62" s="397">
        <v>29</v>
      </c>
      <c r="BW62" s="397">
        <v>22</v>
      </c>
      <c r="BX62" s="397">
        <v>5</v>
      </c>
      <c r="BY62" s="397" t="s">
        <v>98</v>
      </c>
      <c r="BZ62" s="397" t="s">
        <v>98</v>
      </c>
      <c r="CA62" s="397">
        <v>2</v>
      </c>
      <c r="CB62" s="397">
        <v>122</v>
      </c>
      <c r="CC62" s="397" t="s">
        <v>98</v>
      </c>
      <c r="CD62" s="397" t="s">
        <v>98</v>
      </c>
      <c r="CE62" s="397">
        <v>122</v>
      </c>
      <c r="CF62" s="397">
        <v>32</v>
      </c>
      <c r="CG62" s="397">
        <v>11</v>
      </c>
      <c r="CH62" s="397">
        <v>6</v>
      </c>
      <c r="CI62" s="397" t="s">
        <v>98</v>
      </c>
      <c r="CJ62" s="397">
        <v>2</v>
      </c>
      <c r="CK62" s="397">
        <v>54</v>
      </c>
      <c r="CL62" s="397" t="s">
        <v>98</v>
      </c>
      <c r="CM62" s="397">
        <v>54</v>
      </c>
    </row>
    <row r="63" spans="1:122" ht="12" customHeight="1">
      <c r="A63" s="306" t="s">
        <v>548</v>
      </c>
      <c r="B63" s="305"/>
      <c r="C63" s="304"/>
      <c r="D63" s="398" t="s">
        <v>924</v>
      </c>
      <c r="E63" s="399">
        <v>9825</v>
      </c>
      <c r="F63" s="399">
        <v>6450</v>
      </c>
      <c r="G63" s="399">
        <v>316</v>
      </c>
      <c r="H63" s="399">
        <v>261</v>
      </c>
      <c r="I63" s="399" t="s">
        <v>98</v>
      </c>
      <c r="J63" s="399">
        <v>12</v>
      </c>
      <c r="K63" s="399" t="s">
        <v>278</v>
      </c>
      <c r="L63" s="399" t="s">
        <v>278</v>
      </c>
      <c r="M63" s="399">
        <v>39</v>
      </c>
      <c r="N63" s="399">
        <v>2</v>
      </c>
      <c r="O63" s="399" t="s">
        <v>278</v>
      </c>
      <c r="P63" s="399" t="s">
        <v>278</v>
      </c>
      <c r="Q63" s="399" t="s">
        <v>278</v>
      </c>
      <c r="R63" s="399">
        <v>1</v>
      </c>
      <c r="S63" s="399">
        <v>8</v>
      </c>
      <c r="T63" s="399">
        <v>4</v>
      </c>
      <c r="U63" s="399">
        <v>4</v>
      </c>
      <c r="V63" s="399">
        <v>1</v>
      </c>
      <c r="W63" s="399">
        <v>0</v>
      </c>
      <c r="X63" s="399">
        <v>0</v>
      </c>
      <c r="Y63" s="399" t="s">
        <v>98</v>
      </c>
      <c r="Z63" s="399">
        <v>1</v>
      </c>
      <c r="AA63" s="399" t="s">
        <v>98</v>
      </c>
      <c r="AB63" s="399">
        <v>427</v>
      </c>
      <c r="AC63" s="399">
        <v>7</v>
      </c>
      <c r="AD63" s="399">
        <v>7</v>
      </c>
      <c r="AE63" s="399">
        <v>350</v>
      </c>
      <c r="AF63" s="399">
        <v>62</v>
      </c>
      <c r="AG63" s="399">
        <v>548</v>
      </c>
      <c r="AH63" s="399">
        <v>522</v>
      </c>
      <c r="AI63" s="399">
        <v>26</v>
      </c>
      <c r="AJ63" s="399">
        <v>150</v>
      </c>
      <c r="AK63" s="399">
        <v>0</v>
      </c>
      <c r="AL63" s="399">
        <v>604</v>
      </c>
      <c r="AM63" s="399">
        <v>450</v>
      </c>
      <c r="AN63" s="399">
        <v>102</v>
      </c>
      <c r="AO63" s="399">
        <v>348</v>
      </c>
      <c r="AP63" s="399">
        <v>0</v>
      </c>
      <c r="AQ63" s="399">
        <v>0</v>
      </c>
      <c r="AR63" s="399" t="s">
        <v>98</v>
      </c>
      <c r="AS63" s="399" t="s">
        <v>98</v>
      </c>
      <c r="AT63" s="399" t="s">
        <v>98</v>
      </c>
      <c r="AU63" s="399" t="s">
        <v>98</v>
      </c>
      <c r="AV63" s="399">
        <v>0</v>
      </c>
      <c r="AW63" s="399">
        <v>179</v>
      </c>
      <c r="AX63" s="399">
        <v>13</v>
      </c>
      <c r="AY63" s="399">
        <v>396</v>
      </c>
      <c r="AZ63" s="399">
        <v>201</v>
      </c>
      <c r="BA63" s="399">
        <v>11</v>
      </c>
      <c r="BB63" s="399">
        <v>182</v>
      </c>
      <c r="BC63" s="399">
        <v>1</v>
      </c>
      <c r="BD63" s="399">
        <v>1</v>
      </c>
      <c r="BE63" s="399">
        <v>186</v>
      </c>
      <c r="BF63" s="399">
        <v>224</v>
      </c>
      <c r="BG63" s="399">
        <v>26</v>
      </c>
      <c r="BH63" s="399" t="s">
        <v>98</v>
      </c>
      <c r="BI63" s="399">
        <v>762</v>
      </c>
      <c r="BJ63" s="399">
        <v>159</v>
      </c>
      <c r="BK63" s="399">
        <v>1997</v>
      </c>
      <c r="BL63" s="399">
        <v>24</v>
      </c>
      <c r="BM63" s="399" t="s">
        <v>98</v>
      </c>
      <c r="BN63" s="399">
        <v>6</v>
      </c>
      <c r="BO63" s="399">
        <v>18</v>
      </c>
      <c r="BP63" s="399">
        <v>9</v>
      </c>
      <c r="BQ63" s="399" t="s">
        <v>98</v>
      </c>
      <c r="BR63" s="399" t="s">
        <v>98</v>
      </c>
      <c r="BS63" s="399">
        <v>8</v>
      </c>
      <c r="BT63" s="399">
        <v>0</v>
      </c>
      <c r="BU63" s="399" t="s">
        <v>98</v>
      </c>
      <c r="BV63" s="399">
        <v>727</v>
      </c>
      <c r="BW63" s="399">
        <v>264</v>
      </c>
      <c r="BX63" s="399">
        <v>309</v>
      </c>
      <c r="BY63" s="399" t="s">
        <v>98</v>
      </c>
      <c r="BZ63" s="399" t="s">
        <v>98</v>
      </c>
      <c r="CA63" s="399">
        <v>154</v>
      </c>
      <c r="CB63" s="399">
        <v>869</v>
      </c>
      <c r="CC63" s="399">
        <v>66</v>
      </c>
      <c r="CD63" s="399" t="s">
        <v>98</v>
      </c>
      <c r="CE63" s="399">
        <v>804</v>
      </c>
      <c r="CF63" s="399">
        <v>42</v>
      </c>
      <c r="CG63" s="399">
        <v>88</v>
      </c>
      <c r="CH63" s="399">
        <v>169</v>
      </c>
      <c r="CI63" s="399">
        <v>2</v>
      </c>
      <c r="CJ63" s="399">
        <v>0</v>
      </c>
      <c r="CK63" s="399">
        <v>64</v>
      </c>
      <c r="CL63" s="399" t="s">
        <v>98</v>
      </c>
      <c r="CM63" s="399">
        <v>64</v>
      </c>
    </row>
    <row r="64" spans="1:122" ht="18" customHeight="1">
      <c r="A64" s="306" t="s">
        <v>547</v>
      </c>
      <c r="B64" s="305"/>
      <c r="C64" s="304"/>
      <c r="D64" s="398" t="s">
        <v>924</v>
      </c>
      <c r="E64" s="397">
        <v>3925</v>
      </c>
      <c r="F64" s="397">
        <v>1987</v>
      </c>
      <c r="G64" s="397" t="s">
        <v>98</v>
      </c>
      <c r="H64" s="397" t="s">
        <v>98</v>
      </c>
      <c r="I64" s="397" t="s">
        <v>98</v>
      </c>
      <c r="J64" s="397" t="s">
        <v>98</v>
      </c>
      <c r="K64" s="397" t="s">
        <v>98</v>
      </c>
      <c r="L64" s="397" t="s">
        <v>98</v>
      </c>
      <c r="M64" s="397" t="s">
        <v>98</v>
      </c>
      <c r="N64" s="397" t="s">
        <v>98</v>
      </c>
      <c r="O64" s="397" t="s">
        <v>98</v>
      </c>
      <c r="P64" s="397" t="s">
        <v>98</v>
      </c>
      <c r="Q64" s="397" t="s">
        <v>98</v>
      </c>
      <c r="R64" s="397" t="s">
        <v>98</v>
      </c>
      <c r="S64" s="397" t="s">
        <v>98</v>
      </c>
      <c r="T64" s="397" t="s">
        <v>98</v>
      </c>
      <c r="U64" s="397" t="s">
        <v>98</v>
      </c>
      <c r="V64" s="397">
        <v>0</v>
      </c>
      <c r="W64" s="397" t="s">
        <v>98</v>
      </c>
      <c r="X64" s="397" t="s">
        <v>98</v>
      </c>
      <c r="Y64" s="397" t="s">
        <v>98</v>
      </c>
      <c r="Z64" s="397">
        <v>3</v>
      </c>
      <c r="AA64" s="397" t="s">
        <v>98</v>
      </c>
      <c r="AB64" s="397">
        <v>313</v>
      </c>
      <c r="AC64" s="397" t="s">
        <v>98</v>
      </c>
      <c r="AD64" s="397" t="s">
        <v>98</v>
      </c>
      <c r="AE64" s="397">
        <v>313</v>
      </c>
      <c r="AF64" s="397" t="s">
        <v>98</v>
      </c>
      <c r="AG64" s="397">
        <v>100</v>
      </c>
      <c r="AH64" s="397">
        <v>99</v>
      </c>
      <c r="AI64" s="397">
        <v>1</v>
      </c>
      <c r="AJ64" s="397">
        <v>7</v>
      </c>
      <c r="AK64" s="397" t="s">
        <v>98</v>
      </c>
      <c r="AL64" s="397">
        <v>113</v>
      </c>
      <c r="AM64" s="397">
        <v>191</v>
      </c>
      <c r="AN64" s="397">
        <v>80</v>
      </c>
      <c r="AO64" s="397">
        <v>111</v>
      </c>
      <c r="AP64" s="397" t="s">
        <v>98</v>
      </c>
      <c r="AQ64" s="397" t="s">
        <v>98</v>
      </c>
      <c r="AR64" s="397" t="s">
        <v>98</v>
      </c>
      <c r="AS64" s="397" t="s">
        <v>98</v>
      </c>
      <c r="AT64" s="397" t="s">
        <v>98</v>
      </c>
      <c r="AU64" s="397" t="s">
        <v>98</v>
      </c>
      <c r="AV64" s="397" t="s">
        <v>98</v>
      </c>
      <c r="AW64" s="397">
        <v>23</v>
      </c>
      <c r="AX64" s="397">
        <v>15</v>
      </c>
      <c r="AY64" s="397">
        <v>327</v>
      </c>
      <c r="AZ64" s="397">
        <v>298</v>
      </c>
      <c r="BA64" s="397">
        <v>4</v>
      </c>
      <c r="BB64" s="397" t="s">
        <v>98</v>
      </c>
      <c r="BC64" s="397">
        <v>25</v>
      </c>
      <c r="BD64" s="397" t="s">
        <v>98</v>
      </c>
      <c r="BE64" s="397">
        <v>1</v>
      </c>
      <c r="BF64" s="397">
        <v>209</v>
      </c>
      <c r="BG64" s="397">
        <v>69</v>
      </c>
      <c r="BH64" s="397" t="s">
        <v>98</v>
      </c>
      <c r="BI64" s="397">
        <v>9</v>
      </c>
      <c r="BJ64" s="397">
        <v>41</v>
      </c>
      <c r="BK64" s="397">
        <v>566</v>
      </c>
      <c r="BL64" s="397">
        <v>404</v>
      </c>
      <c r="BM64" s="397" t="s">
        <v>98</v>
      </c>
      <c r="BN64" s="397">
        <v>26</v>
      </c>
      <c r="BO64" s="397">
        <v>377</v>
      </c>
      <c r="BP64" s="397">
        <v>40</v>
      </c>
      <c r="BQ64" s="397" t="s">
        <v>98</v>
      </c>
      <c r="BR64" s="397" t="s">
        <v>98</v>
      </c>
      <c r="BS64" s="397">
        <v>34</v>
      </c>
      <c r="BT64" s="397">
        <v>6</v>
      </c>
      <c r="BU64" s="397" t="s">
        <v>98</v>
      </c>
      <c r="BV64" s="397">
        <v>125</v>
      </c>
      <c r="BW64" s="397">
        <v>12</v>
      </c>
      <c r="BX64" s="397">
        <v>38</v>
      </c>
      <c r="BY64" s="397">
        <v>4</v>
      </c>
      <c r="BZ64" s="397" t="s">
        <v>98</v>
      </c>
      <c r="CA64" s="397">
        <v>71</v>
      </c>
      <c r="CB64" s="397">
        <v>356</v>
      </c>
      <c r="CC64" s="397">
        <v>0</v>
      </c>
      <c r="CD64" s="397" t="s">
        <v>98</v>
      </c>
      <c r="CE64" s="397">
        <v>356</v>
      </c>
      <c r="CF64" s="397">
        <v>301</v>
      </c>
      <c r="CG64" s="397">
        <v>305</v>
      </c>
      <c r="CH64" s="397">
        <v>10</v>
      </c>
      <c r="CI64" s="397" t="s">
        <v>98</v>
      </c>
      <c r="CJ64" s="397">
        <v>0</v>
      </c>
      <c r="CK64" s="397">
        <v>93</v>
      </c>
      <c r="CL64" s="397" t="s">
        <v>98</v>
      </c>
      <c r="CM64" s="397">
        <v>93</v>
      </c>
    </row>
    <row r="65" spans="1:91" ht="12" customHeight="1">
      <c r="A65" s="306" t="s">
        <v>546</v>
      </c>
      <c r="B65" s="305"/>
      <c r="C65" s="304"/>
      <c r="D65" s="398" t="s">
        <v>924</v>
      </c>
      <c r="E65" s="399">
        <v>1974</v>
      </c>
      <c r="F65" s="399">
        <v>1406</v>
      </c>
      <c r="G65" s="399">
        <v>649</v>
      </c>
      <c r="H65" s="399">
        <v>89</v>
      </c>
      <c r="I65" s="399" t="s">
        <v>98</v>
      </c>
      <c r="J65" s="399">
        <v>292</v>
      </c>
      <c r="K65" s="399">
        <v>86</v>
      </c>
      <c r="L65" s="399">
        <v>183</v>
      </c>
      <c r="M65" s="399" t="s">
        <v>98</v>
      </c>
      <c r="N65" s="399">
        <v>36</v>
      </c>
      <c r="O65" s="399">
        <v>6</v>
      </c>
      <c r="P65" s="399">
        <v>19</v>
      </c>
      <c r="Q65" s="399">
        <v>11</v>
      </c>
      <c r="R65" s="399">
        <v>0</v>
      </c>
      <c r="S65" s="399">
        <v>249</v>
      </c>
      <c r="T65" s="399">
        <v>244</v>
      </c>
      <c r="U65" s="399">
        <v>5</v>
      </c>
      <c r="V65" s="399">
        <v>106</v>
      </c>
      <c r="W65" s="399" t="s">
        <v>98</v>
      </c>
      <c r="X65" s="399" t="s">
        <v>98</v>
      </c>
      <c r="Y65" s="399" t="s">
        <v>98</v>
      </c>
      <c r="Z65" s="399">
        <v>0</v>
      </c>
      <c r="AA65" s="399" t="s">
        <v>98</v>
      </c>
      <c r="AB65" s="399">
        <v>7</v>
      </c>
      <c r="AC65" s="399">
        <v>0</v>
      </c>
      <c r="AD65" s="399">
        <v>6</v>
      </c>
      <c r="AE65" s="399">
        <v>0</v>
      </c>
      <c r="AF65" s="399" t="s">
        <v>98</v>
      </c>
      <c r="AG65" s="399">
        <v>31</v>
      </c>
      <c r="AH65" s="399">
        <v>30</v>
      </c>
      <c r="AI65" s="399">
        <v>1</v>
      </c>
      <c r="AJ65" s="399">
        <v>6</v>
      </c>
      <c r="AK65" s="399" t="s">
        <v>98</v>
      </c>
      <c r="AL65" s="399">
        <v>160</v>
      </c>
      <c r="AM65" s="399">
        <v>4</v>
      </c>
      <c r="AN65" s="399">
        <v>4</v>
      </c>
      <c r="AO65" s="399">
        <v>0</v>
      </c>
      <c r="AP65" s="399" t="s">
        <v>98</v>
      </c>
      <c r="AQ65" s="399" t="s">
        <v>98</v>
      </c>
      <c r="AR65" s="399" t="s">
        <v>98</v>
      </c>
      <c r="AS65" s="399" t="s">
        <v>98</v>
      </c>
      <c r="AT65" s="399" t="s">
        <v>98</v>
      </c>
      <c r="AU65" s="399" t="s">
        <v>98</v>
      </c>
      <c r="AV65" s="399" t="s">
        <v>278</v>
      </c>
      <c r="AW65" s="399">
        <v>0</v>
      </c>
      <c r="AX65" s="399">
        <v>14</v>
      </c>
      <c r="AY65" s="399">
        <v>16</v>
      </c>
      <c r="AZ65" s="399">
        <v>4</v>
      </c>
      <c r="BA65" s="399">
        <v>1</v>
      </c>
      <c r="BB65" s="399">
        <v>8</v>
      </c>
      <c r="BC65" s="399">
        <v>1</v>
      </c>
      <c r="BD65" s="399">
        <v>2</v>
      </c>
      <c r="BE65" s="399">
        <v>19</v>
      </c>
      <c r="BF65" s="399">
        <v>6</v>
      </c>
      <c r="BG65" s="399">
        <v>7</v>
      </c>
      <c r="BH65" s="399" t="s">
        <v>278</v>
      </c>
      <c r="BI65" s="399">
        <v>32</v>
      </c>
      <c r="BJ65" s="399">
        <v>1</v>
      </c>
      <c r="BK65" s="399">
        <v>62</v>
      </c>
      <c r="BL65" s="399">
        <v>419</v>
      </c>
      <c r="BM65" s="399">
        <v>419</v>
      </c>
      <c r="BN65" s="399" t="s">
        <v>98</v>
      </c>
      <c r="BO65" s="399">
        <v>0</v>
      </c>
      <c r="BP65" s="399">
        <v>1</v>
      </c>
      <c r="BQ65" s="399" t="s">
        <v>98</v>
      </c>
      <c r="BR65" s="399" t="s">
        <v>98</v>
      </c>
      <c r="BS65" s="399">
        <v>0</v>
      </c>
      <c r="BT65" s="399">
        <v>1</v>
      </c>
      <c r="BU65" s="399" t="s">
        <v>98</v>
      </c>
      <c r="BV65" s="399">
        <v>142</v>
      </c>
      <c r="BW65" s="399">
        <v>94</v>
      </c>
      <c r="BX65" s="399">
        <v>29</v>
      </c>
      <c r="BY65" s="399" t="s">
        <v>98</v>
      </c>
      <c r="BZ65" s="399" t="s">
        <v>98</v>
      </c>
      <c r="CA65" s="399">
        <v>19</v>
      </c>
      <c r="CB65" s="399">
        <v>31</v>
      </c>
      <c r="CC65" s="399">
        <v>2</v>
      </c>
      <c r="CD65" s="399" t="s">
        <v>98</v>
      </c>
      <c r="CE65" s="399">
        <v>29</v>
      </c>
      <c r="CF65" s="399">
        <v>14</v>
      </c>
      <c r="CG65" s="399">
        <v>4</v>
      </c>
      <c r="CH65" s="399">
        <v>14</v>
      </c>
      <c r="CI65" s="399" t="s">
        <v>98</v>
      </c>
      <c r="CJ65" s="399">
        <v>0</v>
      </c>
      <c r="CK65" s="399">
        <v>19</v>
      </c>
      <c r="CL65" s="399" t="s">
        <v>98</v>
      </c>
      <c r="CM65" s="399">
        <v>19</v>
      </c>
    </row>
    <row r="66" spans="1:91" ht="18" customHeight="1">
      <c r="A66" s="306" t="s">
        <v>542</v>
      </c>
      <c r="B66" s="305"/>
      <c r="C66" s="304"/>
      <c r="D66" s="398" t="s">
        <v>924</v>
      </c>
      <c r="E66" s="397">
        <v>4509</v>
      </c>
      <c r="F66" s="397">
        <v>2436</v>
      </c>
      <c r="G66" s="397">
        <v>6</v>
      </c>
      <c r="H66" s="397">
        <v>3</v>
      </c>
      <c r="I66" s="397" t="s">
        <v>98</v>
      </c>
      <c r="J66" s="397" t="s">
        <v>98</v>
      </c>
      <c r="K66" s="397">
        <v>0</v>
      </c>
      <c r="L66" s="397">
        <v>3</v>
      </c>
      <c r="M66" s="397" t="s">
        <v>98</v>
      </c>
      <c r="N66" s="397">
        <v>2</v>
      </c>
      <c r="O66" s="397" t="s">
        <v>98</v>
      </c>
      <c r="P66" s="397">
        <v>2</v>
      </c>
      <c r="Q66" s="397" t="s">
        <v>98</v>
      </c>
      <c r="R66" s="397" t="s">
        <v>98</v>
      </c>
      <c r="S66" s="397">
        <v>0</v>
      </c>
      <c r="T66" s="397" t="s">
        <v>98</v>
      </c>
      <c r="U66" s="397">
        <v>0</v>
      </c>
      <c r="V66" s="397">
        <v>0</v>
      </c>
      <c r="W66" s="397" t="s">
        <v>98</v>
      </c>
      <c r="X66" s="397" t="s">
        <v>98</v>
      </c>
      <c r="Y66" s="397" t="s">
        <v>98</v>
      </c>
      <c r="Z66" s="397">
        <v>1</v>
      </c>
      <c r="AA66" s="397" t="s">
        <v>98</v>
      </c>
      <c r="AB66" s="397">
        <v>931</v>
      </c>
      <c r="AC66" s="397">
        <v>3</v>
      </c>
      <c r="AD66" s="397">
        <v>0</v>
      </c>
      <c r="AE66" s="397">
        <v>30</v>
      </c>
      <c r="AF66" s="397">
        <v>897</v>
      </c>
      <c r="AG66" s="397">
        <v>73</v>
      </c>
      <c r="AH66" s="397">
        <v>71</v>
      </c>
      <c r="AI66" s="397">
        <v>2</v>
      </c>
      <c r="AJ66" s="397">
        <v>5</v>
      </c>
      <c r="AK66" s="397" t="s">
        <v>98</v>
      </c>
      <c r="AL66" s="397">
        <v>206</v>
      </c>
      <c r="AM66" s="397">
        <v>65</v>
      </c>
      <c r="AN66" s="397">
        <v>41</v>
      </c>
      <c r="AO66" s="397">
        <v>25</v>
      </c>
      <c r="AP66" s="397" t="s">
        <v>98</v>
      </c>
      <c r="AQ66" s="397" t="s">
        <v>98</v>
      </c>
      <c r="AR66" s="397" t="s">
        <v>98</v>
      </c>
      <c r="AS66" s="397" t="s">
        <v>98</v>
      </c>
      <c r="AT66" s="397" t="s">
        <v>98</v>
      </c>
      <c r="AU66" s="397" t="s">
        <v>98</v>
      </c>
      <c r="AV66" s="397">
        <v>0</v>
      </c>
      <c r="AW66" s="397">
        <v>3</v>
      </c>
      <c r="AX66" s="397">
        <v>93</v>
      </c>
      <c r="AY66" s="397">
        <v>188</v>
      </c>
      <c r="AZ66" s="397">
        <v>160</v>
      </c>
      <c r="BA66" s="397">
        <v>5</v>
      </c>
      <c r="BB66" s="397">
        <v>4</v>
      </c>
      <c r="BC66" s="397">
        <v>17</v>
      </c>
      <c r="BD66" s="397">
        <v>2</v>
      </c>
      <c r="BE66" s="397">
        <v>19</v>
      </c>
      <c r="BF66" s="397">
        <v>83</v>
      </c>
      <c r="BG66" s="397">
        <v>22</v>
      </c>
      <c r="BH66" s="397">
        <v>0</v>
      </c>
      <c r="BI66" s="397">
        <v>47</v>
      </c>
      <c r="BJ66" s="397">
        <v>25</v>
      </c>
      <c r="BK66" s="397">
        <v>667</v>
      </c>
      <c r="BL66" s="397">
        <v>247</v>
      </c>
      <c r="BM66" s="397">
        <v>126</v>
      </c>
      <c r="BN66" s="397">
        <v>18</v>
      </c>
      <c r="BO66" s="397">
        <v>103</v>
      </c>
      <c r="BP66" s="397">
        <v>5</v>
      </c>
      <c r="BQ66" s="397" t="s">
        <v>98</v>
      </c>
      <c r="BR66" s="397" t="s">
        <v>98</v>
      </c>
      <c r="BS66" s="397">
        <v>4</v>
      </c>
      <c r="BT66" s="397">
        <v>1</v>
      </c>
      <c r="BU66" s="397" t="s">
        <v>98</v>
      </c>
      <c r="BV66" s="397">
        <v>105</v>
      </c>
      <c r="BW66" s="397">
        <v>80</v>
      </c>
      <c r="BX66" s="397">
        <v>13</v>
      </c>
      <c r="BY66" s="397">
        <v>0</v>
      </c>
      <c r="BZ66" s="397" t="s">
        <v>98</v>
      </c>
      <c r="CA66" s="397">
        <v>13</v>
      </c>
      <c r="CB66" s="397">
        <v>165</v>
      </c>
      <c r="CC66" s="397">
        <v>10</v>
      </c>
      <c r="CD66" s="397" t="s">
        <v>98</v>
      </c>
      <c r="CE66" s="397">
        <v>155</v>
      </c>
      <c r="CF66" s="397">
        <v>53</v>
      </c>
      <c r="CG66" s="397">
        <v>30</v>
      </c>
      <c r="CH66" s="397">
        <v>15</v>
      </c>
      <c r="CI66" s="397" t="s">
        <v>98</v>
      </c>
      <c r="CJ66" s="397">
        <v>2</v>
      </c>
      <c r="CK66" s="397">
        <v>22</v>
      </c>
      <c r="CL66" s="397" t="s">
        <v>98</v>
      </c>
      <c r="CM66" s="397">
        <v>22</v>
      </c>
    </row>
    <row r="67" spans="1:91" ht="12" customHeight="1">
      <c r="A67" s="306" t="s">
        <v>545</v>
      </c>
      <c r="B67" s="305"/>
      <c r="C67" s="304"/>
      <c r="D67" s="398" t="s">
        <v>924</v>
      </c>
      <c r="E67" s="399">
        <v>11687</v>
      </c>
      <c r="F67" s="399">
        <v>7575</v>
      </c>
      <c r="G67" s="399">
        <v>1423</v>
      </c>
      <c r="H67" s="399">
        <v>1351</v>
      </c>
      <c r="I67" s="399" t="s">
        <v>98</v>
      </c>
      <c r="J67" s="399">
        <v>0</v>
      </c>
      <c r="K67" s="399">
        <v>3</v>
      </c>
      <c r="L67" s="399">
        <v>70</v>
      </c>
      <c r="M67" s="399" t="s">
        <v>98</v>
      </c>
      <c r="N67" s="399" t="s">
        <v>278</v>
      </c>
      <c r="O67" s="399">
        <v>0</v>
      </c>
      <c r="P67" s="399" t="s">
        <v>278</v>
      </c>
      <c r="Q67" s="399" t="s">
        <v>98</v>
      </c>
      <c r="R67" s="399">
        <v>0</v>
      </c>
      <c r="S67" s="399">
        <v>290</v>
      </c>
      <c r="T67" s="399">
        <v>177</v>
      </c>
      <c r="U67" s="399">
        <v>113</v>
      </c>
      <c r="V67" s="399">
        <v>1</v>
      </c>
      <c r="W67" s="399" t="s">
        <v>98</v>
      </c>
      <c r="X67" s="399" t="s">
        <v>98</v>
      </c>
      <c r="Y67" s="399" t="s">
        <v>98</v>
      </c>
      <c r="Z67" s="399">
        <v>0</v>
      </c>
      <c r="AA67" s="399" t="s">
        <v>98</v>
      </c>
      <c r="AB67" s="399">
        <v>2326</v>
      </c>
      <c r="AC67" s="399">
        <v>1670</v>
      </c>
      <c r="AD67" s="399">
        <v>167</v>
      </c>
      <c r="AE67" s="399">
        <v>247</v>
      </c>
      <c r="AF67" s="399">
        <v>242</v>
      </c>
      <c r="AG67" s="399">
        <v>1098</v>
      </c>
      <c r="AH67" s="399">
        <v>1027</v>
      </c>
      <c r="AI67" s="399">
        <v>71</v>
      </c>
      <c r="AJ67" s="399">
        <v>621</v>
      </c>
      <c r="AK67" s="399" t="s">
        <v>98</v>
      </c>
      <c r="AL67" s="399">
        <v>380</v>
      </c>
      <c r="AM67" s="399">
        <v>11</v>
      </c>
      <c r="AN67" s="399">
        <v>7</v>
      </c>
      <c r="AO67" s="399">
        <v>3</v>
      </c>
      <c r="AP67" s="399" t="s">
        <v>98</v>
      </c>
      <c r="AQ67" s="399" t="s">
        <v>98</v>
      </c>
      <c r="AR67" s="399" t="s">
        <v>98</v>
      </c>
      <c r="AS67" s="399" t="s">
        <v>98</v>
      </c>
      <c r="AT67" s="399" t="s">
        <v>98</v>
      </c>
      <c r="AU67" s="399" t="s">
        <v>98</v>
      </c>
      <c r="AV67" s="399" t="s">
        <v>278</v>
      </c>
      <c r="AW67" s="399">
        <v>1</v>
      </c>
      <c r="AX67" s="399">
        <v>38</v>
      </c>
      <c r="AY67" s="399">
        <v>186</v>
      </c>
      <c r="AZ67" s="399">
        <v>160</v>
      </c>
      <c r="BA67" s="399">
        <v>1</v>
      </c>
      <c r="BB67" s="399">
        <v>12</v>
      </c>
      <c r="BC67" s="399">
        <v>1</v>
      </c>
      <c r="BD67" s="399">
        <v>12</v>
      </c>
      <c r="BE67" s="399">
        <v>121</v>
      </c>
      <c r="BF67" s="399">
        <v>32</v>
      </c>
      <c r="BG67" s="399">
        <v>4</v>
      </c>
      <c r="BH67" s="399" t="s">
        <v>98</v>
      </c>
      <c r="BI67" s="399">
        <v>90</v>
      </c>
      <c r="BJ67" s="399">
        <v>77</v>
      </c>
      <c r="BK67" s="399">
        <v>877</v>
      </c>
      <c r="BL67" s="399">
        <v>35</v>
      </c>
      <c r="BM67" s="399">
        <v>18</v>
      </c>
      <c r="BN67" s="399">
        <v>3</v>
      </c>
      <c r="BO67" s="399">
        <v>15</v>
      </c>
      <c r="BP67" s="399">
        <v>0</v>
      </c>
      <c r="BQ67" s="399" t="s">
        <v>98</v>
      </c>
      <c r="BR67" s="399" t="s">
        <v>98</v>
      </c>
      <c r="BS67" s="399">
        <v>0</v>
      </c>
      <c r="BT67" s="399">
        <v>0</v>
      </c>
      <c r="BU67" s="399" t="s">
        <v>98</v>
      </c>
      <c r="BV67" s="399">
        <v>62</v>
      </c>
      <c r="BW67" s="399">
        <v>10</v>
      </c>
      <c r="BX67" s="399">
        <v>40</v>
      </c>
      <c r="BY67" s="399" t="s">
        <v>98</v>
      </c>
      <c r="BZ67" s="399" t="s">
        <v>98</v>
      </c>
      <c r="CA67" s="399">
        <v>12</v>
      </c>
      <c r="CB67" s="399">
        <v>382</v>
      </c>
      <c r="CC67" s="399">
        <v>110</v>
      </c>
      <c r="CD67" s="399" t="s">
        <v>98</v>
      </c>
      <c r="CE67" s="399">
        <v>272</v>
      </c>
      <c r="CF67" s="399">
        <v>35</v>
      </c>
      <c r="CG67" s="399">
        <v>34</v>
      </c>
      <c r="CH67" s="399">
        <v>18</v>
      </c>
      <c r="CI67" s="399" t="s">
        <v>98</v>
      </c>
      <c r="CJ67" s="399">
        <v>0</v>
      </c>
      <c r="CK67" s="399">
        <v>529</v>
      </c>
      <c r="CL67" s="399" t="s">
        <v>98</v>
      </c>
      <c r="CM67" s="399">
        <v>529</v>
      </c>
    </row>
    <row r="68" spans="1:91" ht="18" customHeight="1">
      <c r="A68" s="306" t="s">
        <v>542</v>
      </c>
      <c r="B68" s="305"/>
      <c r="C68" s="304"/>
      <c r="D68" s="398" t="s">
        <v>924</v>
      </c>
      <c r="E68" s="397">
        <v>12006</v>
      </c>
      <c r="F68" s="397">
        <v>7281</v>
      </c>
      <c r="G68" s="397">
        <v>10</v>
      </c>
      <c r="H68" s="397">
        <v>10</v>
      </c>
      <c r="I68" s="397" t="s">
        <v>98</v>
      </c>
      <c r="J68" s="397" t="s">
        <v>98</v>
      </c>
      <c r="K68" s="397" t="s">
        <v>98</v>
      </c>
      <c r="L68" s="397">
        <v>0</v>
      </c>
      <c r="M68" s="397" t="s">
        <v>98</v>
      </c>
      <c r="N68" s="397">
        <v>0</v>
      </c>
      <c r="O68" s="397">
        <v>0</v>
      </c>
      <c r="P68" s="397" t="s">
        <v>98</v>
      </c>
      <c r="Q68" s="397" t="s">
        <v>98</v>
      </c>
      <c r="R68" s="397" t="s">
        <v>98</v>
      </c>
      <c r="S68" s="397">
        <v>1</v>
      </c>
      <c r="T68" s="397">
        <v>0</v>
      </c>
      <c r="U68" s="397">
        <v>1</v>
      </c>
      <c r="V68" s="397">
        <v>7</v>
      </c>
      <c r="W68" s="397" t="s">
        <v>98</v>
      </c>
      <c r="X68" s="397" t="s">
        <v>98</v>
      </c>
      <c r="Y68" s="397" t="s">
        <v>98</v>
      </c>
      <c r="Z68" s="397">
        <v>1</v>
      </c>
      <c r="AA68" s="397" t="s">
        <v>98</v>
      </c>
      <c r="AB68" s="397">
        <v>2008</v>
      </c>
      <c r="AC68" s="397">
        <v>1</v>
      </c>
      <c r="AD68" s="397" t="s">
        <v>98</v>
      </c>
      <c r="AE68" s="397">
        <v>1196</v>
      </c>
      <c r="AF68" s="397">
        <v>811</v>
      </c>
      <c r="AG68" s="397">
        <v>147</v>
      </c>
      <c r="AH68" s="397">
        <v>143</v>
      </c>
      <c r="AI68" s="397">
        <v>4</v>
      </c>
      <c r="AJ68" s="397">
        <v>39</v>
      </c>
      <c r="AK68" s="397" t="s">
        <v>98</v>
      </c>
      <c r="AL68" s="397">
        <v>236</v>
      </c>
      <c r="AM68" s="397">
        <v>499</v>
      </c>
      <c r="AN68" s="397">
        <v>175</v>
      </c>
      <c r="AO68" s="397">
        <v>325</v>
      </c>
      <c r="AP68" s="397" t="s">
        <v>98</v>
      </c>
      <c r="AQ68" s="397" t="s">
        <v>98</v>
      </c>
      <c r="AR68" s="397" t="s">
        <v>98</v>
      </c>
      <c r="AS68" s="397" t="s">
        <v>98</v>
      </c>
      <c r="AT68" s="397" t="s">
        <v>98</v>
      </c>
      <c r="AU68" s="397" t="s">
        <v>98</v>
      </c>
      <c r="AV68" s="397" t="s">
        <v>98</v>
      </c>
      <c r="AW68" s="397">
        <v>92</v>
      </c>
      <c r="AX68" s="397">
        <v>171</v>
      </c>
      <c r="AY68" s="397">
        <v>786</v>
      </c>
      <c r="AZ68" s="397">
        <v>761</v>
      </c>
      <c r="BA68" s="397">
        <v>6</v>
      </c>
      <c r="BB68" s="397">
        <v>0</v>
      </c>
      <c r="BC68" s="397">
        <v>19</v>
      </c>
      <c r="BD68" s="397">
        <v>0</v>
      </c>
      <c r="BE68" s="397">
        <v>21</v>
      </c>
      <c r="BF68" s="397">
        <v>521</v>
      </c>
      <c r="BG68" s="397">
        <v>74</v>
      </c>
      <c r="BH68" s="397">
        <v>23</v>
      </c>
      <c r="BI68" s="397">
        <v>17</v>
      </c>
      <c r="BJ68" s="397">
        <v>71</v>
      </c>
      <c r="BK68" s="397">
        <v>2556</v>
      </c>
      <c r="BL68" s="397">
        <v>506</v>
      </c>
      <c r="BM68" s="397">
        <v>61</v>
      </c>
      <c r="BN68" s="397">
        <v>180</v>
      </c>
      <c r="BO68" s="397">
        <v>266</v>
      </c>
      <c r="BP68" s="397">
        <v>303</v>
      </c>
      <c r="BQ68" s="397" t="s">
        <v>98</v>
      </c>
      <c r="BR68" s="397" t="s">
        <v>98</v>
      </c>
      <c r="BS68" s="397">
        <v>248</v>
      </c>
      <c r="BT68" s="397">
        <v>55</v>
      </c>
      <c r="BU68" s="397" t="s">
        <v>98</v>
      </c>
      <c r="BV68" s="397">
        <v>469</v>
      </c>
      <c r="BW68" s="397">
        <v>284</v>
      </c>
      <c r="BX68" s="397">
        <v>163</v>
      </c>
      <c r="BY68" s="397" t="s">
        <v>98</v>
      </c>
      <c r="BZ68" s="397" t="s">
        <v>98</v>
      </c>
      <c r="CA68" s="397">
        <v>22</v>
      </c>
      <c r="CB68" s="397">
        <v>683</v>
      </c>
      <c r="CC68" s="397">
        <v>0</v>
      </c>
      <c r="CD68" s="397" t="s">
        <v>98</v>
      </c>
      <c r="CE68" s="397">
        <v>683</v>
      </c>
      <c r="CF68" s="397">
        <v>226</v>
      </c>
      <c r="CG68" s="397">
        <v>130</v>
      </c>
      <c r="CH68" s="397">
        <v>112</v>
      </c>
      <c r="CI68" s="397" t="s">
        <v>98</v>
      </c>
      <c r="CJ68" s="397">
        <v>42</v>
      </c>
      <c r="CK68" s="397">
        <v>177</v>
      </c>
      <c r="CL68" s="397" t="s">
        <v>98</v>
      </c>
      <c r="CM68" s="397">
        <v>177</v>
      </c>
    </row>
    <row r="69" spans="1:91" ht="12" customHeight="1">
      <c r="A69" s="306" t="s">
        <v>544</v>
      </c>
      <c r="B69" s="305"/>
      <c r="C69" s="304"/>
      <c r="D69" s="398" t="s">
        <v>924</v>
      </c>
      <c r="E69" s="399">
        <v>11080</v>
      </c>
      <c r="F69" s="399">
        <v>5058</v>
      </c>
      <c r="G69" s="399">
        <v>28</v>
      </c>
      <c r="H69" s="399">
        <v>25</v>
      </c>
      <c r="I69" s="399" t="s">
        <v>98</v>
      </c>
      <c r="J69" s="399">
        <v>1</v>
      </c>
      <c r="K69" s="399" t="s">
        <v>278</v>
      </c>
      <c r="L69" s="399" t="s">
        <v>278</v>
      </c>
      <c r="M69" s="399">
        <v>2</v>
      </c>
      <c r="N69" s="399">
        <v>1</v>
      </c>
      <c r="O69" s="399" t="s">
        <v>278</v>
      </c>
      <c r="P69" s="399" t="s">
        <v>278</v>
      </c>
      <c r="Q69" s="399" t="s">
        <v>278</v>
      </c>
      <c r="R69" s="399">
        <v>1</v>
      </c>
      <c r="S69" s="399">
        <v>16</v>
      </c>
      <c r="T69" s="399">
        <v>9</v>
      </c>
      <c r="U69" s="399">
        <v>7</v>
      </c>
      <c r="V69" s="399">
        <v>0</v>
      </c>
      <c r="W69" s="399" t="s">
        <v>98</v>
      </c>
      <c r="X69" s="399" t="s">
        <v>98</v>
      </c>
      <c r="Y69" s="399" t="s">
        <v>98</v>
      </c>
      <c r="Z69" s="399">
        <v>14</v>
      </c>
      <c r="AA69" s="399" t="s">
        <v>98</v>
      </c>
      <c r="AB69" s="399">
        <v>13</v>
      </c>
      <c r="AC69" s="399">
        <v>1</v>
      </c>
      <c r="AD69" s="399">
        <v>11</v>
      </c>
      <c r="AE69" s="399">
        <v>0</v>
      </c>
      <c r="AF69" s="399" t="s">
        <v>98</v>
      </c>
      <c r="AG69" s="399">
        <v>173</v>
      </c>
      <c r="AH69" s="399">
        <v>138</v>
      </c>
      <c r="AI69" s="399">
        <v>35</v>
      </c>
      <c r="AJ69" s="399">
        <v>108</v>
      </c>
      <c r="AK69" s="399">
        <v>0</v>
      </c>
      <c r="AL69" s="399">
        <v>926</v>
      </c>
      <c r="AM69" s="399">
        <v>212</v>
      </c>
      <c r="AN69" s="399">
        <v>140</v>
      </c>
      <c r="AO69" s="399">
        <v>72</v>
      </c>
      <c r="AP69" s="399" t="s">
        <v>98</v>
      </c>
      <c r="AQ69" s="399" t="s">
        <v>98</v>
      </c>
      <c r="AR69" s="399" t="s">
        <v>98</v>
      </c>
      <c r="AS69" s="399" t="s">
        <v>98</v>
      </c>
      <c r="AT69" s="399" t="s">
        <v>98</v>
      </c>
      <c r="AU69" s="399" t="s">
        <v>98</v>
      </c>
      <c r="AV69" s="399" t="s">
        <v>98</v>
      </c>
      <c r="AW69" s="399">
        <v>127</v>
      </c>
      <c r="AX69" s="399">
        <v>52</v>
      </c>
      <c r="AY69" s="399">
        <v>1029</v>
      </c>
      <c r="AZ69" s="399">
        <v>870</v>
      </c>
      <c r="BA69" s="399">
        <v>84</v>
      </c>
      <c r="BB69" s="399">
        <v>53</v>
      </c>
      <c r="BC69" s="399">
        <v>21</v>
      </c>
      <c r="BD69" s="399">
        <v>2</v>
      </c>
      <c r="BE69" s="399">
        <v>160</v>
      </c>
      <c r="BF69" s="399">
        <v>905</v>
      </c>
      <c r="BG69" s="399">
        <v>99</v>
      </c>
      <c r="BH69" s="399" t="s">
        <v>98</v>
      </c>
      <c r="BI69" s="399">
        <v>150</v>
      </c>
      <c r="BJ69" s="399">
        <v>195</v>
      </c>
      <c r="BK69" s="399">
        <v>852</v>
      </c>
      <c r="BL69" s="399">
        <v>115</v>
      </c>
      <c r="BM69" s="399">
        <v>0</v>
      </c>
      <c r="BN69" s="399">
        <v>35</v>
      </c>
      <c r="BO69" s="399">
        <v>80</v>
      </c>
      <c r="BP69" s="399">
        <v>148</v>
      </c>
      <c r="BQ69" s="399" t="s">
        <v>98</v>
      </c>
      <c r="BR69" s="399" t="s">
        <v>98</v>
      </c>
      <c r="BS69" s="399">
        <v>147</v>
      </c>
      <c r="BT69" s="399">
        <v>1</v>
      </c>
      <c r="BU69" s="399" t="s">
        <v>98</v>
      </c>
      <c r="BV69" s="399">
        <v>1300</v>
      </c>
      <c r="BW69" s="399">
        <v>234</v>
      </c>
      <c r="BX69" s="399">
        <v>120</v>
      </c>
      <c r="BY69" s="399">
        <v>70</v>
      </c>
      <c r="BZ69" s="399" t="s">
        <v>98</v>
      </c>
      <c r="CA69" s="399">
        <v>876</v>
      </c>
      <c r="CB69" s="399">
        <v>517</v>
      </c>
      <c r="CC69" s="399">
        <v>26</v>
      </c>
      <c r="CD69" s="399" t="s">
        <v>98</v>
      </c>
      <c r="CE69" s="399">
        <v>491</v>
      </c>
      <c r="CF69" s="399">
        <v>603</v>
      </c>
      <c r="CG69" s="399">
        <v>255</v>
      </c>
      <c r="CH69" s="399">
        <v>173</v>
      </c>
      <c r="CI69" s="399" t="s">
        <v>98</v>
      </c>
      <c r="CJ69" s="399">
        <v>2544</v>
      </c>
      <c r="CK69" s="399">
        <v>347</v>
      </c>
      <c r="CL69" s="399" t="s">
        <v>98</v>
      </c>
      <c r="CM69" s="399">
        <v>347</v>
      </c>
    </row>
    <row r="70" spans="1:91" ht="18" customHeight="1">
      <c r="A70" s="306" t="s">
        <v>542</v>
      </c>
      <c r="B70" s="305"/>
      <c r="C70" s="304"/>
      <c r="D70" s="398" t="s">
        <v>924</v>
      </c>
      <c r="E70" s="397">
        <v>1360</v>
      </c>
      <c r="F70" s="397">
        <v>600</v>
      </c>
      <c r="G70" s="397" t="s">
        <v>98</v>
      </c>
      <c r="H70" s="397" t="s">
        <v>98</v>
      </c>
      <c r="I70" s="397" t="s">
        <v>98</v>
      </c>
      <c r="J70" s="397" t="s">
        <v>98</v>
      </c>
      <c r="K70" s="397" t="s">
        <v>98</v>
      </c>
      <c r="L70" s="397" t="s">
        <v>98</v>
      </c>
      <c r="M70" s="397" t="s">
        <v>98</v>
      </c>
      <c r="N70" s="397" t="s">
        <v>98</v>
      </c>
      <c r="O70" s="397" t="s">
        <v>98</v>
      </c>
      <c r="P70" s="397" t="s">
        <v>98</v>
      </c>
      <c r="Q70" s="397" t="s">
        <v>98</v>
      </c>
      <c r="R70" s="397" t="s">
        <v>98</v>
      </c>
      <c r="S70" s="397">
        <v>0</v>
      </c>
      <c r="T70" s="397" t="s">
        <v>98</v>
      </c>
      <c r="U70" s="397">
        <v>0</v>
      </c>
      <c r="V70" s="397">
        <v>0</v>
      </c>
      <c r="W70" s="397" t="s">
        <v>98</v>
      </c>
      <c r="X70" s="397" t="s">
        <v>98</v>
      </c>
      <c r="Y70" s="397" t="s">
        <v>98</v>
      </c>
      <c r="Z70" s="397">
        <v>2</v>
      </c>
      <c r="AA70" s="397" t="s">
        <v>98</v>
      </c>
      <c r="AB70" s="397">
        <v>0</v>
      </c>
      <c r="AC70" s="397" t="s">
        <v>98</v>
      </c>
      <c r="AD70" s="397" t="s">
        <v>98</v>
      </c>
      <c r="AE70" s="397">
        <v>0</v>
      </c>
      <c r="AF70" s="397" t="s">
        <v>98</v>
      </c>
      <c r="AG70" s="397">
        <v>0</v>
      </c>
      <c r="AH70" s="397">
        <v>0</v>
      </c>
      <c r="AI70" s="397">
        <v>0</v>
      </c>
      <c r="AJ70" s="397" t="s">
        <v>98</v>
      </c>
      <c r="AK70" s="397" t="s">
        <v>98</v>
      </c>
      <c r="AL70" s="397">
        <v>29</v>
      </c>
      <c r="AM70" s="397">
        <v>65</v>
      </c>
      <c r="AN70" s="397">
        <v>4</v>
      </c>
      <c r="AO70" s="397">
        <v>60</v>
      </c>
      <c r="AP70" s="397" t="s">
        <v>98</v>
      </c>
      <c r="AQ70" s="397" t="s">
        <v>98</v>
      </c>
      <c r="AR70" s="397" t="s">
        <v>98</v>
      </c>
      <c r="AS70" s="397" t="s">
        <v>98</v>
      </c>
      <c r="AT70" s="397" t="s">
        <v>98</v>
      </c>
      <c r="AU70" s="397" t="s">
        <v>98</v>
      </c>
      <c r="AV70" s="397" t="s">
        <v>98</v>
      </c>
      <c r="AW70" s="397">
        <v>7</v>
      </c>
      <c r="AX70" s="397">
        <v>1</v>
      </c>
      <c r="AY70" s="397">
        <v>40</v>
      </c>
      <c r="AZ70" s="397">
        <v>7</v>
      </c>
      <c r="BA70" s="397">
        <v>0</v>
      </c>
      <c r="BB70" s="397" t="s">
        <v>98</v>
      </c>
      <c r="BC70" s="397">
        <v>33</v>
      </c>
      <c r="BD70" s="397" t="s">
        <v>98</v>
      </c>
      <c r="BE70" s="397" t="s">
        <v>98</v>
      </c>
      <c r="BF70" s="397">
        <v>17</v>
      </c>
      <c r="BG70" s="397">
        <v>31</v>
      </c>
      <c r="BH70" s="397" t="s">
        <v>98</v>
      </c>
      <c r="BI70" s="397">
        <v>4</v>
      </c>
      <c r="BJ70" s="397">
        <v>5</v>
      </c>
      <c r="BK70" s="397">
        <v>399</v>
      </c>
      <c r="BL70" s="397">
        <v>102</v>
      </c>
      <c r="BM70" s="397" t="s">
        <v>98</v>
      </c>
      <c r="BN70" s="397">
        <v>32</v>
      </c>
      <c r="BO70" s="397">
        <v>71</v>
      </c>
      <c r="BP70" s="397">
        <v>62</v>
      </c>
      <c r="BQ70" s="397" t="s">
        <v>98</v>
      </c>
      <c r="BR70" s="397" t="s">
        <v>98</v>
      </c>
      <c r="BS70" s="397">
        <v>59</v>
      </c>
      <c r="BT70" s="397">
        <v>3</v>
      </c>
      <c r="BU70" s="397" t="s">
        <v>98</v>
      </c>
      <c r="BV70" s="397">
        <v>18</v>
      </c>
      <c r="BW70" s="397" t="s">
        <v>98</v>
      </c>
      <c r="BX70" s="397" t="s">
        <v>98</v>
      </c>
      <c r="BY70" s="397">
        <v>2</v>
      </c>
      <c r="BZ70" s="397" t="s">
        <v>98</v>
      </c>
      <c r="CA70" s="397">
        <v>15</v>
      </c>
      <c r="CB70" s="397">
        <v>198</v>
      </c>
      <c r="CC70" s="397" t="s">
        <v>98</v>
      </c>
      <c r="CD70" s="397" t="s">
        <v>98</v>
      </c>
      <c r="CE70" s="397">
        <v>198</v>
      </c>
      <c r="CF70" s="397">
        <v>148</v>
      </c>
      <c r="CG70" s="397">
        <v>240</v>
      </c>
      <c r="CH70" s="397" t="s">
        <v>98</v>
      </c>
      <c r="CI70" s="397" t="s">
        <v>98</v>
      </c>
      <c r="CJ70" s="397">
        <v>56</v>
      </c>
      <c r="CK70" s="397">
        <v>1</v>
      </c>
      <c r="CL70" s="397" t="s">
        <v>98</v>
      </c>
      <c r="CM70" s="397">
        <v>1</v>
      </c>
    </row>
    <row r="71" spans="1:91" ht="12" customHeight="1">
      <c r="A71" s="306" t="s">
        <v>543</v>
      </c>
      <c r="B71" s="305"/>
      <c r="C71" s="304"/>
      <c r="D71" s="398" t="s">
        <v>924</v>
      </c>
      <c r="E71" s="399">
        <v>6284</v>
      </c>
      <c r="F71" s="399">
        <v>4257</v>
      </c>
      <c r="G71" s="399">
        <v>885</v>
      </c>
      <c r="H71" s="399">
        <v>57</v>
      </c>
      <c r="I71" s="399" t="s">
        <v>98</v>
      </c>
      <c r="J71" s="399">
        <v>495</v>
      </c>
      <c r="K71" s="399">
        <v>230</v>
      </c>
      <c r="L71" s="399">
        <v>103</v>
      </c>
      <c r="M71" s="399" t="s">
        <v>98</v>
      </c>
      <c r="N71" s="399">
        <v>59</v>
      </c>
      <c r="O71" s="399">
        <v>10</v>
      </c>
      <c r="P71" s="399">
        <v>30</v>
      </c>
      <c r="Q71" s="399">
        <v>19</v>
      </c>
      <c r="R71" s="399">
        <v>0</v>
      </c>
      <c r="S71" s="399">
        <v>11</v>
      </c>
      <c r="T71" s="399">
        <v>7</v>
      </c>
      <c r="U71" s="399">
        <v>4</v>
      </c>
      <c r="V71" s="399">
        <v>5</v>
      </c>
      <c r="W71" s="399" t="s">
        <v>98</v>
      </c>
      <c r="X71" s="399" t="s">
        <v>98</v>
      </c>
      <c r="Y71" s="399" t="s">
        <v>98</v>
      </c>
      <c r="Z71" s="399">
        <v>1</v>
      </c>
      <c r="AA71" s="399" t="s">
        <v>98</v>
      </c>
      <c r="AB71" s="399">
        <v>536</v>
      </c>
      <c r="AC71" s="399">
        <v>3</v>
      </c>
      <c r="AD71" s="399">
        <v>155</v>
      </c>
      <c r="AE71" s="399">
        <v>73</v>
      </c>
      <c r="AF71" s="399">
        <v>305</v>
      </c>
      <c r="AG71" s="399">
        <v>675</v>
      </c>
      <c r="AH71" s="399">
        <v>619</v>
      </c>
      <c r="AI71" s="399">
        <v>56</v>
      </c>
      <c r="AJ71" s="399">
        <v>210</v>
      </c>
      <c r="AK71" s="399" t="s">
        <v>98</v>
      </c>
      <c r="AL71" s="399">
        <v>430</v>
      </c>
      <c r="AM71" s="399">
        <v>34</v>
      </c>
      <c r="AN71" s="399">
        <v>28</v>
      </c>
      <c r="AO71" s="399">
        <v>6</v>
      </c>
      <c r="AP71" s="399" t="s">
        <v>98</v>
      </c>
      <c r="AQ71" s="399" t="s">
        <v>98</v>
      </c>
      <c r="AR71" s="399" t="s">
        <v>98</v>
      </c>
      <c r="AS71" s="399" t="s">
        <v>98</v>
      </c>
      <c r="AT71" s="399" t="s">
        <v>98</v>
      </c>
      <c r="AU71" s="399" t="s">
        <v>98</v>
      </c>
      <c r="AV71" s="399" t="s">
        <v>98</v>
      </c>
      <c r="AW71" s="399">
        <v>1</v>
      </c>
      <c r="AX71" s="399">
        <v>180</v>
      </c>
      <c r="AY71" s="399">
        <v>126</v>
      </c>
      <c r="AZ71" s="399">
        <v>89</v>
      </c>
      <c r="BA71" s="399">
        <v>5</v>
      </c>
      <c r="BB71" s="399">
        <v>1</v>
      </c>
      <c r="BC71" s="399">
        <v>14</v>
      </c>
      <c r="BD71" s="399">
        <v>16</v>
      </c>
      <c r="BE71" s="399">
        <v>167</v>
      </c>
      <c r="BF71" s="399">
        <v>8</v>
      </c>
      <c r="BG71" s="399">
        <v>25</v>
      </c>
      <c r="BH71" s="399" t="s">
        <v>98</v>
      </c>
      <c r="BI71" s="399">
        <v>47</v>
      </c>
      <c r="BJ71" s="399">
        <v>20</v>
      </c>
      <c r="BK71" s="399">
        <v>837</v>
      </c>
      <c r="BL71" s="399">
        <v>149</v>
      </c>
      <c r="BM71" s="399">
        <v>76</v>
      </c>
      <c r="BN71" s="399">
        <v>57</v>
      </c>
      <c r="BO71" s="399">
        <v>17</v>
      </c>
      <c r="BP71" s="399">
        <v>4</v>
      </c>
      <c r="BQ71" s="399" t="s">
        <v>98</v>
      </c>
      <c r="BR71" s="399" t="s">
        <v>98</v>
      </c>
      <c r="BS71" s="399">
        <v>4</v>
      </c>
      <c r="BT71" s="399">
        <v>0</v>
      </c>
      <c r="BU71" s="399" t="s">
        <v>98</v>
      </c>
      <c r="BV71" s="399">
        <v>301</v>
      </c>
      <c r="BW71" s="399">
        <v>94</v>
      </c>
      <c r="BX71" s="399">
        <v>132</v>
      </c>
      <c r="BY71" s="399" t="s">
        <v>98</v>
      </c>
      <c r="BZ71" s="399" t="s">
        <v>98</v>
      </c>
      <c r="CA71" s="399">
        <v>75</v>
      </c>
      <c r="CB71" s="399">
        <v>266</v>
      </c>
      <c r="CC71" s="399">
        <v>42</v>
      </c>
      <c r="CD71" s="399" t="s">
        <v>98</v>
      </c>
      <c r="CE71" s="399">
        <v>224</v>
      </c>
      <c r="CF71" s="399">
        <v>54</v>
      </c>
      <c r="CG71" s="399">
        <v>54</v>
      </c>
      <c r="CH71" s="399" t="s">
        <v>278</v>
      </c>
      <c r="CI71" s="399" t="s">
        <v>278</v>
      </c>
      <c r="CJ71" s="399" t="s">
        <v>98</v>
      </c>
      <c r="CK71" s="399">
        <v>399</v>
      </c>
      <c r="CL71" s="399" t="s">
        <v>98</v>
      </c>
      <c r="CM71" s="399">
        <v>399</v>
      </c>
    </row>
    <row r="72" spans="1:91" ht="18" customHeight="1">
      <c r="A72" s="306" t="s">
        <v>542</v>
      </c>
      <c r="B72" s="305"/>
      <c r="C72" s="304"/>
      <c r="D72" s="398" t="s">
        <v>924</v>
      </c>
      <c r="E72" s="397">
        <v>4110</v>
      </c>
      <c r="F72" s="397">
        <v>1744</v>
      </c>
      <c r="G72" s="397" t="s">
        <v>98</v>
      </c>
      <c r="H72" s="397" t="s">
        <v>98</v>
      </c>
      <c r="I72" s="397" t="s">
        <v>98</v>
      </c>
      <c r="J72" s="397" t="s">
        <v>98</v>
      </c>
      <c r="K72" s="397" t="s">
        <v>98</v>
      </c>
      <c r="L72" s="397" t="s">
        <v>98</v>
      </c>
      <c r="M72" s="397" t="s">
        <v>98</v>
      </c>
      <c r="N72" s="397" t="s">
        <v>98</v>
      </c>
      <c r="O72" s="397" t="s">
        <v>98</v>
      </c>
      <c r="P72" s="397" t="s">
        <v>98</v>
      </c>
      <c r="Q72" s="397" t="s">
        <v>98</v>
      </c>
      <c r="R72" s="397" t="s">
        <v>98</v>
      </c>
      <c r="S72" s="397" t="s">
        <v>98</v>
      </c>
      <c r="T72" s="397" t="s">
        <v>98</v>
      </c>
      <c r="U72" s="397" t="s">
        <v>98</v>
      </c>
      <c r="V72" s="397">
        <v>0</v>
      </c>
      <c r="W72" s="397" t="s">
        <v>98</v>
      </c>
      <c r="X72" s="397" t="s">
        <v>98</v>
      </c>
      <c r="Y72" s="397" t="s">
        <v>98</v>
      </c>
      <c r="Z72" s="397">
        <v>1</v>
      </c>
      <c r="AA72" s="397" t="s">
        <v>98</v>
      </c>
      <c r="AB72" s="397">
        <v>335</v>
      </c>
      <c r="AC72" s="397">
        <v>0</v>
      </c>
      <c r="AD72" s="397" t="s">
        <v>98</v>
      </c>
      <c r="AE72" s="397">
        <v>108</v>
      </c>
      <c r="AF72" s="397">
        <v>228</v>
      </c>
      <c r="AG72" s="397">
        <v>19</v>
      </c>
      <c r="AH72" s="397">
        <v>18</v>
      </c>
      <c r="AI72" s="397">
        <v>1</v>
      </c>
      <c r="AJ72" s="397">
        <v>0</v>
      </c>
      <c r="AK72" s="397" t="s">
        <v>98</v>
      </c>
      <c r="AL72" s="397">
        <v>68</v>
      </c>
      <c r="AM72" s="397">
        <v>151</v>
      </c>
      <c r="AN72" s="397">
        <v>52</v>
      </c>
      <c r="AO72" s="397">
        <v>100</v>
      </c>
      <c r="AP72" s="397" t="s">
        <v>98</v>
      </c>
      <c r="AQ72" s="397" t="s">
        <v>98</v>
      </c>
      <c r="AR72" s="397" t="s">
        <v>98</v>
      </c>
      <c r="AS72" s="397" t="s">
        <v>98</v>
      </c>
      <c r="AT72" s="397" t="s">
        <v>98</v>
      </c>
      <c r="AU72" s="397" t="s">
        <v>98</v>
      </c>
      <c r="AV72" s="397" t="s">
        <v>98</v>
      </c>
      <c r="AW72" s="397">
        <v>2</v>
      </c>
      <c r="AX72" s="397">
        <v>87</v>
      </c>
      <c r="AY72" s="397">
        <v>255</v>
      </c>
      <c r="AZ72" s="397">
        <v>231</v>
      </c>
      <c r="BA72" s="397">
        <v>12</v>
      </c>
      <c r="BB72" s="397">
        <v>0</v>
      </c>
      <c r="BC72" s="397">
        <v>12</v>
      </c>
      <c r="BD72" s="397">
        <v>0</v>
      </c>
      <c r="BE72" s="397">
        <v>0</v>
      </c>
      <c r="BF72" s="397">
        <v>189</v>
      </c>
      <c r="BG72" s="397">
        <v>58</v>
      </c>
      <c r="BH72" s="397" t="s">
        <v>98</v>
      </c>
      <c r="BI72" s="397">
        <v>1</v>
      </c>
      <c r="BJ72" s="397">
        <v>25</v>
      </c>
      <c r="BK72" s="397">
        <v>552</v>
      </c>
      <c r="BL72" s="397">
        <v>159</v>
      </c>
      <c r="BM72" s="397">
        <v>1</v>
      </c>
      <c r="BN72" s="397">
        <v>80</v>
      </c>
      <c r="BO72" s="397">
        <v>78</v>
      </c>
      <c r="BP72" s="397">
        <v>52</v>
      </c>
      <c r="BQ72" s="397" t="s">
        <v>98</v>
      </c>
      <c r="BR72" s="397" t="s">
        <v>98</v>
      </c>
      <c r="BS72" s="397">
        <v>52</v>
      </c>
      <c r="BT72" s="397">
        <v>0</v>
      </c>
      <c r="BU72" s="397" t="s">
        <v>98</v>
      </c>
      <c r="BV72" s="397">
        <v>100</v>
      </c>
      <c r="BW72" s="397">
        <v>28</v>
      </c>
      <c r="BX72" s="397">
        <v>26</v>
      </c>
      <c r="BY72" s="397">
        <v>3</v>
      </c>
      <c r="BZ72" s="397" t="s">
        <v>98</v>
      </c>
      <c r="CA72" s="397">
        <v>43</v>
      </c>
      <c r="CB72" s="397">
        <v>151</v>
      </c>
      <c r="CC72" s="397">
        <v>1</v>
      </c>
      <c r="CD72" s="397" t="s">
        <v>98</v>
      </c>
      <c r="CE72" s="397">
        <v>151</v>
      </c>
      <c r="CF72" s="397">
        <v>241</v>
      </c>
      <c r="CG72" s="397">
        <v>179</v>
      </c>
      <c r="CH72" s="397">
        <v>7</v>
      </c>
      <c r="CI72" s="397" t="s">
        <v>98</v>
      </c>
      <c r="CJ72" s="397">
        <v>0</v>
      </c>
      <c r="CK72" s="397">
        <v>430</v>
      </c>
      <c r="CL72" s="397" t="s">
        <v>98</v>
      </c>
      <c r="CM72" s="397">
        <v>430</v>
      </c>
    </row>
    <row r="73" spans="1:91" ht="12" customHeight="1">
      <c r="A73" s="303"/>
      <c r="B73" s="302"/>
      <c r="C73" s="301"/>
      <c r="D73" s="300"/>
      <c r="E73" s="299"/>
      <c r="F73" s="299"/>
      <c r="G73" s="299"/>
      <c r="H73" s="299"/>
      <c r="I73" s="299"/>
      <c r="J73" s="299"/>
      <c r="K73" s="299"/>
      <c r="L73" s="299"/>
      <c r="M73" s="299"/>
      <c r="N73" s="299"/>
      <c r="O73" s="299"/>
      <c r="P73" s="299"/>
      <c r="Q73" s="299"/>
      <c r="R73" s="299"/>
      <c r="S73" s="299"/>
      <c r="T73" s="299"/>
      <c r="U73" s="299"/>
      <c r="V73" s="299"/>
      <c r="W73" s="299"/>
      <c r="X73" s="299"/>
      <c r="Y73" s="299"/>
      <c r="Z73" s="299"/>
      <c r="AA73" s="299"/>
      <c r="AB73" s="299"/>
      <c r="AC73" s="299"/>
      <c r="AD73" s="299"/>
      <c r="AE73" s="299"/>
      <c r="AF73" s="299"/>
      <c r="AG73" s="299"/>
      <c r="AH73" s="299"/>
      <c r="AI73" s="299"/>
      <c r="AJ73" s="299"/>
      <c r="AK73" s="299"/>
      <c r="AL73" s="299"/>
      <c r="AM73" s="299"/>
      <c r="AN73" s="299"/>
      <c r="AO73" s="299"/>
      <c r="AP73" s="299"/>
      <c r="AQ73" s="299"/>
      <c r="AR73" s="299"/>
      <c r="AS73" s="299"/>
      <c r="AT73" s="299"/>
      <c r="AU73" s="299"/>
      <c r="AV73" s="299"/>
      <c r="AW73" s="299"/>
      <c r="AX73" s="299"/>
      <c r="AY73" s="299"/>
      <c r="AZ73" s="299"/>
      <c r="BA73" s="299"/>
      <c r="BB73" s="299"/>
      <c r="BC73" s="299"/>
      <c r="BD73" s="299"/>
      <c r="BE73" s="299"/>
      <c r="BF73" s="299"/>
      <c r="BG73" s="299"/>
      <c r="BH73" s="299"/>
      <c r="BI73" s="299"/>
      <c r="BJ73" s="299"/>
      <c r="BK73" s="299"/>
      <c r="BL73" s="299"/>
      <c r="BM73" s="299"/>
      <c r="BN73" s="299"/>
      <c r="BO73" s="299"/>
      <c r="BP73" s="299"/>
      <c r="BQ73" s="299"/>
      <c r="BR73" s="299"/>
      <c r="BS73" s="299"/>
      <c r="BT73" s="299"/>
      <c r="BU73" s="299"/>
      <c r="BV73" s="299"/>
      <c r="BW73" s="299"/>
      <c r="BX73" s="299"/>
      <c r="BY73" s="299"/>
      <c r="BZ73" s="299"/>
      <c r="CA73" s="299"/>
      <c r="CB73" s="299"/>
      <c r="CC73" s="299"/>
      <c r="CD73" s="299"/>
      <c r="CE73" s="299"/>
      <c r="CF73" s="299"/>
      <c r="CG73" s="299"/>
      <c r="CH73" s="299"/>
      <c r="CI73" s="299"/>
      <c r="CJ73" s="299"/>
      <c r="CK73" s="299"/>
      <c r="CL73" s="299"/>
      <c r="CM73" s="299"/>
    </row>
    <row r="74" spans="1:91" ht="15" customHeight="1">
      <c r="A74" s="298" t="s">
        <v>541</v>
      </c>
    </row>
    <row r="75" spans="1:91" ht="14.25" customHeight="1"/>
    <row r="76" spans="1:91">
      <c r="J76" s="294"/>
      <c r="N76" s="294"/>
      <c r="Q76" s="294"/>
      <c r="S76" s="294"/>
      <c r="T76" s="294"/>
      <c r="U76" s="294"/>
      <c r="W76" s="294"/>
    </row>
    <row r="77" spans="1:91">
      <c r="J77" s="294"/>
      <c r="N77" s="294"/>
      <c r="Q77" s="294"/>
      <c r="S77" s="294"/>
      <c r="T77" s="294"/>
      <c r="U77" s="294"/>
      <c r="W77" s="294"/>
    </row>
    <row r="78" spans="1:91">
      <c r="J78" s="294"/>
      <c r="N78" s="294"/>
      <c r="Q78" s="294"/>
      <c r="S78" s="294"/>
      <c r="T78" s="294"/>
      <c r="U78" s="294"/>
      <c r="W78" s="294"/>
    </row>
    <row r="79" spans="1:91">
      <c r="J79" s="294"/>
      <c r="N79" s="294"/>
      <c r="Q79" s="294"/>
      <c r="S79" s="294"/>
      <c r="T79" s="294"/>
      <c r="U79" s="294"/>
      <c r="W79" s="294"/>
    </row>
    <row r="80" spans="1:91">
      <c r="J80" s="294"/>
      <c r="N80" s="294"/>
      <c r="Q80" s="294"/>
      <c r="S80" s="294"/>
      <c r="T80" s="294"/>
      <c r="U80" s="294"/>
      <c r="W80" s="294"/>
    </row>
    <row r="81" spans="10:23">
      <c r="J81" s="294"/>
      <c r="N81" s="294"/>
      <c r="Q81" s="294"/>
      <c r="S81" s="294"/>
      <c r="T81" s="294"/>
      <c r="U81" s="294"/>
      <c r="W81" s="294"/>
    </row>
    <row r="82" spans="10:23">
      <c r="J82" s="294"/>
      <c r="N82" s="294"/>
      <c r="Q82" s="294"/>
      <c r="S82" s="294"/>
      <c r="T82" s="294"/>
      <c r="U82" s="294"/>
      <c r="W82" s="294"/>
    </row>
    <row r="83" spans="10:23">
      <c r="J83" s="294"/>
      <c r="N83" s="294"/>
      <c r="Q83" s="294"/>
      <c r="S83" s="294"/>
      <c r="T83" s="294"/>
      <c r="U83" s="294"/>
      <c r="W83" s="294"/>
    </row>
    <row r="84" spans="10:23">
      <c r="J84" s="294"/>
      <c r="N84" s="294"/>
      <c r="Q84" s="294"/>
      <c r="S84" s="294"/>
      <c r="T84" s="294"/>
      <c r="U84" s="294"/>
      <c r="W84" s="294"/>
    </row>
    <row r="85" spans="10:23">
      <c r="J85" s="294"/>
      <c r="N85" s="294"/>
      <c r="Q85" s="294"/>
      <c r="S85" s="294"/>
      <c r="T85" s="294"/>
      <c r="U85" s="294"/>
      <c r="W85" s="294"/>
    </row>
    <row r="86" spans="10:23">
      <c r="J86" s="294"/>
      <c r="N86" s="294"/>
      <c r="Q86" s="294"/>
      <c r="S86" s="294"/>
      <c r="T86" s="294"/>
      <c r="U86" s="294"/>
      <c r="W86" s="294"/>
    </row>
    <row r="87" spans="10:23">
      <c r="J87" s="294"/>
      <c r="N87" s="294"/>
      <c r="Q87" s="294"/>
      <c r="S87" s="294"/>
      <c r="T87" s="294"/>
      <c r="U87" s="294"/>
      <c r="W87" s="294"/>
    </row>
    <row r="88" spans="10:23">
      <c r="J88" s="294"/>
      <c r="N88" s="294"/>
      <c r="Q88" s="294"/>
      <c r="S88" s="294"/>
      <c r="T88" s="294"/>
      <c r="U88" s="294"/>
      <c r="W88" s="294"/>
    </row>
    <row r="89" spans="10:23">
      <c r="J89" s="294"/>
      <c r="N89" s="294"/>
      <c r="Q89" s="294"/>
      <c r="S89" s="294"/>
      <c r="T89" s="294"/>
      <c r="U89" s="294"/>
      <c r="W89" s="294"/>
    </row>
    <row r="90" spans="10:23">
      <c r="J90" s="294"/>
      <c r="N90" s="294"/>
      <c r="Q90" s="294"/>
      <c r="S90" s="294"/>
      <c r="T90" s="294"/>
      <c r="U90" s="294"/>
      <c r="W90" s="294"/>
    </row>
    <row r="91" spans="10:23">
      <c r="J91" s="294"/>
      <c r="N91" s="294"/>
      <c r="Q91" s="294"/>
      <c r="S91" s="294"/>
      <c r="T91" s="294"/>
      <c r="U91" s="294"/>
      <c r="W91" s="294"/>
    </row>
    <row r="92" spans="10:23">
      <c r="J92" s="294"/>
      <c r="N92" s="294"/>
      <c r="Q92" s="294"/>
      <c r="S92" s="294"/>
      <c r="T92" s="294"/>
      <c r="U92" s="294"/>
      <c r="W92" s="294"/>
    </row>
    <row r="93" spans="10:23">
      <c r="J93" s="294"/>
      <c r="N93" s="294"/>
      <c r="Q93" s="294"/>
      <c r="S93" s="294"/>
      <c r="T93" s="294"/>
      <c r="U93" s="294"/>
      <c r="W93" s="294"/>
    </row>
    <row r="94" spans="10:23">
      <c r="J94" s="294"/>
      <c r="N94" s="294"/>
      <c r="Q94" s="294"/>
      <c r="S94" s="294"/>
      <c r="T94" s="294"/>
      <c r="U94" s="294"/>
      <c r="W94" s="294"/>
    </row>
    <row r="95" spans="10:23">
      <c r="J95" s="294"/>
      <c r="N95" s="294"/>
      <c r="Q95" s="294"/>
      <c r="S95" s="294"/>
      <c r="T95" s="294"/>
      <c r="U95" s="294"/>
      <c r="W95" s="294"/>
    </row>
    <row r="96" spans="10:23">
      <c r="J96" s="294"/>
      <c r="N96" s="294"/>
      <c r="Q96" s="294"/>
      <c r="S96" s="294"/>
      <c r="T96" s="294"/>
      <c r="U96" s="294"/>
      <c r="W96" s="294"/>
    </row>
    <row r="97" spans="10:23">
      <c r="J97" s="294"/>
      <c r="N97" s="294"/>
      <c r="Q97" s="294"/>
      <c r="S97" s="294"/>
      <c r="T97" s="294"/>
      <c r="U97" s="294"/>
      <c r="W97" s="294"/>
    </row>
    <row r="98" spans="10:23">
      <c r="J98" s="294"/>
      <c r="N98" s="294"/>
      <c r="Q98" s="294"/>
      <c r="S98" s="294"/>
      <c r="T98" s="294"/>
      <c r="U98" s="294"/>
      <c r="W98" s="294"/>
    </row>
    <row r="99" spans="10:23">
      <c r="J99" s="294"/>
      <c r="N99" s="294"/>
      <c r="Q99" s="294"/>
      <c r="S99" s="294"/>
      <c r="T99" s="294"/>
      <c r="U99" s="294"/>
      <c r="W99" s="294"/>
    </row>
    <row r="100" spans="10:23">
      <c r="J100" s="294"/>
      <c r="N100" s="294"/>
      <c r="Q100" s="294"/>
      <c r="S100" s="294"/>
      <c r="T100" s="294"/>
      <c r="U100" s="294"/>
      <c r="W100" s="294"/>
    </row>
    <row r="101" spans="10:23">
      <c r="J101" s="294"/>
      <c r="N101" s="294"/>
      <c r="Q101" s="294"/>
      <c r="S101" s="294"/>
      <c r="T101" s="294"/>
      <c r="U101" s="294"/>
      <c r="W101" s="294"/>
    </row>
    <row r="102" spans="10:23">
      <c r="J102" s="294"/>
      <c r="N102" s="294"/>
      <c r="Q102" s="294"/>
      <c r="S102" s="294"/>
      <c r="T102" s="294"/>
      <c r="U102" s="294"/>
      <c r="W102" s="294"/>
    </row>
    <row r="103" spans="10:23">
      <c r="J103" s="294"/>
      <c r="N103" s="294"/>
      <c r="Q103" s="294"/>
      <c r="S103" s="294"/>
      <c r="T103" s="294"/>
      <c r="U103" s="294"/>
      <c r="W103" s="294"/>
    </row>
    <row r="104" spans="10:23">
      <c r="J104" s="294"/>
      <c r="N104" s="294"/>
      <c r="Q104" s="294"/>
      <c r="S104" s="294"/>
      <c r="T104" s="294"/>
      <c r="U104" s="294"/>
      <c r="W104" s="294"/>
    </row>
    <row r="105" spans="10:23">
      <c r="J105" s="294"/>
      <c r="N105" s="294"/>
      <c r="Q105" s="294"/>
      <c r="S105" s="294"/>
      <c r="T105" s="294"/>
      <c r="U105" s="294"/>
      <c r="W105" s="294"/>
    </row>
    <row r="106" spans="10:23">
      <c r="J106" s="294"/>
      <c r="N106" s="294"/>
      <c r="Q106" s="294"/>
      <c r="S106" s="294"/>
      <c r="T106" s="294"/>
      <c r="U106" s="294"/>
      <c r="W106" s="294"/>
    </row>
    <row r="107" spans="10:23">
      <c r="J107" s="294"/>
      <c r="N107" s="294"/>
      <c r="Q107" s="294"/>
      <c r="S107" s="294"/>
      <c r="T107" s="294"/>
      <c r="U107" s="294"/>
      <c r="W107" s="294"/>
    </row>
    <row r="108" spans="10:23">
      <c r="J108" s="294"/>
      <c r="N108" s="294"/>
      <c r="Q108" s="294"/>
      <c r="S108" s="294"/>
      <c r="T108" s="294"/>
      <c r="U108" s="294"/>
      <c r="W108" s="294"/>
    </row>
    <row r="109" spans="10:23">
      <c r="J109" s="294"/>
      <c r="N109" s="294"/>
      <c r="Q109" s="294"/>
      <c r="S109" s="294"/>
      <c r="T109" s="294"/>
      <c r="U109" s="294"/>
      <c r="W109" s="294"/>
    </row>
    <row r="110" spans="10:23">
      <c r="J110" s="294"/>
      <c r="N110" s="294"/>
      <c r="Q110" s="294"/>
      <c r="S110" s="294"/>
      <c r="T110" s="294"/>
      <c r="U110" s="294"/>
      <c r="W110" s="294"/>
    </row>
    <row r="111" spans="10:23">
      <c r="J111" s="294"/>
      <c r="N111" s="294"/>
      <c r="Q111" s="294"/>
      <c r="S111" s="294"/>
      <c r="T111" s="294"/>
      <c r="U111" s="294"/>
      <c r="W111" s="294"/>
    </row>
    <row r="112" spans="10:23">
      <c r="J112" s="294"/>
      <c r="N112" s="294"/>
      <c r="Q112" s="294"/>
      <c r="S112" s="294"/>
      <c r="T112" s="294"/>
      <c r="U112" s="294"/>
      <c r="W112" s="294"/>
    </row>
    <row r="113" spans="10:23">
      <c r="J113" s="294"/>
      <c r="N113" s="294"/>
      <c r="Q113" s="294"/>
      <c r="S113" s="294"/>
      <c r="T113" s="294"/>
      <c r="U113" s="294"/>
      <c r="W113" s="294"/>
    </row>
    <row r="114" spans="10:23">
      <c r="J114" s="294"/>
      <c r="N114" s="294"/>
      <c r="Q114" s="294"/>
      <c r="S114" s="294"/>
      <c r="T114" s="294"/>
      <c r="U114" s="294"/>
      <c r="W114" s="294"/>
    </row>
    <row r="115" spans="10:23">
      <c r="J115" s="294"/>
      <c r="N115" s="294"/>
      <c r="Q115" s="294"/>
      <c r="S115" s="294"/>
      <c r="T115" s="294"/>
      <c r="U115" s="294"/>
      <c r="W115" s="294"/>
    </row>
    <row r="116" spans="10:23">
      <c r="J116" s="294"/>
      <c r="N116" s="294"/>
      <c r="Q116" s="294"/>
      <c r="S116" s="294"/>
      <c r="T116" s="294"/>
      <c r="U116" s="294"/>
      <c r="W116" s="294"/>
    </row>
    <row r="117" spans="10:23">
      <c r="J117" s="294"/>
      <c r="N117" s="294"/>
      <c r="Q117" s="294"/>
      <c r="S117" s="294"/>
      <c r="T117" s="294"/>
      <c r="U117" s="294"/>
      <c r="W117" s="294"/>
    </row>
    <row r="118" spans="10:23">
      <c r="J118" s="294"/>
      <c r="N118" s="294"/>
      <c r="Q118" s="294"/>
      <c r="S118" s="294"/>
      <c r="T118" s="294"/>
      <c r="U118" s="294"/>
      <c r="W118" s="294"/>
    </row>
    <row r="119" spans="10:23">
      <c r="J119" s="294"/>
      <c r="N119" s="294"/>
      <c r="Q119" s="294"/>
      <c r="S119" s="294"/>
      <c r="T119" s="294"/>
      <c r="U119" s="294"/>
      <c r="W119" s="294"/>
    </row>
    <row r="120" spans="10:23">
      <c r="J120" s="294"/>
      <c r="N120" s="294"/>
      <c r="Q120" s="294"/>
      <c r="S120" s="294"/>
      <c r="T120" s="294"/>
      <c r="U120" s="294"/>
      <c r="W120" s="294"/>
    </row>
    <row r="121" spans="10:23">
      <c r="J121" s="294"/>
      <c r="N121" s="294"/>
      <c r="Q121" s="294"/>
      <c r="S121" s="294"/>
      <c r="T121" s="294"/>
      <c r="U121" s="294"/>
      <c r="W121" s="294"/>
    </row>
    <row r="122" spans="10:23">
      <c r="J122" s="294"/>
      <c r="N122" s="294"/>
      <c r="Q122" s="294"/>
      <c r="S122" s="294"/>
      <c r="T122" s="294"/>
      <c r="U122" s="294"/>
      <c r="W122" s="294"/>
    </row>
    <row r="123" spans="10:23">
      <c r="J123" s="294"/>
      <c r="N123" s="294"/>
      <c r="Q123" s="294"/>
      <c r="S123" s="294"/>
      <c r="T123" s="294"/>
      <c r="U123" s="294"/>
      <c r="W123" s="294"/>
    </row>
    <row r="124" spans="10:23">
      <c r="J124" s="294"/>
      <c r="N124" s="294"/>
      <c r="Q124" s="294"/>
      <c r="S124" s="294"/>
      <c r="T124" s="294"/>
      <c r="U124" s="294"/>
      <c r="W124" s="294"/>
    </row>
    <row r="125" spans="10:23">
      <c r="J125" s="294"/>
      <c r="N125" s="294"/>
      <c r="Q125" s="294"/>
      <c r="S125" s="294"/>
      <c r="T125" s="294"/>
      <c r="U125" s="294"/>
      <c r="W125" s="294"/>
    </row>
    <row r="126" spans="10:23">
      <c r="J126" s="294"/>
      <c r="N126" s="294"/>
      <c r="Q126" s="294"/>
      <c r="S126" s="294"/>
      <c r="T126" s="294"/>
      <c r="U126" s="294"/>
      <c r="W126" s="294"/>
    </row>
    <row r="127" spans="10:23">
      <c r="J127" s="294"/>
      <c r="N127" s="294"/>
      <c r="Q127" s="294"/>
      <c r="S127" s="294"/>
      <c r="T127" s="294"/>
      <c r="U127" s="294"/>
      <c r="W127" s="294"/>
    </row>
    <row r="128" spans="10:23">
      <c r="J128" s="294"/>
      <c r="N128" s="294"/>
      <c r="Q128" s="294"/>
      <c r="S128" s="294"/>
      <c r="T128" s="294"/>
      <c r="U128" s="294"/>
      <c r="W128" s="294"/>
    </row>
    <row r="129" spans="10:23">
      <c r="J129" s="294"/>
      <c r="N129" s="294"/>
      <c r="Q129" s="294"/>
      <c r="S129" s="294"/>
      <c r="T129" s="294"/>
      <c r="U129" s="294"/>
      <c r="W129" s="294"/>
    </row>
    <row r="130" spans="10:23">
      <c r="J130" s="294"/>
      <c r="N130" s="294"/>
      <c r="Q130" s="294"/>
      <c r="S130" s="294"/>
      <c r="T130" s="294"/>
      <c r="U130" s="294"/>
      <c r="W130" s="294"/>
    </row>
    <row r="131" spans="10:23">
      <c r="J131" s="294"/>
      <c r="N131" s="294"/>
      <c r="Q131" s="294"/>
      <c r="S131" s="294"/>
      <c r="T131" s="294"/>
      <c r="U131" s="294"/>
      <c r="W131" s="294"/>
    </row>
    <row r="132" spans="10:23">
      <c r="J132" s="294"/>
      <c r="N132" s="294"/>
      <c r="Q132" s="294"/>
      <c r="S132" s="294"/>
      <c r="T132" s="294"/>
      <c r="U132" s="294"/>
      <c r="W132" s="294"/>
    </row>
    <row r="133" spans="10:23">
      <c r="J133" s="294"/>
      <c r="N133" s="294"/>
      <c r="Q133" s="294"/>
      <c r="S133" s="294"/>
      <c r="T133" s="294"/>
      <c r="U133" s="294"/>
      <c r="W133" s="294"/>
    </row>
    <row r="134" spans="10:23">
      <c r="J134" s="294"/>
      <c r="N134" s="294"/>
      <c r="Q134" s="294"/>
      <c r="S134" s="294"/>
      <c r="T134" s="294"/>
      <c r="U134" s="294"/>
      <c r="W134" s="294"/>
    </row>
    <row r="135" spans="10:23">
      <c r="J135" s="294"/>
      <c r="N135" s="294"/>
      <c r="Q135" s="294"/>
      <c r="S135" s="294"/>
      <c r="T135" s="294"/>
      <c r="U135" s="294"/>
      <c r="W135" s="294"/>
    </row>
    <row r="136" spans="10:23">
      <c r="J136" s="294"/>
      <c r="N136" s="294"/>
      <c r="Q136" s="294"/>
      <c r="S136" s="294"/>
      <c r="T136" s="294"/>
      <c r="U136" s="294"/>
      <c r="W136" s="294"/>
    </row>
    <row r="137" spans="10:23">
      <c r="J137" s="294"/>
      <c r="N137" s="294"/>
      <c r="Q137" s="294"/>
      <c r="S137" s="294"/>
      <c r="T137" s="294"/>
      <c r="U137" s="294"/>
      <c r="W137" s="294"/>
    </row>
    <row r="138" spans="10:23">
      <c r="J138" s="294"/>
      <c r="N138" s="294"/>
      <c r="Q138" s="294"/>
      <c r="S138" s="294"/>
      <c r="T138" s="294"/>
      <c r="U138" s="294"/>
      <c r="W138" s="294"/>
    </row>
    <row r="139" spans="10:23">
      <c r="J139" s="294"/>
      <c r="N139" s="294"/>
      <c r="Q139" s="294"/>
      <c r="S139" s="294"/>
      <c r="T139" s="294"/>
      <c r="U139" s="294"/>
      <c r="W139" s="294"/>
    </row>
  </sheetData>
  <mergeCells count="69">
    <mergeCell ref="Z5:Z6"/>
    <mergeCell ref="AX5:AX6"/>
    <mergeCell ref="AY5:BD5"/>
    <mergeCell ref="CP7:CX8"/>
    <mergeCell ref="CZ7:DH8"/>
    <mergeCell ref="BZ5:BZ6"/>
    <mergeCell ref="CA5:CA6"/>
    <mergeCell ref="CB5:CB6"/>
    <mergeCell ref="CD5:CD6"/>
    <mergeCell ref="CE5:CE6"/>
    <mergeCell ref="AK5:AK6"/>
    <mergeCell ref="AL5:AL6"/>
    <mergeCell ref="AM5:AO5"/>
    <mergeCell ref="AP5:AR5"/>
    <mergeCell ref="AS5:AS6"/>
    <mergeCell ref="AT5:AT6"/>
    <mergeCell ref="BE5:BE6"/>
    <mergeCell ref="DJ7:DR8"/>
    <mergeCell ref="A4:B6"/>
    <mergeCell ref="D4:D6"/>
    <mergeCell ref="E4:E6"/>
    <mergeCell ref="F4:BK4"/>
    <mergeCell ref="BL4:BO4"/>
    <mergeCell ref="AA5:AA6"/>
    <mergeCell ref="AB5:AF5"/>
    <mergeCell ref="AG5:AI5"/>
    <mergeCell ref="AJ5:AJ6"/>
    <mergeCell ref="W5:Y5"/>
    <mergeCell ref="AU5:AU6"/>
    <mergeCell ref="AV5:AV6"/>
    <mergeCell ref="AW5:AW6"/>
    <mergeCell ref="CB4:CE4"/>
    <mergeCell ref="F5:F6"/>
    <mergeCell ref="G5:M5"/>
    <mergeCell ref="N5:R5"/>
    <mergeCell ref="S5:U5"/>
    <mergeCell ref="V5:V6"/>
    <mergeCell ref="BR5:BR6"/>
    <mergeCell ref="BS5:BS6"/>
    <mergeCell ref="BT5:BT6"/>
    <mergeCell ref="BV5:BV6"/>
    <mergeCell ref="BW5:BW6"/>
    <mergeCell ref="BU4:BU6"/>
    <mergeCell ref="BP4:BT4"/>
    <mergeCell ref="BQ5:BQ6"/>
    <mergeCell ref="BP5:BP6"/>
    <mergeCell ref="BF5:BF6"/>
    <mergeCell ref="BG5:BG6"/>
    <mergeCell ref="BH5:BH6"/>
    <mergeCell ref="BI5:BI6"/>
    <mergeCell ref="BJ5:BJ6"/>
    <mergeCell ref="BK5:BK6"/>
    <mergeCell ref="BL5:BL6"/>
    <mergeCell ref="BM5:BM6"/>
    <mergeCell ref="BN5:BN6"/>
    <mergeCell ref="BO5:BO6"/>
    <mergeCell ref="CK5:CK6"/>
    <mergeCell ref="CL5:CL6"/>
    <mergeCell ref="CM5:CM6"/>
    <mergeCell ref="BX5:BX6"/>
    <mergeCell ref="CI4:CI6"/>
    <mergeCell ref="CJ4:CJ6"/>
    <mergeCell ref="CK4:CM4"/>
    <mergeCell ref="CF4:CF6"/>
    <mergeCell ref="CG4:CG6"/>
    <mergeCell ref="CH4:CH6"/>
    <mergeCell ref="BV4:CA4"/>
    <mergeCell ref="CC5:CC6"/>
    <mergeCell ref="BY5:BY6"/>
  </mergeCells>
  <phoneticPr fontId="4"/>
  <pageMargins left="0.51181102362204722" right="0.15748031496062992" top="0.59055118110236227" bottom="0.43307086614173229" header="0.31496062992125984" footer="0.31496062992125984"/>
  <pageSetup paperSize="9" scale="80"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E581C-9A31-40A8-9F9D-C239A49041DC}">
  <sheetPr>
    <tabColor theme="5" tint="0.79998168889431442"/>
  </sheetPr>
  <dimension ref="A1:AM273"/>
  <sheetViews>
    <sheetView topLeftCell="O1" zoomScaleNormal="100" zoomScaleSheetLayoutView="85" workbookViewId="0">
      <selection activeCell="B5" sqref="B5:D5"/>
    </sheetView>
  </sheetViews>
  <sheetFormatPr defaultColWidth="6.25" defaultRowHeight="14.25"/>
  <cols>
    <col min="1" max="1" width="14.75" style="295" customWidth="1"/>
    <col min="2" max="2" width="1.625" style="294" customWidth="1"/>
    <col min="3" max="3" width="0.75" style="294" customWidth="1"/>
    <col min="4" max="4" width="11.75" style="343" customWidth="1"/>
    <col min="5" max="7" width="9.625" style="295" customWidth="1"/>
    <col min="8" max="8" width="9.625" style="343" customWidth="1"/>
    <col min="9" max="11" width="9.625" style="295" customWidth="1"/>
    <col min="12" max="13" width="9.625" style="343" customWidth="1"/>
    <col min="14" max="14" width="9.625" style="295" customWidth="1"/>
    <col min="15" max="16" width="10.5" style="295" customWidth="1"/>
    <col min="17" max="17" width="10.5" style="343" customWidth="1"/>
    <col min="18" max="20" width="10.5" style="295" customWidth="1"/>
    <col min="21" max="22" width="10.5" style="343" customWidth="1"/>
    <col min="23" max="25" width="9.375" style="295" customWidth="1"/>
    <col min="26" max="26" width="9.375" style="343" customWidth="1"/>
    <col min="27" max="28" width="9.375" style="295" customWidth="1"/>
    <col min="29" max="30" width="8.25" style="295" customWidth="1"/>
    <col min="31" max="31" width="8.125" style="295" customWidth="1"/>
    <col min="32" max="32" width="8" style="295" customWidth="1"/>
    <col min="33" max="33" width="9.25" style="295" customWidth="1"/>
    <col min="34" max="34" width="9.75" style="295" customWidth="1"/>
    <col min="35" max="36" width="9.25" style="295" customWidth="1"/>
    <col min="37" max="37" width="9" style="295" customWidth="1"/>
    <col min="38" max="38" width="8.75" style="295" customWidth="1"/>
    <col min="39" max="16384" width="6.25" style="294"/>
  </cols>
  <sheetData>
    <row r="1" spans="1:39" ht="20.100000000000001" customHeight="1">
      <c r="A1" s="613" t="s">
        <v>689</v>
      </c>
      <c r="D1" s="335"/>
      <c r="K1" s="339"/>
      <c r="L1" s="341"/>
      <c r="M1" s="341"/>
      <c r="N1" s="335"/>
      <c r="T1" s="339"/>
      <c r="U1" s="341"/>
      <c r="V1" s="341"/>
      <c r="W1" s="335"/>
      <c r="AB1" s="339"/>
      <c r="AG1" s="335"/>
    </row>
    <row r="2" spans="1:39" s="327" customFormat="1" ht="20.25" customHeight="1">
      <c r="A2" s="612" t="s">
        <v>688</v>
      </c>
      <c r="C2" s="366"/>
      <c r="D2" s="333"/>
      <c r="E2" s="362"/>
      <c r="F2" s="362"/>
      <c r="G2" s="365"/>
      <c r="H2" s="363"/>
      <c r="I2" s="335"/>
      <c r="J2" s="364"/>
      <c r="K2" s="332"/>
      <c r="L2" s="335"/>
      <c r="M2" s="335"/>
      <c r="N2" s="333"/>
      <c r="O2" s="335"/>
      <c r="P2" s="294"/>
      <c r="Q2" s="362"/>
      <c r="R2" s="362"/>
      <c r="S2" s="362"/>
      <c r="T2" s="332"/>
      <c r="U2" s="335"/>
      <c r="V2" s="335"/>
      <c r="W2" s="333"/>
      <c r="X2" s="362"/>
      <c r="Y2" s="362"/>
      <c r="Z2" s="335"/>
      <c r="AA2" s="335"/>
      <c r="AB2" s="332"/>
      <c r="AC2" s="363"/>
      <c r="AD2" s="363"/>
      <c r="AE2" s="335"/>
      <c r="AF2" s="332"/>
      <c r="AG2" s="333"/>
      <c r="AH2" s="362"/>
      <c r="AI2" s="362"/>
      <c r="AJ2" s="362"/>
      <c r="AK2" s="362"/>
      <c r="AL2" s="362"/>
    </row>
    <row r="3" spans="1:39" s="327" customFormat="1" ht="12" customHeight="1" thickBot="1">
      <c r="A3" s="329"/>
      <c r="B3" s="331"/>
      <c r="C3" s="331"/>
      <c r="D3" s="361"/>
      <c r="E3" s="357"/>
      <c r="F3" s="357"/>
      <c r="G3" s="356"/>
      <c r="H3" s="357"/>
      <c r="I3" s="357"/>
      <c r="J3" s="356"/>
      <c r="K3" s="360"/>
      <c r="L3" s="356"/>
      <c r="M3" s="356"/>
      <c r="N3" s="356"/>
      <c r="O3" s="357"/>
      <c r="P3" s="357"/>
      <c r="Q3" s="357"/>
      <c r="R3" s="356"/>
      <c r="S3" s="357"/>
      <c r="T3" s="357"/>
      <c r="U3" s="356"/>
      <c r="V3" s="356"/>
      <c r="W3" s="358"/>
      <c r="X3" s="358"/>
      <c r="Y3" s="356"/>
      <c r="Z3" s="359"/>
      <c r="AA3" s="358"/>
      <c r="AB3" s="328"/>
      <c r="AC3" s="357"/>
      <c r="AD3" s="357"/>
      <c r="AE3" s="357"/>
      <c r="AF3" s="356"/>
      <c r="AG3" s="356"/>
      <c r="AH3" s="357"/>
      <c r="AI3" s="357"/>
      <c r="AJ3" s="357"/>
      <c r="AK3" s="357"/>
      <c r="AL3" s="356" t="s">
        <v>655</v>
      </c>
      <c r="AM3" s="294"/>
    </row>
    <row r="4" spans="1:39" ht="20.100000000000001" customHeight="1" thickTop="1">
      <c r="A4" s="1169" t="s">
        <v>654</v>
      </c>
      <c r="B4" s="1180"/>
      <c r="C4" s="355"/>
      <c r="D4" s="1183" t="s">
        <v>687</v>
      </c>
      <c r="E4" s="1186" t="s">
        <v>686</v>
      </c>
      <c r="F4" s="1187"/>
      <c r="G4" s="1187"/>
      <c r="H4" s="1187"/>
      <c r="I4" s="1187"/>
      <c r="J4" s="1187"/>
      <c r="K4" s="1187"/>
      <c r="L4" s="1187"/>
      <c r="M4" s="1187"/>
      <c r="N4" s="1188"/>
      <c r="O4" s="354" t="s">
        <v>685</v>
      </c>
      <c r="P4" s="353"/>
      <c r="Q4" s="353"/>
      <c r="R4" s="353"/>
      <c r="S4" s="1197" t="s">
        <v>610</v>
      </c>
      <c r="T4" s="1197" t="s">
        <v>684</v>
      </c>
      <c r="U4" s="1191" t="s">
        <v>683</v>
      </c>
      <c r="V4" s="1186" t="s">
        <v>682</v>
      </c>
      <c r="W4" s="1187"/>
      <c r="X4" s="1187"/>
      <c r="Y4" s="1187"/>
      <c r="Z4" s="1187"/>
      <c r="AA4" s="1187"/>
      <c r="AB4" s="1194" t="s">
        <v>681</v>
      </c>
      <c r="AC4" s="352"/>
      <c r="AD4" s="1186" t="s">
        <v>680</v>
      </c>
      <c r="AE4" s="1187"/>
      <c r="AF4" s="1187"/>
      <c r="AG4" s="1187"/>
      <c r="AH4" s="1187"/>
      <c r="AI4" s="1187"/>
      <c r="AJ4" s="1187"/>
      <c r="AK4" s="1187"/>
      <c r="AL4" s="1187"/>
    </row>
    <row r="5" spans="1:39" ht="20.100000000000001" customHeight="1">
      <c r="A5" s="1181"/>
      <c r="B5" s="1181"/>
      <c r="C5" s="311"/>
      <c r="D5" s="1184"/>
      <c r="E5" s="1178" t="s">
        <v>266</v>
      </c>
      <c r="F5" s="1178" t="s">
        <v>679</v>
      </c>
      <c r="G5" s="1178" t="s">
        <v>665</v>
      </c>
      <c r="H5" s="1178" t="s">
        <v>678</v>
      </c>
      <c r="I5" s="1178" t="s">
        <v>677</v>
      </c>
      <c r="J5" s="1178" t="s">
        <v>567</v>
      </c>
      <c r="K5" s="1178" t="s">
        <v>676</v>
      </c>
      <c r="L5" s="1189" t="s">
        <v>675</v>
      </c>
      <c r="M5" s="1189" t="s">
        <v>674</v>
      </c>
      <c r="N5" s="1178" t="s">
        <v>673</v>
      </c>
      <c r="O5" s="1178" t="s">
        <v>266</v>
      </c>
      <c r="P5" s="1178" t="s">
        <v>601</v>
      </c>
      <c r="Q5" s="1178" t="s">
        <v>672</v>
      </c>
      <c r="R5" s="1178" t="s">
        <v>671</v>
      </c>
      <c r="S5" s="1198"/>
      <c r="T5" s="1198"/>
      <c r="U5" s="1192"/>
      <c r="V5" s="1189" t="s">
        <v>288</v>
      </c>
      <c r="W5" s="1193" t="s">
        <v>670</v>
      </c>
      <c r="X5" s="1193" t="s">
        <v>669</v>
      </c>
      <c r="Y5" s="1193" t="s">
        <v>668</v>
      </c>
      <c r="Z5" s="1193" t="s">
        <v>667</v>
      </c>
      <c r="AA5" s="1193" t="s">
        <v>666</v>
      </c>
      <c r="AB5" s="1195"/>
      <c r="AC5" s="1200" t="s">
        <v>288</v>
      </c>
      <c r="AD5" s="1178" t="s">
        <v>665</v>
      </c>
      <c r="AE5" s="1178" t="s">
        <v>567</v>
      </c>
      <c r="AF5" s="1178" t="s">
        <v>573</v>
      </c>
      <c r="AG5" s="1178" t="s">
        <v>664</v>
      </c>
      <c r="AH5" s="1178" t="s">
        <v>601</v>
      </c>
      <c r="AI5" s="1178" t="s">
        <v>663</v>
      </c>
      <c r="AJ5" s="1178" t="s">
        <v>610</v>
      </c>
      <c r="AK5" s="1178" t="s">
        <v>662</v>
      </c>
      <c r="AL5" s="1178" t="s">
        <v>661</v>
      </c>
    </row>
    <row r="6" spans="1:39" ht="35.1" customHeight="1">
      <c r="A6" s="1182"/>
      <c r="B6" s="1182"/>
      <c r="C6" s="351"/>
      <c r="D6" s="1185"/>
      <c r="E6" s="1179"/>
      <c r="F6" s="1179"/>
      <c r="G6" s="1179"/>
      <c r="H6" s="1179"/>
      <c r="I6" s="1179"/>
      <c r="J6" s="1179"/>
      <c r="K6" s="1179"/>
      <c r="L6" s="1190"/>
      <c r="M6" s="1190"/>
      <c r="N6" s="1179"/>
      <c r="O6" s="1179"/>
      <c r="P6" s="1179"/>
      <c r="Q6" s="1179"/>
      <c r="R6" s="1179"/>
      <c r="S6" s="1199"/>
      <c r="T6" s="1199"/>
      <c r="U6" s="1190"/>
      <c r="V6" s="1190"/>
      <c r="W6" s="1179"/>
      <c r="X6" s="1179"/>
      <c r="Y6" s="1179"/>
      <c r="Z6" s="1179"/>
      <c r="AA6" s="1179"/>
      <c r="AB6" s="1196"/>
      <c r="AC6" s="1201"/>
      <c r="AD6" s="1179"/>
      <c r="AE6" s="1179"/>
      <c r="AF6" s="1179"/>
      <c r="AG6" s="1179"/>
      <c r="AH6" s="1179"/>
      <c r="AI6" s="1179"/>
      <c r="AJ6" s="1179"/>
      <c r="AK6" s="1179"/>
      <c r="AL6" s="1179"/>
    </row>
    <row r="7" spans="1:39" ht="6" customHeight="1">
      <c r="A7" s="317"/>
      <c r="B7" s="298"/>
      <c r="C7" s="320"/>
      <c r="D7" s="350"/>
      <c r="E7" s="348"/>
      <c r="F7" s="348"/>
      <c r="G7" s="348"/>
      <c r="H7" s="348"/>
      <c r="I7" s="348"/>
      <c r="J7" s="348"/>
      <c r="K7" s="348"/>
      <c r="L7" s="348"/>
      <c r="M7" s="348"/>
      <c r="N7" s="350"/>
      <c r="O7" s="350"/>
      <c r="P7" s="348"/>
      <c r="Q7" s="348"/>
      <c r="R7" s="348"/>
      <c r="S7" s="348"/>
      <c r="T7" s="348"/>
      <c r="U7" s="348"/>
      <c r="V7" s="348"/>
      <c r="W7" s="348"/>
      <c r="X7" s="348"/>
      <c r="Y7" s="348"/>
      <c r="Z7" s="348"/>
      <c r="AA7" s="348"/>
      <c r="AB7" s="349"/>
      <c r="AC7" s="348"/>
      <c r="AD7" s="348"/>
      <c r="AE7" s="348"/>
      <c r="AF7" s="348"/>
      <c r="AG7" s="348"/>
      <c r="AH7" s="348"/>
      <c r="AI7" s="348"/>
      <c r="AJ7" s="348"/>
      <c r="AK7" s="348"/>
      <c r="AL7" s="348"/>
      <c r="AM7" s="312"/>
    </row>
    <row r="8" spans="1:39" s="312" customFormat="1" ht="12" customHeight="1">
      <c r="A8" s="315" t="s">
        <v>19</v>
      </c>
      <c r="B8" s="314"/>
      <c r="C8" s="313"/>
      <c r="D8" s="396">
        <v>573064</v>
      </c>
      <c r="E8" s="396">
        <v>309717</v>
      </c>
      <c r="F8" s="396">
        <v>16392</v>
      </c>
      <c r="G8" s="396">
        <v>139849</v>
      </c>
      <c r="H8" s="396">
        <v>731</v>
      </c>
      <c r="I8" s="396">
        <v>8983</v>
      </c>
      <c r="J8" s="396">
        <v>72410</v>
      </c>
      <c r="K8" s="396">
        <v>3308</v>
      </c>
      <c r="L8" s="396">
        <v>8288</v>
      </c>
      <c r="M8" s="396">
        <v>53644</v>
      </c>
      <c r="N8" s="396">
        <v>6111</v>
      </c>
      <c r="O8" s="396">
        <v>93839</v>
      </c>
      <c r="P8" s="396">
        <v>51677</v>
      </c>
      <c r="Q8" s="396">
        <v>40893</v>
      </c>
      <c r="R8" s="396">
        <v>1270</v>
      </c>
      <c r="S8" s="396">
        <v>8009</v>
      </c>
      <c r="T8" s="396">
        <v>610</v>
      </c>
      <c r="U8" s="396">
        <v>1214</v>
      </c>
      <c r="V8" s="396">
        <v>131684</v>
      </c>
      <c r="W8" s="396">
        <v>8036</v>
      </c>
      <c r="X8" s="396">
        <v>11619</v>
      </c>
      <c r="Y8" s="396">
        <v>108251</v>
      </c>
      <c r="Z8" s="396">
        <v>2562</v>
      </c>
      <c r="AA8" s="396">
        <v>1215</v>
      </c>
      <c r="AB8" s="396">
        <v>27992</v>
      </c>
      <c r="AC8" s="396">
        <v>22572</v>
      </c>
      <c r="AD8" s="396">
        <v>3294</v>
      </c>
      <c r="AE8" s="396">
        <v>4120</v>
      </c>
      <c r="AF8" s="396">
        <v>528</v>
      </c>
      <c r="AG8" s="396">
        <v>912</v>
      </c>
      <c r="AH8" s="396">
        <v>11933</v>
      </c>
      <c r="AI8" s="396">
        <v>599</v>
      </c>
      <c r="AJ8" s="396">
        <v>299</v>
      </c>
      <c r="AK8" s="396">
        <v>89</v>
      </c>
      <c r="AL8" s="396">
        <v>797</v>
      </c>
      <c r="AM8" s="294"/>
    </row>
    <row r="9" spans="1:39" ht="18" customHeight="1">
      <c r="A9" s="308" t="s">
        <v>20</v>
      </c>
      <c r="B9" s="305"/>
      <c r="C9" s="307"/>
      <c r="D9" s="397">
        <v>43966</v>
      </c>
      <c r="E9" s="397">
        <v>71</v>
      </c>
      <c r="F9" s="397" t="s">
        <v>98</v>
      </c>
      <c r="G9" s="397" t="s">
        <v>98</v>
      </c>
      <c r="H9" s="397" t="s">
        <v>98</v>
      </c>
      <c r="I9" s="397" t="s">
        <v>98</v>
      </c>
      <c r="J9" s="397" t="s">
        <v>98</v>
      </c>
      <c r="K9" s="397" t="s">
        <v>98</v>
      </c>
      <c r="L9" s="397" t="s">
        <v>98</v>
      </c>
      <c r="M9" s="397" t="s">
        <v>98</v>
      </c>
      <c r="N9" s="397">
        <v>71</v>
      </c>
      <c r="O9" s="397">
        <v>36325</v>
      </c>
      <c r="P9" s="397">
        <v>33236</v>
      </c>
      <c r="Q9" s="397">
        <v>3072</v>
      </c>
      <c r="R9" s="397">
        <v>16</v>
      </c>
      <c r="S9" s="397" t="s">
        <v>98</v>
      </c>
      <c r="T9" s="397">
        <v>96</v>
      </c>
      <c r="U9" s="397">
        <v>370</v>
      </c>
      <c r="V9" s="397">
        <v>7104</v>
      </c>
      <c r="W9" s="397">
        <v>7014</v>
      </c>
      <c r="X9" s="397">
        <v>90</v>
      </c>
      <c r="Y9" s="397" t="s">
        <v>98</v>
      </c>
      <c r="Z9" s="397" t="s">
        <v>98</v>
      </c>
      <c r="AA9" s="397" t="s">
        <v>98</v>
      </c>
      <c r="AB9" s="397" t="s">
        <v>98</v>
      </c>
      <c r="AC9" s="397">
        <v>11927</v>
      </c>
      <c r="AD9" s="397" t="s">
        <v>98</v>
      </c>
      <c r="AE9" s="397" t="s">
        <v>98</v>
      </c>
      <c r="AF9" s="397" t="s">
        <v>98</v>
      </c>
      <c r="AG9" s="397" t="s">
        <v>98</v>
      </c>
      <c r="AH9" s="397">
        <v>11925</v>
      </c>
      <c r="AI9" s="397">
        <v>1</v>
      </c>
      <c r="AJ9" s="397" t="s">
        <v>98</v>
      </c>
      <c r="AK9" s="397" t="s">
        <v>98</v>
      </c>
      <c r="AL9" s="397" t="s">
        <v>98</v>
      </c>
    </row>
    <row r="10" spans="1:39" ht="18" customHeight="1">
      <c r="A10" s="308" t="s">
        <v>21</v>
      </c>
      <c r="B10" s="305"/>
      <c r="C10" s="307"/>
      <c r="D10" s="397">
        <v>15993</v>
      </c>
      <c r="E10" s="397" t="s">
        <v>278</v>
      </c>
      <c r="F10" s="397" t="s">
        <v>98</v>
      </c>
      <c r="G10" s="397" t="s">
        <v>98</v>
      </c>
      <c r="H10" s="397" t="s">
        <v>98</v>
      </c>
      <c r="I10" s="397" t="s">
        <v>98</v>
      </c>
      <c r="J10" s="397" t="s">
        <v>98</v>
      </c>
      <c r="K10" s="397" t="s">
        <v>98</v>
      </c>
      <c r="L10" s="397" t="s">
        <v>98</v>
      </c>
      <c r="M10" s="397" t="s">
        <v>98</v>
      </c>
      <c r="N10" s="397" t="s">
        <v>278</v>
      </c>
      <c r="O10" s="397">
        <v>14345</v>
      </c>
      <c r="P10" s="397">
        <v>14345</v>
      </c>
      <c r="Q10" s="397" t="s">
        <v>98</v>
      </c>
      <c r="R10" s="397" t="s">
        <v>98</v>
      </c>
      <c r="S10" s="397" t="s">
        <v>98</v>
      </c>
      <c r="T10" s="397">
        <v>7</v>
      </c>
      <c r="U10" s="397" t="s">
        <v>278</v>
      </c>
      <c r="V10" s="397">
        <v>8</v>
      </c>
      <c r="W10" s="397">
        <v>0</v>
      </c>
      <c r="X10" s="397">
        <v>8</v>
      </c>
      <c r="Y10" s="397" t="s">
        <v>98</v>
      </c>
      <c r="Z10" s="397" t="s">
        <v>98</v>
      </c>
      <c r="AA10" s="397" t="s">
        <v>98</v>
      </c>
      <c r="AB10" s="397" t="s">
        <v>98</v>
      </c>
      <c r="AC10" s="397">
        <v>7</v>
      </c>
      <c r="AD10" s="397" t="s">
        <v>98</v>
      </c>
      <c r="AE10" s="397" t="s">
        <v>98</v>
      </c>
      <c r="AF10" s="397" t="s">
        <v>98</v>
      </c>
      <c r="AG10" s="397" t="s">
        <v>98</v>
      </c>
      <c r="AH10" s="397" t="s">
        <v>278</v>
      </c>
      <c r="AI10" s="397" t="s">
        <v>98</v>
      </c>
      <c r="AJ10" s="397" t="s">
        <v>98</v>
      </c>
      <c r="AK10" s="397" t="s">
        <v>278</v>
      </c>
      <c r="AL10" s="397" t="s">
        <v>98</v>
      </c>
    </row>
    <row r="11" spans="1:39" ht="12" customHeight="1">
      <c r="A11" s="308" t="s">
        <v>23</v>
      </c>
      <c r="B11" s="305"/>
      <c r="C11" s="307"/>
      <c r="D11" s="397">
        <v>10785</v>
      </c>
      <c r="E11" s="397">
        <v>1516</v>
      </c>
      <c r="F11" s="397">
        <v>1026</v>
      </c>
      <c r="G11" s="397" t="s">
        <v>98</v>
      </c>
      <c r="H11" s="397" t="s">
        <v>98</v>
      </c>
      <c r="I11" s="397" t="s">
        <v>98</v>
      </c>
      <c r="J11" s="397" t="s">
        <v>98</v>
      </c>
      <c r="K11" s="397" t="s">
        <v>98</v>
      </c>
      <c r="L11" s="397" t="s">
        <v>98</v>
      </c>
      <c r="M11" s="397" t="s">
        <v>98</v>
      </c>
      <c r="N11" s="397">
        <v>489</v>
      </c>
      <c r="O11" s="397">
        <v>4194</v>
      </c>
      <c r="P11" s="397">
        <v>1284</v>
      </c>
      <c r="Q11" s="397">
        <v>2058</v>
      </c>
      <c r="R11" s="397">
        <v>852</v>
      </c>
      <c r="S11" s="397" t="s">
        <v>98</v>
      </c>
      <c r="T11" s="397">
        <v>127</v>
      </c>
      <c r="U11" s="397" t="s">
        <v>98</v>
      </c>
      <c r="V11" s="397">
        <v>4948</v>
      </c>
      <c r="W11" s="397">
        <v>885</v>
      </c>
      <c r="X11" s="397">
        <v>4063</v>
      </c>
      <c r="Y11" s="397" t="s">
        <v>98</v>
      </c>
      <c r="Z11" s="397" t="s">
        <v>98</v>
      </c>
      <c r="AA11" s="397" t="s">
        <v>98</v>
      </c>
      <c r="AB11" s="397" t="s">
        <v>98</v>
      </c>
      <c r="AC11" s="397">
        <v>2</v>
      </c>
      <c r="AD11" s="397" t="s">
        <v>98</v>
      </c>
      <c r="AE11" s="397" t="s">
        <v>98</v>
      </c>
      <c r="AF11" s="397" t="s">
        <v>98</v>
      </c>
      <c r="AG11" s="397" t="s">
        <v>98</v>
      </c>
      <c r="AH11" s="397" t="s">
        <v>278</v>
      </c>
      <c r="AI11" s="397" t="s">
        <v>98</v>
      </c>
      <c r="AJ11" s="397" t="s">
        <v>98</v>
      </c>
      <c r="AK11" s="397" t="s">
        <v>278</v>
      </c>
      <c r="AL11" s="397" t="s">
        <v>98</v>
      </c>
    </row>
    <row r="12" spans="1:39" ht="12" customHeight="1">
      <c r="A12" s="308" t="s">
        <v>24</v>
      </c>
      <c r="B12" s="305"/>
      <c r="C12" s="307"/>
      <c r="D12" s="397">
        <v>30312</v>
      </c>
      <c r="E12" s="397" t="s">
        <v>278</v>
      </c>
      <c r="F12" s="397">
        <v>12485</v>
      </c>
      <c r="G12" s="397" t="s">
        <v>98</v>
      </c>
      <c r="H12" s="397" t="s">
        <v>98</v>
      </c>
      <c r="I12" s="397" t="s">
        <v>98</v>
      </c>
      <c r="J12" s="397" t="s">
        <v>98</v>
      </c>
      <c r="K12" s="397" t="s">
        <v>98</v>
      </c>
      <c r="L12" s="397" t="s">
        <v>98</v>
      </c>
      <c r="M12" s="397" t="s">
        <v>98</v>
      </c>
      <c r="N12" s="397" t="s">
        <v>278</v>
      </c>
      <c r="O12" s="397" t="s">
        <v>278</v>
      </c>
      <c r="P12" s="397">
        <v>2811</v>
      </c>
      <c r="Q12" s="397">
        <v>3801</v>
      </c>
      <c r="R12" s="397" t="s">
        <v>278</v>
      </c>
      <c r="S12" s="397" t="s">
        <v>98</v>
      </c>
      <c r="T12" s="397">
        <v>379</v>
      </c>
      <c r="U12" s="397" t="s">
        <v>278</v>
      </c>
      <c r="V12" s="397">
        <v>10798</v>
      </c>
      <c r="W12" s="397" t="s">
        <v>278</v>
      </c>
      <c r="X12" s="397">
        <v>4828</v>
      </c>
      <c r="Y12" s="397">
        <v>5744</v>
      </c>
      <c r="Z12" s="397" t="s">
        <v>98</v>
      </c>
      <c r="AA12" s="397" t="s">
        <v>278</v>
      </c>
      <c r="AB12" s="397" t="s">
        <v>98</v>
      </c>
      <c r="AC12" s="397">
        <v>307</v>
      </c>
      <c r="AD12" s="397" t="s">
        <v>98</v>
      </c>
      <c r="AE12" s="397" t="s">
        <v>98</v>
      </c>
      <c r="AF12" s="397" t="s">
        <v>98</v>
      </c>
      <c r="AG12" s="397" t="s">
        <v>98</v>
      </c>
      <c r="AH12" s="397" t="s">
        <v>98</v>
      </c>
      <c r="AI12" s="397">
        <v>225</v>
      </c>
      <c r="AJ12" s="397" t="s">
        <v>98</v>
      </c>
      <c r="AK12" s="397" t="s">
        <v>278</v>
      </c>
      <c r="AL12" s="397" t="s">
        <v>278</v>
      </c>
    </row>
    <row r="13" spans="1:39" ht="12" customHeight="1">
      <c r="A13" s="308" t="s">
        <v>27</v>
      </c>
      <c r="B13" s="305"/>
      <c r="C13" s="307"/>
      <c r="D13" s="397">
        <v>29</v>
      </c>
      <c r="E13" s="397" t="s">
        <v>278</v>
      </c>
      <c r="F13" s="397" t="s">
        <v>98</v>
      </c>
      <c r="G13" s="397" t="s">
        <v>98</v>
      </c>
      <c r="H13" s="397" t="s">
        <v>98</v>
      </c>
      <c r="I13" s="397" t="s">
        <v>98</v>
      </c>
      <c r="J13" s="397" t="s">
        <v>98</v>
      </c>
      <c r="K13" s="397" t="s">
        <v>98</v>
      </c>
      <c r="L13" s="397" t="s">
        <v>98</v>
      </c>
      <c r="M13" s="397" t="s">
        <v>98</v>
      </c>
      <c r="N13" s="397" t="s">
        <v>278</v>
      </c>
      <c r="O13" s="397" t="s">
        <v>98</v>
      </c>
      <c r="P13" s="397" t="s">
        <v>98</v>
      </c>
      <c r="Q13" s="397" t="s">
        <v>98</v>
      </c>
      <c r="R13" s="397" t="s">
        <v>98</v>
      </c>
      <c r="S13" s="397" t="s">
        <v>278</v>
      </c>
      <c r="T13" s="397" t="s">
        <v>98</v>
      </c>
      <c r="U13" s="397" t="s">
        <v>98</v>
      </c>
      <c r="V13" s="397">
        <v>25</v>
      </c>
      <c r="W13" s="397">
        <v>1</v>
      </c>
      <c r="X13" s="397">
        <v>25</v>
      </c>
      <c r="Y13" s="397" t="s">
        <v>98</v>
      </c>
      <c r="Z13" s="397" t="s">
        <v>98</v>
      </c>
      <c r="AA13" s="397" t="s">
        <v>98</v>
      </c>
      <c r="AB13" s="397" t="s">
        <v>98</v>
      </c>
      <c r="AC13" s="397">
        <v>16</v>
      </c>
      <c r="AD13" s="397" t="s">
        <v>98</v>
      </c>
      <c r="AE13" s="397" t="s">
        <v>278</v>
      </c>
      <c r="AF13" s="397" t="s">
        <v>278</v>
      </c>
      <c r="AG13" s="397" t="s">
        <v>98</v>
      </c>
      <c r="AH13" s="397" t="s">
        <v>98</v>
      </c>
      <c r="AI13" s="397" t="s">
        <v>98</v>
      </c>
      <c r="AJ13" s="397" t="s">
        <v>278</v>
      </c>
      <c r="AK13" s="397" t="s">
        <v>278</v>
      </c>
      <c r="AL13" s="397" t="s">
        <v>98</v>
      </c>
    </row>
    <row r="14" spans="1:39" ht="12" customHeight="1">
      <c r="A14" s="308" t="s">
        <v>29</v>
      </c>
      <c r="B14" s="305"/>
      <c r="C14" s="310"/>
      <c r="D14" s="399" t="s">
        <v>278</v>
      </c>
      <c r="E14" s="399" t="s">
        <v>98</v>
      </c>
      <c r="F14" s="399" t="s">
        <v>98</v>
      </c>
      <c r="G14" s="399" t="s">
        <v>98</v>
      </c>
      <c r="H14" s="399" t="s">
        <v>98</v>
      </c>
      <c r="I14" s="399" t="s">
        <v>98</v>
      </c>
      <c r="J14" s="399" t="s">
        <v>98</v>
      </c>
      <c r="K14" s="399" t="s">
        <v>98</v>
      </c>
      <c r="L14" s="399" t="s">
        <v>98</v>
      </c>
      <c r="M14" s="399" t="s">
        <v>98</v>
      </c>
      <c r="N14" s="399" t="s">
        <v>98</v>
      </c>
      <c r="O14" s="399" t="s">
        <v>278</v>
      </c>
      <c r="P14" s="399" t="s">
        <v>98</v>
      </c>
      <c r="Q14" s="399" t="s">
        <v>98</v>
      </c>
      <c r="R14" s="399" t="s">
        <v>278</v>
      </c>
      <c r="S14" s="399" t="s">
        <v>98</v>
      </c>
      <c r="T14" s="399" t="s">
        <v>98</v>
      </c>
      <c r="U14" s="399" t="s">
        <v>98</v>
      </c>
      <c r="V14" s="399" t="s">
        <v>98</v>
      </c>
      <c r="W14" s="399" t="s">
        <v>98</v>
      </c>
      <c r="X14" s="399" t="s">
        <v>98</v>
      </c>
      <c r="Y14" s="399" t="s">
        <v>98</v>
      </c>
      <c r="Z14" s="399" t="s">
        <v>98</v>
      </c>
      <c r="AA14" s="399" t="s">
        <v>98</v>
      </c>
      <c r="AB14" s="399" t="s">
        <v>98</v>
      </c>
      <c r="AC14" s="399" t="s">
        <v>278</v>
      </c>
      <c r="AD14" s="399" t="s">
        <v>98</v>
      </c>
      <c r="AE14" s="399" t="s">
        <v>98</v>
      </c>
      <c r="AF14" s="399" t="s">
        <v>278</v>
      </c>
      <c r="AG14" s="399" t="s">
        <v>98</v>
      </c>
      <c r="AH14" s="399" t="s">
        <v>98</v>
      </c>
      <c r="AI14" s="399" t="s">
        <v>98</v>
      </c>
      <c r="AJ14" s="399" t="s">
        <v>98</v>
      </c>
      <c r="AK14" s="399" t="s">
        <v>98</v>
      </c>
      <c r="AL14" s="399" t="s">
        <v>98</v>
      </c>
    </row>
    <row r="15" spans="1:39" ht="18" customHeight="1">
      <c r="A15" s="308" t="s">
        <v>31</v>
      </c>
      <c r="B15" s="305"/>
      <c r="C15" s="307"/>
      <c r="D15" s="397">
        <v>136</v>
      </c>
      <c r="E15" s="397" t="s">
        <v>98</v>
      </c>
      <c r="F15" s="397" t="s">
        <v>98</v>
      </c>
      <c r="G15" s="397" t="s">
        <v>98</v>
      </c>
      <c r="H15" s="397" t="s">
        <v>98</v>
      </c>
      <c r="I15" s="397" t="s">
        <v>98</v>
      </c>
      <c r="J15" s="397" t="s">
        <v>98</v>
      </c>
      <c r="K15" s="397" t="s">
        <v>98</v>
      </c>
      <c r="L15" s="397" t="s">
        <v>98</v>
      </c>
      <c r="M15" s="397" t="s">
        <v>98</v>
      </c>
      <c r="N15" s="397" t="s">
        <v>98</v>
      </c>
      <c r="O15" s="397" t="s">
        <v>98</v>
      </c>
      <c r="P15" s="397" t="s">
        <v>98</v>
      </c>
      <c r="Q15" s="397" t="s">
        <v>98</v>
      </c>
      <c r="R15" s="397" t="s">
        <v>98</v>
      </c>
      <c r="S15" s="397" t="s">
        <v>98</v>
      </c>
      <c r="T15" s="397" t="s">
        <v>98</v>
      </c>
      <c r="U15" s="397" t="s">
        <v>98</v>
      </c>
      <c r="V15" s="397">
        <v>136</v>
      </c>
      <c r="W15" s="397" t="s">
        <v>98</v>
      </c>
      <c r="X15" s="397" t="s">
        <v>98</v>
      </c>
      <c r="Y15" s="397">
        <v>136</v>
      </c>
      <c r="Z15" s="397" t="s">
        <v>98</v>
      </c>
      <c r="AA15" s="397" t="s">
        <v>98</v>
      </c>
      <c r="AB15" s="397" t="s">
        <v>98</v>
      </c>
      <c r="AC15" s="397" t="s">
        <v>98</v>
      </c>
      <c r="AD15" s="397" t="s">
        <v>98</v>
      </c>
      <c r="AE15" s="397" t="s">
        <v>98</v>
      </c>
      <c r="AF15" s="397" t="s">
        <v>98</v>
      </c>
      <c r="AG15" s="397" t="s">
        <v>98</v>
      </c>
      <c r="AH15" s="397" t="s">
        <v>98</v>
      </c>
      <c r="AI15" s="397" t="s">
        <v>98</v>
      </c>
      <c r="AJ15" s="397" t="s">
        <v>98</v>
      </c>
      <c r="AK15" s="397" t="s">
        <v>98</v>
      </c>
      <c r="AL15" s="397" t="s">
        <v>98</v>
      </c>
    </row>
    <row r="16" spans="1:39" ht="12" customHeight="1">
      <c r="A16" s="308" t="s">
        <v>33</v>
      </c>
      <c r="B16" s="305"/>
      <c r="C16" s="307"/>
      <c r="D16" s="397" t="s">
        <v>278</v>
      </c>
      <c r="E16" s="397" t="s">
        <v>278</v>
      </c>
      <c r="F16" s="397" t="s">
        <v>98</v>
      </c>
      <c r="G16" s="397" t="s">
        <v>98</v>
      </c>
      <c r="H16" s="397" t="s">
        <v>98</v>
      </c>
      <c r="I16" s="397" t="s">
        <v>98</v>
      </c>
      <c r="J16" s="397" t="s">
        <v>98</v>
      </c>
      <c r="K16" s="397" t="s">
        <v>98</v>
      </c>
      <c r="L16" s="397" t="s">
        <v>98</v>
      </c>
      <c r="M16" s="397" t="s">
        <v>98</v>
      </c>
      <c r="N16" s="397" t="s">
        <v>278</v>
      </c>
      <c r="O16" s="397" t="s">
        <v>278</v>
      </c>
      <c r="P16" s="397" t="s">
        <v>98</v>
      </c>
      <c r="Q16" s="397" t="s">
        <v>98</v>
      </c>
      <c r="R16" s="397" t="s">
        <v>278</v>
      </c>
      <c r="S16" s="397" t="s">
        <v>98</v>
      </c>
      <c r="T16" s="397" t="s">
        <v>98</v>
      </c>
      <c r="U16" s="397" t="s">
        <v>98</v>
      </c>
      <c r="V16" s="397" t="s">
        <v>98</v>
      </c>
      <c r="W16" s="397" t="s">
        <v>98</v>
      </c>
      <c r="X16" s="397" t="s">
        <v>98</v>
      </c>
      <c r="Y16" s="397" t="s">
        <v>98</v>
      </c>
      <c r="Z16" s="397" t="s">
        <v>98</v>
      </c>
      <c r="AA16" s="397" t="s">
        <v>98</v>
      </c>
      <c r="AB16" s="397" t="s">
        <v>98</v>
      </c>
      <c r="AC16" s="397" t="s">
        <v>98</v>
      </c>
      <c r="AD16" s="397" t="s">
        <v>98</v>
      </c>
      <c r="AE16" s="397" t="s">
        <v>98</v>
      </c>
      <c r="AF16" s="397" t="s">
        <v>98</v>
      </c>
      <c r="AG16" s="397" t="s">
        <v>98</v>
      </c>
      <c r="AH16" s="397" t="s">
        <v>98</v>
      </c>
      <c r="AI16" s="397" t="s">
        <v>98</v>
      </c>
      <c r="AJ16" s="397" t="s">
        <v>98</v>
      </c>
      <c r="AK16" s="397" t="s">
        <v>98</v>
      </c>
      <c r="AL16" s="397" t="s">
        <v>98</v>
      </c>
    </row>
    <row r="17" spans="1:38" ht="12" customHeight="1">
      <c r="A17" s="308" t="s">
        <v>41</v>
      </c>
      <c r="B17" s="305"/>
      <c r="C17" s="307"/>
      <c r="D17" s="397">
        <v>1925</v>
      </c>
      <c r="E17" s="397" t="s">
        <v>278</v>
      </c>
      <c r="F17" s="397" t="s">
        <v>98</v>
      </c>
      <c r="G17" s="397" t="s">
        <v>98</v>
      </c>
      <c r="H17" s="397" t="s">
        <v>98</v>
      </c>
      <c r="I17" s="397" t="s">
        <v>278</v>
      </c>
      <c r="J17" s="397" t="s">
        <v>278</v>
      </c>
      <c r="K17" s="397" t="s">
        <v>98</v>
      </c>
      <c r="L17" s="397" t="s">
        <v>98</v>
      </c>
      <c r="M17" s="397" t="s">
        <v>98</v>
      </c>
      <c r="N17" s="397" t="s">
        <v>278</v>
      </c>
      <c r="O17" s="397" t="s">
        <v>278</v>
      </c>
      <c r="P17" s="397" t="s">
        <v>98</v>
      </c>
      <c r="Q17" s="397" t="s">
        <v>278</v>
      </c>
      <c r="R17" s="397">
        <v>0</v>
      </c>
      <c r="S17" s="397" t="s">
        <v>98</v>
      </c>
      <c r="T17" s="397" t="s">
        <v>98</v>
      </c>
      <c r="U17" s="397" t="s">
        <v>98</v>
      </c>
      <c r="V17" s="397">
        <v>1700</v>
      </c>
      <c r="W17" s="397" t="s">
        <v>98</v>
      </c>
      <c r="X17" s="397">
        <v>1</v>
      </c>
      <c r="Y17" s="397">
        <v>1698</v>
      </c>
      <c r="Z17" s="397" t="s">
        <v>98</v>
      </c>
      <c r="AA17" s="397" t="s">
        <v>98</v>
      </c>
      <c r="AB17" s="397" t="s">
        <v>98</v>
      </c>
      <c r="AC17" s="397">
        <v>7</v>
      </c>
      <c r="AD17" s="397" t="s">
        <v>98</v>
      </c>
      <c r="AE17" s="397" t="s">
        <v>98</v>
      </c>
      <c r="AF17" s="397" t="s">
        <v>278</v>
      </c>
      <c r="AG17" s="397" t="s">
        <v>98</v>
      </c>
      <c r="AH17" s="397" t="s">
        <v>98</v>
      </c>
      <c r="AI17" s="397" t="s">
        <v>98</v>
      </c>
      <c r="AJ17" s="397" t="s">
        <v>98</v>
      </c>
      <c r="AK17" s="397" t="s">
        <v>98</v>
      </c>
      <c r="AL17" s="397" t="s">
        <v>278</v>
      </c>
    </row>
    <row r="18" spans="1:38" ht="12" customHeight="1">
      <c r="A18" s="308" t="s">
        <v>43</v>
      </c>
      <c r="B18" s="305"/>
      <c r="C18" s="307"/>
      <c r="D18" s="397" t="s">
        <v>278</v>
      </c>
      <c r="E18" s="397" t="s">
        <v>278</v>
      </c>
      <c r="F18" s="397" t="s">
        <v>98</v>
      </c>
      <c r="G18" s="397" t="s">
        <v>98</v>
      </c>
      <c r="H18" s="397" t="s">
        <v>98</v>
      </c>
      <c r="I18" s="397" t="s">
        <v>98</v>
      </c>
      <c r="J18" s="397" t="s">
        <v>278</v>
      </c>
      <c r="K18" s="397" t="s">
        <v>98</v>
      </c>
      <c r="L18" s="397" t="s">
        <v>98</v>
      </c>
      <c r="M18" s="397" t="s">
        <v>98</v>
      </c>
      <c r="N18" s="397" t="s">
        <v>98</v>
      </c>
      <c r="O18" s="397" t="s">
        <v>98</v>
      </c>
      <c r="P18" s="397" t="s">
        <v>98</v>
      </c>
      <c r="Q18" s="397" t="s">
        <v>98</v>
      </c>
      <c r="R18" s="397" t="s">
        <v>98</v>
      </c>
      <c r="S18" s="397" t="s">
        <v>98</v>
      </c>
      <c r="T18" s="397" t="s">
        <v>98</v>
      </c>
      <c r="U18" s="397" t="s">
        <v>98</v>
      </c>
      <c r="V18" s="397" t="s">
        <v>98</v>
      </c>
      <c r="W18" s="397" t="s">
        <v>98</v>
      </c>
      <c r="X18" s="397" t="s">
        <v>98</v>
      </c>
      <c r="Y18" s="397" t="s">
        <v>98</v>
      </c>
      <c r="Z18" s="397" t="s">
        <v>98</v>
      </c>
      <c r="AA18" s="397" t="s">
        <v>98</v>
      </c>
      <c r="AB18" s="397" t="s">
        <v>98</v>
      </c>
      <c r="AC18" s="397" t="s">
        <v>98</v>
      </c>
      <c r="AD18" s="397" t="s">
        <v>98</v>
      </c>
      <c r="AE18" s="397" t="s">
        <v>98</v>
      </c>
      <c r="AF18" s="397" t="s">
        <v>98</v>
      </c>
      <c r="AG18" s="397" t="s">
        <v>98</v>
      </c>
      <c r="AH18" s="397" t="s">
        <v>98</v>
      </c>
      <c r="AI18" s="397" t="s">
        <v>98</v>
      </c>
      <c r="AJ18" s="397" t="s">
        <v>98</v>
      </c>
      <c r="AK18" s="397" t="s">
        <v>98</v>
      </c>
      <c r="AL18" s="397" t="s">
        <v>98</v>
      </c>
    </row>
    <row r="19" spans="1:38" ht="12" customHeight="1">
      <c r="A19" s="308" t="s">
        <v>45</v>
      </c>
      <c r="B19" s="305"/>
      <c r="C19" s="307"/>
      <c r="D19" s="399">
        <v>404</v>
      </c>
      <c r="E19" s="399" t="s">
        <v>98</v>
      </c>
      <c r="F19" s="399" t="s">
        <v>98</v>
      </c>
      <c r="G19" s="399" t="s">
        <v>98</v>
      </c>
      <c r="H19" s="399" t="s">
        <v>98</v>
      </c>
      <c r="I19" s="399" t="s">
        <v>98</v>
      </c>
      <c r="J19" s="399" t="s">
        <v>98</v>
      </c>
      <c r="K19" s="399" t="s">
        <v>98</v>
      </c>
      <c r="L19" s="399" t="s">
        <v>98</v>
      </c>
      <c r="M19" s="399" t="s">
        <v>98</v>
      </c>
      <c r="N19" s="399" t="s">
        <v>98</v>
      </c>
      <c r="O19" s="399">
        <v>1</v>
      </c>
      <c r="P19" s="399" t="s">
        <v>98</v>
      </c>
      <c r="Q19" s="399">
        <v>1</v>
      </c>
      <c r="R19" s="399" t="s">
        <v>98</v>
      </c>
      <c r="S19" s="399" t="s">
        <v>98</v>
      </c>
      <c r="T19" s="399" t="s">
        <v>98</v>
      </c>
      <c r="U19" s="399" t="s">
        <v>98</v>
      </c>
      <c r="V19" s="399">
        <v>402</v>
      </c>
      <c r="W19" s="399">
        <v>52</v>
      </c>
      <c r="X19" s="399">
        <v>176</v>
      </c>
      <c r="Y19" s="399">
        <v>174</v>
      </c>
      <c r="Z19" s="399" t="s">
        <v>98</v>
      </c>
      <c r="AA19" s="399" t="s">
        <v>98</v>
      </c>
      <c r="AB19" s="399" t="s">
        <v>98</v>
      </c>
      <c r="AC19" s="399" t="s">
        <v>278</v>
      </c>
      <c r="AD19" s="399" t="s">
        <v>98</v>
      </c>
      <c r="AE19" s="399" t="s">
        <v>278</v>
      </c>
      <c r="AF19" s="399" t="s">
        <v>98</v>
      </c>
      <c r="AG19" s="399" t="s">
        <v>98</v>
      </c>
      <c r="AH19" s="399" t="s">
        <v>98</v>
      </c>
      <c r="AI19" s="399" t="s">
        <v>98</v>
      </c>
      <c r="AJ19" s="399" t="s">
        <v>98</v>
      </c>
      <c r="AK19" s="399">
        <v>2</v>
      </c>
      <c r="AL19" s="399" t="s">
        <v>98</v>
      </c>
    </row>
    <row r="20" spans="1:38" ht="18" customHeight="1">
      <c r="A20" s="308" t="s">
        <v>46</v>
      </c>
      <c r="B20" s="305"/>
      <c r="C20" s="307"/>
      <c r="D20" s="397">
        <v>961</v>
      </c>
      <c r="E20" s="397">
        <v>798</v>
      </c>
      <c r="F20" s="397" t="s">
        <v>278</v>
      </c>
      <c r="G20" s="397" t="s">
        <v>98</v>
      </c>
      <c r="H20" s="397" t="s">
        <v>98</v>
      </c>
      <c r="I20" s="397" t="s">
        <v>98</v>
      </c>
      <c r="J20" s="397" t="s">
        <v>98</v>
      </c>
      <c r="K20" s="397" t="s">
        <v>98</v>
      </c>
      <c r="L20" s="397" t="s">
        <v>98</v>
      </c>
      <c r="M20" s="397" t="s">
        <v>98</v>
      </c>
      <c r="N20" s="397" t="s">
        <v>278</v>
      </c>
      <c r="O20" s="399">
        <v>154</v>
      </c>
      <c r="P20" s="397" t="s">
        <v>98</v>
      </c>
      <c r="Q20" s="397">
        <v>154</v>
      </c>
      <c r="R20" s="397" t="s">
        <v>98</v>
      </c>
      <c r="S20" s="397" t="s">
        <v>98</v>
      </c>
      <c r="T20" s="397" t="s">
        <v>98</v>
      </c>
      <c r="U20" s="397" t="s">
        <v>98</v>
      </c>
      <c r="V20" s="397">
        <v>9</v>
      </c>
      <c r="W20" s="397">
        <v>0</v>
      </c>
      <c r="X20" s="397">
        <v>8</v>
      </c>
      <c r="Y20" s="397" t="s">
        <v>98</v>
      </c>
      <c r="Z20" s="397" t="s">
        <v>98</v>
      </c>
      <c r="AA20" s="397">
        <v>1</v>
      </c>
      <c r="AB20" s="397" t="s">
        <v>98</v>
      </c>
      <c r="AC20" s="397">
        <v>13</v>
      </c>
      <c r="AD20" s="397" t="s">
        <v>98</v>
      </c>
      <c r="AE20" s="397" t="s">
        <v>98</v>
      </c>
      <c r="AF20" s="397" t="s">
        <v>278</v>
      </c>
      <c r="AG20" s="397" t="s">
        <v>98</v>
      </c>
      <c r="AH20" s="397" t="s">
        <v>98</v>
      </c>
      <c r="AI20" s="397" t="s">
        <v>98</v>
      </c>
      <c r="AJ20" s="397" t="s">
        <v>98</v>
      </c>
      <c r="AK20" s="397" t="s">
        <v>278</v>
      </c>
      <c r="AL20" s="397" t="s">
        <v>98</v>
      </c>
    </row>
    <row r="21" spans="1:38" ht="12" customHeight="1">
      <c r="A21" s="308" t="s">
        <v>48</v>
      </c>
      <c r="B21" s="305"/>
      <c r="C21" s="307"/>
      <c r="D21" s="397">
        <v>31</v>
      </c>
      <c r="E21" s="397" t="s">
        <v>278</v>
      </c>
      <c r="F21" s="397" t="s">
        <v>278</v>
      </c>
      <c r="G21" s="397" t="s">
        <v>98</v>
      </c>
      <c r="H21" s="397" t="s">
        <v>98</v>
      </c>
      <c r="I21" s="397" t="s">
        <v>98</v>
      </c>
      <c r="J21" s="397" t="s">
        <v>98</v>
      </c>
      <c r="K21" s="397" t="s">
        <v>98</v>
      </c>
      <c r="L21" s="397" t="s">
        <v>98</v>
      </c>
      <c r="M21" s="397" t="s">
        <v>98</v>
      </c>
      <c r="N21" s="397" t="s">
        <v>278</v>
      </c>
      <c r="O21" s="399" t="s">
        <v>98</v>
      </c>
      <c r="P21" s="397" t="s">
        <v>98</v>
      </c>
      <c r="Q21" s="397" t="s">
        <v>98</v>
      </c>
      <c r="R21" s="397" t="s">
        <v>98</v>
      </c>
      <c r="S21" s="397" t="s">
        <v>98</v>
      </c>
      <c r="T21" s="397" t="s">
        <v>98</v>
      </c>
      <c r="U21" s="397" t="s">
        <v>98</v>
      </c>
      <c r="V21" s="397" t="s">
        <v>278</v>
      </c>
      <c r="W21" s="397" t="s">
        <v>278</v>
      </c>
      <c r="X21" s="397">
        <v>2</v>
      </c>
      <c r="Y21" s="397" t="s">
        <v>98</v>
      </c>
      <c r="Z21" s="397" t="s">
        <v>98</v>
      </c>
      <c r="AA21" s="397" t="s">
        <v>98</v>
      </c>
      <c r="AB21" s="397" t="s">
        <v>98</v>
      </c>
      <c r="AC21" s="397" t="s">
        <v>98</v>
      </c>
      <c r="AD21" s="397" t="s">
        <v>98</v>
      </c>
      <c r="AE21" s="397" t="s">
        <v>98</v>
      </c>
      <c r="AF21" s="397" t="s">
        <v>98</v>
      </c>
      <c r="AG21" s="397" t="s">
        <v>98</v>
      </c>
      <c r="AH21" s="397" t="s">
        <v>98</v>
      </c>
      <c r="AI21" s="397" t="s">
        <v>98</v>
      </c>
      <c r="AJ21" s="397" t="s">
        <v>98</v>
      </c>
      <c r="AK21" s="397" t="s">
        <v>98</v>
      </c>
      <c r="AL21" s="397" t="s">
        <v>98</v>
      </c>
    </row>
    <row r="22" spans="1:38" ht="12" customHeight="1">
      <c r="A22" s="308" t="s">
        <v>49</v>
      </c>
      <c r="B22" s="305"/>
      <c r="C22" s="307"/>
      <c r="D22" s="397">
        <v>437</v>
      </c>
      <c r="E22" s="397">
        <v>48</v>
      </c>
      <c r="F22" s="397" t="s">
        <v>98</v>
      </c>
      <c r="G22" s="397" t="s">
        <v>98</v>
      </c>
      <c r="H22" s="397" t="s">
        <v>98</v>
      </c>
      <c r="I22" s="397" t="s">
        <v>98</v>
      </c>
      <c r="J22" s="397" t="s">
        <v>98</v>
      </c>
      <c r="K22" s="397" t="s">
        <v>98</v>
      </c>
      <c r="L22" s="397" t="s">
        <v>98</v>
      </c>
      <c r="M22" s="397" t="s">
        <v>98</v>
      </c>
      <c r="N22" s="397">
        <v>48</v>
      </c>
      <c r="O22" s="397">
        <v>386</v>
      </c>
      <c r="P22" s="397" t="s">
        <v>98</v>
      </c>
      <c r="Q22" s="397">
        <v>324</v>
      </c>
      <c r="R22" s="397">
        <v>62</v>
      </c>
      <c r="S22" s="397" t="s">
        <v>98</v>
      </c>
      <c r="T22" s="397" t="s">
        <v>98</v>
      </c>
      <c r="U22" s="397" t="s">
        <v>98</v>
      </c>
      <c r="V22" s="397">
        <v>2</v>
      </c>
      <c r="W22" s="397" t="s">
        <v>98</v>
      </c>
      <c r="X22" s="397">
        <v>2</v>
      </c>
      <c r="Y22" s="397" t="s">
        <v>98</v>
      </c>
      <c r="Z22" s="397" t="s">
        <v>98</v>
      </c>
      <c r="AA22" s="397" t="s">
        <v>98</v>
      </c>
      <c r="AB22" s="397" t="s">
        <v>98</v>
      </c>
      <c r="AC22" s="397" t="s">
        <v>278</v>
      </c>
      <c r="AD22" s="397" t="s">
        <v>98</v>
      </c>
      <c r="AE22" s="397" t="s">
        <v>98</v>
      </c>
      <c r="AF22" s="397" t="s">
        <v>278</v>
      </c>
      <c r="AG22" s="397" t="s">
        <v>98</v>
      </c>
      <c r="AH22" s="397" t="s">
        <v>98</v>
      </c>
      <c r="AI22" s="397" t="s">
        <v>98</v>
      </c>
      <c r="AJ22" s="397" t="s">
        <v>98</v>
      </c>
      <c r="AK22" s="397" t="s">
        <v>98</v>
      </c>
      <c r="AL22" s="397" t="s">
        <v>98</v>
      </c>
    </row>
    <row r="23" spans="1:38" ht="12" customHeight="1">
      <c r="A23" s="308" t="s">
        <v>50</v>
      </c>
      <c r="B23" s="305"/>
      <c r="C23" s="307"/>
      <c r="D23" s="397">
        <v>670</v>
      </c>
      <c r="E23" s="397" t="s">
        <v>278</v>
      </c>
      <c r="F23" s="397" t="s">
        <v>98</v>
      </c>
      <c r="G23" s="397" t="s">
        <v>98</v>
      </c>
      <c r="H23" s="397" t="s">
        <v>98</v>
      </c>
      <c r="I23" s="397" t="s">
        <v>98</v>
      </c>
      <c r="J23" s="397">
        <v>72</v>
      </c>
      <c r="K23" s="397" t="s">
        <v>278</v>
      </c>
      <c r="L23" s="397">
        <v>231</v>
      </c>
      <c r="M23" s="397" t="s">
        <v>98</v>
      </c>
      <c r="N23" s="397">
        <v>320</v>
      </c>
      <c r="O23" s="397">
        <v>3</v>
      </c>
      <c r="P23" s="397" t="s">
        <v>98</v>
      </c>
      <c r="Q23" s="397">
        <v>3</v>
      </c>
      <c r="R23" s="397" t="s">
        <v>98</v>
      </c>
      <c r="S23" s="397" t="s">
        <v>98</v>
      </c>
      <c r="T23" s="397" t="s">
        <v>98</v>
      </c>
      <c r="U23" s="397" t="s">
        <v>278</v>
      </c>
      <c r="V23" s="397">
        <v>6</v>
      </c>
      <c r="W23" s="397" t="s">
        <v>98</v>
      </c>
      <c r="X23" s="397">
        <v>6</v>
      </c>
      <c r="Y23" s="397" t="s">
        <v>98</v>
      </c>
      <c r="Z23" s="397" t="s">
        <v>98</v>
      </c>
      <c r="AA23" s="397" t="s">
        <v>98</v>
      </c>
      <c r="AB23" s="397">
        <v>31</v>
      </c>
      <c r="AC23" s="397">
        <v>6</v>
      </c>
      <c r="AD23" s="397" t="s">
        <v>98</v>
      </c>
      <c r="AE23" s="397" t="s">
        <v>278</v>
      </c>
      <c r="AF23" s="397" t="s">
        <v>278</v>
      </c>
      <c r="AG23" s="397" t="s">
        <v>98</v>
      </c>
      <c r="AH23" s="397" t="s">
        <v>98</v>
      </c>
      <c r="AI23" s="397" t="s">
        <v>98</v>
      </c>
      <c r="AJ23" s="397" t="s">
        <v>98</v>
      </c>
      <c r="AK23" s="397" t="s">
        <v>278</v>
      </c>
      <c r="AL23" s="397" t="s">
        <v>98</v>
      </c>
    </row>
    <row r="24" spans="1:38" ht="12" customHeight="1">
      <c r="A24" s="308" t="s">
        <v>54</v>
      </c>
      <c r="B24" s="305"/>
      <c r="C24" s="307"/>
      <c r="D24" s="399">
        <v>2954</v>
      </c>
      <c r="E24" s="399">
        <v>1969</v>
      </c>
      <c r="F24" s="399" t="s">
        <v>98</v>
      </c>
      <c r="G24" s="399">
        <v>171</v>
      </c>
      <c r="H24" s="399">
        <v>474</v>
      </c>
      <c r="I24" s="399">
        <v>29</v>
      </c>
      <c r="J24" s="399">
        <v>1214</v>
      </c>
      <c r="K24" s="399" t="s">
        <v>278</v>
      </c>
      <c r="L24" s="399" t="s">
        <v>278</v>
      </c>
      <c r="M24" s="399" t="s">
        <v>98</v>
      </c>
      <c r="N24" s="399">
        <v>51</v>
      </c>
      <c r="O24" s="399">
        <v>788</v>
      </c>
      <c r="P24" s="399" t="s">
        <v>98</v>
      </c>
      <c r="Q24" s="399">
        <v>788</v>
      </c>
      <c r="R24" s="399" t="s">
        <v>98</v>
      </c>
      <c r="S24" s="399" t="s">
        <v>98</v>
      </c>
      <c r="T24" s="399" t="s">
        <v>98</v>
      </c>
      <c r="U24" s="399" t="s">
        <v>278</v>
      </c>
      <c r="V24" s="399" t="s">
        <v>278</v>
      </c>
      <c r="W24" s="399" t="s">
        <v>98</v>
      </c>
      <c r="X24" s="399">
        <v>8</v>
      </c>
      <c r="Y24" s="399">
        <v>148</v>
      </c>
      <c r="Z24" s="399" t="s">
        <v>98</v>
      </c>
      <c r="AA24" s="399" t="s">
        <v>278</v>
      </c>
      <c r="AB24" s="399" t="s">
        <v>98</v>
      </c>
      <c r="AC24" s="399">
        <v>32</v>
      </c>
      <c r="AD24" s="399" t="s">
        <v>98</v>
      </c>
      <c r="AE24" s="399" t="s">
        <v>278</v>
      </c>
      <c r="AF24" s="399" t="s">
        <v>278</v>
      </c>
      <c r="AG24" s="399" t="s">
        <v>98</v>
      </c>
      <c r="AH24" s="399" t="s">
        <v>98</v>
      </c>
      <c r="AI24" s="399" t="s">
        <v>98</v>
      </c>
      <c r="AJ24" s="399" t="s">
        <v>278</v>
      </c>
      <c r="AK24" s="399" t="s">
        <v>98</v>
      </c>
      <c r="AL24" s="399" t="s">
        <v>98</v>
      </c>
    </row>
    <row r="25" spans="1:38" ht="18" customHeight="1">
      <c r="A25" s="308" t="s">
        <v>55</v>
      </c>
      <c r="B25" s="305"/>
      <c r="C25" s="307"/>
      <c r="D25" s="397">
        <v>2993</v>
      </c>
      <c r="E25" s="397" t="s">
        <v>278</v>
      </c>
      <c r="F25" s="397" t="s">
        <v>98</v>
      </c>
      <c r="G25" s="397" t="s">
        <v>98</v>
      </c>
      <c r="H25" s="397" t="s">
        <v>98</v>
      </c>
      <c r="I25" s="397" t="s">
        <v>98</v>
      </c>
      <c r="J25" s="397" t="s">
        <v>98</v>
      </c>
      <c r="K25" s="397" t="s">
        <v>278</v>
      </c>
      <c r="L25" s="397" t="s">
        <v>98</v>
      </c>
      <c r="M25" s="397" t="s">
        <v>98</v>
      </c>
      <c r="N25" s="397">
        <v>94</v>
      </c>
      <c r="O25" s="397">
        <v>10</v>
      </c>
      <c r="P25" s="397" t="s">
        <v>98</v>
      </c>
      <c r="Q25" s="397">
        <v>10</v>
      </c>
      <c r="R25" s="397" t="s">
        <v>98</v>
      </c>
      <c r="S25" s="397" t="s">
        <v>98</v>
      </c>
      <c r="T25" s="397" t="s">
        <v>98</v>
      </c>
      <c r="U25" s="397" t="s">
        <v>278</v>
      </c>
      <c r="V25" s="397">
        <v>2667</v>
      </c>
      <c r="W25" s="397" t="s">
        <v>98</v>
      </c>
      <c r="X25" s="397">
        <v>50</v>
      </c>
      <c r="Y25" s="397">
        <v>2617</v>
      </c>
      <c r="Z25" s="397" t="s">
        <v>98</v>
      </c>
      <c r="AA25" s="397" t="s">
        <v>98</v>
      </c>
      <c r="AB25" s="397" t="s">
        <v>98</v>
      </c>
      <c r="AC25" s="397">
        <v>79</v>
      </c>
      <c r="AD25" s="397" t="s">
        <v>98</v>
      </c>
      <c r="AE25" s="397" t="s">
        <v>98</v>
      </c>
      <c r="AF25" s="397" t="s">
        <v>278</v>
      </c>
      <c r="AG25" s="397" t="s">
        <v>98</v>
      </c>
      <c r="AH25" s="397" t="s">
        <v>98</v>
      </c>
      <c r="AI25" s="397" t="s">
        <v>98</v>
      </c>
      <c r="AJ25" s="397" t="s">
        <v>98</v>
      </c>
      <c r="AK25" s="397" t="s">
        <v>278</v>
      </c>
      <c r="AL25" s="397" t="s">
        <v>98</v>
      </c>
    </row>
    <row r="26" spans="1:38" ht="12" customHeight="1">
      <c r="A26" s="308" t="s">
        <v>56</v>
      </c>
      <c r="B26" s="305"/>
      <c r="C26" s="307"/>
      <c r="D26" s="397">
        <v>20859</v>
      </c>
      <c r="E26" s="397">
        <v>11852</v>
      </c>
      <c r="F26" s="397" t="s">
        <v>98</v>
      </c>
      <c r="G26" s="397">
        <v>2435</v>
      </c>
      <c r="H26" s="397" t="s">
        <v>278</v>
      </c>
      <c r="I26" s="397">
        <v>247</v>
      </c>
      <c r="J26" s="397">
        <v>3426</v>
      </c>
      <c r="K26" s="397" t="s">
        <v>278</v>
      </c>
      <c r="L26" s="397" t="s">
        <v>98</v>
      </c>
      <c r="M26" s="397">
        <v>5178</v>
      </c>
      <c r="N26" s="397">
        <v>123</v>
      </c>
      <c r="O26" s="397">
        <v>691</v>
      </c>
      <c r="P26" s="397" t="s">
        <v>98</v>
      </c>
      <c r="Q26" s="397">
        <v>676</v>
      </c>
      <c r="R26" s="397">
        <v>15</v>
      </c>
      <c r="S26" s="397" t="s">
        <v>98</v>
      </c>
      <c r="T26" s="397" t="s">
        <v>98</v>
      </c>
      <c r="U26" s="397" t="s">
        <v>98</v>
      </c>
      <c r="V26" s="397">
        <v>4598</v>
      </c>
      <c r="W26" s="397" t="s">
        <v>98</v>
      </c>
      <c r="X26" s="397" t="s">
        <v>278</v>
      </c>
      <c r="Y26" s="397">
        <v>4296</v>
      </c>
      <c r="Z26" s="397" t="s">
        <v>98</v>
      </c>
      <c r="AA26" s="397" t="s">
        <v>278</v>
      </c>
      <c r="AB26" s="397">
        <v>3718</v>
      </c>
      <c r="AC26" s="397">
        <v>80</v>
      </c>
      <c r="AD26" s="397" t="s">
        <v>98</v>
      </c>
      <c r="AE26" s="397" t="s">
        <v>278</v>
      </c>
      <c r="AF26" s="397" t="s">
        <v>278</v>
      </c>
      <c r="AG26" s="397" t="s">
        <v>98</v>
      </c>
      <c r="AH26" s="397" t="s">
        <v>98</v>
      </c>
      <c r="AI26" s="397">
        <v>43</v>
      </c>
      <c r="AJ26" s="397" t="s">
        <v>278</v>
      </c>
      <c r="AK26" s="397" t="s">
        <v>278</v>
      </c>
      <c r="AL26" s="397" t="s">
        <v>278</v>
      </c>
    </row>
    <row r="27" spans="1:38" ht="12" customHeight="1">
      <c r="A27" s="308" t="s">
        <v>58</v>
      </c>
      <c r="B27" s="305"/>
      <c r="C27" s="307"/>
      <c r="D27" s="397">
        <v>1380</v>
      </c>
      <c r="E27" s="397">
        <v>1163</v>
      </c>
      <c r="F27" s="397" t="s">
        <v>98</v>
      </c>
      <c r="G27" s="397" t="s">
        <v>278</v>
      </c>
      <c r="H27" s="397" t="s">
        <v>98</v>
      </c>
      <c r="I27" s="397" t="s">
        <v>98</v>
      </c>
      <c r="J27" s="397" t="s">
        <v>278</v>
      </c>
      <c r="K27" s="397" t="s">
        <v>278</v>
      </c>
      <c r="L27" s="397" t="s">
        <v>278</v>
      </c>
      <c r="M27" s="397" t="s">
        <v>278</v>
      </c>
      <c r="N27" s="397" t="s">
        <v>98</v>
      </c>
      <c r="O27" s="397">
        <v>196</v>
      </c>
      <c r="P27" s="397" t="s">
        <v>98</v>
      </c>
      <c r="Q27" s="397">
        <v>132</v>
      </c>
      <c r="R27" s="397">
        <v>63</v>
      </c>
      <c r="S27" s="397" t="s">
        <v>278</v>
      </c>
      <c r="T27" s="397" t="s">
        <v>98</v>
      </c>
      <c r="U27" s="397" t="s">
        <v>98</v>
      </c>
      <c r="V27" s="397" t="s">
        <v>278</v>
      </c>
      <c r="W27" s="397" t="s">
        <v>98</v>
      </c>
      <c r="X27" s="397">
        <v>15</v>
      </c>
      <c r="Y27" s="397" t="s">
        <v>98</v>
      </c>
      <c r="Z27" s="397" t="s">
        <v>98</v>
      </c>
      <c r="AA27" s="397" t="s">
        <v>278</v>
      </c>
      <c r="AB27" s="397" t="s">
        <v>98</v>
      </c>
      <c r="AC27" s="397" t="s">
        <v>278</v>
      </c>
      <c r="AD27" s="397" t="s">
        <v>98</v>
      </c>
      <c r="AE27" s="397" t="s">
        <v>98</v>
      </c>
      <c r="AF27" s="397" t="s">
        <v>98</v>
      </c>
      <c r="AG27" s="397" t="s">
        <v>98</v>
      </c>
      <c r="AH27" s="397" t="s">
        <v>98</v>
      </c>
      <c r="AI27" s="397" t="s">
        <v>98</v>
      </c>
      <c r="AJ27" s="397" t="s">
        <v>278</v>
      </c>
      <c r="AK27" s="397" t="s">
        <v>98</v>
      </c>
      <c r="AL27" s="397" t="s">
        <v>98</v>
      </c>
    </row>
    <row r="28" spans="1:38" ht="12" customHeight="1">
      <c r="A28" s="308" t="s">
        <v>59</v>
      </c>
      <c r="B28" s="305"/>
      <c r="C28" s="307"/>
      <c r="D28" s="397">
        <v>149</v>
      </c>
      <c r="E28" s="397">
        <v>68</v>
      </c>
      <c r="F28" s="397" t="s">
        <v>98</v>
      </c>
      <c r="G28" s="397" t="s">
        <v>278</v>
      </c>
      <c r="H28" s="397" t="s">
        <v>98</v>
      </c>
      <c r="I28" s="397" t="s">
        <v>98</v>
      </c>
      <c r="J28" s="397" t="s">
        <v>278</v>
      </c>
      <c r="K28" s="397" t="s">
        <v>278</v>
      </c>
      <c r="L28" s="397" t="s">
        <v>278</v>
      </c>
      <c r="M28" s="397" t="s">
        <v>98</v>
      </c>
      <c r="N28" s="397" t="s">
        <v>278</v>
      </c>
      <c r="O28" s="397">
        <v>15</v>
      </c>
      <c r="P28" s="397" t="s">
        <v>98</v>
      </c>
      <c r="Q28" s="397">
        <v>15</v>
      </c>
      <c r="R28" s="397" t="s">
        <v>98</v>
      </c>
      <c r="S28" s="397" t="s">
        <v>98</v>
      </c>
      <c r="T28" s="397" t="s">
        <v>98</v>
      </c>
      <c r="U28" s="397" t="s">
        <v>98</v>
      </c>
      <c r="V28" s="397">
        <v>66</v>
      </c>
      <c r="W28" s="397">
        <v>0</v>
      </c>
      <c r="X28" s="397">
        <v>42</v>
      </c>
      <c r="Y28" s="397">
        <v>24</v>
      </c>
      <c r="Z28" s="397" t="s">
        <v>98</v>
      </c>
      <c r="AA28" s="397" t="s">
        <v>98</v>
      </c>
      <c r="AB28" s="397" t="s">
        <v>98</v>
      </c>
      <c r="AC28" s="397" t="s">
        <v>278</v>
      </c>
      <c r="AD28" s="397" t="s">
        <v>98</v>
      </c>
      <c r="AE28" s="397" t="s">
        <v>98</v>
      </c>
      <c r="AF28" s="397" t="s">
        <v>98</v>
      </c>
      <c r="AG28" s="397" t="s">
        <v>98</v>
      </c>
      <c r="AH28" s="397" t="s">
        <v>98</v>
      </c>
      <c r="AI28" s="397" t="s">
        <v>98</v>
      </c>
      <c r="AJ28" s="397" t="s">
        <v>98</v>
      </c>
      <c r="AK28" s="397" t="s">
        <v>278</v>
      </c>
      <c r="AL28" s="397" t="s">
        <v>98</v>
      </c>
    </row>
    <row r="29" spans="1:38" ht="12" customHeight="1">
      <c r="A29" s="308" t="s">
        <v>60</v>
      </c>
      <c r="B29" s="305"/>
      <c r="C29" s="307"/>
      <c r="D29" s="399">
        <v>29953</v>
      </c>
      <c r="E29" s="399" t="s">
        <v>278</v>
      </c>
      <c r="F29" s="399" t="s">
        <v>98</v>
      </c>
      <c r="G29" s="399" t="s">
        <v>278</v>
      </c>
      <c r="H29" s="399" t="s">
        <v>98</v>
      </c>
      <c r="I29" s="399" t="s">
        <v>98</v>
      </c>
      <c r="J29" s="399" t="s">
        <v>278</v>
      </c>
      <c r="K29" s="399" t="s">
        <v>98</v>
      </c>
      <c r="L29" s="399">
        <v>438</v>
      </c>
      <c r="M29" s="399" t="s">
        <v>98</v>
      </c>
      <c r="N29" s="399">
        <v>89</v>
      </c>
      <c r="O29" s="399">
        <v>4340</v>
      </c>
      <c r="P29" s="399" t="s">
        <v>98</v>
      </c>
      <c r="Q29" s="399">
        <v>4322</v>
      </c>
      <c r="R29" s="399">
        <v>18</v>
      </c>
      <c r="S29" s="399" t="s">
        <v>278</v>
      </c>
      <c r="T29" s="399" t="s">
        <v>98</v>
      </c>
      <c r="U29" s="399" t="s">
        <v>98</v>
      </c>
      <c r="V29" s="399">
        <v>24172</v>
      </c>
      <c r="W29" s="399" t="s">
        <v>98</v>
      </c>
      <c r="X29" s="399">
        <v>612</v>
      </c>
      <c r="Y29" s="399">
        <v>23560</v>
      </c>
      <c r="Z29" s="399" t="s">
        <v>98</v>
      </c>
      <c r="AA29" s="399" t="s">
        <v>98</v>
      </c>
      <c r="AB29" s="399" t="s">
        <v>98</v>
      </c>
      <c r="AC29" s="399" t="s">
        <v>278</v>
      </c>
      <c r="AD29" s="399" t="s">
        <v>98</v>
      </c>
      <c r="AE29" s="399" t="s">
        <v>98</v>
      </c>
      <c r="AF29" s="399" t="s">
        <v>98</v>
      </c>
      <c r="AG29" s="399" t="s">
        <v>98</v>
      </c>
      <c r="AH29" s="399" t="s">
        <v>98</v>
      </c>
      <c r="AI29" s="399" t="s">
        <v>98</v>
      </c>
      <c r="AJ29" s="399" t="s">
        <v>98</v>
      </c>
      <c r="AK29" s="399" t="s">
        <v>98</v>
      </c>
      <c r="AL29" s="399" t="s">
        <v>278</v>
      </c>
    </row>
    <row r="30" spans="1:38" ht="18" customHeight="1">
      <c r="A30" s="308" t="s">
        <v>62</v>
      </c>
      <c r="B30" s="305"/>
      <c r="C30" s="307"/>
      <c r="D30" s="397">
        <v>6334</v>
      </c>
      <c r="E30" s="397">
        <v>6314</v>
      </c>
      <c r="F30" s="397" t="s">
        <v>98</v>
      </c>
      <c r="G30" s="397">
        <v>51</v>
      </c>
      <c r="H30" s="397" t="s">
        <v>98</v>
      </c>
      <c r="I30" s="397">
        <v>79</v>
      </c>
      <c r="J30" s="397">
        <v>2160</v>
      </c>
      <c r="K30" s="399" t="s">
        <v>278</v>
      </c>
      <c r="L30" s="397" t="s">
        <v>278</v>
      </c>
      <c r="M30" s="397">
        <v>3904</v>
      </c>
      <c r="N30" s="397">
        <v>72</v>
      </c>
      <c r="O30" s="397" t="s">
        <v>278</v>
      </c>
      <c r="P30" s="397" t="s">
        <v>98</v>
      </c>
      <c r="Q30" s="397">
        <v>5</v>
      </c>
      <c r="R30" s="397" t="s">
        <v>278</v>
      </c>
      <c r="S30" s="397" t="s">
        <v>278</v>
      </c>
      <c r="T30" s="397" t="s">
        <v>98</v>
      </c>
      <c r="U30" s="397" t="s">
        <v>98</v>
      </c>
      <c r="V30" s="397">
        <v>5</v>
      </c>
      <c r="W30" s="397" t="s">
        <v>98</v>
      </c>
      <c r="X30" s="397">
        <v>5</v>
      </c>
      <c r="Y30" s="397" t="s">
        <v>98</v>
      </c>
      <c r="Z30" s="397" t="s">
        <v>98</v>
      </c>
      <c r="AA30" s="397" t="s">
        <v>98</v>
      </c>
      <c r="AB30" s="397" t="s">
        <v>98</v>
      </c>
      <c r="AC30" s="397">
        <v>2050</v>
      </c>
      <c r="AD30" s="397" t="s">
        <v>278</v>
      </c>
      <c r="AE30" s="397" t="s">
        <v>278</v>
      </c>
      <c r="AF30" s="397" t="s">
        <v>98</v>
      </c>
      <c r="AG30" s="397" t="s">
        <v>98</v>
      </c>
      <c r="AH30" s="397" t="s">
        <v>98</v>
      </c>
      <c r="AI30" s="397" t="s">
        <v>98</v>
      </c>
      <c r="AJ30" s="397" t="s">
        <v>98</v>
      </c>
      <c r="AK30" s="397" t="s">
        <v>98</v>
      </c>
      <c r="AL30" s="397" t="s">
        <v>98</v>
      </c>
    </row>
    <row r="31" spans="1:38" ht="12" customHeight="1">
      <c r="A31" s="308" t="s">
        <v>63</v>
      </c>
      <c r="B31" s="305"/>
      <c r="C31" s="307"/>
      <c r="D31" s="397">
        <v>2255</v>
      </c>
      <c r="E31" s="397">
        <v>2254</v>
      </c>
      <c r="F31" s="397" t="s">
        <v>278</v>
      </c>
      <c r="G31" s="397" t="s">
        <v>98</v>
      </c>
      <c r="H31" s="397" t="s">
        <v>98</v>
      </c>
      <c r="I31" s="397" t="s">
        <v>98</v>
      </c>
      <c r="J31" s="397" t="s">
        <v>98</v>
      </c>
      <c r="K31" s="399">
        <v>5</v>
      </c>
      <c r="L31" s="397" t="s">
        <v>278</v>
      </c>
      <c r="M31" s="397" t="s">
        <v>98</v>
      </c>
      <c r="N31" s="397">
        <v>4</v>
      </c>
      <c r="O31" s="397" t="s">
        <v>278</v>
      </c>
      <c r="P31" s="397" t="s">
        <v>98</v>
      </c>
      <c r="Q31" s="397" t="s">
        <v>278</v>
      </c>
      <c r="R31" s="397" t="s">
        <v>98</v>
      </c>
      <c r="S31" s="397" t="s">
        <v>98</v>
      </c>
      <c r="T31" s="397" t="s">
        <v>98</v>
      </c>
      <c r="U31" s="397" t="s">
        <v>98</v>
      </c>
      <c r="V31" s="397" t="s">
        <v>278</v>
      </c>
      <c r="W31" s="397" t="s">
        <v>98</v>
      </c>
      <c r="X31" s="397" t="s">
        <v>278</v>
      </c>
      <c r="Y31" s="397" t="s">
        <v>98</v>
      </c>
      <c r="Z31" s="397" t="s">
        <v>98</v>
      </c>
      <c r="AA31" s="397" t="s">
        <v>98</v>
      </c>
      <c r="AB31" s="397" t="s">
        <v>98</v>
      </c>
      <c r="AC31" s="397" t="s">
        <v>278</v>
      </c>
      <c r="AD31" s="397" t="s">
        <v>98</v>
      </c>
      <c r="AE31" s="397" t="s">
        <v>98</v>
      </c>
      <c r="AF31" s="397" t="s">
        <v>278</v>
      </c>
      <c r="AG31" s="397" t="s">
        <v>98</v>
      </c>
      <c r="AH31" s="397" t="s">
        <v>98</v>
      </c>
      <c r="AI31" s="397" t="s">
        <v>98</v>
      </c>
      <c r="AJ31" s="397" t="s">
        <v>98</v>
      </c>
      <c r="AK31" s="397" t="s">
        <v>98</v>
      </c>
      <c r="AL31" s="397" t="s">
        <v>98</v>
      </c>
    </row>
    <row r="32" spans="1:38" ht="12" customHeight="1">
      <c r="A32" s="308" t="s">
        <v>64</v>
      </c>
      <c r="B32" s="305"/>
      <c r="C32" s="307"/>
      <c r="D32" s="397">
        <v>854</v>
      </c>
      <c r="E32" s="397">
        <v>574</v>
      </c>
      <c r="F32" s="397" t="s">
        <v>98</v>
      </c>
      <c r="G32" s="397" t="s">
        <v>98</v>
      </c>
      <c r="H32" s="397" t="s">
        <v>98</v>
      </c>
      <c r="I32" s="397" t="s">
        <v>98</v>
      </c>
      <c r="J32" s="397" t="s">
        <v>98</v>
      </c>
      <c r="K32" s="399" t="s">
        <v>98</v>
      </c>
      <c r="L32" s="397" t="s">
        <v>98</v>
      </c>
      <c r="M32" s="397" t="s">
        <v>278</v>
      </c>
      <c r="N32" s="397" t="s">
        <v>278</v>
      </c>
      <c r="O32" s="397">
        <v>199</v>
      </c>
      <c r="P32" s="397" t="s">
        <v>98</v>
      </c>
      <c r="Q32" s="397">
        <v>193</v>
      </c>
      <c r="R32" s="397">
        <v>5</v>
      </c>
      <c r="S32" s="397" t="s">
        <v>278</v>
      </c>
      <c r="T32" s="397" t="s">
        <v>98</v>
      </c>
      <c r="U32" s="397" t="s">
        <v>98</v>
      </c>
      <c r="V32" s="397" t="s">
        <v>278</v>
      </c>
      <c r="W32" s="397" t="s">
        <v>278</v>
      </c>
      <c r="X32" s="397">
        <v>81</v>
      </c>
      <c r="Y32" s="397" t="s">
        <v>98</v>
      </c>
      <c r="Z32" s="397" t="s">
        <v>98</v>
      </c>
      <c r="AA32" s="397" t="s">
        <v>98</v>
      </c>
      <c r="AB32" s="397" t="s">
        <v>98</v>
      </c>
      <c r="AC32" s="397">
        <v>43</v>
      </c>
      <c r="AD32" s="397" t="s">
        <v>98</v>
      </c>
      <c r="AE32" s="397" t="s">
        <v>278</v>
      </c>
      <c r="AF32" s="397" t="s">
        <v>278</v>
      </c>
      <c r="AG32" s="397" t="s">
        <v>98</v>
      </c>
      <c r="AH32" s="397" t="s">
        <v>98</v>
      </c>
      <c r="AI32" s="397">
        <v>26</v>
      </c>
      <c r="AJ32" s="397" t="s">
        <v>98</v>
      </c>
      <c r="AK32" s="397" t="s">
        <v>98</v>
      </c>
      <c r="AL32" s="397" t="s">
        <v>98</v>
      </c>
    </row>
    <row r="33" spans="1:38" ht="12" customHeight="1">
      <c r="A33" s="308" t="s">
        <v>65</v>
      </c>
      <c r="B33" s="305"/>
      <c r="C33" s="307"/>
      <c r="D33" s="397">
        <v>4873</v>
      </c>
      <c r="E33" s="397" t="s">
        <v>278</v>
      </c>
      <c r="F33" s="397" t="s">
        <v>98</v>
      </c>
      <c r="G33" s="397" t="s">
        <v>98</v>
      </c>
      <c r="H33" s="397" t="s">
        <v>98</v>
      </c>
      <c r="I33" s="397" t="s">
        <v>98</v>
      </c>
      <c r="J33" s="397" t="s">
        <v>98</v>
      </c>
      <c r="K33" s="399" t="s">
        <v>98</v>
      </c>
      <c r="L33" s="397" t="s">
        <v>98</v>
      </c>
      <c r="M33" s="397" t="s">
        <v>98</v>
      </c>
      <c r="N33" s="397" t="s">
        <v>278</v>
      </c>
      <c r="O33" s="397">
        <v>2408</v>
      </c>
      <c r="P33" s="397" t="s">
        <v>98</v>
      </c>
      <c r="Q33" s="397">
        <v>2408</v>
      </c>
      <c r="R33" s="397" t="s">
        <v>98</v>
      </c>
      <c r="S33" s="397" t="s">
        <v>98</v>
      </c>
      <c r="T33" s="397" t="s">
        <v>98</v>
      </c>
      <c r="U33" s="397" t="s">
        <v>98</v>
      </c>
      <c r="V33" s="397" t="s">
        <v>278</v>
      </c>
      <c r="W33" s="397" t="s">
        <v>98</v>
      </c>
      <c r="X33" s="397" t="s">
        <v>278</v>
      </c>
      <c r="Y33" s="397">
        <v>2440</v>
      </c>
      <c r="Z33" s="397" t="s">
        <v>98</v>
      </c>
      <c r="AA33" s="397" t="s">
        <v>98</v>
      </c>
      <c r="AB33" s="397" t="s">
        <v>98</v>
      </c>
      <c r="AC33" s="397" t="s">
        <v>98</v>
      </c>
      <c r="AD33" s="397" t="s">
        <v>98</v>
      </c>
      <c r="AE33" s="397" t="s">
        <v>98</v>
      </c>
      <c r="AF33" s="397" t="s">
        <v>98</v>
      </c>
      <c r="AG33" s="397" t="s">
        <v>98</v>
      </c>
      <c r="AH33" s="397" t="s">
        <v>98</v>
      </c>
      <c r="AI33" s="397" t="s">
        <v>98</v>
      </c>
      <c r="AJ33" s="397" t="s">
        <v>98</v>
      </c>
      <c r="AK33" s="397" t="s">
        <v>98</v>
      </c>
      <c r="AL33" s="397" t="s">
        <v>98</v>
      </c>
    </row>
    <row r="34" spans="1:38" ht="12" customHeight="1">
      <c r="A34" s="308" t="s">
        <v>66</v>
      </c>
      <c r="B34" s="305"/>
      <c r="C34" s="307"/>
      <c r="D34" s="399">
        <v>20542</v>
      </c>
      <c r="E34" s="399">
        <v>238</v>
      </c>
      <c r="F34" s="399" t="s">
        <v>98</v>
      </c>
      <c r="G34" s="399">
        <v>93</v>
      </c>
      <c r="H34" s="399" t="s">
        <v>278</v>
      </c>
      <c r="I34" s="399" t="s">
        <v>98</v>
      </c>
      <c r="J34" s="399">
        <v>110</v>
      </c>
      <c r="K34" s="399" t="s">
        <v>278</v>
      </c>
      <c r="L34" s="399" t="s">
        <v>98</v>
      </c>
      <c r="M34" s="399" t="s">
        <v>98</v>
      </c>
      <c r="N34" s="399">
        <v>33</v>
      </c>
      <c r="O34" s="399">
        <v>19324</v>
      </c>
      <c r="P34" s="399" t="s">
        <v>98</v>
      </c>
      <c r="Q34" s="399">
        <v>19322</v>
      </c>
      <c r="R34" s="399">
        <v>2</v>
      </c>
      <c r="S34" s="399" t="s">
        <v>278</v>
      </c>
      <c r="T34" s="399" t="s">
        <v>98</v>
      </c>
      <c r="U34" s="399" t="s">
        <v>278</v>
      </c>
      <c r="V34" s="399">
        <v>937</v>
      </c>
      <c r="W34" s="399" t="s">
        <v>278</v>
      </c>
      <c r="X34" s="399">
        <v>42</v>
      </c>
      <c r="Y34" s="399">
        <v>893</v>
      </c>
      <c r="Z34" s="399" t="s">
        <v>98</v>
      </c>
      <c r="AA34" s="399" t="s">
        <v>278</v>
      </c>
      <c r="AB34" s="399" t="s">
        <v>98</v>
      </c>
      <c r="AC34" s="399">
        <v>85</v>
      </c>
      <c r="AD34" s="399" t="s">
        <v>98</v>
      </c>
      <c r="AE34" s="399" t="s">
        <v>98</v>
      </c>
      <c r="AF34" s="399" t="s">
        <v>278</v>
      </c>
      <c r="AG34" s="399" t="s">
        <v>98</v>
      </c>
      <c r="AH34" s="399" t="s">
        <v>98</v>
      </c>
      <c r="AI34" s="399" t="s">
        <v>278</v>
      </c>
      <c r="AJ34" s="399" t="s">
        <v>98</v>
      </c>
      <c r="AK34" s="399" t="s">
        <v>278</v>
      </c>
      <c r="AL34" s="399" t="s">
        <v>98</v>
      </c>
    </row>
    <row r="35" spans="1:38" ht="18" customHeight="1">
      <c r="A35" s="308" t="s">
        <v>67</v>
      </c>
      <c r="B35" s="305"/>
      <c r="C35" s="307"/>
      <c r="D35" s="397">
        <v>1531</v>
      </c>
      <c r="E35" s="397">
        <v>766</v>
      </c>
      <c r="F35" s="397" t="s">
        <v>98</v>
      </c>
      <c r="G35" s="397">
        <v>3</v>
      </c>
      <c r="H35" s="397" t="s">
        <v>98</v>
      </c>
      <c r="I35" s="397" t="s">
        <v>98</v>
      </c>
      <c r="J35" s="397" t="s">
        <v>278</v>
      </c>
      <c r="K35" s="397">
        <v>37</v>
      </c>
      <c r="L35" s="397">
        <v>312</v>
      </c>
      <c r="M35" s="397" t="s">
        <v>278</v>
      </c>
      <c r="N35" s="397">
        <v>3</v>
      </c>
      <c r="O35" s="397">
        <v>23</v>
      </c>
      <c r="P35" s="397" t="s">
        <v>98</v>
      </c>
      <c r="Q35" s="397">
        <v>23</v>
      </c>
      <c r="R35" s="397" t="s">
        <v>98</v>
      </c>
      <c r="S35" s="397">
        <v>586</v>
      </c>
      <c r="T35" s="397" t="s">
        <v>98</v>
      </c>
      <c r="U35" s="397" t="s">
        <v>278</v>
      </c>
      <c r="V35" s="397" t="s">
        <v>278</v>
      </c>
      <c r="W35" s="397" t="s">
        <v>98</v>
      </c>
      <c r="X35" s="397">
        <v>23</v>
      </c>
      <c r="Y35" s="397" t="s">
        <v>278</v>
      </c>
      <c r="Z35" s="397" t="s">
        <v>98</v>
      </c>
      <c r="AA35" s="397">
        <v>7</v>
      </c>
      <c r="AB35" s="397" t="s">
        <v>98</v>
      </c>
      <c r="AC35" s="397" t="s">
        <v>278</v>
      </c>
      <c r="AD35" s="397" t="s">
        <v>98</v>
      </c>
      <c r="AE35" s="397" t="s">
        <v>278</v>
      </c>
      <c r="AF35" s="397">
        <v>11</v>
      </c>
      <c r="AG35" s="397" t="s">
        <v>98</v>
      </c>
      <c r="AH35" s="397" t="s">
        <v>98</v>
      </c>
      <c r="AI35" s="397" t="s">
        <v>98</v>
      </c>
      <c r="AJ35" s="397">
        <v>17</v>
      </c>
      <c r="AK35" s="397" t="s">
        <v>98</v>
      </c>
      <c r="AL35" s="397" t="s">
        <v>98</v>
      </c>
    </row>
    <row r="36" spans="1:38" ht="12" customHeight="1">
      <c r="A36" s="308" t="s">
        <v>68</v>
      </c>
      <c r="B36" s="305"/>
      <c r="C36" s="307"/>
      <c r="D36" s="397">
        <v>5360</v>
      </c>
      <c r="E36" s="397">
        <v>3790</v>
      </c>
      <c r="F36" s="397" t="s">
        <v>98</v>
      </c>
      <c r="G36" s="397">
        <v>3613</v>
      </c>
      <c r="H36" s="397" t="s">
        <v>98</v>
      </c>
      <c r="I36" s="397" t="s">
        <v>278</v>
      </c>
      <c r="J36" s="397">
        <v>169</v>
      </c>
      <c r="K36" s="397" t="s">
        <v>98</v>
      </c>
      <c r="L36" s="397" t="s">
        <v>98</v>
      </c>
      <c r="M36" s="397" t="s">
        <v>98</v>
      </c>
      <c r="N36" s="397" t="s">
        <v>278</v>
      </c>
      <c r="O36" s="397" t="s">
        <v>278</v>
      </c>
      <c r="P36" s="397" t="s">
        <v>98</v>
      </c>
      <c r="Q36" s="397">
        <v>86</v>
      </c>
      <c r="R36" s="397" t="s">
        <v>278</v>
      </c>
      <c r="S36" s="397" t="s">
        <v>278</v>
      </c>
      <c r="T36" s="397" t="s">
        <v>98</v>
      </c>
      <c r="U36" s="397" t="s">
        <v>98</v>
      </c>
      <c r="V36" s="397">
        <v>1432</v>
      </c>
      <c r="W36" s="397">
        <v>5</v>
      </c>
      <c r="X36" s="397">
        <v>1062</v>
      </c>
      <c r="Y36" s="397">
        <v>362</v>
      </c>
      <c r="Z36" s="397" t="s">
        <v>278</v>
      </c>
      <c r="AA36" s="397" t="s">
        <v>278</v>
      </c>
      <c r="AB36" s="397" t="s">
        <v>278</v>
      </c>
      <c r="AC36" s="397">
        <v>859</v>
      </c>
      <c r="AD36" s="397">
        <v>613</v>
      </c>
      <c r="AE36" s="397" t="s">
        <v>98</v>
      </c>
      <c r="AF36" s="397" t="s">
        <v>98</v>
      </c>
      <c r="AG36" s="397" t="s">
        <v>98</v>
      </c>
      <c r="AH36" s="397" t="s">
        <v>98</v>
      </c>
      <c r="AI36" s="397" t="s">
        <v>278</v>
      </c>
      <c r="AJ36" s="397" t="s">
        <v>278</v>
      </c>
      <c r="AK36" s="397">
        <v>2</v>
      </c>
      <c r="AL36" s="397" t="s">
        <v>98</v>
      </c>
    </row>
    <row r="37" spans="1:38" ht="12" customHeight="1">
      <c r="A37" s="308" t="s">
        <v>69</v>
      </c>
      <c r="B37" s="305"/>
      <c r="C37" s="307"/>
      <c r="D37" s="397">
        <v>11932</v>
      </c>
      <c r="E37" s="397">
        <v>7822</v>
      </c>
      <c r="F37" s="397" t="s">
        <v>98</v>
      </c>
      <c r="G37" s="397">
        <v>6574</v>
      </c>
      <c r="H37" s="397" t="s">
        <v>98</v>
      </c>
      <c r="I37" s="397" t="s">
        <v>278</v>
      </c>
      <c r="J37" s="397">
        <v>396</v>
      </c>
      <c r="K37" s="397" t="s">
        <v>278</v>
      </c>
      <c r="L37" s="397">
        <v>676</v>
      </c>
      <c r="M37" s="397" t="s">
        <v>98</v>
      </c>
      <c r="N37" s="397">
        <v>108</v>
      </c>
      <c r="O37" s="397">
        <v>296</v>
      </c>
      <c r="P37" s="397" t="s">
        <v>98</v>
      </c>
      <c r="Q37" s="397">
        <v>293</v>
      </c>
      <c r="R37" s="397">
        <v>3</v>
      </c>
      <c r="S37" s="397" t="s">
        <v>278</v>
      </c>
      <c r="T37" s="397" t="s">
        <v>98</v>
      </c>
      <c r="U37" s="397" t="s">
        <v>278</v>
      </c>
      <c r="V37" s="397">
        <v>3809</v>
      </c>
      <c r="W37" s="397">
        <v>0</v>
      </c>
      <c r="X37" s="397">
        <v>10</v>
      </c>
      <c r="Y37" s="397">
        <v>3798</v>
      </c>
      <c r="Z37" s="397" t="s">
        <v>98</v>
      </c>
      <c r="AA37" s="397" t="s">
        <v>98</v>
      </c>
      <c r="AB37" s="397" t="s">
        <v>98</v>
      </c>
      <c r="AC37" s="397">
        <v>130</v>
      </c>
      <c r="AD37" s="397" t="s">
        <v>98</v>
      </c>
      <c r="AE37" s="397" t="s">
        <v>278</v>
      </c>
      <c r="AF37" s="397">
        <v>36</v>
      </c>
      <c r="AG37" s="397" t="s">
        <v>98</v>
      </c>
      <c r="AH37" s="397" t="s">
        <v>98</v>
      </c>
      <c r="AI37" s="397" t="s">
        <v>98</v>
      </c>
      <c r="AJ37" s="397" t="s">
        <v>278</v>
      </c>
      <c r="AK37" s="397" t="s">
        <v>98</v>
      </c>
      <c r="AL37" s="397" t="s">
        <v>278</v>
      </c>
    </row>
    <row r="38" spans="1:38" ht="12" customHeight="1">
      <c r="A38" s="308" t="s">
        <v>70</v>
      </c>
      <c r="B38" s="305"/>
      <c r="C38" s="307"/>
      <c r="D38" s="397">
        <v>84881</v>
      </c>
      <c r="E38" s="397">
        <v>73866</v>
      </c>
      <c r="F38" s="397" t="s">
        <v>278</v>
      </c>
      <c r="G38" s="397">
        <v>18907</v>
      </c>
      <c r="H38" s="397">
        <v>121</v>
      </c>
      <c r="I38" s="397">
        <v>4795</v>
      </c>
      <c r="J38" s="397">
        <v>43880</v>
      </c>
      <c r="K38" s="397">
        <v>530</v>
      </c>
      <c r="L38" s="397" t="s">
        <v>278</v>
      </c>
      <c r="M38" s="397">
        <v>4569</v>
      </c>
      <c r="N38" s="397">
        <v>783</v>
      </c>
      <c r="O38" s="397">
        <v>603</v>
      </c>
      <c r="P38" s="397" t="s">
        <v>98</v>
      </c>
      <c r="Q38" s="397">
        <v>542</v>
      </c>
      <c r="R38" s="397">
        <v>62</v>
      </c>
      <c r="S38" s="397" t="s">
        <v>278</v>
      </c>
      <c r="T38" s="397" t="s">
        <v>98</v>
      </c>
      <c r="U38" s="397" t="s">
        <v>278</v>
      </c>
      <c r="V38" s="397">
        <v>748</v>
      </c>
      <c r="W38" s="397" t="s">
        <v>98</v>
      </c>
      <c r="X38" s="397">
        <v>1</v>
      </c>
      <c r="Y38" s="397">
        <v>740</v>
      </c>
      <c r="Z38" s="397" t="s">
        <v>98</v>
      </c>
      <c r="AA38" s="397">
        <v>7</v>
      </c>
      <c r="AB38" s="397">
        <v>9583</v>
      </c>
      <c r="AC38" s="397" t="s">
        <v>278</v>
      </c>
      <c r="AD38" s="397">
        <v>1000</v>
      </c>
      <c r="AE38" s="397">
        <v>269</v>
      </c>
      <c r="AF38" s="397">
        <v>148</v>
      </c>
      <c r="AG38" s="397">
        <v>743</v>
      </c>
      <c r="AH38" s="397" t="s">
        <v>98</v>
      </c>
      <c r="AI38" s="397" t="s">
        <v>278</v>
      </c>
      <c r="AJ38" s="397" t="s">
        <v>98</v>
      </c>
      <c r="AK38" s="397" t="s">
        <v>98</v>
      </c>
      <c r="AL38" s="397" t="s">
        <v>98</v>
      </c>
    </row>
    <row r="39" spans="1:38" ht="12" customHeight="1">
      <c r="A39" s="308" t="s">
        <v>71</v>
      </c>
      <c r="B39" s="305"/>
      <c r="C39" s="307"/>
      <c r="D39" s="399">
        <v>28371</v>
      </c>
      <c r="E39" s="399">
        <v>27012</v>
      </c>
      <c r="F39" s="399" t="s">
        <v>98</v>
      </c>
      <c r="G39" s="399">
        <v>11915</v>
      </c>
      <c r="H39" s="399" t="s">
        <v>98</v>
      </c>
      <c r="I39" s="399">
        <v>748</v>
      </c>
      <c r="J39" s="399">
        <v>7558</v>
      </c>
      <c r="K39" s="399" t="s">
        <v>98</v>
      </c>
      <c r="L39" s="399" t="s">
        <v>98</v>
      </c>
      <c r="M39" s="399">
        <v>6774</v>
      </c>
      <c r="N39" s="399">
        <v>17</v>
      </c>
      <c r="O39" s="399">
        <v>10</v>
      </c>
      <c r="P39" s="399" t="s">
        <v>98</v>
      </c>
      <c r="Q39" s="399" t="s">
        <v>98</v>
      </c>
      <c r="R39" s="399">
        <v>10</v>
      </c>
      <c r="S39" s="399" t="s">
        <v>98</v>
      </c>
      <c r="T39" s="399" t="s">
        <v>98</v>
      </c>
      <c r="U39" s="399" t="s">
        <v>278</v>
      </c>
      <c r="V39" s="399" t="s">
        <v>278</v>
      </c>
      <c r="W39" s="399" t="s">
        <v>98</v>
      </c>
      <c r="X39" s="399" t="s">
        <v>98</v>
      </c>
      <c r="Y39" s="399" t="s">
        <v>278</v>
      </c>
      <c r="Z39" s="399" t="s">
        <v>98</v>
      </c>
      <c r="AA39" s="399" t="s">
        <v>98</v>
      </c>
      <c r="AB39" s="399" t="s">
        <v>98</v>
      </c>
      <c r="AC39" s="399">
        <v>1159</v>
      </c>
      <c r="AD39" s="399" t="s">
        <v>278</v>
      </c>
      <c r="AE39" s="399" t="s">
        <v>278</v>
      </c>
      <c r="AF39" s="399" t="s">
        <v>98</v>
      </c>
      <c r="AG39" s="399">
        <v>35</v>
      </c>
      <c r="AH39" s="399" t="s">
        <v>98</v>
      </c>
      <c r="AI39" s="399" t="s">
        <v>98</v>
      </c>
      <c r="AJ39" s="399" t="s">
        <v>98</v>
      </c>
      <c r="AK39" s="399" t="s">
        <v>98</v>
      </c>
      <c r="AL39" s="399" t="s">
        <v>98</v>
      </c>
    </row>
    <row r="40" spans="1:38" ht="18" customHeight="1">
      <c r="A40" s="308" t="s">
        <v>72</v>
      </c>
      <c r="B40" s="305"/>
      <c r="C40" s="307"/>
      <c r="D40" s="397">
        <v>20107</v>
      </c>
      <c r="E40" s="397" t="s">
        <v>278</v>
      </c>
      <c r="F40" s="397" t="s">
        <v>98</v>
      </c>
      <c r="G40" s="397" t="s">
        <v>98</v>
      </c>
      <c r="H40" s="397" t="s">
        <v>98</v>
      </c>
      <c r="I40" s="397" t="s">
        <v>98</v>
      </c>
      <c r="J40" s="397" t="s">
        <v>278</v>
      </c>
      <c r="K40" s="397" t="s">
        <v>98</v>
      </c>
      <c r="L40" s="397" t="s">
        <v>98</v>
      </c>
      <c r="M40" s="397" t="s">
        <v>98</v>
      </c>
      <c r="N40" s="399" t="s">
        <v>278</v>
      </c>
      <c r="O40" s="397">
        <v>1334</v>
      </c>
      <c r="P40" s="397" t="s">
        <v>98</v>
      </c>
      <c r="Q40" s="397">
        <v>1334</v>
      </c>
      <c r="R40" s="397" t="s">
        <v>98</v>
      </c>
      <c r="S40" s="397" t="s">
        <v>98</v>
      </c>
      <c r="T40" s="397" t="s">
        <v>98</v>
      </c>
      <c r="U40" s="397" t="s">
        <v>98</v>
      </c>
      <c r="V40" s="397">
        <v>18555</v>
      </c>
      <c r="W40" s="397" t="s">
        <v>98</v>
      </c>
      <c r="X40" s="397">
        <v>11</v>
      </c>
      <c r="Y40" s="397">
        <v>18542</v>
      </c>
      <c r="Z40" s="397" t="s">
        <v>278</v>
      </c>
      <c r="AA40" s="397" t="s">
        <v>278</v>
      </c>
      <c r="AB40" s="397" t="s">
        <v>278</v>
      </c>
      <c r="AC40" s="397" t="s">
        <v>98</v>
      </c>
      <c r="AD40" s="397" t="s">
        <v>98</v>
      </c>
      <c r="AE40" s="397" t="s">
        <v>98</v>
      </c>
      <c r="AF40" s="397" t="s">
        <v>98</v>
      </c>
      <c r="AG40" s="397" t="s">
        <v>98</v>
      </c>
      <c r="AH40" s="397" t="s">
        <v>98</v>
      </c>
      <c r="AI40" s="397" t="s">
        <v>98</v>
      </c>
      <c r="AJ40" s="397" t="s">
        <v>98</v>
      </c>
      <c r="AK40" s="397" t="s">
        <v>98</v>
      </c>
      <c r="AL40" s="397" t="s">
        <v>98</v>
      </c>
    </row>
    <row r="41" spans="1:38" ht="12" customHeight="1">
      <c r="A41" s="308" t="s">
        <v>73</v>
      </c>
      <c r="B41" s="305"/>
      <c r="C41" s="307"/>
      <c r="D41" s="397">
        <v>24946</v>
      </c>
      <c r="E41" s="397">
        <v>1367</v>
      </c>
      <c r="F41" s="397" t="s">
        <v>98</v>
      </c>
      <c r="G41" s="397">
        <v>644</v>
      </c>
      <c r="H41" s="397" t="s">
        <v>278</v>
      </c>
      <c r="I41" s="397">
        <v>12</v>
      </c>
      <c r="J41" s="397">
        <v>94</v>
      </c>
      <c r="K41" s="397" t="s">
        <v>98</v>
      </c>
      <c r="L41" s="397">
        <v>575</v>
      </c>
      <c r="M41" s="397" t="s">
        <v>98</v>
      </c>
      <c r="N41" s="399" t="s">
        <v>278</v>
      </c>
      <c r="O41" s="397">
        <v>214</v>
      </c>
      <c r="P41" s="397" t="s">
        <v>98</v>
      </c>
      <c r="Q41" s="397">
        <v>202</v>
      </c>
      <c r="R41" s="397">
        <v>13</v>
      </c>
      <c r="S41" s="397" t="s">
        <v>278</v>
      </c>
      <c r="T41" s="397" t="s">
        <v>98</v>
      </c>
      <c r="U41" s="397" t="s">
        <v>278</v>
      </c>
      <c r="V41" s="397">
        <v>22860</v>
      </c>
      <c r="W41" s="397" t="s">
        <v>278</v>
      </c>
      <c r="X41" s="397" t="s">
        <v>278</v>
      </c>
      <c r="Y41" s="397">
        <v>22855</v>
      </c>
      <c r="Z41" s="397" t="s">
        <v>98</v>
      </c>
      <c r="AA41" s="397" t="s">
        <v>98</v>
      </c>
      <c r="AB41" s="397">
        <v>248</v>
      </c>
      <c r="AC41" s="397" t="s">
        <v>278</v>
      </c>
      <c r="AD41" s="397" t="s">
        <v>98</v>
      </c>
      <c r="AE41" s="397" t="s">
        <v>98</v>
      </c>
      <c r="AF41" s="397" t="s">
        <v>98</v>
      </c>
      <c r="AG41" s="397" t="s">
        <v>98</v>
      </c>
      <c r="AH41" s="397" t="s">
        <v>98</v>
      </c>
      <c r="AI41" s="397" t="s">
        <v>98</v>
      </c>
      <c r="AJ41" s="397" t="s">
        <v>278</v>
      </c>
      <c r="AK41" s="397" t="s">
        <v>98</v>
      </c>
      <c r="AL41" s="397">
        <v>138</v>
      </c>
    </row>
    <row r="42" spans="1:38" ht="12" customHeight="1">
      <c r="A42" s="308" t="s">
        <v>74</v>
      </c>
      <c r="B42" s="305"/>
      <c r="C42" s="307"/>
      <c r="D42" s="397">
        <v>52870</v>
      </c>
      <c r="E42" s="397">
        <v>39226</v>
      </c>
      <c r="F42" s="397" t="s">
        <v>98</v>
      </c>
      <c r="G42" s="397">
        <v>11562</v>
      </c>
      <c r="H42" s="397">
        <v>30</v>
      </c>
      <c r="I42" s="397">
        <v>468</v>
      </c>
      <c r="J42" s="397">
        <v>1675</v>
      </c>
      <c r="K42" s="397">
        <v>235</v>
      </c>
      <c r="L42" s="397">
        <v>3372</v>
      </c>
      <c r="M42" s="397">
        <v>21098</v>
      </c>
      <c r="N42" s="397">
        <v>786</v>
      </c>
      <c r="O42" s="397">
        <v>839</v>
      </c>
      <c r="P42" s="397" t="s">
        <v>98</v>
      </c>
      <c r="Q42" s="397">
        <v>797</v>
      </c>
      <c r="R42" s="397">
        <v>43</v>
      </c>
      <c r="S42" s="397" t="s">
        <v>278</v>
      </c>
      <c r="T42" s="397" t="s">
        <v>98</v>
      </c>
      <c r="U42" s="397" t="s">
        <v>278</v>
      </c>
      <c r="V42" s="397">
        <v>214</v>
      </c>
      <c r="W42" s="397">
        <v>2</v>
      </c>
      <c r="X42" s="397">
        <v>106</v>
      </c>
      <c r="Y42" s="397">
        <v>79</v>
      </c>
      <c r="Z42" s="397" t="s">
        <v>98</v>
      </c>
      <c r="AA42" s="397">
        <v>26</v>
      </c>
      <c r="AB42" s="397">
        <v>12031</v>
      </c>
      <c r="AC42" s="397">
        <v>371</v>
      </c>
      <c r="AD42" s="397" t="s">
        <v>278</v>
      </c>
      <c r="AE42" s="397" t="s">
        <v>278</v>
      </c>
      <c r="AF42" s="397">
        <v>78</v>
      </c>
      <c r="AG42" s="397">
        <v>134</v>
      </c>
      <c r="AH42" s="397" t="s">
        <v>98</v>
      </c>
      <c r="AI42" s="397" t="s">
        <v>278</v>
      </c>
      <c r="AJ42" s="397" t="s">
        <v>98</v>
      </c>
      <c r="AK42" s="397" t="s">
        <v>278</v>
      </c>
      <c r="AL42" s="397" t="s">
        <v>98</v>
      </c>
    </row>
    <row r="43" spans="1:38" ht="12" customHeight="1">
      <c r="A43" s="308" t="s">
        <v>75</v>
      </c>
      <c r="B43" s="305"/>
      <c r="C43" s="307"/>
      <c r="D43" s="397">
        <v>38115</v>
      </c>
      <c r="E43" s="397">
        <v>16733</v>
      </c>
      <c r="F43" s="397" t="s">
        <v>278</v>
      </c>
      <c r="G43" s="397">
        <v>4583</v>
      </c>
      <c r="H43" s="397">
        <v>31</v>
      </c>
      <c r="I43" s="397">
        <v>1353</v>
      </c>
      <c r="J43" s="397">
        <v>8879</v>
      </c>
      <c r="K43" s="397">
        <v>37</v>
      </c>
      <c r="L43" s="397">
        <v>920</v>
      </c>
      <c r="M43" s="397" t="s">
        <v>278</v>
      </c>
      <c r="N43" s="397">
        <v>29</v>
      </c>
      <c r="O43" s="397">
        <v>175</v>
      </c>
      <c r="P43" s="397" t="s">
        <v>98</v>
      </c>
      <c r="Q43" s="397">
        <v>131</v>
      </c>
      <c r="R43" s="397">
        <v>44</v>
      </c>
      <c r="S43" s="397">
        <v>1387</v>
      </c>
      <c r="T43" s="397" t="s">
        <v>98</v>
      </c>
      <c r="U43" s="397">
        <v>5</v>
      </c>
      <c r="V43" s="397">
        <v>18520</v>
      </c>
      <c r="W43" s="397" t="s">
        <v>98</v>
      </c>
      <c r="X43" s="397" t="s">
        <v>278</v>
      </c>
      <c r="Y43" s="397">
        <v>18512</v>
      </c>
      <c r="Z43" s="397" t="s">
        <v>98</v>
      </c>
      <c r="AA43" s="397" t="s">
        <v>278</v>
      </c>
      <c r="AB43" s="397">
        <v>1295</v>
      </c>
      <c r="AC43" s="397">
        <v>766</v>
      </c>
      <c r="AD43" s="397">
        <v>136</v>
      </c>
      <c r="AE43" s="397">
        <v>99</v>
      </c>
      <c r="AF43" s="397" t="s">
        <v>278</v>
      </c>
      <c r="AG43" s="397" t="s">
        <v>98</v>
      </c>
      <c r="AH43" s="397" t="s">
        <v>98</v>
      </c>
      <c r="AI43" s="397" t="s">
        <v>98</v>
      </c>
      <c r="AJ43" s="397" t="s">
        <v>278</v>
      </c>
      <c r="AK43" s="397" t="s">
        <v>98</v>
      </c>
      <c r="AL43" s="397">
        <v>460</v>
      </c>
    </row>
    <row r="44" spans="1:38" ht="12" customHeight="1">
      <c r="A44" s="308" t="s">
        <v>76</v>
      </c>
      <c r="B44" s="305"/>
      <c r="C44" s="307"/>
      <c r="D44" s="399">
        <v>23795</v>
      </c>
      <c r="E44" s="399">
        <v>22274</v>
      </c>
      <c r="F44" s="399" t="s">
        <v>98</v>
      </c>
      <c r="G44" s="399">
        <v>16501</v>
      </c>
      <c r="H44" s="399">
        <v>1</v>
      </c>
      <c r="I44" s="399">
        <v>768</v>
      </c>
      <c r="J44" s="399">
        <v>370</v>
      </c>
      <c r="K44" s="399">
        <v>1035</v>
      </c>
      <c r="L44" s="399">
        <v>1046</v>
      </c>
      <c r="M44" s="399">
        <v>2162</v>
      </c>
      <c r="N44" s="399">
        <v>391</v>
      </c>
      <c r="O44" s="399">
        <v>155</v>
      </c>
      <c r="P44" s="399" t="s">
        <v>98</v>
      </c>
      <c r="Q44" s="399">
        <v>129</v>
      </c>
      <c r="R44" s="399">
        <v>26</v>
      </c>
      <c r="S44" s="399" t="s">
        <v>278</v>
      </c>
      <c r="T44" s="399" t="s">
        <v>98</v>
      </c>
      <c r="U44" s="399" t="s">
        <v>278</v>
      </c>
      <c r="V44" s="399">
        <v>53</v>
      </c>
      <c r="W44" s="399" t="s">
        <v>98</v>
      </c>
      <c r="X44" s="399" t="s">
        <v>278</v>
      </c>
      <c r="Y44" s="399" t="s">
        <v>278</v>
      </c>
      <c r="Z44" s="399" t="s">
        <v>98</v>
      </c>
      <c r="AA44" s="399">
        <v>20</v>
      </c>
      <c r="AB44" s="399">
        <v>345</v>
      </c>
      <c r="AC44" s="399">
        <v>271</v>
      </c>
      <c r="AD44" s="399" t="s">
        <v>98</v>
      </c>
      <c r="AE44" s="399" t="s">
        <v>278</v>
      </c>
      <c r="AF44" s="399" t="s">
        <v>278</v>
      </c>
      <c r="AG44" s="399" t="s">
        <v>98</v>
      </c>
      <c r="AH44" s="399" t="s">
        <v>98</v>
      </c>
      <c r="AI44" s="399" t="s">
        <v>98</v>
      </c>
      <c r="AJ44" s="399" t="s">
        <v>278</v>
      </c>
      <c r="AK44" s="399" t="s">
        <v>98</v>
      </c>
      <c r="AL44" s="399" t="s">
        <v>98</v>
      </c>
    </row>
    <row r="45" spans="1:38" ht="18" customHeight="1">
      <c r="A45" s="308" t="s">
        <v>77</v>
      </c>
      <c r="B45" s="305"/>
      <c r="C45" s="307"/>
      <c r="D45" s="397">
        <v>17792</v>
      </c>
      <c r="E45" s="397">
        <v>17648</v>
      </c>
      <c r="F45" s="397" t="s">
        <v>98</v>
      </c>
      <c r="G45" s="397">
        <v>15870</v>
      </c>
      <c r="H45" s="397" t="s">
        <v>278</v>
      </c>
      <c r="I45" s="397">
        <v>150</v>
      </c>
      <c r="J45" s="397">
        <v>1104</v>
      </c>
      <c r="K45" s="397">
        <v>195</v>
      </c>
      <c r="L45" s="397" t="s">
        <v>278</v>
      </c>
      <c r="M45" s="397" t="s">
        <v>98</v>
      </c>
      <c r="N45" s="397">
        <v>114</v>
      </c>
      <c r="O45" s="397">
        <v>31</v>
      </c>
      <c r="P45" s="397" t="s">
        <v>98</v>
      </c>
      <c r="Q45" s="397">
        <v>24</v>
      </c>
      <c r="R45" s="397">
        <v>7</v>
      </c>
      <c r="S45" s="397" t="s">
        <v>278</v>
      </c>
      <c r="T45" s="397" t="s">
        <v>98</v>
      </c>
      <c r="U45" s="397" t="s">
        <v>98</v>
      </c>
      <c r="V45" s="397" t="s">
        <v>278</v>
      </c>
      <c r="W45" s="397" t="s">
        <v>98</v>
      </c>
      <c r="X45" s="397" t="s">
        <v>278</v>
      </c>
      <c r="Y45" s="397" t="s">
        <v>98</v>
      </c>
      <c r="Z45" s="397" t="s">
        <v>98</v>
      </c>
      <c r="AA45" s="397" t="s">
        <v>98</v>
      </c>
      <c r="AB45" s="397" t="s">
        <v>98</v>
      </c>
      <c r="AC45" s="397">
        <v>98</v>
      </c>
      <c r="AD45" s="397" t="s">
        <v>278</v>
      </c>
      <c r="AE45" s="399" t="s">
        <v>278</v>
      </c>
      <c r="AF45" s="397" t="s">
        <v>278</v>
      </c>
      <c r="AG45" s="397" t="s">
        <v>98</v>
      </c>
      <c r="AH45" s="397" t="s">
        <v>98</v>
      </c>
      <c r="AI45" s="397" t="s">
        <v>278</v>
      </c>
      <c r="AJ45" s="399" t="s">
        <v>278</v>
      </c>
      <c r="AK45" s="397" t="s">
        <v>98</v>
      </c>
      <c r="AL45" s="397" t="s">
        <v>98</v>
      </c>
    </row>
    <row r="46" spans="1:38" ht="12" customHeight="1">
      <c r="A46" s="308" t="s">
        <v>78</v>
      </c>
      <c r="B46" s="305"/>
      <c r="C46" s="307"/>
      <c r="D46" s="397">
        <v>56634</v>
      </c>
      <c r="E46" s="397">
        <v>53905</v>
      </c>
      <c r="F46" s="397" t="s">
        <v>98</v>
      </c>
      <c r="G46" s="397">
        <v>46053</v>
      </c>
      <c r="H46" s="397" t="s">
        <v>278</v>
      </c>
      <c r="I46" s="397" t="s">
        <v>278</v>
      </c>
      <c r="J46" s="397">
        <v>1061</v>
      </c>
      <c r="K46" s="397">
        <v>494</v>
      </c>
      <c r="L46" s="397" t="s">
        <v>278</v>
      </c>
      <c r="M46" s="397">
        <v>5633</v>
      </c>
      <c r="N46" s="397">
        <v>299</v>
      </c>
      <c r="O46" s="397">
        <v>20</v>
      </c>
      <c r="P46" s="397" t="s">
        <v>98</v>
      </c>
      <c r="Q46" s="397">
        <v>4</v>
      </c>
      <c r="R46" s="397">
        <v>16</v>
      </c>
      <c r="S46" s="397">
        <v>1431</v>
      </c>
      <c r="T46" s="397" t="s">
        <v>98</v>
      </c>
      <c r="U46" s="397" t="s">
        <v>278</v>
      </c>
      <c r="V46" s="397">
        <v>505</v>
      </c>
      <c r="W46" s="397" t="s">
        <v>98</v>
      </c>
      <c r="X46" s="397" t="s">
        <v>278</v>
      </c>
      <c r="Y46" s="397" t="s">
        <v>278</v>
      </c>
      <c r="Z46" s="397">
        <v>28</v>
      </c>
      <c r="AA46" s="397">
        <v>49</v>
      </c>
      <c r="AB46" s="397" t="s">
        <v>278</v>
      </c>
      <c r="AC46" s="397">
        <v>1659</v>
      </c>
      <c r="AD46" s="397">
        <v>1179</v>
      </c>
      <c r="AE46" s="399" t="s">
        <v>278</v>
      </c>
      <c r="AF46" s="397" t="s">
        <v>278</v>
      </c>
      <c r="AG46" s="397" t="s">
        <v>98</v>
      </c>
      <c r="AH46" s="397" t="s">
        <v>98</v>
      </c>
      <c r="AI46" s="397" t="s">
        <v>278</v>
      </c>
      <c r="AJ46" s="399" t="s">
        <v>278</v>
      </c>
      <c r="AK46" s="397" t="s">
        <v>98</v>
      </c>
      <c r="AL46" s="397" t="s">
        <v>98</v>
      </c>
    </row>
    <row r="47" spans="1:38" ht="12" customHeight="1">
      <c r="A47" s="308" t="s">
        <v>44</v>
      </c>
      <c r="B47" s="305"/>
      <c r="C47" s="307"/>
      <c r="D47" s="397">
        <v>7936</v>
      </c>
      <c r="E47" s="397">
        <v>1690</v>
      </c>
      <c r="F47" s="397" t="s">
        <v>98</v>
      </c>
      <c r="G47" s="397" t="s">
        <v>98</v>
      </c>
      <c r="H47" s="397" t="s">
        <v>98</v>
      </c>
      <c r="I47" s="397" t="s">
        <v>98</v>
      </c>
      <c r="J47" s="397">
        <v>6</v>
      </c>
      <c r="K47" s="397" t="s">
        <v>278</v>
      </c>
      <c r="L47" s="397" t="s">
        <v>98</v>
      </c>
      <c r="M47" s="397" t="s">
        <v>278</v>
      </c>
      <c r="N47" s="397">
        <v>283</v>
      </c>
      <c r="O47" s="397">
        <v>2</v>
      </c>
      <c r="P47" s="397" t="s">
        <v>98</v>
      </c>
      <c r="Q47" s="397" t="s">
        <v>98</v>
      </c>
      <c r="R47" s="397">
        <v>2</v>
      </c>
      <c r="S47" s="397">
        <v>2576</v>
      </c>
      <c r="T47" s="397" t="s">
        <v>98</v>
      </c>
      <c r="U47" s="397" t="s">
        <v>278</v>
      </c>
      <c r="V47" s="397">
        <v>3572</v>
      </c>
      <c r="W47" s="397" t="s">
        <v>98</v>
      </c>
      <c r="X47" s="397" t="s">
        <v>98</v>
      </c>
      <c r="Y47" s="397">
        <v>94</v>
      </c>
      <c r="Z47" s="397">
        <v>2531</v>
      </c>
      <c r="AA47" s="397">
        <v>947</v>
      </c>
      <c r="AB47" s="397" t="s">
        <v>278</v>
      </c>
      <c r="AC47" s="397">
        <v>64</v>
      </c>
      <c r="AD47" s="397" t="s">
        <v>98</v>
      </c>
      <c r="AE47" s="399" t="s">
        <v>278</v>
      </c>
      <c r="AF47" s="397" t="s">
        <v>98</v>
      </c>
      <c r="AG47" s="397" t="s">
        <v>98</v>
      </c>
      <c r="AH47" s="397" t="s">
        <v>98</v>
      </c>
      <c r="AI47" s="397" t="s">
        <v>98</v>
      </c>
      <c r="AJ47" s="399" t="s">
        <v>278</v>
      </c>
      <c r="AK47" s="397" t="s">
        <v>98</v>
      </c>
      <c r="AL47" s="397" t="s">
        <v>98</v>
      </c>
    </row>
    <row r="48" spans="1:38" ht="12" customHeight="1">
      <c r="A48" s="303"/>
      <c r="B48" s="302"/>
      <c r="C48" s="301"/>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c r="AF48" s="346"/>
      <c r="AG48" s="346"/>
      <c r="AH48" s="346"/>
      <c r="AI48" s="347"/>
      <c r="AJ48" s="346"/>
      <c r="AK48" s="346"/>
      <c r="AL48" s="346"/>
    </row>
    <row r="49" spans="1:38" ht="5.0999999999999996" customHeight="1">
      <c r="A49" s="298"/>
      <c r="D49" s="298"/>
      <c r="AA49" s="345"/>
      <c r="AB49" s="345"/>
      <c r="AI49" s="344"/>
    </row>
    <row r="50" spans="1:38" ht="14.25" customHeight="1">
      <c r="D50" s="297"/>
      <c r="E50" s="297"/>
      <c r="F50" s="297"/>
      <c r="G50" s="297"/>
      <c r="H50" s="297"/>
      <c r="I50" s="297"/>
      <c r="J50" s="297"/>
      <c r="K50" s="297"/>
      <c r="L50" s="297"/>
      <c r="M50" s="297"/>
      <c r="N50" s="297"/>
      <c r="O50" s="297"/>
      <c r="P50" s="297"/>
      <c r="Q50" s="297"/>
      <c r="R50" s="297"/>
      <c r="S50" s="297"/>
      <c r="T50" s="297"/>
      <c r="U50" s="297"/>
      <c r="V50" s="297"/>
      <c r="W50" s="297"/>
      <c r="X50" s="297"/>
      <c r="Y50" s="297"/>
      <c r="Z50" s="297"/>
      <c r="AA50" s="297"/>
      <c r="AB50" s="297"/>
      <c r="AC50" s="297"/>
      <c r="AD50" s="297"/>
      <c r="AE50" s="297"/>
      <c r="AF50" s="297"/>
      <c r="AG50" s="297"/>
      <c r="AH50" s="297"/>
      <c r="AI50" s="297"/>
      <c r="AJ50" s="297"/>
      <c r="AK50" s="297"/>
      <c r="AL50" s="297"/>
    </row>
    <row r="51" spans="1:38">
      <c r="D51" s="297"/>
      <c r="E51" s="297"/>
      <c r="F51" s="297"/>
      <c r="G51" s="297"/>
      <c r="H51" s="297"/>
      <c r="I51" s="297"/>
      <c r="J51" s="297"/>
      <c r="K51" s="297"/>
      <c r="L51" s="297"/>
      <c r="M51" s="297"/>
      <c r="N51" s="297"/>
      <c r="O51" s="297"/>
      <c r="P51" s="297"/>
      <c r="Q51" s="297"/>
      <c r="R51" s="297"/>
      <c r="S51" s="297"/>
      <c r="T51" s="297"/>
      <c r="U51" s="297"/>
      <c r="V51" s="297"/>
      <c r="W51" s="297"/>
      <c r="X51" s="297"/>
      <c r="Y51" s="297"/>
      <c r="Z51" s="297"/>
      <c r="AA51" s="297"/>
      <c r="AB51" s="297"/>
      <c r="AC51" s="297"/>
      <c r="AD51" s="297"/>
      <c r="AE51" s="297"/>
      <c r="AF51" s="297"/>
      <c r="AG51" s="297"/>
      <c r="AH51" s="297"/>
      <c r="AI51" s="297"/>
      <c r="AJ51" s="297"/>
      <c r="AK51" s="297"/>
      <c r="AL51" s="297"/>
    </row>
    <row r="52" spans="1:38">
      <c r="D52" s="297"/>
      <c r="E52" s="297"/>
      <c r="F52" s="297"/>
      <c r="G52" s="297"/>
      <c r="H52" s="297"/>
      <c r="I52" s="297"/>
      <c r="J52" s="297"/>
      <c r="K52" s="297"/>
      <c r="L52" s="297"/>
      <c r="M52" s="297"/>
      <c r="N52" s="297"/>
      <c r="O52" s="297"/>
      <c r="P52" s="297"/>
      <c r="Q52" s="297"/>
      <c r="R52" s="297"/>
      <c r="S52" s="297"/>
      <c r="T52" s="297"/>
      <c r="U52" s="297"/>
      <c r="V52" s="297"/>
      <c r="W52" s="297"/>
      <c r="X52" s="297"/>
      <c r="Y52" s="297"/>
      <c r="Z52" s="297"/>
      <c r="AA52" s="297"/>
      <c r="AB52" s="297"/>
      <c r="AC52" s="297"/>
      <c r="AD52" s="297"/>
      <c r="AE52" s="297"/>
      <c r="AF52" s="297"/>
      <c r="AG52" s="297"/>
      <c r="AH52" s="297"/>
      <c r="AI52" s="297"/>
      <c r="AJ52" s="297"/>
      <c r="AK52" s="297"/>
      <c r="AL52" s="297"/>
    </row>
    <row r="53" spans="1:38">
      <c r="D53" s="297"/>
      <c r="E53" s="297"/>
      <c r="F53" s="297"/>
      <c r="G53" s="297"/>
      <c r="H53" s="297"/>
      <c r="I53" s="297"/>
      <c r="J53" s="297"/>
      <c r="K53" s="297"/>
      <c r="L53" s="297"/>
      <c r="M53" s="297"/>
      <c r="N53" s="297"/>
      <c r="O53" s="297"/>
      <c r="P53" s="297"/>
      <c r="Q53" s="297"/>
      <c r="R53" s="297"/>
      <c r="S53" s="297"/>
      <c r="T53" s="297"/>
      <c r="U53" s="297"/>
      <c r="V53" s="297"/>
      <c r="W53" s="297"/>
      <c r="X53" s="297"/>
      <c r="Y53" s="297"/>
      <c r="Z53" s="297"/>
      <c r="AA53" s="297"/>
      <c r="AB53" s="297"/>
      <c r="AC53" s="297"/>
      <c r="AD53" s="297"/>
      <c r="AE53" s="297"/>
      <c r="AF53" s="297"/>
      <c r="AG53" s="297"/>
      <c r="AH53" s="297"/>
      <c r="AI53" s="297"/>
      <c r="AJ53" s="297"/>
      <c r="AK53" s="297"/>
      <c r="AL53" s="297"/>
    </row>
    <row r="54" spans="1:38">
      <c r="D54" s="297"/>
      <c r="E54" s="297"/>
      <c r="F54" s="297"/>
      <c r="G54" s="297"/>
      <c r="H54" s="297"/>
      <c r="I54" s="297"/>
      <c r="J54" s="297"/>
      <c r="K54" s="297"/>
      <c r="L54" s="297"/>
      <c r="M54" s="297"/>
      <c r="N54" s="297"/>
      <c r="O54" s="297"/>
      <c r="P54" s="297"/>
      <c r="Q54" s="297"/>
      <c r="R54" s="297"/>
      <c r="S54" s="297"/>
      <c r="T54" s="297"/>
      <c r="U54" s="297"/>
      <c r="V54" s="297"/>
      <c r="W54" s="297"/>
      <c r="X54" s="297"/>
      <c r="Y54" s="297"/>
      <c r="Z54" s="297"/>
      <c r="AA54" s="297"/>
      <c r="AB54" s="297"/>
      <c r="AC54" s="297"/>
      <c r="AD54" s="297"/>
      <c r="AE54" s="297"/>
      <c r="AF54" s="297"/>
      <c r="AG54" s="297"/>
      <c r="AH54" s="297"/>
      <c r="AI54" s="297"/>
      <c r="AJ54" s="297"/>
      <c r="AK54" s="297"/>
      <c r="AL54" s="297"/>
    </row>
    <row r="55" spans="1:38">
      <c r="D55" s="297"/>
      <c r="E55" s="297"/>
      <c r="F55" s="297"/>
      <c r="G55" s="297"/>
      <c r="H55" s="297"/>
      <c r="I55" s="297"/>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7"/>
      <c r="AL55" s="297"/>
    </row>
    <row r="56" spans="1:38">
      <c r="D56" s="297"/>
      <c r="E56" s="297"/>
      <c r="F56" s="297"/>
      <c r="G56" s="297"/>
      <c r="H56" s="297"/>
      <c r="I56" s="297"/>
      <c r="J56" s="297"/>
      <c r="K56" s="297"/>
      <c r="L56" s="297"/>
      <c r="M56" s="297"/>
      <c r="N56" s="297"/>
      <c r="O56" s="297"/>
      <c r="P56" s="297"/>
      <c r="Q56" s="297"/>
      <c r="R56" s="297"/>
      <c r="S56" s="297"/>
      <c r="T56" s="297"/>
      <c r="U56" s="297"/>
      <c r="V56" s="297"/>
      <c r="W56" s="297"/>
      <c r="X56" s="297"/>
      <c r="Y56" s="297"/>
      <c r="Z56" s="297"/>
      <c r="AA56" s="297"/>
      <c r="AB56" s="297"/>
      <c r="AC56" s="297"/>
      <c r="AD56" s="297"/>
      <c r="AE56" s="297"/>
      <c r="AF56" s="297"/>
      <c r="AG56" s="297"/>
      <c r="AH56" s="297"/>
      <c r="AI56" s="297"/>
      <c r="AJ56" s="297"/>
      <c r="AK56" s="297"/>
      <c r="AL56" s="297"/>
    </row>
    <row r="57" spans="1:38">
      <c r="D57" s="297"/>
      <c r="E57" s="297"/>
      <c r="F57" s="297"/>
      <c r="G57" s="297"/>
      <c r="H57" s="297"/>
      <c r="I57" s="297"/>
      <c r="J57" s="297"/>
      <c r="K57" s="297"/>
      <c r="L57" s="297"/>
      <c r="M57" s="297"/>
      <c r="N57" s="297"/>
      <c r="O57" s="297"/>
      <c r="P57" s="297"/>
      <c r="Q57" s="297"/>
      <c r="R57" s="297"/>
      <c r="S57" s="297"/>
      <c r="T57" s="297"/>
      <c r="U57" s="297"/>
      <c r="V57" s="297"/>
      <c r="W57" s="297"/>
      <c r="X57" s="297"/>
      <c r="Y57" s="297"/>
      <c r="Z57" s="297"/>
      <c r="AA57" s="297"/>
      <c r="AB57" s="297"/>
      <c r="AC57" s="297"/>
      <c r="AD57" s="297"/>
      <c r="AE57" s="297"/>
      <c r="AF57" s="297"/>
      <c r="AG57" s="297"/>
      <c r="AH57" s="297"/>
      <c r="AI57" s="297"/>
      <c r="AJ57" s="297"/>
      <c r="AK57" s="297"/>
      <c r="AL57" s="297"/>
    </row>
    <row r="58" spans="1:38">
      <c r="D58" s="297"/>
      <c r="E58" s="297"/>
      <c r="F58" s="297"/>
      <c r="G58" s="297"/>
      <c r="H58" s="297"/>
      <c r="I58" s="297"/>
      <c r="J58" s="297"/>
      <c r="K58" s="297"/>
      <c r="L58" s="297"/>
      <c r="M58" s="297"/>
      <c r="N58" s="297"/>
      <c r="O58" s="297"/>
      <c r="P58" s="297"/>
      <c r="Q58" s="297"/>
      <c r="R58" s="297"/>
      <c r="S58" s="297"/>
      <c r="T58" s="297"/>
      <c r="U58" s="297"/>
      <c r="V58" s="297"/>
      <c r="W58" s="297"/>
      <c r="X58" s="297"/>
      <c r="Y58" s="297"/>
      <c r="Z58" s="297"/>
      <c r="AA58" s="297"/>
      <c r="AB58" s="297"/>
      <c r="AC58" s="297"/>
      <c r="AD58" s="297"/>
      <c r="AE58" s="297"/>
      <c r="AF58" s="297"/>
      <c r="AG58" s="297"/>
      <c r="AH58" s="297"/>
      <c r="AI58" s="297"/>
      <c r="AJ58" s="297"/>
      <c r="AK58" s="297"/>
      <c r="AL58" s="297"/>
    </row>
    <row r="59" spans="1:38">
      <c r="D59" s="297"/>
      <c r="E59" s="297"/>
      <c r="F59" s="297"/>
      <c r="G59" s="297"/>
      <c r="H59" s="297"/>
      <c r="I59" s="297"/>
      <c r="J59" s="297"/>
      <c r="K59" s="297"/>
      <c r="L59" s="297"/>
      <c r="M59" s="297"/>
      <c r="N59" s="297"/>
      <c r="O59" s="297"/>
      <c r="P59" s="297"/>
      <c r="Q59" s="297"/>
      <c r="R59" s="297"/>
      <c r="S59" s="297"/>
      <c r="T59" s="297"/>
      <c r="U59" s="297"/>
      <c r="V59" s="297"/>
      <c r="W59" s="297"/>
      <c r="X59" s="297"/>
      <c r="Y59" s="297"/>
      <c r="Z59" s="297"/>
      <c r="AA59" s="297"/>
      <c r="AB59" s="297"/>
      <c r="AC59" s="297"/>
      <c r="AD59" s="297"/>
      <c r="AE59" s="297"/>
      <c r="AF59" s="297"/>
      <c r="AG59" s="297"/>
      <c r="AH59" s="297"/>
      <c r="AI59" s="297"/>
      <c r="AJ59" s="297"/>
      <c r="AK59" s="297"/>
      <c r="AL59" s="297"/>
    </row>
    <row r="60" spans="1:38">
      <c r="D60" s="297"/>
      <c r="E60" s="297"/>
      <c r="F60" s="297"/>
      <c r="G60" s="297"/>
      <c r="H60" s="297"/>
      <c r="I60" s="297"/>
      <c r="J60" s="297"/>
      <c r="K60" s="297"/>
      <c r="L60" s="297"/>
      <c r="M60" s="297"/>
      <c r="N60" s="297"/>
      <c r="O60" s="297"/>
      <c r="P60" s="297"/>
      <c r="Q60" s="297"/>
      <c r="R60" s="297"/>
      <c r="S60" s="297"/>
      <c r="T60" s="297"/>
      <c r="U60" s="297"/>
      <c r="V60" s="297"/>
      <c r="W60" s="297"/>
      <c r="X60" s="297"/>
      <c r="Y60" s="297"/>
      <c r="Z60" s="297"/>
      <c r="AA60" s="297"/>
      <c r="AB60" s="297"/>
      <c r="AC60" s="297"/>
      <c r="AD60" s="297"/>
      <c r="AE60" s="297"/>
      <c r="AF60" s="297"/>
      <c r="AG60" s="297"/>
      <c r="AH60" s="297"/>
      <c r="AI60" s="297"/>
      <c r="AJ60" s="297"/>
      <c r="AK60" s="297"/>
      <c r="AL60" s="297"/>
    </row>
    <row r="61" spans="1:38">
      <c r="D61" s="297"/>
      <c r="E61" s="297"/>
      <c r="F61" s="297"/>
      <c r="G61" s="297"/>
      <c r="H61" s="297"/>
      <c r="I61" s="297"/>
      <c r="J61" s="297"/>
      <c r="K61" s="297"/>
      <c r="L61" s="297"/>
      <c r="M61" s="297"/>
      <c r="N61" s="297"/>
      <c r="O61" s="297"/>
      <c r="P61" s="297"/>
      <c r="Q61" s="297"/>
      <c r="R61" s="297"/>
      <c r="S61" s="297"/>
      <c r="T61" s="297"/>
      <c r="U61" s="297"/>
      <c r="V61" s="297"/>
      <c r="W61" s="297"/>
      <c r="X61" s="297"/>
      <c r="Y61" s="297"/>
      <c r="Z61" s="297"/>
      <c r="AA61" s="297"/>
      <c r="AB61" s="297"/>
      <c r="AC61" s="297"/>
      <c r="AD61" s="297"/>
      <c r="AE61" s="297"/>
      <c r="AF61" s="297"/>
      <c r="AG61" s="297"/>
      <c r="AH61" s="297"/>
      <c r="AI61" s="297"/>
      <c r="AJ61" s="297"/>
      <c r="AK61" s="297"/>
      <c r="AL61" s="297"/>
    </row>
    <row r="62" spans="1:38">
      <c r="D62" s="297"/>
      <c r="E62" s="297"/>
      <c r="F62" s="297"/>
      <c r="G62" s="297"/>
      <c r="H62" s="297"/>
      <c r="I62" s="297"/>
      <c r="J62" s="297"/>
      <c r="K62" s="297"/>
      <c r="L62" s="297"/>
      <c r="M62" s="297"/>
      <c r="N62" s="297"/>
      <c r="O62" s="297"/>
      <c r="P62" s="297"/>
      <c r="Q62" s="297"/>
      <c r="R62" s="297"/>
      <c r="S62" s="297"/>
      <c r="T62" s="297"/>
      <c r="U62" s="297"/>
      <c r="V62" s="297"/>
      <c r="W62" s="297"/>
      <c r="X62" s="297"/>
      <c r="Y62" s="297"/>
      <c r="Z62" s="297"/>
      <c r="AA62" s="297"/>
      <c r="AB62" s="297"/>
      <c r="AC62" s="297"/>
      <c r="AD62" s="297"/>
      <c r="AE62" s="297"/>
      <c r="AF62" s="297"/>
      <c r="AG62" s="297"/>
      <c r="AH62" s="297"/>
      <c r="AI62" s="297"/>
      <c r="AJ62" s="297"/>
      <c r="AK62" s="297"/>
      <c r="AL62" s="297"/>
    </row>
    <row r="63" spans="1:38">
      <c r="D63" s="297"/>
      <c r="E63" s="297"/>
      <c r="F63" s="297"/>
      <c r="G63" s="297"/>
      <c r="H63" s="297"/>
      <c r="I63" s="297"/>
      <c r="J63" s="297"/>
      <c r="K63" s="297"/>
      <c r="L63" s="297"/>
      <c r="M63" s="297"/>
      <c r="N63" s="297"/>
      <c r="O63" s="297"/>
      <c r="P63" s="297"/>
      <c r="Q63" s="297"/>
      <c r="R63" s="297"/>
      <c r="S63" s="297"/>
      <c r="T63" s="297"/>
      <c r="U63" s="297"/>
      <c r="V63" s="297"/>
      <c r="W63" s="297"/>
      <c r="X63" s="297"/>
      <c r="Y63" s="297"/>
      <c r="Z63" s="297"/>
      <c r="AA63" s="297"/>
      <c r="AB63" s="297"/>
      <c r="AC63" s="297"/>
      <c r="AD63" s="297"/>
      <c r="AE63" s="297"/>
      <c r="AF63" s="297"/>
      <c r="AG63" s="297"/>
      <c r="AH63" s="297"/>
      <c r="AI63" s="297"/>
      <c r="AJ63" s="297"/>
      <c r="AK63" s="297"/>
      <c r="AL63" s="297"/>
    </row>
    <row r="64" spans="1:38">
      <c r="D64" s="297"/>
      <c r="E64" s="297"/>
      <c r="F64" s="297"/>
      <c r="G64" s="297"/>
      <c r="H64" s="297"/>
      <c r="I64" s="297"/>
      <c r="J64" s="297"/>
      <c r="K64" s="297"/>
      <c r="L64" s="297"/>
      <c r="M64" s="297"/>
      <c r="N64" s="297"/>
      <c r="O64" s="297"/>
      <c r="P64" s="297"/>
      <c r="Q64" s="297"/>
      <c r="R64" s="297"/>
      <c r="S64" s="297"/>
      <c r="T64" s="297"/>
      <c r="U64" s="297"/>
      <c r="V64" s="297"/>
      <c r="W64" s="297"/>
      <c r="X64" s="297"/>
      <c r="Y64" s="297"/>
      <c r="Z64" s="297"/>
      <c r="AA64" s="297"/>
      <c r="AB64" s="297"/>
      <c r="AC64" s="297"/>
      <c r="AD64" s="297"/>
      <c r="AE64" s="297"/>
      <c r="AF64" s="297"/>
      <c r="AG64" s="297"/>
      <c r="AH64" s="297"/>
      <c r="AI64" s="297"/>
      <c r="AJ64" s="297"/>
      <c r="AK64" s="297"/>
      <c r="AL64" s="297"/>
    </row>
    <row r="65" spans="4:38">
      <c r="D65" s="297"/>
      <c r="E65" s="297"/>
      <c r="F65" s="297"/>
      <c r="G65" s="297"/>
      <c r="H65" s="297"/>
      <c r="I65" s="297"/>
      <c r="J65" s="297"/>
      <c r="K65" s="297"/>
      <c r="L65" s="297"/>
      <c r="M65" s="297"/>
      <c r="N65" s="297"/>
      <c r="O65" s="297"/>
      <c r="P65" s="297"/>
      <c r="Q65" s="297"/>
      <c r="R65" s="297"/>
      <c r="S65" s="297"/>
      <c r="T65" s="297"/>
      <c r="U65" s="297"/>
      <c r="V65" s="297"/>
      <c r="W65" s="297"/>
      <c r="X65" s="297"/>
      <c r="Y65" s="297"/>
      <c r="Z65" s="297"/>
      <c r="AA65" s="297"/>
      <c r="AB65" s="297"/>
      <c r="AC65" s="297"/>
      <c r="AD65" s="297"/>
      <c r="AE65" s="297"/>
      <c r="AF65" s="297"/>
      <c r="AG65" s="297"/>
      <c r="AH65" s="297"/>
      <c r="AI65" s="297"/>
      <c r="AJ65" s="297"/>
      <c r="AK65" s="297"/>
      <c r="AL65" s="297"/>
    </row>
    <row r="66" spans="4:38">
      <c r="D66" s="297"/>
      <c r="E66" s="297"/>
      <c r="F66" s="297"/>
      <c r="G66" s="297"/>
      <c r="H66" s="297"/>
      <c r="I66" s="297"/>
      <c r="J66" s="297"/>
      <c r="K66" s="297"/>
      <c r="L66" s="297"/>
      <c r="M66" s="297"/>
      <c r="N66" s="297"/>
      <c r="O66" s="297"/>
      <c r="P66" s="297"/>
      <c r="Q66" s="297"/>
      <c r="R66" s="297"/>
      <c r="S66" s="297"/>
      <c r="T66" s="297"/>
      <c r="U66" s="297"/>
      <c r="V66" s="297"/>
      <c r="W66" s="297"/>
      <c r="X66" s="297"/>
      <c r="Y66" s="297"/>
      <c r="Z66" s="297"/>
      <c r="AA66" s="297"/>
      <c r="AB66" s="297"/>
      <c r="AC66" s="297"/>
      <c r="AD66" s="297"/>
      <c r="AE66" s="297"/>
      <c r="AF66" s="297"/>
      <c r="AG66" s="297"/>
      <c r="AH66" s="297"/>
      <c r="AI66" s="297"/>
      <c r="AJ66" s="297"/>
      <c r="AK66" s="297"/>
      <c r="AL66" s="297"/>
    </row>
    <row r="67" spans="4:38">
      <c r="D67" s="297"/>
      <c r="E67" s="297"/>
      <c r="F67" s="297"/>
      <c r="G67" s="297"/>
      <c r="H67" s="297"/>
      <c r="I67" s="297"/>
      <c r="J67" s="297"/>
      <c r="K67" s="297"/>
      <c r="L67" s="297"/>
      <c r="M67" s="297"/>
      <c r="N67" s="297"/>
      <c r="O67" s="297"/>
      <c r="P67" s="297"/>
      <c r="Q67" s="297"/>
      <c r="R67" s="297"/>
      <c r="S67" s="297"/>
      <c r="T67" s="297"/>
      <c r="U67" s="297"/>
      <c r="V67" s="297"/>
      <c r="W67" s="297"/>
      <c r="X67" s="297"/>
      <c r="Y67" s="297"/>
      <c r="Z67" s="297"/>
      <c r="AA67" s="297"/>
      <c r="AB67" s="297"/>
      <c r="AC67" s="297"/>
      <c r="AD67" s="297"/>
      <c r="AE67" s="297"/>
      <c r="AF67" s="297"/>
      <c r="AG67" s="297"/>
      <c r="AH67" s="297"/>
      <c r="AI67" s="297"/>
      <c r="AJ67" s="297"/>
      <c r="AK67" s="297"/>
      <c r="AL67" s="297"/>
    </row>
    <row r="68" spans="4:38">
      <c r="D68" s="297"/>
      <c r="E68" s="297"/>
      <c r="F68" s="297"/>
      <c r="G68" s="297"/>
      <c r="H68" s="297"/>
      <c r="I68" s="297"/>
      <c r="J68" s="297"/>
      <c r="K68" s="297"/>
      <c r="L68" s="297"/>
      <c r="M68" s="297"/>
      <c r="N68" s="297"/>
      <c r="O68" s="297"/>
      <c r="P68" s="297"/>
      <c r="Q68" s="297"/>
      <c r="R68" s="297"/>
      <c r="S68" s="297"/>
      <c r="T68" s="297"/>
      <c r="U68" s="297"/>
      <c r="V68" s="297"/>
      <c r="W68" s="297"/>
      <c r="X68" s="297"/>
      <c r="Y68" s="297"/>
      <c r="Z68" s="297"/>
      <c r="AA68" s="297"/>
      <c r="AB68" s="297"/>
      <c r="AC68" s="297"/>
      <c r="AD68" s="297"/>
      <c r="AE68" s="297"/>
      <c r="AF68" s="297"/>
      <c r="AG68" s="297"/>
      <c r="AH68" s="297"/>
      <c r="AI68" s="297"/>
      <c r="AJ68" s="297"/>
      <c r="AK68" s="297"/>
      <c r="AL68" s="297"/>
    </row>
    <row r="69" spans="4:38">
      <c r="D69" s="297"/>
      <c r="E69" s="297"/>
      <c r="F69" s="297"/>
      <c r="G69" s="297"/>
      <c r="H69" s="297"/>
      <c r="I69" s="297"/>
      <c r="J69" s="297"/>
      <c r="K69" s="297"/>
      <c r="L69" s="297"/>
      <c r="M69" s="297"/>
      <c r="N69" s="297"/>
      <c r="O69" s="297"/>
      <c r="P69" s="297"/>
      <c r="Q69" s="297"/>
      <c r="R69" s="297"/>
      <c r="S69" s="297"/>
      <c r="T69" s="297"/>
      <c r="U69" s="297"/>
      <c r="V69" s="297"/>
      <c r="W69" s="297"/>
      <c r="X69" s="297"/>
      <c r="Y69" s="297"/>
      <c r="Z69" s="297"/>
      <c r="AA69" s="297"/>
      <c r="AB69" s="297"/>
      <c r="AC69" s="297"/>
      <c r="AD69" s="297"/>
      <c r="AE69" s="297"/>
      <c r="AF69" s="297"/>
      <c r="AG69" s="297"/>
      <c r="AH69" s="297"/>
      <c r="AI69" s="297"/>
      <c r="AJ69" s="297"/>
      <c r="AK69" s="297"/>
      <c r="AL69" s="297"/>
    </row>
    <row r="70" spans="4:38">
      <c r="D70" s="297"/>
      <c r="E70" s="297"/>
      <c r="F70" s="297"/>
      <c r="G70" s="297"/>
      <c r="H70" s="297"/>
      <c r="I70" s="297"/>
      <c r="J70" s="297"/>
      <c r="K70" s="297"/>
      <c r="L70" s="297"/>
      <c r="M70" s="297"/>
      <c r="N70" s="297"/>
      <c r="O70" s="297"/>
      <c r="P70" s="297"/>
      <c r="Q70" s="297"/>
      <c r="R70" s="297"/>
      <c r="S70" s="297"/>
      <c r="T70" s="297"/>
      <c r="U70" s="297"/>
      <c r="V70" s="297"/>
      <c r="W70" s="297"/>
      <c r="X70" s="297"/>
      <c r="Y70" s="297"/>
      <c r="Z70" s="297"/>
      <c r="AA70" s="297"/>
      <c r="AB70" s="297"/>
      <c r="AC70" s="297"/>
      <c r="AD70" s="297"/>
      <c r="AE70" s="297"/>
      <c r="AF70" s="297"/>
      <c r="AG70" s="297"/>
      <c r="AH70" s="297"/>
      <c r="AI70" s="297"/>
      <c r="AJ70" s="297"/>
      <c r="AK70" s="297"/>
      <c r="AL70" s="297"/>
    </row>
    <row r="71" spans="4:38">
      <c r="D71" s="297"/>
      <c r="E71" s="297"/>
      <c r="F71" s="297"/>
      <c r="G71" s="297"/>
      <c r="H71" s="297"/>
      <c r="I71" s="297"/>
      <c r="J71" s="297"/>
      <c r="K71" s="297"/>
      <c r="L71" s="297"/>
      <c r="M71" s="297"/>
      <c r="N71" s="297"/>
      <c r="O71" s="297"/>
      <c r="P71" s="297"/>
      <c r="Q71" s="297"/>
      <c r="R71" s="297"/>
      <c r="S71" s="297"/>
      <c r="T71" s="297"/>
      <c r="U71" s="297"/>
      <c r="V71" s="297"/>
      <c r="W71" s="297"/>
      <c r="X71" s="297"/>
      <c r="Y71" s="297"/>
      <c r="Z71" s="297"/>
      <c r="AA71" s="297"/>
      <c r="AB71" s="297"/>
      <c r="AC71" s="297"/>
      <c r="AD71" s="297"/>
      <c r="AE71" s="297"/>
      <c r="AF71" s="297"/>
      <c r="AG71" s="297"/>
      <c r="AH71" s="297"/>
      <c r="AI71" s="297"/>
      <c r="AJ71" s="297"/>
      <c r="AK71" s="297"/>
      <c r="AL71" s="297"/>
    </row>
    <row r="72" spans="4:38">
      <c r="D72" s="297"/>
      <c r="E72" s="297"/>
      <c r="F72" s="297"/>
      <c r="G72" s="297"/>
      <c r="H72" s="297"/>
      <c r="I72" s="297"/>
      <c r="J72" s="297"/>
      <c r="K72" s="297"/>
      <c r="L72" s="297"/>
      <c r="M72" s="297"/>
      <c r="N72" s="297"/>
      <c r="O72" s="297"/>
      <c r="P72" s="297"/>
      <c r="Q72" s="297"/>
      <c r="R72" s="297"/>
      <c r="S72" s="297"/>
      <c r="T72" s="297"/>
      <c r="U72" s="297"/>
      <c r="V72" s="297"/>
      <c r="W72" s="297"/>
      <c r="X72" s="297"/>
      <c r="Y72" s="297"/>
      <c r="Z72" s="297"/>
      <c r="AA72" s="297"/>
      <c r="AB72" s="297"/>
      <c r="AC72" s="297"/>
      <c r="AD72" s="297"/>
      <c r="AE72" s="297"/>
      <c r="AF72" s="297"/>
      <c r="AG72" s="297"/>
      <c r="AH72" s="297"/>
      <c r="AI72" s="297"/>
      <c r="AJ72" s="297"/>
      <c r="AK72" s="297"/>
      <c r="AL72" s="297"/>
    </row>
    <row r="73" spans="4:38">
      <c r="D73" s="297"/>
      <c r="E73" s="297"/>
      <c r="F73" s="297"/>
      <c r="G73" s="297"/>
      <c r="H73" s="297"/>
      <c r="I73" s="297"/>
      <c r="J73" s="297"/>
      <c r="K73" s="297"/>
      <c r="L73" s="297"/>
      <c r="M73" s="297"/>
      <c r="N73" s="297"/>
      <c r="O73" s="297"/>
      <c r="P73" s="297"/>
      <c r="Q73" s="297"/>
      <c r="R73" s="297"/>
      <c r="S73" s="297"/>
      <c r="T73" s="297"/>
      <c r="U73" s="297"/>
      <c r="V73" s="297"/>
      <c r="W73" s="297"/>
      <c r="X73" s="297"/>
      <c r="Y73" s="297"/>
      <c r="Z73" s="297"/>
      <c r="AA73" s="297"/>
      <c r="AB73" s="297"/>
      <c r="AC73" s="297"/>
      <c r="AD73" s="297"/>
      <c r="AE73" s="297"/>
      <c r="AF73" s="297"/>
      <c r="AG73" s="297"/>
      <c r="AH73" s="297"/>
      <c r="AI73" s="297"/>
      <c r="AJ73" s="297"/>
      <c r="AK73" s="297"/>
      <c r="AL73" s="297"/>
    </row>
    <row r="74" spans="4:38">
      <c r="D74" s="297"/>
      <c r="E74" s="297"/>
      <c r="F74" s="297"/>
      <c r="G74" s="297"/>
      <c r="H74" s="297"/>
      <c r="I74" s="297"/>
      <c r="J74" s="297"/>
      <c r="K74" s="297"/>
      <c r="L74" s="297"/>
      <c r="M74" s="297"/>
      <c r="N74" s="297"/>
      <c r="O74" s="297"/>
      <c r="P74" s="297"/>
      <c r="Q74" s="297"/>
      <c r="R74" s="297"/>
      <c r="S74" s="297"/>
      <c r="T74" s="297"/>
      <c r="U74" s="297"/>
      <c r="V74" s="297"/>
      <c r="W74" s="297"/>
      <c r="X74" s="297"/>
      <c r="Y74" s="297"/>
      <c r="Z74" s="297"/>
      <c r="AA74" s="297"/>
      <c r="AB74" s="297"/>
      <c r="AC74" s="297"/>
      <c r="AD74" s="297"/>
      <c r="AE74" s="297"/>
      <c r="AF74" s="297"/>
      <c r="AG74" s="297"/>
      <c r="AH74" s="297"/>
      <c r="AI74" s="297"/>
      <c r="AJ74" s="297"/>
      <c r="AK74" s="297"/>
      <c r="AL74" s="297"/>
    </row>
    <row r="75" spans="4:38">
      <c r="D75" s="297"/>
      <c r="E75" s="297"/>
      <c r="F75" s="297"/>
      <c r="G75" s="297"/>
      <c r="H75" s="297"/>
      <c r="I75" s="297"/>
      <c r="J75" s="297"/>
      <c r="K75" s="297"/>
      <c r="L75" s="297"/>
      <c r="M75" s="297"/>
      <c r="N75" s="297"/>
      <c r="O75" s="297"/>
      <c r="P75" s="297"/>
      <c r="Q75" s="297"/>
      <c r="R75" s="297"/>
      <c r="S75" s="297"/>
      <c r="T75" s="297"/>
      <c r="U75" s="297"/>
      <c r="V75" s="297"/>
      <c r="W75" s="297"/>
      <c r="X75" s="297"/>
      <c r="Y75" s="297"/>
      <c r="Z75" s="297"/>
      <c r="AA75" s="297"/>
      <c r="AB75" s="297"/>
      <c r="AC75" s="297"/>
      <c r="AD75" s="297"/>
      <c r="AE75" s="297"/>
      <c r="AF75" s="297"/>
      <c r="AG75" s="297"/>
      <c r="AH75" s="297"/>
      <c r="AI75" s="297"/>
      <c r="AJ75" s="297"/>
      <c r="AK75" s="297"/>
      <c r="AL75" s="297"/>
    </row>
    <row r="76" spans="4:38">
      <c r="D76" s="297"/>
      <c r="E76" s="297"/>
      <c r="F76" s="297"/>
      <c r="G76" s="297"/>
      <c r="H76" s="297"/>
      <c r="I76" s="297"/>
      <c r="J76" s="297"/>
      <c r="K76" s="297"/>
      <c r="L76" s="297"/>
      <c r="M76" s="297"/>
      <c r="N76" s="297"/>
      <c r="O76" s="297"/>
      <c r="P76" s="297"/>
      <c r="Q76" s="297"/>
      <c r="R76" s="297"/>
      <c r="S76" s="297"/>
      <c r="T76" s="297"/>
      <c r="U76" s="297"/>
      <c r="V76" s="297"/>
      <c r="W76" s="297"/>
      <c r="X76" s="297"/>
      <c r="Y76" s="297"/>
      <c r="Z76" s="297"/>
      <c r="AA76" s="297"/>
      <c r="AB76" s="297"/>
      <c r="AC76" s="297"/>
      <c r="AD76" s="297"/>
      <c r="AE76" s="297"/>
      <c r="AF76" s="297"/>
      <c r="AG76" s="297"/>
      <c r="AH76" s="297"/>
      <c r="AI76" s="297"/>
      <c r="AJ76" s="297"/>
      <c r="AK76" s="297"/>
      <c r="AL76" s="297"/>
    </row>
    <row r="77" spans="4:38">
      <c r="D77" s="297"/>
      <c r="E77" s="297"/>
      <c r="F77" s="297"/>
      <c r="G77" s="297"/>
      <c r="H77" s="297"/>
      <c r="I77" s="297"/>
      <c r="J77" s="297"/>
      <c r="K77" s="297"/>
      <c r="L77" s="297"/>
      <c r="M77" s="297"/>
      <c r="N77" s="297"/>
      <c r="O77" s="297"/>
      <c r="P77" s="297"/>
      <c r="Q77" s="297"/>
      <c r="R77" s="297"/>
      <c r="S77" s="297"/>
      <c r="T77" s="297"/>
      <c r="U77" s="297"/>
      <c r="V77" s="297"/>
      <c r="W77" s="297"/>
      <c r="X77" s="297"/>
      <c r="Y77" s="297"/>
      <c r="Z77" s="297"/>
      <c r="AA77" s="297"/>
      <c r="AB77" s="297"/>
      <c r="AC77" s="297"/>
      <c r="AD77" s="297"/>
      <c r="AE77" s="297"/>
      <c r="AF77" s="297"/>
      <c r="AG77" s="297"/>
      <c r="AH77" s="297"/>
      <c r="AI77" s="297"/>
      <c r="AJ77" s="297"/>
      <c r="AK77" s="297"/>
      <c r="AL77" s="297"/>
    </row>
    <row r="78" spans="4:38">
      <c r="D78" s="297"/>
      <c r="E78" s="297"/>
      <c r="F78" s="297"/>
      <c r="G78" s="297"/>
      <c r="H78" s="297"/>
      <c r="I78" s="297"/>
      <c r="J78" s="297"/>
      <c r="K78" s="297"/>
      <c r="L78" s="297"/>
      <c r="M78" s="297"/>
      <c r="N78" s="297"/>
      <c r="O78" s="297"/>
      <c r="P78" s="297"/>
      <c r="Q78" s="297"/>
      <c r="R78" s="297"/>
      <c r="S78" s="297"/>
      <c r="T78" s="297"/>
      <c r="U78" s="297"/>
      <c r="V78" s="297"/>
      <c r="W78" s="297"/>
      <c r="X78" s="297"/>
      <c r="Y78" s="297"/>
      <c r="Z78" s="297"/>
      <c r="AA78" s="297"/>
      <c r="AB78" s="297"/>
      <c r="AC78" s="297"/>
      <c r="AD78" s="297"/>
      <c r="AE78" s="297"/>
      <c r="AF78" s="297"/>
      <c r="AG78" s="297"/>
      <c r="AH78" s="297"/>
      <c r="AI78" s="297"/>
      <c r="AJ78" s="297"/>
      <c r="AK78" s="297"/>
      <c r="AL78" s="297"/>
    </row>
    <row r="79" spans="4:38">
      <c r="D79" s="297"/>
      <c r="E79" s="297"/>
      <c r="F79" s="297"/>
      <c r="G79" s="297"/>
      <c r="H79" s="297"/>
      <c r="I79" s="297"/>
      <c r="J79" s="297"/>
      <c r="K79" s="297"/>
      <c r="L79" s="297"/>
      <c r="M79" s="297"/>
      <c r="N79" s="297"/>
      <c r="O79" s="297"/>
      <c r="P79" s="297"/>
      <c r="Q79" s="297"/>
      <c r="R79" s="297"/>
      <c r="S79" s="297"/>
      <c r="T79" s="297"/>
      <c r="U79" s="297"/>
      <c r="V79" s="297"/>
      <c r="W79" s="297"/>
      <c r="X79" s="297"/>
      <c r="Y79" s="297"/>
      <c r="Z79" s="297"/>
      <c r="AA79" s="297"/>
      <c r="AB79" s="297"/>
      <c r="AC79" s="297"/>
      <c r="AD79" s="297"/>
      <c r="AE79" s="297"/>
      <c r="AF79" s="297"/>
      <c r="AG79" s="297"/>
      <c r="AH79" s="297"/>
      <c r="AI79" s="297"/>
      <c r="AJ79" s="297"/>
      <c r="AK79" s="297"/>
      <c r="AL79" s="297"/>
    </row>
    <row r="80" spans="4:38">
      <c r="D80" s="297"/>
      <c r="E80" s="297"/>
      <c r="F80" s="297"/>
      <c r="G80" s="297"/>
      <c r="H80" s="297"/>
      <c r="I80" s="297"/>
      <c r="J80" s="297"/>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row>
    <row r="81" spans="4:38">
      <c r="D81" s="297"/>
      <c r="E81" s="297"/>
      <c r="F81" s="297"/>
      <c r="G81" s="297"/>
      <c r="H81" s="297"/>
      <c r="I81" s="297"/>
      <c r="J81" s="297"/>
      <c r="K81" s="297"/>
      <c r="L81" s="297"/>
      <c r="M81" s="297"/>
      <c r="N81" s="297"/>
      <c r="O81" s="297"/>
      <c r="P81" s="297"/>
      <c r="Q81" s="297"/>
      <c r="R81" s="297"/>
      <c r="S81" s="297"/>
      <c r="T81" s="297"/>
      <c r="U81" s="297"/>
      <c r="V81" s="297"/>
      <c r="W81" s="297"/>
      <c r="X81" s="297"/>
      <c r="Y81" s="297"/>
      <c r="Z81" s="297"/>
      <c r="AA81" s="297"/>
      <c r="AB81" s="297"/>
      <c r="AC81" s="297"/>
      <c r="AD81" s="297"/>
      <c r="AE81" s="297"/>
      <c r="AF81" s="297"/>
      <c r="AG81" s="297"/>
      <c r="AH81" s="297"/>
      <c r="AI81" s="297"/>
      <c r="AJ81" s="297"/>
      <c r="AK81" s="297"/>
      <c r="AL81" s="297"/>
    </row>
    <row r="82" spans="4:38">
      <c r="D82" s="297"/>
      <c r="E82" s="297"/>
      <c r="F82" s="297"/>
      <c r="G82" s="297"/>
      <c r="H82" s="297"/>
      <c r="I82" s="297"/>
      <c r="J82" s="297"/>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row>
    <row r="83" spans="4:38">
      <c r="D83" s="297"/>
      <c r="E83" s="297"/>
      <c r="F83" s="297"/>
      <c r="G83" s="297"/>
      <c r="H83" s="297"/>
      <c r="I83" s="297"/>
      <c r="J83" s="297"/>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row>
    <row r="84" spans="4:38">
      <c r="D84" s="297"/>
      <c r="E84" s="297"/>
      <c r="F84" s="297"/>
      <c r="G84" s="297"/>
      <c r="H84" s="297"/>
      <c r="I84" s="297"/>
      <c r="J84" s="297"/>
      <c r="K84" s="297"/>
      <c r="L84" s="297"/>
      <c r="M84" s="297"/>
      <c r="N84" s="297"/>
      <c r="O84" s="297"/>
      <c r="P84" s="297"/>
      <c r="Q84" s="297"/>
      <c r="R84" s="297"/>
      <c r="S84" s="297"/>
      <c r="T84" s="297"/>
      <c r="U84" s="297"/>
      <c r="V84" s="297"/>
      <c r="W84" s="297"/>
      <c r="X84" s="297"/>
      <c r="Y84" s="297"/>
      <c r="Z84" s="297"/>
      <c r="AA84" s="297"/>
      <c r="AB84" s="297"/>
      <c r="AC84" s="297"/>
      <c r="AD84" s="297"/>
      <c r="AE84" s="297"/>
      <c r="AF84" s="297"/>
      <c r="AG84" s="297"/>
      <c r="AH84" s="297"/>
      <c r="AI84" s="297"/>
      <c r="AJ84" s="297"/>
      <c r="AK84" s="297"/>
      <c r="AL84" s="297"/>
    </row>
    <row r="85" spans="4:38">
      <c r="D85" s="297"/>
      <c r="E85" s="297"/>
      <c r="F85" s="297"/>
      <c r="G85" s="297"/>
      <c r="H85" s="297"/>
      <c r="I85" s="297"/>
      <c r="J85" s="297"/>
      <c r="K85" s="297"/>
      <c r="L85" s="297"/>
      <c r="M85" s="297"/>
      <c r="N85" s="297"/>
      <c r="O85" s="297"/>
      <c r="P85" s="297"/>
      <c r="Q85" s="297"/>
      <c r="R85" s="297"/>
      <c r="S85" s="297"/>
      <c r="T85" s="297"/>
      <c r="U85" s="297"/>
      <c r="V85" s="297"/>
      <c r="W85" s="297"/>
      <c r="X85" s="297"/>
      <c r="Y85" s="297"/>
      <c r="Z85" s="297"/>
      <c r="AA85" s="297"/>
      <c r="AB85" s="297"/>
      <c r="AC85" s="297"/>
      <c r="AD85" s="297"/>
      <c r="AE85" s="297"/>
      <c r="AF85" s="297"/>
      <c r="AG85" s="297"/>
      <c r="AH85" s="297"/>
      <c r="AI85" s="297"/>
      <c r="AJ85" s="297"/>
      <c r="AK85" s="297"/>
      <c r="AL85" s="297"/>
    </row>
    <row r="86" spans="4:38">
      <c r="D86" s="297"/>
      <c r="E86" s="297"/>
      <c r="F86" s="297"/>
      <c r="G86" s="297"/>
      <c r="H86" s="297"/>
      <c r="I86" s="297"/>
      <c r="J86" s="297"/>
      <c r="K86" s="297"/>
      <c r="L86" s="297"/>
      <c r="M86" s="297"/>
      <c r="N86" s="297"/>
      <c r="O86" s="297"/>
      <c r="P86" s="297"/>
      <c r="Q86" s="297"/>
      <c r="R86" s="297"/>
      <c r="S86" s="297"/>
      <c r="T86" s="297"/>
      <c r="U86" s="297"/>
      <c r="V86" s="297"/>
      <c r="W86" s="297"/>
      <c r="X86" s="297"/>
      <c r="Y86" s="297"/>
      <c r="Z86" s="297"/>
      <c r="AA86" s="297"/>
      <c r="AB86" s="297"/>
      <c r="AC86" s="297"/>
      <c r="AD86" s="297"/>
      <c r="AE86" s="297"/>
      <c r="AF86" s="297"/>
      <c r="AG86" s="297"/>
      <c r="AH86" s="297"/>
      <c r="AI86" s="297"/>
      <c r="AJ86" s="297"/>
      <c r="AK86" s="297"/>
      <c r="AL86" s="297"/>
    </row>
    <row r="87" spans="4:38">
      <c r="D87" s="297"/>
      <c r="E87" s="297"/>
      <c r="F87" s="297"/>
      <c r="G87" s="297"/>
      <c r="H87" s="297"/>
      <c r="I87" s="297"/>
      <c r="J87" s="297"/>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row>
    <row r="88" spans="4:38">
      <c r="D88" s="297"/>
      <c r="E88" s="297"/>
      <c r="F88" s="297"/>
      <c r="G88" s="297"/>
      <c r="H88" s="297"/>
      <c r="I88" s="297"/>
      <c r="J88" s="297"/>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row>
    <row r="89" spans="4:38">
      <c r="D89" s="297"/>
      <c r="E89" s="297"/>
      <c r="F89" s="297"/>
      <c r="G89" s="297"/>
      <c r="H89" s="297"/>
      <c r="I89" s="297"/>
      <c r="J89" s="297"/>
      <c r="K89" s="297"/>
      <c r="L89" s="297"/>
      <c r="M89" s="297"/>
      <c r="N89" s="297"/>
      <c r="O89" s="297"/>
      <c r="P89" s="297"/>
      <c r="Q89" s="297"/>
      <c r="R89" s="297"/>
      <c r="S89" s="297"/>
      <c r="T89" s="297"/>
      <c r="U89" s="297"/>
      <c r="V89" s="297"/>
      <c r="W89" s="297"/>
      <c r="X89" s="297"/>
      <c r="Y89" s="297"/>
      <c r="Z89" s="297"/>
      <c r="AA89" s="297"/>
      <c r="AB89" s="297"/>
      <c r="AC89" s="297"/>
      <c r="AD89" s="297"/>
      <c r="AE89" s="297"/>
      <c r="AF89" s="297"/>
      <c r="AG89" s="297"/>
      <c r="AH89" s="297"/>
      <c r="AI89" s="297"/>
      <c r="AJ89" s="297"/>
      <c r="AK89" s="297"/>
      <c r="AL89" s="297"/>
    </row>
    <row r="90" spans="4:38">
      <c r="D90" s="297"/>
      <c r="E90" s="297"/>
      <c r="F90" s="297"/>
      <c r="G90" s="297"/>
      <c r="H90" s="297"/>
      <c r="I90" s="297"/>
      <c r="J90" s="297"/>
      <c r="K90" s="297"/>
      <c r="L90" s="297"/>
      <c r="M90" s="297"/>
      <c r="N90" s="297"/>
      <c r="O90" s="297"/>
      <c r="P90" s="297"/>
      <c r="Q90" s="297"/>
      <c r="R90" s="297"/>
      <c r="S90" s="297"/>
      <c r="T90" s="297"/>
      <c r="U90" s="297"/>
      <c r="V90" s="297"/>
      <c r="W90" s="297"/>
      <c r="X90" s="297"/>
      <c r="Y90" s="297"/>
      <c r="Z90" s="297"/>
      <c r="AA90" s="297"/>
      <c r="AB90" s="297"/>
      <c r="AC90" s="297"/>
      <c r="AD90" s="297"/>
      <c r="AE90" s="297"/>
      <c r="AF90" s="297"/>
      <c r="AG90" s="297"/>
      <c r="AH90" s="297"/>
      <c r="AI90" s="297"/>
      <c r="AJ90" s="297"/>
      <c r="AK90" s="297"/>
      <c r="AL90" s="297"/>
    </row>
    <row r="91" spans="4:38">
      <c r="D91" s="297"/>
      <c r="E91" s="297"/>
      <c r="F91" s="297"/>
      <c r="G91" s="297"/>
      <c r="H91" s="297"/>
      <c r="I91" s="297"/>
      <c r="J91" s="297"/>
      <c r="K91" s="297"/>
      <c r="L91" s="297"/>
      <c r="M91" s="297"/>
      <c r="N91" s="297"/>
      <c r="O91" s="297"/>
      <c r="P91" s="297"/>
      <c r="Q91" s="297"/>
      <c r="R91" s="297"/>
      <c r="S91" s="297"/>
      <c r="T91" s="297"/>
      <c r="U91" s="297"/>
      <c r="V91" s="297"/>
      <c r="W91" s="297"/>
      <c r="X91" s="297"/>
      <c r="Y91" s="297"/>
      <c r="Z91" s="297"/>
      <c r="AA91" s="297"/>
      <c r="AB91" s="297"/>
      <c r="AC91" s="297"/>
      <c r="AD91" s="297"/>
      <c r="AE91" s="297"/>
      <c r="AF91" s="297"/>
      <c r="AG91" s="297"/>
      <c r="AH91" s="297"/>
      <c r="AI91" s="297"/>
      <c r="AJ91" s="297"/>
      <c r="AK91" s="297"/>
      <c r="AL91" s="297"/>
    </row>
    <row r="92" spans="4:38">
      <c r="D92" s="297"/>
      <c r="E92" s="297"/>
      <c r="F92" s="297"/>
      <c r="G92" s="297"/>
      <c r="H92" s="297"/>
      <c r="I92" s="297"/>
      <c r="J92" s="297"/>
      <c r="K92" s="297"/>
      <c r="L92" s="297"/>
      <c r="M92" s="297"/>
      <c r="N92" s="297"/>
      <c r="O92" s="297"/>
      <c r="P92" s="297"/>
      <c r="Q92" s="297"/>
      <c r="R92" s="297"/>
      <c r="S92" s="297"/>
      <c r="T92" s="297"/>
      <c r="U92" s="297"/>
      <c r="V92" s="297"/>
      <c r="W92" s="297"/>
      <c r="X92" s="297"/>
      <c r="Y92" s="297"/>
      <c r="Z92" s="297"/>
      <c r="AA92" s="297"/>
      <c r="AB92" s="297"/>
      <c r="AC92" s="297"/>
      <c r="AD92" s="297"/>
      <c r="AE92" s="297"/>
      <c r="AF92" s="297"/>
      <c r="AG92" s="297"/>
      <c r="AH92" s="297"/>
      <c r="AI92" s="297"/>
      <c r="AJ92" s="297"/>
      <c r="AK92" s="297"/>
      <c r="AL92" s="297"/>
    </row>
    <row r="93" spans="4:38">
      <c r="D93" s="297"/>
      <c r="E93" s="297"/>
      <c r="F93" s="297"/>
      <c r="G93" s="297"/>
      <c r="H93" s="297"/>
      <c r="I93" s="297"/>
      <c r="J93" s="297"/>
      <c r="K93" s="297"/>
      <c r="L93" s="297"/>
      <c r="M93" s="297"/>
      <c r="N93" s="297"/>
      <c r="O93" s="297"/>
      <c r="P93" s="297"/>
      <c r="Q93" s="297"/>
      <c r="R93" s="297"/>
      <c r="S93" s="297"/>
      <c r="T93" s="297"/>
      <c r="U93" s="297"/>
      <c r="V93" s="297"/>
      <c r="W93" s="297"/>
      <c r="X93" s="297"/>
      <c r="Y93" s="297"/>
      <c r="Z93" s="297"/>
      <c r="AA93" s="297"/>
      <c r="AB93" s="297"/>
      <c r="AC93" s="297"/>
      <c r="AD93" s="297"/>
      <c r="AE93" s="297"/>
      <c r="AF93" s="297"/>
      <c r="AG93" s="297"/>
      <c r="AH93" s="297"/>
      <c r="AI93" s="297"/>
      <c r="AJ93" s="297"/>
      <c r="AK93" s="297"/>
      <c r="AL93" s="297"/>
    </row>
    <row r="94" spans="4:38">
      <c r="D94" s="297"/>
      <c r="E94" s="297"/>
      <c r="F94" s="297"/>
      <c r="G94" s="297"/>
      <c r="H94" s="297"/>
      <c r="I94" s="297"/>
      <c r="J94" s="297"/>
      <c r="K94" s="297"/>
      <c r="L94" s="297"/>
      <c r="M94" s="297"/>
      <c r="N94" s="297"/>
      <c r="O94" s="297"/>
      <c r="P94" s="297"/>
      <c r="Q94" s="297"/>
      <c r="R94" s="297"/>
      <c r="S94" s="297"/>
      <c r="T94" s="297"/>
      <c r="U94" s="297"/>
      <c r="V94" s="297"/>
      <c r="W94" s="297"/>
      <c r="X94" s="297"/>
      <c r="Y94" s="297"/>
      <c r="Z94" s="297"/>
      <c r="AA94" s="297"/>
      <c r="AB94" s="297"/>
      <c r="AC94" s="297"/>
      <c r="AD94" s="297"/>
      <c r="AE94" s="297"/>
      <c r="AF94" s="297"/>
      <c r="AG94" s="297"/>
      <c r="AH94" s="297"/>
      <c r="AI94" s="297"/>
      <c r="AJ94" s="297"/>
      <c r="AK94" s="297"/>
      <c r="AL94" s="297"/>
    </row>
    <row r="95" spans="4:38">
      <c r="D95" s="297"/>
      <c r="E95" s="297"/>
      <c r="F95" s="297"/>
      <c r="G95" s="297"/>
      <c r="H95" s="297"/>
      <c r="I95" s="297"/>
      <c r="J95" s="297"/>
      <c r="K95" s="297"/>
      <c r="L95" s="297"/>
      <c r="M95" s="297"/>
      <c r="N95" s="297"/>
      <c r="O95" s="297"/>
      <c r="P95" s="297"/>
      <c r="Q95" s="297"/>
      <c r="R95" s="297"/>
      <c r="S95" s="297"/>
      <c r="T95" s="297"/>
      <c r="U95" s="297"/>
      <c r="V95" s="297"/>
      <c r="W95" s="297"/>
      <c r="X95" s="297"/>
      <c r="Y95" s="297"/>
      <c r="Z95" s="297"/>
      <c r="AA95" s="297"/>
      <c r="AB95" s="297"/>
      <c r="AC95" s="297"/>
      <c r="AD95" s="297"/>
      <c r="AE95" s="297"/>
      <c r="AF95" s="297"/>
      <c r="AG95" s="297"/>
      <c r="AH95" s="297"/>
      <c r="AI95" s="297"/>
      <c r="AJ95" s="297"/>
      <c r="AK95" s="297"/>
      <c r="AL95" s="297"/>
    </row>
    <row r="96" spans="4:38">
      <c r="D96" s="297"/>
      <c r="E96" s="297"/>
      <c r="F96" s="297"/>
      <c r="G96" s="297"/>
      <c r="H96" s="297"/>
      <c r="I96" s="297"/>
      <c r="J96" s="297"/>
      <c r="K96" s="297"/>
      <c r="L96" s="297"/>
      <c r="M96" s="297"/>
      <c r="N96" s="297"/>
      <c r="O96" s="297"/>
      <c r="P96" s="297"/>
      <c r="Q96" s="297"/>
      <c r="R96" s="297"/>
      <c r="S96" s="297"/>
      <c r="T96" s="297"/>
      <c r="U96" s="297"/>
      <c r="V96" s="297"/>
      <c r="W96" s="297"/>
      <c r="X96" s="297"/>
      <c r="Y96" s="297"/>
      <c r="Z96" s="297"/>
      <c r="AA96" s="297"/>
      <c r="AB96" s="297"/>
      <c r="AC96" s="297"/>
      <c r="AD96" s="297"/>
      <c r="AE96" s="297"/>
      <c r="AF96" s="297"/>
      <c r="AG96" s="297"/>
      <c r="AH96" s="297"/>
      <c r="AI96" s="297"/>
      <c r="AJ96" s="297"/>
      <c r="AK96" s="297"/>
      <c r="AL96" s="297"/>
    </row>
    <row r="97" spans="4:38">
      <c r="D97" s="297"/>
      <c r="E97" s="297"/>
      <c r="F97" s="297"/>
      <c r="G97" s="297"/>
      <c r="H97" s="297"/>
      <c r="I97" s="297"/>
      <c r="J97" s="297"/>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row>
    <row r="98" spans="4:38">
      <c r="D98" s="297"/>
      <c r="E98" s="297"/>
      <c r="F98" s="297"/>
      <c r="G98" s="297"/>
      <c r="H98" s="297"/>
      <c r="I98" s="297"/>
      <c r="J98" s="297"/>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row>
    <row r="99" spans="4:38">
      <c r="D99" s="297"/>
      <c r="E99" s="297"/>
      <c r="F99" s="297"/>
      <c r="G99" s="297"/>
      <c r="H99" s="297"/>
      <c r="I99" s="297"/>
      <c r="J99" s="297"/>
      <c r="K99" s="297"/>
      <c r="L99" s="297"/>
      <c r="M99" s="297"/>
      <c r="N99" s="297"/>
      <c r="O99" s="297"/>
      <c r="P99" s="297"/>
      <c r="Q99" s="297"/>
      <c r="R99" s="297"/>
      <c r="S99" s="297"/>
      <c r="T99" s="297"/>
      <c r="U99" s="297"/>
      <c r="V99" s="297"/>
      <c r="W99" s="297"/>
      <c r="X99" s="297"/>
      <c r="Y99" s="297"/>
      <c r="Z99" s="297"/>
      <c r="AA99" s="297"/>
      <c r="AB99" s="297"/>
      <c r="AC99" s="297"/>
      <c r="AD99" s="297"/>
      <c r="AE99" s="297"/>
      <c r="AF99" s="297"/>
      <c r="AG99" s="297"/>
      <c r="AH99" s="297"/>
      <c r="AI99" s="297"/>
      <c r="AJ99" s="297"/>
      <c r="AK99" s="297"/>
      <c r="AL99" s="297"/>
    </row>
    <row r="100" spans="4:38">
      <c r="D100" s="297"/>
      <c r="E100" s="297"/>
      <c r="F100" s="297"/>
      <c r="G100" s="297"/>
      <c r="H100" s="297"/>
      <c r="I100" s="297"/>
      <c r="J100" s="297"/>
      <c r="K100" s="297"/>
      <c r="L100" s="297"/>
      <c r="M100" s="297"/>
      <c r="N100" s="297"/>
      <c r="O100" s="297"/>
      <c r="P100" s="297"/>
      <c r="Q100" s="297"/>
      <c r="R100" s="297"/>
      <c r="S100" s="297"/>
      <c r="T100" s="297"/>
      <c r="U100" s="297"/>
      <c r="V100" s="297"/>
      <c r="W100" s="297"/>
      <c r="X100" s="297"/>
      <c r="Y100" s="297"/>
      <c r="Z100" s="297"/>
      <c r="AA100" s="297"/>
      <c r="AB100" s="297"/>
      <c r="AC100" s="297"/>
      <c r="AD100" s="297"/>
      <c r="AE100" s="297"/>
      <c r="AF100" s="297"/>
      <c r="AG100" s="297"/>
      <c r="AH100" s="297"/>
      <c r="AI100" s="297"/>
      <c r="AJ100" s="297"/>
      <c r="AK100" s="297"/>
      <c r="AL100" s="297"/>
    </row>
    <row r="101" spans="4:38">
      <c r="D101" s="297"/>
      <c r="E101" s="297"/>
      <c r="F101" s="297"/>
      <c r="G101" s="297"/>
      <c r="H101" s="297"/>
      <c r="I101" s="297"/>
      <c r="J101" s="297"/>
      <c r="K101" s="297"/>
      <c r="L101" s="297"/>
      <c r="M101" s="297"/>
      <c r="N101" s="297"/>
      <c r="O101" s="297"/>
      <c r="P101" s="297"/>
      <c r="Q101" s="297"/>
      <c r="R101" s="297"/>
      <c r="S101" s="297"/>
      <c r="T101" s="297"/>
      <c r="U101" s="297"/>
      <c r="V101" s="297"/>
      <c r="W101" s="297"/>
      <c r="X101" s="297"/>
      <c r="Y101" s="297"/>
      <c r="Z101" s="297"/>
      <c r="AA101" s="297"/>
      <c r="AB101" s="297"/>
      <c r="AC101" s="297"/>
      <c r="AD101" s="297"/>
      <c r="AE101" s="297"/>
      <c r="AF101" s="297"/>
      <c r="AG101" s="297"/>
      <c r="AH101" s="297"/>
      <c r="AI101" s="297"/>
      <c r="AJ101" s="297"/>
      <c r="AK101" s="297"/>
      <c r="AL101" s="297"/>
    </row>
    <row r="102" spans="4:38">
      <c r="D102" s="297"/>
      <c r="E102" s="297"/>
      <c r="F102" s="297"/>
      <c r="G102" s="297"/>
      <c r="H102" s="297"/>
      <c r="I102" s="297"/>
      <c r="J102" s="297"/>
      <c r="K102" s="297"/>
      <c r="L102" s="297"/>
      <c r="M102" s="297"/>
      <c r="N102" s="297"/>
      <c r="O102" s="297"/>
      <c r="P102" s="297"/>
      <c r="Q102" s="297"/>
      <c r="R102" s="297"/>
      <c r="S102" s="297"/>
      <c r="T102" s="297"/>
      <c r="U102" s="297"/>
      <c r="V102" s="297"/>
      <c r="W102" s="297"/>
      <c r="X102" s="297"/>
      <c r="Y102" s="297"/>
      <c r="Z102" s="297"/>
      <c r="AA102" s="297"/>
      <c r="AB102" s="297"/>
      <c r="AC102" s="297"/>
      <c r="AD102" s="297"/>
      <c r="AE102" s="297"/>
      <c r="AF102" s="297"/>
      <c r="AG102" s="297"/>
      <c r="AH102" s="297"/>
      <c r="AI102" s="297"/>
      <c r="AJ102" s="297"/>
      <c r="AK102" s="297"/>
      <c r="AL102" s="297"/>
    </row>
    <row r="103" spans="4:38">
      <c r="D103" s="297"/>
      <c r="E103" s="297"/>
      <c r="F103" s="297"/>
      <c r="G103" s="297"/>
      <c r="H103" s="297"/>
      <c r="I103" s="297"/>
      <c r="J103" s="297"/>
      <c r="K103" s="297"/>
      <c r="L103" s="297"/>
      <c r="M103" s="297"/>
      <c r="N103" s="297"/>
      <c r="O103" s="297"/>
      <c r="P103" s="297"/>
      <c r="Q103" s="297"/>
      <c r="R103" s="297"/>
      <c r="S103" s="297"/>
      <c r="T103" s="297"/>
      <c r="U103" s="297"/>
      <c r="V103" s="297"/>
      <c r="W103" s="297"/>
      <c r="X103" s="297"/>
      <c r="Y103" s="297"/>
      <c r="Z103" s="297"/>
      <c r="AA103" s="297"/>
      <c r="AB103" s="297"/>
      <c r="AC103" s="297"/>
      <c r="AD103" s="297"/>
      <c r="AE103" s="297"/>
      <c r="AF103" s="297"/>
      <c r="AG103" s="297"/>
      <c r="AH103" s="297"/>
      <c r="AI103" s="297"/>
      <c r="AJ103" s="297"/>
      <c r="AK103" s="297"/>
      <c r="AL103" s="297"/>
    </row>
    <row r="104" spans="4:38">
      <c r="D104" s="297"/>
      <c r="E104" s="297"/>
      <c r="F104" s="297"/>
      <c r="G104" s="297"/>
      <c r="H104" s="297"/>
      <c r="I104" s="297"/>
      <c r="J104" s="297"/>
      <c r="K104" s="297"/>
      <c r="L104" s="297"/>
      <c r="M104" s="297"/>
      <c r="N104" s="297"/>
      <c r="O104" s="297"/>
      <c r="P104" s="297"/>
      <c r="Q104" s="297"/>
      <c r="R104" s="297"/>
      <c r="S104" s="297"/>
      <c r="T104" s="297"/>
      <c r="U104" s="297"/>
      <c r="V104" s="297"/>
      <c r="W104" s="297"/>
      <c r="X104" s="297"/>
      <c r="Y104" s="297"/>
      <c r="Z104" s="297"/>
      <c r="AA104" s="297"/>
      <c r="AB104" s="297"/>
      <c r="AC104" s="297"/>
      <c r="AD104" s="297"/>
      <c r="AE104" s="297"/>
      <c r="AF104" s="297"/>
      <c r="AG104" s="297"/>
      <c r="AH104" s="297"/>
      <c r="AI104" s="297"/>
      <c r="AJ104" s="297"/>
      <c r="AK104" s="297"/>
      <c r="AL104" s="297"/>
    </row>
    <row r="105" spans="4:38">
      <c r="D105" s="297"/>
      <c r="E105" s="297"/>
      <c r="F105" s="297"/>
      <c r="G105" s="297"/>
      <c r="H105" s="297"/>
      <c r="I105" s="297"/>
      <c r="J105" s="297"/>
      <c r="K105" s="297"/>
      <c r="L105" s="297"/>
      <c r="M105" s="297"/>
      <c r="N105" s="297"/>
      <c r="O105" s="297"/>
      <c r="P105" s="297"/>
      <c r="Q105" s="297"/>
      <c r="R105" s="297"/>
      <c r="S105" s="297"/>
      <c r="T105" s="297"/>
      <c r="U105" s="297"/>
      <c r="V105" s="297"/>
      <c r="W105" s="297"/>
      <c r="X105" s="297"/>
      <c r="Y105" s="297"/>
      <c r="Z105" s="297"/>
      <c r="AA105" s="297"/>
      <c r="AB105" s="297"/>
      <c r="AC105" s="297"/>
      <c r="AD105" s="297"/>
      <c r="AE105" s="297"/>
      <c r="AF105" s="297"/>
      <c r="AG105" s="297"/>
      <c r="AH105" s="297"/>
      <c r="AI105" s="297"/>
      <c r="AJ105" s="297"/>
      <c r="AK105" s="297"/>
      <c r="AL105" s="297"/>
    </row>
    <row r="106" spans="4:38">
      <c r="D106" s="297"/>
      <c r="E106" s="297"/>
      <c r="F106" s="297"/>
      <c r="G106" s="297"/>
      <c r="H106" s="297"/>
      <c r="I106" s="297"/>
      <c r="J106" s="297"/>
      <c r="K106" s="297"/>
      <c r="L106" s="297"/>
      <c r="M106" s="297"/>
      <c r="N106" s="297"/>
      <c r="O106" s="297"/>
      <c r="P106" s="297"/>
      <c r="Q106" s="297"/>
      <c r="R106" s="297"/>
      <c r="S106" s="297"/>
      <c r="T106" s="297"/>
      <c r="U106" s="297"/>
      <c r="V106" s="297"/>
      <c r="W106" s="297"/>
      <c r="X106" s="297"/>
      <c r="Y106" s="297"/>
      <c r="Z106" s="297"/>
      <c r="AA106" s="297"/>
      <c r="AB106" s="297"/>
      <c r="AC106" s="297"/>
      <c r="AD106" s="297"/>
      <c r="AE106" s="297"/>
      <c r="AF106" s="297"/>
      <c r="AG106" s="297"/>
      <c r="AH106" s="297"/>
      <c r="AI106" s="297"/>
      <c r="AJ106" s="297"/>
      <c r="AK106" s="297"/>
      <c r="AL106" s="297"/>
    </row>
    <row r="107" spans="4:38">
      <c r="D107" s="297"/>
      <c r="E107" s="297"/>
      <c r="F107" s="297"/>
      <c r="G107" s="297"/>
      <c r="H107" s="297"/>
      <c r="I107" s="297"/>
      <c r="J107" s="297"/>
      <c r="K107" s="297"/>
      <c r="L107" s="297"/>
      <c r="M107" s="297"/>
      <c r="N107" s="297"/>
      <c r="O107" s="297"/>
      <c r="P107" s="297"/>
      <c r="Q107" s="297"/>
      <c r="R107" s="297"/>
      <c r="S107" s="297"/>
      <c r="T107" s="297"/>
      <c r="U107" s="297"/>
      <c r="V107" s="297"/>
      <c r="W107" s="297"/>
      <c r="X107" s="297"/>
      <c r="Y107" s="297"/>
      <c r="Z107" s="297"/>
      <c r="AA107" s="297"/>
      <c r="AB107" s="297"/>
      <c r="AC107" s="297"/>
      <c r="AD107" s="297"/>
      <c r="AE107" s="297"/>
      <c r="AF107" s="297"/>
      <c r="AG107" s="297"/>
      <c r="AH107" s="297"/>
      <c r="AI107" s="297"/>
      <c r="AJ107" s="297"/>
      <c r="AK107" s="297"/>
      <c r="AL107" s="297"/>
    </row>
    <row r="108" spans="4:38">
      <c r="D108" s="297"/>
      <c r="E108" s="297"/>
      <c r="F108" s="297"/>
      <c r="G108" s="297"/>
      <c r="H108" s="297"/>
      <c r="I108" s="297"/>
      <c r="J108" s="297"/>
      <c r="K108" s="297"/>
      <c r="L108" s="297"/>
      <c r="M108" s="297"/>
      <c r="N108" s="297"/>
      <c r="O108" s="297"/>
      <c r="P108" s="297"/>
      <c r="Q108" s="297"/>
      <c r="R108" s="297"/>
      <c r="S108" s="297"/>
      <c r="T108" s="297"/>
      <c r="U108" s="297"/>
      <c r="V108" s="297"/>
      <c r="W108" s="297"/>
      <c r="X108" s="297"/>
      <c r="Y108" s="297"/>
      <c r="Z108" s="297"/>
      <c r="AA108" s="297"/>
      <c r="AB108" s="297"/>
      <c r="AC108" s="297"/>
      <c r="AD108" s="297"/>
      <c r="AE108" s="297"/>
      <c r="AF108" s="297"/>
      <c r="AG108" s="297"/>
      <c r="AH108" s="297"/>
      <c r="AI108" s="297"/>
      <c r="AJ108" s="297"/>
      <c r="AK108" s="297"/>
      <c r="AL108" s="297"/>
    </row>
    <row r="109" spans="4:38">
      <c r="D109" s="297"/>
      <c r="E109" s="297"/>
      <c r="F109" s="297"/>
      <c r="G109" s="297"/>
      <c r="H109" s="297"/>
      <c r="I109" s="297"/>
      <c r="J109" s="297"/>
      <c r="K109" s="297"/>
      <c r="L109" s="297"/>
      <c r="M109" s="297"/>
      <c r="N109" s="297"/>
      <c r="O109" s="297"/>
      <c r="P109" s="297"/>
      <c r="Q109" s="297"/>
      <c r="R109" s="297"/>
      <c r="S109" s="297"/>
      <c r="T109" s="297"/>
      <c r="U109" s="297"/>
      <c r="V109" s="297"/>
      <c r="W109" s="297"/>
      <c r="X109" s="297"/>
      <c r="Y109" s="297"/>
      <c r="Z109" s="297"/>
      <c r="AA109" s="297"/>
      <c r="AB109" s="297"/>
      <c r="AC109" s="297"/>
      <c r="AD109" s="297"/>
      <c r="AE109" s="297"/>
      <c r="AF109" s="297"/>
      <c r="AG109" s="297"/>
      <c r="AH109" s="297"/>
      <c r="AI109" s="297"/>
      <c r="AJ109" s="297"/>
      <c r="AK109" s="297"/>
      <c r="AL109" s="297"/>
    </row>
    <row r="110" spans="4:38">
      <c r="D110" s="297"/>
      <c r="E110" s="297"/>
      <c r="F110" s="297"/>
      <c r="G110" s="297"/>
      <c r="H110" s="297"/>
      <c r="I110" s="297"/>
      <c r="J110" s="297"/>
      <c r="K110" s="297"/>
      <c r="L110" s="297"/>
      <c r="M110" s="297"/>
      <c r="N110" s="297"/>
      <c r="O110" s="297"/>
      <c r="P110" s="297"/>
      <c r="Q110" s="297"/>
      <c r="R110" s="297"/>
      <c r="S110" s="297"/>
      <c r="T110" s="297"/>
      <c r="U110" s="297"/>
      <c r="V110" s="297"/>
      <c r="W110" s="297"/>
      <c r="X110" s="297"/>
      <c r="Y110" s="297"/>
      <c r="Z110" s="297"/>
      <c r="AA110" s="297"/>
      <c r="AB110" s="297"/>
      <c r="AC110" s="297"/>
      <c r="AD110" s="297"/>
      <c r="AE110" s="297"/>
      <c r="AF110" s="297"/>
      <c r="AG110" s="297"/>
      <c r="AH110" s="297"/>
      <c r="AI110" s="297"/>
      <c r="AJ110" s="297"/>
      <c r="AK110" s="297"/>
      <c r="AL110" s="297"/>
    </row>
    <row r="111" spans="4:38">
      <c r="D111" s="297"/>
      <c r="E111" s="297"/>
      <c r="F111" s="297"/>
      <c r="G111" s="297"/>
      <c r="H111" s="297"/>
      <c r="I111" s="297"/>
      <c r="J111" s="297"/>
      <c r="K111" s="297"/>
      <c r="L111" s="297"/>
      <c r="M111" s="297"/>
      <c r="N111" s="297"/>
      <c r="O111" s="297"/>
      <c r="P111" s="297"/>
      <c r="Q111" s="297"/>
      <c r="R111" s="297"/>
      <c r="S111" s="297"/>
      <c r="T111" s="297"/>
      <c r="U111" s="297"/>
      <c r="V111" s="297"/>
      <c r="W111" s="297"/>
      <c r="X111" s="297"/>
      <c r="Y111" s="297"/>
      <c r="Z111" s="297"/>
      <c r="AA111" s="297"/>
      <c r="AB111" s="297"/>
      <c r="AC111" s="297"/>
      <c r="AD111" s="297"/>
      <c r="AE111" s="297"/>
      <c r="AF111" s="297"/>
      <c r="AG111" s="297"/>
      <c r="AH111" s="297"/>
      <c r="AI111" s="297"/>
      <c r="AJ111" s="297"/>
      <c r="AK111" s="297"/>
      <c r="AL111" s="297"/>
    </row>
    <row r="112" spans="4:38">
      <c r="D112" s="297"/>
      <c r="E112" s="297"/>
      <c r="F112" s="297"/>
      <c r="G112" s="297"/>
      <c r="H112" s="297"/>
      <c r="I112" s="297"/>
      <c r="J112" s="297"/>
      <c r="K112" s="297"/>
      <c r="L112" s="297"/>
      <c r="M112" s="297"/>
      <c r="N112" s="297"/>
      <c r="O112" s="297"/>
      <c r="P112" s="297"/>
      <c r="Q112" s="297"/>
      <c r="R112" s="297"/>
      <c r="S112" s="297"/>
      <c r="T112" s="297"/>
      <c r="U112" s="297"/>
      <c r="V112" s="297"/>
      <c r="W112" s="297"/>
      <c r="X112" s="297"/>
      <c r="Y112" s="297"/>
      <c r="Z112" s="297"/>
      <c r="AA112" s="297"/>
      <c r="AB112" s="297"/>
      <c r="AC112" s="297"/>
      <c r="AD112" s="297"/>
      <c r="AE112" s="297"/>
      <c r="AF112" s="297"/>
      <c r="AG112" s="297"/>
      <c r="AH112" s="297"/>
      <c r="AI112" s="297"/>
      <c r="AJ112" s="297"/>
      <c r="AK112" s="297"/>
      <c r="AL112" s="297"/>
    </row>
    <row r="113" spans="4:38">
      <c r="D113" s="297"/>
      <c r="E113" s="297"/>
      <c r="F113" s="297"/>
      <c r="G113" s="297"/>
      <c r="H113" s="297"/>
      <c r="I113" s="297"/>
      <c r="J113" s="297"/>
      <c r="K113" s="297"/>
      <c r="L113" s="297"/>
      <c r="M113" s="297"/>
      <c r="N113" s="297"/>
      <c r="O113" s="297"/>
      <c r="P113" s="297"/>
      <c r="Q113" s="297"/>
      <c r="R113" s="297"/>
      <c r="S113" s="297"/>
      <c r="T113" s="297"/>
      <c r="U113" s="297"/>
      <c r="V113" s="297"/>
      <c r="W113" s="297"/>
      <c r="X113" s="297"/>
      <c r="Y113" s="297"/>
      <c r="Z113" s="297"/>
      <c r="AA113" s="297"/>
      <c r="AB113" s="297"/>
      <c r="AC113" s="297"/>
      <c r="AD113" s="297"/>
      <c r="AE113" s="297"/>
      <c r="AF113" s="297"/>
      <c r="AG113" s="297"/>
      <c r="AH113" s="297"/>
      <c r="AI113" s="297"/>
      <c r="AJ113" s="297"/>
      <c r="AK113" s="297"/>
      <c r="AL113" s="297"/>
    </row>
    <row r="114" spans="4:38">
      <c r="D114" s="297"/>
      <c r="E114" s="297"/>
      <c r="F114" s="297"/>
      <c r="G114" s="297"/>
      <c r="H114" s="297"/>
      <c r="I114" s="297"/>
      <c r="J114" s="297"/>
      <c r="K114" s="297"/>
      <c r="L114" s="297"/>
      <c r="M114" s="297"/>
      <c r="N114" s="297"/>
      <c r="O114" s="297"/>
      <c r="P114" s="297"/>
      <c r="Q114" s="297"/>
      <c r="R114" s="297"/>
      <c r="S114" s="297"/>
      <c r="T114" s="297"/>
      <c r="U114" s="297"/>
      <c r="V114" s="297"/>
      <c r="W114" s="297"/>
      <c r="X114" s="297"/>
      <c r="Y114" s="297"/>
      <c r="Z114" s="297"/>
      <c r="AA114" s="297"/>
      <c r="AB114" s="297"/>
      <c r="AC114" s="297"/>
      <c r="AD114" s="297"/>
      <c r="AE114" s="297"/>
      <c r="AF114" s="297"/>
      <c r="AG114" s="297"/>
      <c r="AH114" s="297"/>
      <c r="AI114" s="297"/>
      <c r="AJ114" s="297"/>
      <c r="AK114" s="297"/>
      <c r="AL114" s="297"/>
    </row>
    <row r="115" spans="4:38">
      <c r="D115" s="297"/>
      <c r="E115" s="297"/>
      <c r="F115" s="297"/>
      <c r="G115" s="297"/>
      <c r="H115" s="297"/>
      <c r="I115" s="297"/>
      <c r="J115" s="297"/>
      <c r="K115" s="297"/>
      <c r="L115" s="297"/>
      <c r="M115" s="297"/>
      <c r="N115" s="297"/>
      <c r="O115" s="297"/>
      <c r="P115" s="297"/>
      <c r="Q115" s="297"/>
      <c r="R115" s="297"/>
      <c r="S115" s="297"/>
      <c r="T115" s="297"/>
      <c r="U115" s="297"/>
      <c r="V115" s="297"/>
      <c r="W115" s="297"/>
      <c r="X115" s="297"/>
      <c r="Y115" s="297"/>
      <c r="Z115" s="297"/>
      <c r="AA115" s="297"/>
      <c r="AB115" s="297"/>
      <c r="AC115" s="297"/>
      <c r="AD115" s="297"/>
      <c r="AE115" s="297"/>
      <c r="AF115" s="297"/>
      <c r="AG115" s="297"/>
      <c r="AH115" s="297"/>
      <c r="AI115" s="297"/>
      <c r="AJ115" s="297"/>
      <c r="AK115" s="297"/>
      <c r="AL115" s="297"/>
    </row>
    <row r="116" spans="4:38">
      <c r="D116" s="297"/>
    </row>
    <row r="117" spans="4:38">
      <c r="D117" s="297"/>
    </row>
    <row r="118" spans="4:38">
      <c r="D118" s="297"/>
    </row>
    <row r="119" spans="4:38">
      <c r="D119" s="297"/>
    </row>
    <row r="120" spans="4:38">
      <c r="D120" s="297"/>
    </row>
    <row r="121" spans="4:38">
      <c r="D121" s="297"/>
    </row>
    <row r="122" spans="4:38">
      <c r="D122" s="297"/>
    </row>
    <row r="123" spans="4:38">
      <c r="D123" s="297"/>
    </row>
    <row r="124" spans="4:38">
      <c r="D124" s="297"/>
    </row>
    <row r="125" spans="4:38">
      <c r="D125" s="297"/>
    </row>
    <row r="126" spans="4:38">
      <c r="D126" s="297"/>
    </row>
    <row r="127" spans="4:38">
      <c r="D127" s="297"/>
    </row>
    <row r="128" spans="4:38">
      <c r="D128" s="297"/>
    </row>
    <row r="129" spans="4:4">
      <c r="D129" s="297"/>
    </row>
    <row r="130" spans="4:4">
      <c r="D130" s="297"/>
    </row>
    <row r="131" spans="4:4">
      <c r="D131" s="297"/>
    </row>
    <row r="132" spans="4:4">
      <c r="D132" s="297"/>
    </row>
    <row r="133" spans="4:4">
      <c r="D133" s="297"/>
    </row>
    <row r="134" spans="4:4">
      <c r="D134" s="297"/>
    </row>
    <row r="135" spans="4:4">
      <c r="D135" s="297"/>
    </row>
    <row r="136" spans="4:4">
      <c r="D136" s="297"/>
    </row>
    <row r="137" spans="4:4">
      <c r="D137" s="297"/>
    </row>
    <row r="138" spans="4:4">
      <c r="D138" s="297"/>
    </row>
    <row r="139" spans="4:4">
      <c r="D139" s="297"/>
    </row>
    <row r="140" spans="4:4">
      <c r="D140" s="297"/>
    </row>
    <row r="141" spans="4:4">
      <c r="D141" s="297"/>
    </row>
    <row r="142" spans="4:4">
      <c r="D142" s="297"/>
    </row>
    <row r="143" spans="4:4">
      <c r="D143" s="297"/>
    </row>
    <row r="144" spans="4:4">
      <c r="D144" s="297"/>
    </row>
    <row r="145" spans="4:4">
      <c r="D145" s="297"/>
    </row>
    <row r="146" spans="4:4">
      <c r="D146" s="297"/>
    </row>
    <row r="147" spans="4:4">
      <c r="D147" s="297"/>
    </row>
    <row r="148" spans="4:4">
      <c r="D148" s="297"/>
    </row>
    <row r="149" spans="4:4">
      <c r="D149" s="297"/>
    </row>
    <row r="150" spans="4:4">
      <c r="D150" s="297"/>
    </row>
    <row r="151" spans="4:4">
      <c r="D151" s="297"/>
    </row>
    <row r="152" spans="4:4">
      <c r="D152" s="297"/>
    </row>
    <row r="153" spans="4:4">
      <c r="D153" s="297"/>
    </row>
    <row r="154" spans="4:4">
      <c r="D154" s="297"/>
    </row>
    <row r="155" spans="4:4">
      <c r="D155" s="297"/>
    </row>
    <row r="156" spans="4:4">
      <c r="D156" s="297"/>
    </row>
    <row r="157" spans="4:4">
      <c r="D157" s="297"/>
    </row>
    <row r="158" spans="4:4">
      <c r="D158" s="297"/>
    </row>
    <row r="159" spans="4:4">
      <c r="D159" s="297"/>
    </row>
    <row r="160" spans="4:4">
      <c r="D160" s="297"/>
    </row>
    <row r="161" spans="4:4">
      <c r="D161" s="297"/>
    </row>
    <row r="162" spans="4:4">
      <c r="D162" s="297"/>
    </row>
    <row r="163" spans="4:4">
      <c r="D163" s="297"/>
    </row>
    <row r="164" spans="4:4">
      <c r="D164" s="297"/>
    </row>
    <row r="165" spans="4:4">
      <c r="D165" s="297"/>
    </row>
    <row r="166" spans="4:4">
      <c r="D166" s="297"/>
    </row>
    <row r="167" spans="4:4">
      <c r="D167" s="297"/>
    </row>
    <row r="168" spans="4:4">
      <c r="D168" s="297"/>
    </row>
    <row r="169" spans="4:4">
      <c r="D169" s="297"/>
    </row>
    <row r="170" spans="4:4">
      <c r="D170" s="297"/>
    </row>
    <row r="171" spans="4:4">
      <c r="D171" s="297"/>
    </row>
    <row r="172" spans="4:4">
      <c r="D172" s="297"/>
    </row>
    <row r="173" spans="4:4">
      <c r="D173" s="297"/>
    </row>
    <row r="174" spans="4:4">
      <c r="D174" s="297"/>
    </row>
    <row r="175" spans="4:4">
      <c r="D175" s="297"/>
    </row>
    <row r="176" spans="4:4">
      <c r="D176" s="297"/>
    </row>
    <row r="177" spans="4:4">
      <c r="D177" s="297"/>
    </row>
    <row r="178" spans="4:4">
      <c r="D178" s="297"/>
    </row>
    <row r="179" spans="4:4">
      <c r="D179" s="297"/>
    </row>
    <row r="180" spans="4:4">
      <c r="D180" s="297"/>
    </row>
    <row r="181" spans="4:4">
      <c r="D181" s="297"/>
    </row>
    <row r="182" spans="4:4">
      <c r="D182" s="297"/>
    </row>
    <row r="183" spans="4:4">
      <c r="D183" s="297"/>
    </row>
    <row r="184" spans="4:4">
      <c r="D184" s="297"/>
    </row>
    <row r="185" spans="4:4">
      <c r="D185" s="297"/>
    </row>
    <row r="186" spans="4:4">
      <c r="D186" s="297"/>
    </row>
    <row r="187" spans="4:4">
      <c r="D187" s="297"/>
    </row>
    <row r="188" spans="4:4">
      <c r="D188" s="297"/>
    </row>
    <row r="189" spans="4:4">
      <c r="D189" s="297"/>
    </row>
    <row r="190" spans="4:4">
      <c r="D190" s="297"/>
    </row>
    <row r="191" spans="4:4">
      <c r="D191" s="297"/>
    </row>
    <row r="192" spans="4:4">
      <c r="D192" s="297"/>
    </row>
    <row r="193" spans="4:4">
      <c r="D193" s="297"/>
    </row>
    <row r="194" spans="4:4">
      <c r="D194" s="297"/>
    </row>
    <row r="195" spans="4:4">
      <c r="D195" s="297"/>
    </row>
    <row r="196" spans="4:4">
      <c r="D196" s="297"/>
    </row>
    <row r="197" spans="4:4">
      <c r="D197" s="297"/>
    </row>
    <row r="198" spans="4:4">
      <c r="D198" s="297"/>
    </row>
    <row r="199" spans="4:4">
      <c r="D199" s="297"/>
    </row>
    <row r="200" spans="4:4">
      <c r="D200" s="297"/>
    </row>
    <row r="201" spans="4:4">
      <c r="D201" s="297"/>
    </row>
    <row r="202" spans="4:4">
      <c r="D202" s="297"/>
    </row>
    <row r="203" spans="4:4">
      <c r="D203" s="297"/>
    </row>
    <row r="204" spans="4:4">
      <c r="D204" s="297"/>
    </row>
    <row r="205" spans="4:4">
      <c r="D205" s="297"/>
    </row>
    <row r="206" spans="4:4">
      <c r="D206" s="297"/>
    </row>
    <row r="207" spans="4:4">
      <c r="D207" s="297"/>
    </row>
    <row r="208" spans="4:4">
      <c r="D208" s="297"/>
    </row>
    <row r="209" spans="4:4">
      <c r="D209" s="297"/>
    </row>
    <row r="210" spans="4:4">
      <c r="D210" s="297"/>
    </row>
    <row r="211" spans="4:4">
      <c r="D211" s="297"/>
    </row>
    <row r="212" spans="4:4">
      <c r="D212" s="297"/>
    </row>
    <row r="213" spans="4:4">
      <c r="D213" s="297"/>
    </row>
    <row r="214" spans="4:4">
      <c r="D214" s="297"/>
    </row>
    <row r="215" spans="4:4">
      <c r="D215" s="297"/>
    </row>
    <row r="216" spans="4:4">
      <c r="D216" s="297"/>
    </row>
    <row r="217" spans="4:4">
      <c r="D217" s="297"/>
    </row>
    <row r="218" spans="4:4">
      <c r="D218" s="297"/>
    </row>
    <row r="219" spans="4:4">
      <c r="D219" s="297"/>
    </row>
    <row r="220" spans="4:4">
      <c r="D220" s="297"/>
    </row>
    <row r="221" spans="4:4">
      <c r="D221" s="297"/>
    </row>
    <row r="222" spans="4:4">
      <c r="D222" s="297"/>
    </row>
    <row r="223" spans="4:4">
      <c r="D223" s="297"/>
    </row>
    <row r="224" spans="4:4">
      <c r="D224" s="297"/>
    </row>
    <row r="225" spans="4:4">
      <c r="D225" s="297"/>
    </row>
    <row r="226" spans="4:4">
      <c r="D226" s="297"/>
    </row>
    <row r="227" spans="4:4">
      <c r="D227" s="297"/>
    </row>
    <row r="228" spans="4:4">
      <c r="D228" s="297"/>
    </row>
    <row r="229" spans="4:4">
      <c r="D229" s="297"/>
    </row>
    <row r="230" spans="4:4">
      <c r="D230" s="297"/>
    </row>
    <row r="231" spans="4:4">
      <c r="D231" s="297"/>
    </row>
    <row r="232" spans="4:4">
      <c r="D232" s="297"/>
    </row>
    <row r="233" spans="4:4">
      <c r="D233" s="297"/>
    </row>
    <row r="234" spans="4:4">
      <c r="D234" s="297"/>
    </row>
    <row r="235" spans="4:4">
      <c r="D235" s="297"/>
    </row>
    <row r="236" spans="4:4">
      <c r="D236" s="297"/>
    </row>
    <row r="237" spans="4:4">
      <c r="D237" s="297"/>
    </row>
    <row r="238" spans="4:4">
      <c r="D238" s="297"/>
    </row>
    <row r="239" spans="4:4">
      <c r="D239" s="297"/>
    </row>
    <row r="240" spans="4:4">
      <c r="D240" s="297"/>
    </row>
    <row r="241" spans="4:4">
      <c r="D241" s="297"/>
    </row>
    <row r="242" spans="4:4">
      <c r="D242" s="297"/>
    </row>
    <row r="243" spans="4:4">
      <c r="D243" s="297"/>
    </row>
    <row r="244" spans="4:4">
      <c r="D244" s="297"/>
    </row>
    <row r="245" spans="4:4">
      <c r="D245" s="297"/>
    </row>
    <row r="246" spans="4:4">
      <c r="D246" s="297"/>
    </row>
    <row r="247" spans="4:4">
      <c r="D247" s="297"/>
    </row>
    <row r="248" spans="4:4">
      <c r="D248" s="297"/>
    </row>
    <row r="249" spans="4:4">
      <c r="D249" s="297"/>
    </row>
    <row r="250" spans="4:4">
      <c r="D250" s="297"/>
    </row>
    <row r="251" spans="4:4">
      <c r="D251" s="297"/>
    </row>
    <row r="252" spans="4:4">
      <c r="D252" s="297"/>
    </row>
    <row r="253" spans="4:4">
      <c r="D253" s="297"/>
    </row>
    <row r="254" spans="4:4">
      <c r="D254" s="297"/>
    </row>
    <row r="255" spans="4:4">
      <c r="D255" s="297"/>
    </row>
    <row r="256" spans="4:4">
      <c r="D256" s="297"/>
    </row>
    <row r="257" spans="4:4">
      <c r="D257" s="297"/>
    </row>
    <row r="258" spans="4:4">
      <c r="D258" s="297"/>
    </row>
    <row r="259" spans="4:4">
      <c r="D259" s="297"/>
    </row>
    <row r="260" spans="4:4">
      <c r="D260" s="297"/>
    </row>
    <row r="261" spans="4:4">
      <c r="D261" s="297"/>
    </row>
    <row r="262" spans="4:4">
      <c r="D262" s="297"/>
    </row>
    <row r="263" spans="4:4">
      <c r="D263" s="297"/>
    </row>
    <row r="264" spans="4:4">
      <c r="D264" s="297"/>
    </row>
    <row r="265" spans="4:4">
      <c r="D265" s="297"/>
    </row>
    <row r="266" spans="4:4">
      <c r="D266" s="297"/>
    </row>
    <row r="267" spans="4:4">
      <c r="D267" s="297"/>
    </row>
    <row r="268" spans="4:4">
      <c r="D268" s="297"/>
    </row>
    <row r="269" spans="4:4">
      <c r="D269" s="297"/>
    </row>
    <row r="270" spans="4:4">
      <c r="D270" s="297"/>
    </row>
    <row r="271" spans="4:4">
      <c r="D271" s="297"/>
    </row>
    <row r="272" spans="4:4">
      <c r="D272" s="297"/>
    </row>
    <row r="273" spans="4:4">
      <c r="D273" s="297"/>
    </row>
  </sheetData>
  <mergeCells count="39">
    <mergeCell ref="AC5:AC6"/>
    <mergeCell ref="AD5:AD6"/>
    <mergeCell ref="AL5:AL6"/>
    <mergeCell ref="AF5:AF6"/>
    <mergeCell ref="AG5:AG6"/>
    <mergeCell ref="AH5:AH6"/>
    <mergeCell ref="AI5:AI6"/>
    <mergeCell ref="AJ5:AJ6"/>
    <mergeCell ref="AK5:AK6"/>
    <mergeCell ref="U4:U6"/>
    <mergeCell ref="AE5:AE6"/>
    <mergeCell ref="P5:P6"/>
    <mergeCell ref="Q5:Q6"/>
    <mergeCell ref="R5:R6"/>
    <mergeCell ref="V5:V6"/>
    <mergeCell ref="W5:W6"/>
    <mergeCell ref="X5:X6"/>
    <mergeCell ref="Y5:Y6"/>
    <mergeCell ref="Z5:Z6"/>
    <mergeCell ref="V4:AA4"/>
    <mergeCell ref="AB4:AB6"/>
    <mergeCell ref="AD4:AL4"/>
    <mergeCell ref="S4:S6"/>
    <mergeCell ref="T4:T6"/>
    <mergeCell ref="AA5:AA6"/>
    <mergeCell ref="O5:O6"/>
    <mergeCell ref="J5:J6"/>
    <mergeCell ref="K5:K6"/>
    <mergeCell ref="A4:B6"/>
    <mergeCell ref="D4:D6"/>
    <mergeCell ref="E4:N4"/>
    <mergeCell ref="L5:L6"/>
    <mergeCell ref="M5:M6"/>
    <mergeCell ref="N5:N6"/>
    <mergeCell ref="E5:E6"/>
    <mergeCell ref="F5:F6"/>
    <mergeCell ref="G5:G6"/>
    <mergeCell ref="H5:H6"/>
    <mergeCell ref="I5:I6"/>
  </mergeCells>
  <phoneticPr fontId="4"/>
  <pageMargins left="0.51181102362204722" right="0.15748031496062992" top="0.59055118110236227" bottom="0.43307086614173229" header="0.31496062992125984" footer="0.31496062992125984"/>
  <pageSetup paperSize="9" scale="80" orientation="portrait" r:id="rId1"/>
  <colBreaks count="3" manualBreakCount="3">
    <brk id="12" max="74" man="1"/>
    <brk id="21" max="74" man="1"/>
    <brk id="29" max="7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2567D818C54A6743B687E14547C0D941" ma:contentTypeVersion="13" ma:contentTypeDescription="新しいドキュメントを作成します。" ma:contentTypeScope="" ma:versionID="9bb20bdadd266abcc6df040accdbd98a">
  <xsd:schema xmlns:xsd="http://www.w3.org/2001/XMLSchema" xmlns:xs="http://www.w3.org/2001/XMLSchema" xmlns:p="http://schemas.microsoft.com/office/2006/metadata/properties" xmlns:ns2="b07b613d-d9aa-4dfd-8936-c77336a3bf54" xmlns:ns3="37475c82-dadc-4e40-94bd-312afdab25f6" targetNamespace="http://schemas.microsoft.com/office/2006/metadata/properties" ma:root="true" ma:fieldsID="41f35c5914e006ec362f58f5149b6d95" ns2:_="" ns3:_="">
    <xsd:import namespace="b07b613d-d9aa-4dfd-8936-c77336a3bf54"/>
    <xsd:import namespace="37475c82-dadc-4e40-94bd-312afdab25f6"/>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2:lcf76f155ced4ddcb4097134ff3c332f" minOccurs="0"/>
                <xsd:element ref="ns3:TaxCatchAll" minOccurs="0"/>
                <xsd:element ref="ns2:MediaServiceDateTaken" minOccurs="0"/>
                <xsd:element ref="ns2:MediaServiceLocatio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07b613d-d9aa-4dfd-8936-c77336a3bf5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Location" ma:index="16" nillable="true" ma:displayName="Location" ma:indexed="true" ma:internalName="MediaServiceLocation"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6c02d874-4e40-45bd-b201-e94392568069}"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37475c82-dadc-4e40-94bd-312afdab25f6" xsi:nil="true"/>
    <MediaLengthInSeconds xmlns="b07b613d-d9aa-4dfd-8936-c77336a3bf54" xsi:nil="true"/>
    <lcf76f155ced4ddcb4097134ff3c332f xmlns="b07b613d-d9aa-4dfd-8936-c77336a3bf5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C5FF56C-87E9-490F-BE5F-63D2EA78E3FE}">
  <ds:schemaRefs>
    <ds:schemaRef ds:uri="http://schemas.microsoft.com/sharepoint/v3/contenttype/forms"/>
  </ds:schemaRefs>
</ds:datastoreItem>
</file>

<file path=customXml/itemProps2.xml><?xml version="1.0" encoding="utf-8"?>
<ds:datastoreItem xmlns:ds="http://schemas.openxmlformats.org/officeDocument/2006/customXml" ds:itemID="{93913292-A2BF-4867-A20B-33DF7A5F201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07b613d-d9aa-4dfd-8936-c77336a3bf54"/>
    <ds:schemaRef ds:uri="37475c82-dadc-4e40-94bd-312afdab25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416543C-3587-403A-9055-CABF51D09A12}">
  <ds:schemaRefs>
    <ds:schemaRef ds:uri="http://schemas.microsoft.com/office/2006/metadata/properties"/>
    <ds:schemaRef ds:uri="http://schemas.microsoft.com/office/2006/documentManagement/types"/>
    <ds:schemaRef ds:uri="http://purl.org/dc/elements/1.1/"/>
    <ds:schemaRef ds:uri="http://purl.org/dc/terms/"/>
    <ds:schemaRef ds:uri="http://schemas.openxmlformats.org/package/2006/metadata/core-properties"/>
    <ds:schemaRef ds:uri="b07b613d-d9aa-4dfd-8936-c77336a3bf54"/>
    <ds:schemaRef ds:uri="http://www.w3.org/XML/1998/namespace"/>
    <ds:schemaRef ds:uri="http://schemas.microsoft.com/office/infopath/2007/PartnerControls"/>
    <ds:schemaRef ds:uri="37475c82-dadc-4e40-94bd-312afdab25f6"/>
    <ds:schemaRef ds:uri="http://purl.org/dc/dcmitype/"/>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29</vt:i4>
      </vt:variant>
      <vt:variant>
        <vt:lpstr>名前付き一覧</vt:lpstr>
      </vt:variant>
      <vt:variant>
        <vt:i4>7</vt:i4>
      </vt:variant>
    </vt:vector>
  </HeadingPairs>
  <TitlesOfParts>
    <vt:vector size="36" baseType="lpstr">
      <vt:lpstr>なんばんBOOK</vt:lpstr>
      <vt:lpstr>ドロップダウンリスト</vt:lpstr>
      <vt:lpstr>計算用シート</vt:lpstr>
      <vt:lpstr>野菜→</vt:lpstr>
      <vt:lpstr>貼_たまねぎ</vt:lpstr>
      <vt:lpstr>貼_かぼちゃ</vt:lpstr>
      <vt:lpstr>貼_スイートコーン</vt:lpstr>
      <vt:lpstr>貼_やまのいも</vt:lpstr>
      <vt:lpstr>貼_にんじん</vt:lpstr>
      <vt:lpstr>貼_アスパラガス</vt:lpstr>
      <vt:lpstr>貼_ブロッコリー</vt:lpstr>
      <vt:lpstr>貼_だいこん</vt:lpstr>
      <vt:lpstr>畜産→</vt:lpstr>
      <vt:lpstr>貼_乳(1)</vt:lpstr>
      <vt:lpstr>貼_肉(1)</vt:lpstr>
      <vt:lpstr>貼_豚(1)</vt:lpstr>
      <vt:lpstr>貼_採卵鶏(1)</vt:lpstr>
      <vt:lpstr>貼_生乳生産量</vt:lpstr>
      <vt:lpstr>貼_乳製品向け処理量</vt:lpstr>
      <vt:lpstr>貼_牛乳生産量</vt:lpstr>
      <vt:lpstr>海面→</vt:lpstr>
      <vt:lpstr>貼_海面漁業</vt:lpstr>
      <vt:lpstr>貼_海面養殖業</vt:lpstr>
      <vt:lpstr>六次その他→</vt:lpstr>
      <vt:lpstr>貼_農業生産関連事業</vt:lpstr>
      <vt:lpstr>貼_漁業生産関連事業</vt:lpstr>
      <vt:lpstr>貼_林業産出額</vt:lpstr>
      <vt:lpstr>貼_漁業産出額</vt:lpstr>
      <vt:lpstr>貼_養殖業産出額</vt:lpstr>
      <vt:lpstr>なんばんBOOK!Print_Area</vt:lpstr>
      <vt:lpstr>ドロップダウンリスト</vt:lpstr>
      <vt:lpstr>海面漁業・養殖業</vt:lpstr>
      <vt:lpstr>畜産</vt:lpstr>
      <vt:lpstr>野菜※ばれいしょを除く</vt:lpstr>
      <vt:lpstr>林業産出額・漁業産出額</vt:lpstr>
      <vt:lpstr>六次産業化</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cp:lastPrinted>2025-07-28T05:40:20Z</cp:lastPrinted>
  <dcterms:created xsi:type="dcterms:W3CDTF">2022-08-03T01:39:25Z</dcterms:created>
  <dcterms:modified xsi:type="dcterms:W3CDTF">2026-03-19T11:24:04Z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0x0101002567D818C54A6743B687E14547C0D941</vt:lpwstr>
  </property>
  <property fmtid="{D5CDD505-2E9C-101B-9397-08002B2CF9AE}" pid="3" name="Order">
    <vt:r8>1429700</vt:r8>
  </property>
  <property fmtid="{D5CDD505-2E9C-101B-9397-08002B2CF9AE}" pid="4" name="xd_Signature">
    <vt:bool>false</vt:bool>
  </property>
  <property fmtid="{D5CDD505-2E9C-101B-9397-08002B2CF9AE}" pid="5" name="xd_ProgID">
    <vt:lpwstr/>
  </property>
  <property fmtid="{D5CDD505-2E9C-101B-9397-08002B2CF9AE}" pid="6" name="TriggerFlowInfo">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MediaServiceImageTags">
    <vt:lpwstr/>
  </property>
</Properties>
</file>